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120" i="1"/>
  <c r="N120" l="1"/>
  <c r="R120" l="1"/>
  <c r="P120"/>
  <c r="O120"/>
  <c r="K120"/>
  <c r="H120"/>
  <c r="G120"/>
  <c r="F120"/>
  <c r="E120"/>
  <c r="D120"/>
  <c r="AC120" l="1"/>
  <c r="AC348"/>
  <c r="R348"/>
  <c r="P348"/>
  <c r="O348"/>
  <c r="N348"/>
  <c r="K348"/>
  <c r="H348"/>
  <c r="G348"/>
  <c r="F348"/>
  <c r="E348"/>
  <c r="D348"/>
  <c r="A348"/>
  <c r="AC347"/>
  <c r="R347"/>
  <c r="P347"/>
  <c r="O347"/>
  <c r="N347"/>
  <c r="K347"/>
  <c r="H347"/>
  <c r="G347"/>
  <c r="F347"/>
  <c r="E347"/>
  <c r="D347"/>
  <c r="A347"/>
  <c r="AC346"/>
  <c r="R346"/>
  <c r="P346"/>
  <c r="O346"/>
  <c r="N346"/>
  <c r="K346"/>
  <c r="H346"/>
  <c r="G346"/>
  <c r="F346"/>
  <c r="E346"/>
  <c r="D346"/>
  <c r="A346"/>
  <c r="AC345"/>
  <c r="R345"/>
  <c r="P345"/>
  <c r="O345"/>
  <c r="N345"/>
  <c r="K345"/>
  <c r="H345"/>
  <c r="G345"/>
  <c r="F345"/>
  <c r="E345"/>
  <c r="D345"/>
  <c r="A345"/>
  <c r="AC344"/>
  <c r="R344"/>
  <c r="P344"/>
  <c r="O344"/>
  <c r="N344"/>
  <c r="K344"/>
  <c r="H344"/>
  <c r="G344"/>
  <c r="F344"/>
  <c r="E344"/>
  <c r="D344"/>
  <c r="A344"/>
  <c r="AC41"/>
  <c r="R41"/>
  <c r="P41"/>
  <c r="O41"/>
  <c r="N41"/>
  <c r="K41"/>
  <c r="H41"/>
  <c r="G41"/>
  <c r="F41"/>
  <c r="E41"/>
  <c r="D41"/>
  <c r="A41"/>
  <c r="AC343"/>
  <c r="R343"/>
  <c r="P343"/>
  <c r="O343"/>
  <c r="N343"/>
  <c r="K343"/>
  <c r="H343"/>
  <c r="G343"/>
  <c r="F343"/>
  <c r="E343"/>
  <c r="D343"/>
  <c r="A343"/>
  <c r="AC342"/>
  <c r="R342"/>
  <c r="P342"/>
  <c r="O342"/>
  <c r="N342"/>
  <c r="K342"/>
  <c r="H342"/>
  <c r="G342"/>
  <c r="F342"/>
  <c r="E342"/>
  <c r="D342"/>
  <c r="A342"/>
  <c r="AC341"/>
  <c r="R341"/>
  <c r="P341"/>
  <c r="O341"/>
  <c r="N341"/>
  <c r="K341"/>
  <c r="H341"/>
  <c r="G341"/>
  <c r="F341"/>
  <c r="E341"/>
  <c r="D341"/>
  <c r="A341"/>
  <c r="AC340"/>
  <c r="R340"/>
  <c r="P340"/>
  <c r="O340"/>
  <c r="N340"/>
  <c r="K340"/>
  <c r="H340"/>
  <c r="G340"/>
  <c r="F340"/>
  <c r="E340"/>
  <c r="D340"/>
  <c r="A340"/>
  <c r="AC339"/>
  <c r="R339"/>
  <c r="P339"/>
  <c r="O339"/>
  <c r="N339"/>
  <c r="K339"/>
  <c r="H339"/>
  <c r="G339"/>
  <c r="F339"/>
  <c r="E339"/>
  <c r="D339"/>
  <c r="A339"/>
  <c r="AC106"/>
  <c r="R106"/>
  <c r="P106"/>
  <c r="O106"/>
  <c r="N106"/>
  <c r="K106"/>
  <c r="H106"/>
  <c r="G106"/>
  <c r="F106"/>
  <c r="E106"/>
  <c r="D106"/>
  <c r="A106"/>
  <c r="AC338"/>
  <c r="R338"/>
  <c r="P338"/>
  <c r="O338"/>
  <c r="N338"/>
  <c r="K338"/>
  <c r="H338"/>
  <c r="G338"/>
  <c r="F338"/>
  <c r="E338"/>
  <c r="D338"/>
  <c r="A338"/>
  <c r="AC25"/>
  <c r="R25"/>
  <c r="P25"/>
  <c r="O25"/>
  <c r="N25"/>
  <c r="K25"/>
  <c r="H25"/>
  <c r="G25"/>
  <c r="F25"/>
  <c r="E25"/>
  <c r="D25"/>
  <c r="A25"/>
  <c r="AC337"/>
  <c r="R337"/>
  <c r="P337"/>
  <c r="O337"/>
  <c r="N337"/>
  <c r="K337"/>
  <c r="H337"/>
  <c r="G337"/>
  <c r="F337"/>
  <c r="E337"/>
  <c r="D337"/>
  <c r="A337"/>
  <c r="AC61"/>
  <c r="R61"/>
  <c r="P61"/>
  <c r="O61"/>
  <c r="N61"/>
  <c r="K61"/>
  <c r="H61"/>
  <c r="G61"/>
  <c r="F61"/>
  <c r="E61"/>
  <c r="D61"/>
  <c r="A61"/>
  <c r="AC336"/>
  <c r="R336"/>
  <c r="P336"/>
  <c r="O336"/>
  <c r="N336"/>
  <c r="K336"/>
  <c r="H336"/>
  <c r="G336"/>
  <c r="F336"/>
  <c r="E336"/>
  <c r="D336"/>
  <c r="A336"/>
  <c r="AC335"/>
  <c r="R335"/>
  <c r="P335"/>
  <c r="O335"/>
  <c r="N335"/>
  <c r="K335"/>
  <c r="H335"/>
  <c r="G335"/>
  <c r="F335"/>
  <c r="E335"/>
  <c r="D335"/>
  <c r="A335"/>
  <c r="AC334"/>
  <c r="R334"/>
  <c r="P334"/>
  <c r="O334"/>
  <c r="N334"/>
  <c r="K334"/>
  <c r="H334"/>
  <c r="G334"/>
  <c r="F334"/>
  <c r="E334"/>
  <c r="D334"/>
  <c r="A334"/>
  <c r="AC333"/>
  <c r="R333"/>
  <c r="P333"/>
  <c r="O333"/>
  <c r="N333"/>
  <c r="K333"/>
  <c r="H333"/>
  <c r="G333"/>
  <c r="F333"/>
  <c r="E333"/>
  <c r="D333"/>
  <c r="A333"/>
  <c r="AC332"/>
  <c r="R332"/>
  <c r="P332"/>
  <c r="O332"/>
  <c r="N332"/>
  <c r="K332"/>
  <c r="H332"/>
  <c r="G332"/>
  <c r="F332"/>
  <c r="E332"/>
  <c r="D332"/>
  <c r="A332"/>
  <c r="AC331"/>
  <c r="R331"/>
  <c r="P331"/>
  <c r="O331"/>
  <c r="N331"/>
  <c r="K331"/>
  <c r="H331"/>
  <c r="G331"/>
  <c r="F331"/>
  <c r="E331"/>
  <c r="D331"/>
  <c r="A331"/>
  <c r="AC330"/>
  <c r="R330"/>
  <c r="P330"/>
  <c r="O330"/>
  <c r="N330"/>
  <c r="K330"/>
  <c r="H330"/>
  <c r="G330"/>
  <c r="F330"/>
  <c r="E330"/>
  <c r="D330"/>
  <c r="A330"/>
  <c r="AC329"/>
  <c r="R329"/>
  <c r="P329"/>
  <c r="O329"/>
  <c r="N329"/>
  <c r="K329"/>
  <c r="H329"/>
  <c r="G329"/>
  <c r="F329"/>
  <c r="E329"/>
  <c r="D329"/>
  <c r="A329"/>
  <c r="AC51"/>
  <c r="R51"/>
  <c r="P51"/>
  <c r="O51"/>
  <c r="N51"/>
  <c r="K51"/>
  <c r="H51"/>
  <c r="G51"/>
  <c r="F51"/>
  <c r="E51"/>
  <c r="D51"/>
  <c r="A51"/>
  <c r="AC328"/>
  <c r="R328"/>
  <c r="P328"/>
  <c r="O328"/>
  <c r="N328"/>
  <c r="K328"/>
  <c r="H328"/>
  <c r="G328"/>
  <c r="F328"/>
  <c r="E328"/>
  <c r="D328"/>
  <c r="A328"/>
  <c r="AC44"/>
  <c r="R44"/>
  <c r="P44"/>
  <c r="O44"/>
  <c r="N44"/>
  <c r="K44"/>
  <c r="H44"/>
  <c r="G44"/>
  <c r="F44"/>
  <c r="E44"/>
  <c r="D44"/>
  <c r="A44"/>
  <c r="AC55"/>
  <c r="R55"/>
  <c r="P55"/>
  <c r="O55"/>
  <c r="N55"/>
  <c r="K55"/>
  <c r="H55"/>
  <c r="G55"/>
  <c r="F55"/>
  <c r="E55"/>
  <c r="D55"/>
  <c r="A55"/>
  <c r="AC327"/>
  <c r="R327"/>
  <c r="P327"/>
  <c r="O327"/>
  <c r="N327"/>
  <c r="K327"/>
  <c r="H327"/>
  <c r="G327"/>
  <c r="F327"/>
  <c r="E327"/>
  <c r="D327"/>
  <c r="A327"/>
  <c r="AC326"/>
  <c r="R326"/>
  <c r="P326"/>
  <c r="O326"/>
  <c r="N326"/>
  <c r="K326"/>
  <c r="H326"/>
  <c r="G326"/>
  <c r="F326"/>
  <c r="E326"/>
  <c r="D326"/>
  <c r="A326"/>
  <c r="AC325"/>
  <c r="R325"/>
  <c r="P325"/>
  <c r="O325"/>
  <c r="N325"/>
  <c r="K325"/>
  <c r="H325"/>
  <c r="G325"/>
  <c r="F325"/>
  <c r="E325"/>
  <c r="D325"/>
  <c r="A325"/>
  <c r="AC324"/>
  <c r="R324"/>
  <c r="P324"/>
  <c r="O324"/>
  <c r="N324"/>
  <c r="K324"/>
  <c r="H324"/>
  <c r="G324"/>
  <c r="F324"/>
  <c r="E324"/>
  <c r="D324"/>
  <c r="A324"/>
  <c r="AC323"/>
  <c r="R323"/>
  <c r="P323"/>
  <c r="O323"/>
  <c r="N323"/>
  <c r="K323"/>
  <c r="H323"/>
  <c r="G323"/>
  <c r="F323"/>
  <c r="E323"/>
  <c r="D323"/>
  <c r="A323"/>
  <c r="AC4"/>
  <c r="R4"/>
  <c r="P4"/>
  <c r="O4"/>
  <c r="N4"/>
  <c r="K4"/>
  <c r="H4"/>
  <c r="G4"/>
  <c r="F4"/>
  <c r="E4"/>
  <c r="D4"/>
  <c r="A4"/>
  <c r="AC36"/>
  <c r="R36"/>
  <c r="P36"/>
  <c r="O36"/>
  <c r="N36"/>
  <c r="K36"/>
  <c r="H36"/>
  <c r="G36"/>
  <c r="F36"/>
  <c r="E36"/>
  <c r="D36"/>
  <c r="A36"/>
  <c r="AC8"/>
  <c r="R8"/>
  <c r="P8"/>
  <c r="O8"/>
  <c r="N8"/>
  <c r="K8"/>
  <c r="H8"/>
  <c r="G8"/>
  <c r="F8"/>
  <c r="E8"/>
  <c r="D8"/>
  <c r="A8"/>
  <c r="AC322"/>
  <c r="R322"/>
  <c r="P322"/>
  <c r="O322"/>
  <c r="N322"/>
  <c r="K322"/>
  <c r="H322"/>
  <c r="G322"/>
  <c r="F322"/>
  <c r="E322"/>
  <c r="D322"/>
  <c r="A322"/>
  <c r="AC321"/>
  <c r="R321"/>
  <c r="P321"/>
  <c r="O321"/>
  <c r="N321"/>
  <c r="K321"/>
  <c r="H321"/>
  <c r="G321"/>
  <c r="F321"/>
  <c r="E321"/>
  <c r="D321"/>
  <c r="A321"/>
  <c r="AC320"/>
  <c r="R320"/>
  <c r="P320"/>
  <c r="O320"/>
  <c r="N320"/>
  <c r="K320"/>
  <c r="H320"/>
  <c r="G320"/>
  <c r="F320"/>
  <c r="E320"/>
  <c r="D320"/>
  <c r="A320"/>
  <c r="AC319"/>
  <c r="R319"/>
  <c r="P319"/>
  <c r="O319"/>
  <c r="N319"/>
  <c r="K319"/>
  <c r="H319"/>
  <c r="G319"/>
  <c r="F319"/>
  <c r="E319"/>
  <c r="D319"/>
  <c r="A319"/>
  <c r="AC318"/>
  <c r="R318"/>
  <c r="P318"/>
  <c r="O318"/>
  <c r="N318"/>
  <c r="K318"/>
  <c r="H318"/>
  <c r="G318"/>
  <c r="F318"/>
  <c r="E318"/>
  <c r="D318"/>
  <c r="A318"/>
  <c r="AC317"/>
  <c r="R317"/>
  <c r="P317"/>
  <c r="O317"/>
  <c r="N317"/>
  <c r="K317"/>
  <c r="H317"/>
  <c r="G317"/>
  <c r="F317"/>
  <c r="E317"/>
  <c r="D317"/>
  <c r="A317"/>
  <c r="AC316"/>
  <c r="R316"/>
  <c r="P316"/>
  <c r="O316"/>
  <c r="N316"/>
  <c r="K316"/>
  <c r="H316"/>
  <c r="G316"/>
  <c r="F316"/>
  <c r="E316"/>
  <c r="D316"/>
  <c r="A316"/>
  <c r="AC315"/>
  <c r="R315"/>
  <c r="P315"/>
  <c r="O315"/>
  <c r="N315"/>
  <c r="K315"/>
  <c r="H315"/>
  <c r="G315"/>
  <c r="F315"/>
  <c r="E315"/>
  <c r="D315"/>
  <c r="A315"/>
  <c r="AC314"/>
  <c r="R314"/>
  <c r="P314"/>
  <c r="O314"/>
  <c r="N314"/>
  <c r="K314"/>
  <c r="H314"/>
  <c r="G314"/>
  <c r="F314"/>
  <c r="E314"/>
  <c r="D314"/>
  <c r="A314"/>
  <c r="AC313"/>
  <c r="R313"/>
  <c r="P313"/>
  <c r="O313"/>
  <c r="N313"/>
  <c r="K313"/>
  <c r="H313"/>
  <c r="G313"/>
  <c r="F313"/>
  <c r="E313"/>
  <c r="D313"/>
  <c r="A313"/>
  <c r="AC312"/>
  <c r="R312"/>
  <c r="P312"/>
  <c r="O312"/>
  <c r="N312"/>
  <c r="K312"/>
  <c r="H312"/>
  <c r="G312"/>
  <c r="F312"/>
  <c r="E312"/>
  <c r="D312"/>
  <c r="A312"/>
  <c r="AC91"/>
  <c r="R91"/>
  <c r="P91"/>
  <c r="O91"/>
  <c r="N91"/>
  <c r="K91"/>
  <c r="H91"/>
  <c r="G91"/>
  <c r="F91"/>
  <c r="E91"/>
  <c r="D91"/>
  <c r="A91"/>
  <c r="AC311"/>
  <c r="R311"/>
  <c r="P311"/>
  <c r="O311"/>
  <c r="N311"/>
  <c r="K311"/>
  <c r="H311"/>
  <c r="G311"/>
  <c r="F311"/>
  <c r="E311"/>
  <c r="D311"/>
  <c r="A311"/>
  <c r="AC12"/>
  <c r="R12"/>
  <c r="P12"/>
  <c r="O12"/>
  <c r="N12"/>
  <c r="K12"/>
  <c r="H12"/>
  <c r="G12"/>
  <c r="F12"/>
  <c r="E12"/>
  <c r="D12"/>
  <c r="A12"/>
  <c r="AC112"/>
  <c r="R112"/>
  <c r="P112"/>
  <c r="O112"/>
  <c r="N112"/>
  <c r="K112"/>
  <c r="H112"/>
  <c r="G112"/>
  <c r="F112"/>
  <c r="E112"/>
  <c r="D112"/>
  <c r="A112"/>
  <c r="AC93"/>
  <c r="R93"/>
  <c r="P93"/>
  <c r="O93"/>
  <c r="N93"/>
  <c r="K93"/>
  <c r="H93"/>
  <c r="G93"/>
  <c r="F93"/>
  <c r="E93"/>
  <c r="D93"/>
  <c r="A93"/>
  <c r="AC310"/>
  <c r="R310"/>
  <c r="P310"/>
  <c r="O310"/>
  <c r="N310"/>
  <c r="K310"/>
  <c r="H310"/>
  <c r="G310"/>
  <c r="F310"/>
  <c r="E310"/>
  <c r="D310"/>
  <c r="A310"/>
  <c r="AC309"/>
  <c r="R309"/>
  <c r="P309"/>
  <c r="O309"/>
  <c r="N309"/>
  <c r="K309"/>
  <c r="H309"/>
  <c r="G309"/>
  <c r="F309"/>
  <c r="E309"/>
  <c r="D309"/>
  <c r="A309"/>
  <c r="AC308"/>
  <c r="R308"/>
  <c r="P308"/>
  <c r="O308"/>
  <c r="N308"/>
  <c r="K308"/>
  <c r="H308"/>
  <c r="G308"/>
  <c r="F308"/>
  <c r="E308"/>
  <c r="D308"/>
  <c r="A308"/>
  <c r="AC53"/>
  <c r="R53"/>
  <c r="P53"/>
  <c r="O53"/>
  <c r="N53"/>
  <c r="K53"/>
  <c r="H53"/>
  <c r="G53"/>
  <c r="F53"/>
  <c r="E53"/>
  <c r="D53"/>
  <c r="A53"/>
  <c r="AC69"/>
  <c r="R69"/>
  <c r="P69"/>
  <c r="O69"/>
  <c r="N69"/>
  <c r="K69"/>
  <c r="H69"/>
  <c r="G69"/>
  <c r="F69"/>
  <c r="E69"/>
  <c r="D69"/>
  <c r="A69"/>
  <c r="AC307"/>
  <c r="R307"/>
  <c r="P307"/>
  <c r="O307"/>
  <c r="N307"/>
  <c r="K307"/>
  <c r="H307"/>
  <c r="G307"/>
  <c r="F307"/>
  <c r="E307"/>
  <c r="D307"/>
  <c r="A307"/>
  <c r="AC306"/>
  <c r="R306"/>
  <c r="P306"/>
  <c r="O306"/>
  <c r="N306"/>
  <c r="K306"/>
  <c r="H306"/>
  <c r="G306"/>
  <c r="F306"/>
  <c r="E306"/>
  <c r="D306"/>
  <c r="A306"/>
  <c r="AC60"/>
  <c r="R60"/>
  <c r="P60"/>
  <c r="O60"/>
  <c r="N60"/>
  <c r="K60"/>
  <c r="H60"/>
  <c r="G60"/>
  <c r="F60"/>
  <c r="E60"/>
  <c r="D60"/>
  <c r="A60"/>
  <c r="AC305"/>
  <c r="R305"/>
  <c r="P305"/>
  <c r="O305"/>
  <c r="N305"/>
  <c r="K305"/>
  <c r="H305"/>
  <c r="G305"/>
  <c r="F305"/>
  <c r="E305"/>
  <c r="D305"/>
  <c r="A305"/>
  <c r="AC97"/>
  <c r="R97"/>
  <c r="P97"/>
  <c r="O97"/>
  <c r="N97"/>
  <c r="K97"/>
  <c r="H97"/>
  <c r="G97"/>
  <c r="F97"/>
  <c r="E97"/>
  <c r="D97"/>
  <c r="A97"/>
  <c r="AC118"/>
  <c r="R118"/>
  <c r="P118"/>
  <c r="O118"/>
  <c r="N118"/>
  <c r="K118"/>
  <c r="H118"/>
  <c r="G118"/>
  <c r="F118"/>
  <c r="E118"/>
  <c r="D118"/>
  <c r="A118"/>
  <c r="AC304"/>
  <c r="R304"/>
  <c r="P304"/>
  <c r="O304"/>
  <c r="N304"/>
  <c r="K304"/>
  <c r="H304"/>
  <c r="G304"/>
  <c r="F304"/>
  <c r="E304"/>
  <c r="D304"/>
  <c r="A304"/>
  <c r="AC83"/>
  <c r="R83"/>
  <c r="P83"/>
  <c r="O83"/>
  <c r="N83"/>
  <c r="K83"/>
  <c r="H83"/>
  <c r="G83"/>
  <c r="F83"/>
  <c r="E83"/>
  <c r="D83"/>
  <c r="A83"/>
  <c r="AC303"/>
  <c r="R303"/>
  <c r="P303"/>
  <c r="O303"/>
  <c r="N303"/>
  <c r="K303"/>
  <c r="H303"/>
  <c r="G303"/>
  <c r="F303"/>
  <c r="E303"/>
  <c r="D303"/>
  <c r="A303"/>
  <c r="AC302"/>
  <c r="R302"/>
  <c r="P302"/>
  <c r="O302"/>
  <c r="N302"/>
  <c r="K302"/>
  <c r="H302"/>
  <c r="G302"/>
  <c r="F302"/>
  <c r="E302"/>
  <c r="D302"/>
  <c r="A302"/>
  <c r="AC301"/>
  <c r="R301"/>
  <c r="P301"/>
  <c r="O301"/>
  <c r="N301"/>
  <c r="K301"/>
  <c r="H301"/>
  <c r="G301"/>
  <c r="F301"/>
  <c r="E301"/>
  <c r="D301"/>
  <c r="A301"/>
  <c r="AC300"/>
  <c r="R300"/>
  <c r="P300"/>
  <c r="O300"/>
  <c r="N300"/>
  <c r="K300"/>
  <c r="H300"/>
  <c r="G300"/>
  <c r="F300"/>
  <c r="E300"/>
  <c r="D300"/>
  <c r="A300"/>
  <c r="AC299"/>
  <c r="R299"/>
  <c r="P299"/>
  <c r="O299"/>
  <c r="N299"/>
  <c r="K299"/>
  <c r="H299"/>
  <c r="G299"/>
  <c r="F299"/>
  <c r="E299"/>
  <c r="D299"/>
  <c r="A299"/>
  <c r="AC298"/>
  <c r="R298"/>
  <c r="P298"/>
  <c r="O298"/>
  <c r="N298"/>
  <c r="K298"/>
  <c r="H298"/>
  <c r="G298"/>
  <c r="F298"/>
  <c r="E298"/>
  <c r="D298"/>
  <c r="A298"/>
  <c r="AC297"/>
  <c r="R297"/>
  <c r="P297"/>
  <c r="O297"/>
  <c r="N297"/>
  <c r="K297"/>
  <c r="H297"/>
  <c r="G297"/>
  <c r="F297"/>
  <c r="E297"/>
  <c r="D297"/>
  <c r="A297"/>
  <c r="AC296"/>
  <c r="R296"/>
  <c r="P296"/>
  <c r="O296"/>
  <c r="N296"/>
  <c r="K296"/>
  <c r="H296"/>
  <c r="G296"/>
  <c r="F296"/>
  <c r="E296"/>
  <c r="D296"/>
  <c r="A296"/>
  <c r="AC295"/>
  <c r="R295"/>
  <c r="P295"/>
  <c r="O295"/>
  <c r="N295"/>
  <c r="K295"/>
  <c r="H295"/>
  <c r="G295"/>
  <c r="F295"/>
  <c r="E295"/>
  <c r="D295"/>
  <c r="A295"/>
  <c r="AC294"/>
  <c r="R294"/>
  <c r="P294"/>
  <c r="O294"/>
  <c r="N294"/>
  <c r="K294"/>
  <c r="H294"/>
  <c r="G294"/>
  <c r="F294"/>
  <c r="E294"/>
  <c r="D294"/>
  <c r="A294"/>
  <c r="AC293"/>
  <c r="R293"/>
  <c r="P293"/>
  <c r="O293"/>
  <c r="N293"/>
  <c r="K293"/>
  <c r="H293"/>
  <c r="G293"/>
  <c r="F293"/>
  <c r="E293"/>
  <c r="D293"/>
  <c r="A293"/>
  <c r="AC292"/>
  <c r="R292"/>
  <c r="P292"/>
  <c r="O292"/>
  <c r="N292"/>
  <c r="K292"/>
  <c r="H292"/>
  <c r="G292"/>
  <c r="F292"/>
  <c r="E292"/>
  <c r="D292"/>
  <c r="A292"/>
  <c r="AC291"/>
  <c r="R291"/>
  <c r="P291"/>
  <c r="O291"/>
  <c r="N291"/>
  <c r="K291"/>
  <c r="H291"/>
  <c r="G291"/>
  <c r="F291"/>
  <c r="E291"/>
  <c r="D291"/>
  <c r="A291"/>
  <c r="AC290"/>
  <c r="R290"/>
  <c r="P290"/>
  <c r="O290"/>
  <c r="N290"/>
  <c r="K290"/>
  <c r="H290"/>
  <c r="G290"/>
  <c r="F290"/>
  <c r="E290"/>
  <c r="D290"/>
  <c r="A290"/>
  <c r="AC289"/>
  <c r="R289"/>
  <c r="P289"/>
  <c r="O289"/>
  <c r="N289"/>
  <c r="K289"/>
  <c r="H289"/>
  <c r="G289"/>
  <c r="F289"/>
  <c r="E289"/>
  <c r="D289"/>
  <c r="A289"/>
  <c r="AC81"/>
  <c r="R81"/>
  <c r="P81"/>
  <c r="O81"/>
  <c r="N81"/>
  <c r="K81"/>
  <c r="H81"/>
  <c r="G81"/>
  <c r="F81"/>
  <c r="E81"/>
  <c r="D81"/>
  <c r="A81"/>
  <c r="AC288"/>
  <c r="R288"/>
  <c r="P288"/>
  <c r="O288"/>
  <c r="N288"/>
  <c r="K288"/>
  <c r="H288"/>
  <c r="G288"/>
  <c r="F288"/>
  <c r="E288"/>
  <c r="D288"/>
  <c r="A288"/>
  <c r="AC287"/>
  <c r="R287"/>
  <c r="P287"/>
  <c r="O287"/>
  <c r="N287"/>
  <c r="K287"/>
  <c r="H287"/>
  <c r="G287"/>
  <c r="F287"/>
  <c r="E287"/>
  <c r="D287"/>
  <c r="A287"/>
  <c r="AC109"/>
  <c r="R109"/>
  <c r="P109"/>
  <c r="O109"/>
  <c r="N109"/>
  <c r="K109"/>
  <c r="H109"/>
  <c r="G109"/>
  <c r="F109"/>
  <c r="E109"/>
  <c r="D109"/>
  <c r="A109"/>
  <c r="AC286"/>
  <c r="R286"/>
  <c r="P286"/>
  <c r="O286"/>
  <c r="N286"/>
  <c r="K286"/>
  <c r="H286"/>
  <c r="G286"/>
  <c r="F286"/>
  <c r="E286"/>
  <c r="D286"/>
  <c r="A286"/>
  <c r="AC285"/>
  <c r="R285"/>
  <c r="P285"/>
  <c r="O285"/>
  <c r="N285"/>
  <c r="K285"/>
  <c r="H285"/>
  <c r="G285"/>
  <c r="F285"/>
  <c r="E285"/>
  <c r="D285"/>
  <c r="A285"/>
  <c r="AC67"/>
  <c r="R67"/>
  <c r="P67"/>
  <c r="O67"/>
  <c r="N67"/>
  <c r="K67"/>
  <c r="H67"/>
  <c r="G67"/>
  <c r="F67"/>
  <c r="E67"/>
  <c r="D67"/>
  <c r="A67"/>
  <c r="AC50"/>
  <c r="R50"/>
  <c r="P50"/>
  <c r="O50"/>
  <c r="N50"/>
  <c r="K50"/>
  <c r="H50"/>
  <c r="G50"/>
  <c r="F50"/>
  <c r="E50"/>
  <c r="D50"/>
  <c r="A50"/>
  <c r="AC284"/>
  <c r="R284"/>
  <c r="P284"/>
  <c r="O284"/>
  <c r="N284"/>
  <c r="K284"/>
  <c r="H284"/>
  <c r="G284"/>
  <c r="F284"/>
  <c r="E284"/>
  <c r="D284"/>
  <c r="A284"/>
  <c r="AC283"/>
  <c r="R283"/>
  <c r="P283"/>
  <c r="O283"/>
  <c r="N283"/>
  <c r="K283"/>
  <c r="H283"/>
  <c r="G283"/>
  <c r="F283"/>
  <c r="E283"/>
  <c r="D283"/>
  <c r="A283"/>
  <c r="AC282"/>
  <c r="R282"/>
  <c r="P282"/>
  <c r="O282"/>
  <c r="N282"/>
  <c r="K282"/>
  <c r="H282"/>
  <c r="G282"/>
  <c r="F282"/>
  <c r="E282"/>
  <c r="D282"/>
  <c r="A282"/>
  <c r="AC70"/>
  <c r="R70"/>
  <c r="P70"/>
  <c r="O70"/>
  <c r="N70"/>
  <c r="K70"/>
  <c r="H70"/>
  <c r="G70"/>
  <c r="F70"/>
  <c r="E70"/>
  <c r="D70"/>
  <c r="A70"/>
  <c r="AC22"/>
  <c r="R22"/>
  <c r="P22"/>
  <c r="O22"/>
  <c r="N22"/>
  <c r="K22"/>
  <c r="H22"/>
  <c r="G22"/>
  <c r="F22"/>
  <c r="E22"/>
  <c r="D22"/>
  <c r="A22"/>
  <c r="AC28"/>
  <c r="R28"/>
  <c r="P28"/>
  <c r="O28"/>
  <c r="N28"/>
  <c r="K28"/>
  <c r="H28"/>
  <c r="G28"/>
  <c r="F28"/>
  <c r="E28"/>
  <c r="D28"/>
  <c r="A28"/>
  <c r="AC94"/>
  <c r="R94"/>
  <c r="P94"/>
  <c r="O94"/>
  <c r="N94"/>
  <c r="K94"/>
  <c r="H94"/>
  <c r="G94"/>
  <c r="F94"/>
  <c r="E94"/>
  <c r="D94"/>
  <c r="A94"/>
  <c r="AC63"/>
  <c r="R63"/>
  <c r="P63"/>
  <c r="O63"/>
  <c r="N63"/>
  <c r="K63"/>
  <c r="H63"/>
  <c r="G63"/>
  <c r="F63"/>
  <c r="E63"/>
  <c r="D63"/>
  <c r="A63"/>
  <c r="AC281"/>
  <c r="R281"/>
  <c r="P281"/>
  <c r="O281"/>
  <c r="N281"/>
  <c r="K281"/>
  <c r="H281"/>
  <c r="G281"/>
  <c r="F281"/>
  <c r="E281"/>
  <c r="D281"/>
  <c r="A281"/>
  <c r="AC9"/>
  <c r="R9"/>
  <c r="P9"/>
  <c r="O9"/>
  <c r="N9"/>
  <c r="K9"/>
  <c r="H9"/>
  <c r="G9"/>
  <c r="F9"/>
  <c r="E9"/>
  <c r="D9"/>
  <c r="A9"/>
  <c r="AC280"/>
  <c r="R280"/>
  <c r="P280"/>
  <c r="O280"/>
  <c r="N280"/>
  <c r="K280"/>
  <c r="H280"/>
  <c r="G280"/>
  <c r="F280"/>
  <c r="E280"/>
  <c r="D280"/>
  <c r="A280"/>
  <c r="AC62"/>
  <c r="R62"/>
  <c r="P62"/>
  <c r="O62"/>
  <c r="N62"/>
  <c r="K62"/>
  <c r="H62"/>
  <c r="G62"/>
  <c r="F62"/>
  <c r="E62"/>
  <c r="D62"/>
  <c r="A62"/>
  <c r="AC99"/>
  <c r="R99"/>
  <c r="P99"/>
  <c r="O99"/>
  <c r="N99"/>
  <c r="K99"/>
  <c r="H99"/>
  <c r="G99"/>
  <c r="F99"/>
  <c r="E99"/>
  <c r="D99"/>
  <c r="A99"/>
  <c r="AC7"/>
  <c r="R7"/>
  <c r="P7"/>
  <c r="O7"/>
  <c r="N7"/>
  <c r="K7"/>
  <c r="H7"/>
  <c r="G7"/>
  <c r="F7"/>
  <c r="E7"/>
  <c r="D7"/>
  <c r="A7"/>
  <c r="AC107"/>
  <c r="R107"/>
  <c r="P107"/>
  <c r="O107"/>
  <c r="N107"/>
  <c r="K107"/>
  <c r="H107"/>
  <c r="G107"/>
  <c r="F107"/>
  <c r="E107"/>
  <c r="D107"/>
  <c r="A107"/>
  <c r="AC39"/>
  <c r="R39"/>
  <c r="P39"/>
  <c r="O39"/>
  <c r="N39"/>
  <c r="K39"/>
  <c r="H39"/>
  <c r="G39"/>
  <c r="F39"/>
  <c r="E39"/>
  <c r="D39"/>
  <c r="A39"/>
  <c r="AC59"/>
  <c r="R59"/>
  <c r="P59"/>
  <c r="O59"/>
  <c r="N59"/>
  <c r="K59"/>
  <c r="H59"/>
  <c r="G59"/>
  <c r="F59"/>
  <c r="E59"/>
  <c r="D59"/>
  <c r="A59"/>
  <c r="AC279"/>
  <c r="R279"/>
  <c r="P279"/>
  <c r="O279"/>
  <c r="N279"/>
  <c r="K279"/>
  <c r="H279"/>
  <c r="G279"/>
  <c r="F279"/>
  <c r="E279"/>
  <c r="D279"/>
  <c r="A279"/>
  <c r="AC66"/>
  <c r="R66"/>
  <c r="P66"/>
  <c r="O66"/>
  <c r="N66"/>
  <c r="K66"/>
  <c r="H66"/>
  <c r="G66"/>
  <c r="F66"/>
  <c r="E66"/>
  <c r="D66"/>
  <c r="A66"/>
  <c r="AC26"/>
  <c r="R26"/>
  <c r="P26"/>
  <c r="O26"/>
  <c r="N26"/>
  <c r="K26"/>
  <c r="H26"/>
  <c r="G26"/>
  <c r="F26"/>
  <c r="E26"/>
  <c r="D26"/>
  <c r="A26"/>
  <c r="AC73"/>
  <c r="R73"/>
  <c r="P73"/>
  <c r="O73"/>
  <c r="N73"/>
  <c r="K73"/>
  <c r="H73"/>
  <c r="G73"/>
  <c r="F73"/>
  <c r="E73"/>
  <c r="D73"/>
  <c r="A73"/>
  <c r="AC278"/>
  <c r="R278"/>
  <c r="P278"/>
  <c r="O278"/>
  <c r="N278"/>
  <c r="K278"/>
  <c r="H278"/>
  <c r="G278"/>
  <c r="F278"/>
  <c r="E278"/>
  <c r="D278"/>
  <c r="A278"/>
  <c r="AC16"/>
  <c r="R16"/>
  <c r="P16"/>
  <c r="O16"/>
  <c r="N16"/>
  <c r="K16"/>
  <c r="H16"/>
  <c r="G16"/>
  <c r="F16"/>
  <c r="E16"/>
  <c r="D16"/>
  <c r="A16"/>
  <c r="AC277"/>
  <c r="R277"/>
  <c r="P277"/>
  <c r="O277"/>
  <c r="N277"/>
  <c r="K277"/>
  <c r="H277"/>
  <c r="G277"/>
  <c r="F277"/>
  <c r="E277"/>
  <c r="D277"/>
  <c r="A277"/>
  <c r="AC24"/>
  <c r="R24"/>
  <c r="P24"/>
  <c r="O24"/>
  <c r="N24"/>
  <c r="K24"/>
  <c r="H24"/>
  <c r="G24"/>
  <c r="F24"/>
  <c r="E24"/>
  <c r="D24"/>
  <c r="A24"/>
  <c r="AC32"/>
  <c r="R32"/>
  <c r="P32"/>
  <c r="O32"/>
  <c r="N32"/>
  <c r="K32"/>
  <c r="H32"/>
  <c r="G32"/>
  <c r="F32"/>
  <c r="E32"/>
  <c r="D32"/>
  <c r="A32"/>
  <c r="AC102"/>
  <c r="R102"/>
  <c r="P102"/>
  <c r="O102"/>
  <c r="N102"/>
  <c r="K102"/>
  <c r="H102"/>
  <c r="G102"/>
  <c r="F102"/>
  <c r="E102"/>
  <c r="D102"/>
  <c r="A102"/>
  <c r="AC276"/>
  <c r="R276"/>
  <c r="P276"/>
  <c r="O276"/>
  <c r="N276"/>
  <c r="K276"/>
  <c r="H276"/>
  <c r="G276"/>
  <c r="F276"/>
  <c r="E276"/>
  <c r="D276"/>
  <c r="A276"/>
  <c r="AC33"/>
  <c r="R33"/>
  <c r="P33"/>
  <c r="O33"/>
  <c r="N33"/>
  <c r="K33"/>
  <c r="H33"/>
  <c r="G33"/>
  <c r="F33"/>
  <c r="E33"/>
  <c r="D33"/>
  <c r="A33"/>
  <c r="AC110"/>
  <c r="R110"/>
  <c r="P110"/>
  <c r="O110"/>
  <c r="N110"/>
  <c r="K110"/>
  <c r="H110"/>
  <c r="G110"/>
  <c r="F110"/>
  <c r="E110"/>
  <c r="D110"/>
  <c r="A110"/>
  <c r="AC275"/>
  <c r="R275"/>
  <c r="P275"/>
  <c r="O275"/>
  <c r="N275"/>
  <c r="K275"/>
  <c r="H275"/>
  <c r="G275"/>
  <c r="F275"/>
  <c r="E275"/>
  <c r="D275"/>
  <c r="A275"/>
  <c r="AC274"/>
  <c r="R274"/>
  <c r="P274"/>
  <c r="O274"/>
  <c r="N274"/>
  <c r="K274"/>
  <c r="H274"/>
  <c r="G274"/>
  <c r="F274"/>
  <c r="E274"/>
  <c r="D274"/>
  <c r="A274"/>
  <c r="AC65"/>
  <c r="R65"/>
  <c r="P65"/>
  <c r="O65"/>
  <c r="N65"/>
  <c r="K65"/>
  <c r="H65"/>
  <c r="G65"/>
  <c r="F65"/>
  <c r="E65"/>
  <c r="D65"/>
  <c r="A65"/>
  <c r="AC273"/>
  <c r="R273"/>
  <c r="P273"/>
  <c r="O273"/>
  <c r="N273"/>
  <c r="K273"/>
  <c r="H273"/>
  <c r="G273"/>
  <c r="F273"/>
  <c r="E273"/>
  <c r="D273"/>
  <c r="A273"/>
  <c r="AC272"/>
  <c r="R272"/>
  <c r="P272"/>
  <c r="O272"/>
  <c r="N272"/>
  <c r="K272"/>
  <c r="H272"/>
  <c r="G272"/>
  <c r="F272"/>
  <c r="E272"/>
  <c r="D272"/>
  <c r="A272"/>
  <c r="AC86"/>
  <c r="R86"/>
  <c r="P86"/>
  <c r="O86"/>
  <c r="N86"/>
  <c r="K86"/>
  <c r="H86"/>
  <c r="G86"/>
  <c r="F86"/>
  <c r="E86"/>
  <c r="D86"/>
  <c r="A86"/>
  <c r="AC271"/>
  <c r="R271"/>
  <c r="P271"/>
  <c r="O271"/>
  <c r="N271"/>
  <c r="K271"/>
  <c r="H271"/>
  <c r="G271"/>
  <c r="F271"/>
  <c r="E271"/>
  <c r="D271"/>
  <c r="A271"/>
  <c r="AC92"/>
  <c r="R92"/>
  <c r="P92"/>
  <c r="O92"/>
  <c r="N92"/>
  <c r="K92"/>
  <c r="H92"/>
  <c r="G92"/>
  <c r="F92"/>
  <c r="E92"/>
  <c r="D92"/>
  <c r="A92"/>
  <c r="AC38"/>
  <c r="R38"/>
  <c r="P38"/>
  <c r="O38"/>
  <c r="N38"/>
  <c r="K38"/>
  <c r="H38"/>
  <c r="G38"/>
  <c r="F38"/>
  <c r="E38"/>
  <c r="D38"/>
  <c r="A38"/>
  <c r="AC34"/>
  <c r="R34"/>
  <c r="P34"/>
  <c r="O34"/>
  <c r="N34"/>
  <c r="K34"/>
  <c r="H34"/>
  <c r="G34"/>
  <c r="F34"/>
  <c r="E34"/>
  <c r="D34"/>
  <c r="A34"/>
  <c r="AC23"/>
  <c r="R23"/>
  <c r="P23"/>
  <c r="O23"/>
  <c r="N23"/>
  <c r="K23"/>
  <c r="H23"/>
  <c r="G23"/>
  <c r="F23"/>
  <c r="E23"/>
  <c r="D23"/>
  <c r="A23"/>
  <c r="AC11"/>
  <c r="R11"/>
  <c r="P11"/>
  <c r="O11"/>
  <c r="N11"/>
  <c r="K11"/>
  <c r="H11"/>
  <c r="G11"/>
  <c r="F11"/>
  <c r="E11"/>
  <c r="D11"/>
  <c r="A11"/>
  <c r="AC35"/>
  <c r="R35"/>
  <c r="P35"/>
  <c r="O35"/>
  <c r="N35"/>
  <c r="K35"/>
  <c r="H35"/>
  <c r="G35"/>
  <c r="F35"/>
  <c r="E35"/>
  <c r="D35"/>
  <c r="A35"/>
  <c r="AC5"/>
  <c r="R5"/>
  <c r="P5"/>
  <c r="O5"/>
  <c r="N5"/>
  <c r="K5"/>
  <c r="H5"/>
  <c r="G5"/>
  <c r="F5"/>
  <c r="E5"/>
  <c r="D5"/>
  <c r="A5"/>
  <c r="AC270"/>
  <c r="R270"/>
  <c r="P270"/>
  <c r="O270"/>
  <c r="N270"/>
  <c r="K270"/>
  <c r="H270"/>
  <c r="G270"/>
  <c r="F270"/>
  <c r="E270"/>
  <c r="D270"/>
  <c r="A270"/>
  <c r="AC269"/>
  <c r="R269"/>
  <c r="P269"/>
  <c r="O269"/>
  <c r="N269"/>
  <c r="K269"/>
  <c r="H269"/>
  <c r="G269"/>
  <c r="F269"/>
  <c r="E269"/>
  <c r="D269"/>
  <c r="A269"/>
  <c r="AC20"/>
  <c r="R20"/>
  <c r="P20"/>
  <c r="O20"/>
  <c r="N20"/>
  <c r="K20"/>
  <c r="H20"/>
  <c r="G20"/>
  <c r="F20"/>
  <c r="E20"/>
  <c r="D20"/>
  <c r="A20"/>
  <c r="AC49"/>
  <c r="R49"/>
  <c r="P49"/>
  <c r="O49"/>
  <c r="N49"/>
  <c r="K49"/>
  <c r="H49"/>
  <c r="G49"/>
  <c r="F49"/>
  <c r="E49"/>
  <c r="D49"/>
  <c r="A49"/>
  <c r="AC19"/>
  <c r="R19"/>
  <c r="P19"/>
  <c r="O19"/>
  <c r="N19"/>
  <c r="K19"/>
  <c r="H19"/>
  <c r="G19"/>
  <c r="F19"/>
  <c r="E19"/>
  <c r="D19"/>
  <c r="A19"/>
  <c r="AC268"/>
  <c r="R268"/>
  <c r="P268"/>
  <c r="O268"/>
  <c r="N268"/>
  <c r="K268"/>
  <c r="H268"/>
  <c r="G268"/>
  <c r="F268"/>
  <c r="E268"/>
  <c r="D268"/>
  <c r="A268"/>
  <c r="AC98"/>
  <c r="R98"/>
  <c r="P98"/>
  <c r="O98"/>
  <c r="N98"/>
  <c r="K98"/>
  <c r="H98"/>
  <c r="G98"/>
  <c r="F98"/>
  <c r="E98"/>
  <c r="D98"/>
  <c r="A98"/>
  <c r="AC18"/>
  <c r="R18"/>
  <c r="P18"/>
  <c r="O18"/>
  <c r="N18"/>
  <c r="K18"/>
  <c r="H18"/>
  <c r="G18"/>
  <c r="F18"/>
  <c r="E18"/>
  <c r="D18"/>
  <c r="A18"/>
  <c r="AC84"/>
  <c r="R84"/>
  <c r="P84"/>
  <c r="O84"/>
  <c r="N84"/>
  <c r="K84"/>
  <c r="H84"/>
  <c r="G84"/>
  <c r="F84"/>
  <c r="E84"/>
  <c r="D84"/>
  <c r="A84"/>
  <c r="AC79"/>
  <c r="R79"/>
  <c r="P79"/>
  <c r="O79"/>
  <c r="N79"/>
  <c r="K79"/>
  <c r="H79"/>
  <c r="G79"/>
  <c r="F79"/>
  <c r="E79"/>
  <c r="D79"/>
  <c r="A79"/>
  <c r="AC267"/>
  <c r="R267"/>
  <c r="P267"/>
  <c r="O267"/>
  <c r="N267"/>
  <c r="K267"/>
  <c r="H267"/>
  <c r="G267"/>
  <c r="F267"/>
  <c r="E267"/>
  <c r="D267"/>
  <c r="A267"/>
  <c r="AC31"/>
  <c r="R31"/>
  <c r="P31"/>
  <c r="O31"/>
  <c r="N31"/>
  <c r="K31"/>
  <c r="H31"/>
  <c r="G31"/>
  <c r="F31"/>
  <c r="E31"/>
  <c r="D31"/>
  <c r="A31"/>
  <c r="AC266"/>
  <c r="R266"/>
  <c r="P266"/>
  <c r="O266"/>
  <c r="N266"/>
  <c r="K266"/>
  <c r="H266"/>
  <c r="G266"/>
  <c r="F266"/>
  <c r="E266"/>
  <c r="D266"/>
  <c r="A266"/>
  <c r="AC45"/>
  <c r="R45"/>
  <c r="P45"/>
  <c r="O45"/>
  <c r="N45"/>
  <c r="K45"/>
  <c r="H45"/>
  <c r="G45"/>
  <c r="F45"/>
  <c r="E45"/>
  <c r="D45"/>
  <c r="A45"/>
  <c r="AC27"/>
  <c r="R27"/>
  <c r="P27"/>
  <c r="O27"/>
  <c r="N27"/>
  <c r="K27"/>
  <c r="H27"/>
  <c r="G27"/>
  <c r="F27"/>
  <c r="E27"/>
  <c r="D27"/>
  <c r="A27"/>
  <c r="AC68"/>
  <c r="R68"/>
  <c r="P68"/>
  <c r="O68"/>
  <c r="N68"/>
  <c r="K68"/>
  <c r="H68"/>
  <c r="G68"/>
  <c r="F68"/>
  <c r="E68"/>
  <c r="D68"/>
  <c r="A68"/>
  <c r="AC77"/>
  <c r="R77"/>
  <c r="P77"/>
  <c r="O77"/>
  <c r="N77"/>
  <c r="K77"/>
  <c r="H77"/>
  <c r="G77"/>
  <c r="F77"/>
  <c r="E77"/>
  <c r="D77"/>
  <c r="A77"/>
  <c r="AC71"/>
  <c r="R71"/>
  <c r="P71"/>
  <c r="O71"/>
  <c r="N71"/>
  <c r="K71"/>
  <c r="H71"/>
  <c r="G71"/>
  <c r="F71"/>
  <c r="E71"/>
  <c r="D71"/>
  <c r="A71"/>
  <c r="AC265"/>
  <c r="R265"/>
  <c r="P265"/>
  <c r="O265"/>
  <c r="N265"/>
  <c r="K265"/>
  <c r="H265"/>
  <c r="G265"/>
  <c r="F265"/>
  <c r="E265"/>
  <c r="D265"/>
  <c r="A265"/>
  <c r="AC264"/>
  <c r="R264"/>
  <c r="P264"/>
  <c r="O264"/>
  <c r="N264"/>
  <c r="K264"/>
  <c r="H264"/>
  <c r="G264"/>
  <c r="F264"/>
  <c r="E264"/>
  <c r="D264"/>
  <c r="A264"/>
  <c r="AC90"/>
  <c r="R90"/>
  <c r="P90"/>
  <c r="O90"/>
  <c r="N90"/>
  <c r="K90"/>
  <c r="H90"/>
  <c r="G90"/>
  <c r="F90"/>
  <c r="E90"/>
  <c r="D90"/>
  <c r="A90"/>
  <c r="AC263"/>
  <c r="R263"/>
  <c r="P263"/>
  <c r="O263"/>
  <c r="N263"/>
  <c r="K263"/>
  <c r="H263"/>
  <c r="G263"/>
  <c r="F263"/>
  <c r="E263"/>
  <c r="D263"/>
  <c r="A263"/>
  <c r="AC54"/>
  <c r="R54"/>
  <c r="P54"/>
  <c r="O54"/>
  <c r="N54"/>
  <c r="K54"/>
  <c r="H54"/>
  <c r="G54"/>
  <c r="F54"/>
  <c r="E54"/>
  <c r="D54"/>
  <c r="A54"/>
  <c r="AC85"/>
  <c r="R85"/>
  <c r="P85"/>
  <c r="O85"/>
  <c r="N85"/>
  <c r="K85"/>
  <c r="H85"/>
  <c r="G85"/>
  <c r="F85"/>
  <c r="E85"/>
  <c r="D85"/>
  <c r="A85"/>
  <c r="AC262"/>
  <c r="R262"/>
  <c r="P262"/>
  <c r="O262"/>
  <c r="N262"/>
  <c r="K262"/>
  <c r="H262"/>
  <c r="G262"/>
  <c r="F262"/>
  <c r="E262"/>
  <c r="D262"/>
  <c r="A262"/>
  <c r="AC76"/>
  <c r="R76"/>
  <c r="P76"/>
  <c r="O76"/>
  <c r="N76"/>
  <c r="K76"/>
  <c r="H76"/>
  <c r="G76"/>
  <c r="F76"/>
  <c r="E76"/>
  <c r="D76"/>
  <c r="A76"/>
  <c r="AC261"/>
  <c r="R261"/>
  <c r="P261"/>
  <c r="O261"/>
  <c r="N261"/>
  <c r="K261"/>
  <c r="H261"/>
  <c r="G261"/>
  <c r="F261"/>
  <c r="E261"/>
  <c r="D261"/>
  <c r="A261"/>
  <c r="AC47"/>
  <c r="R47"/>
  <c r="P47"/>
  <c r="O47"/>
  <c r="N47"/>
  <c r="K47"/>
  <c r="H47"/>
  <c r="G47"/>
  <c r="F47"/>
  <c r="E47"/>
  <c r="D47"/>
  <c r="A47"/>
  <c r="AC58"/>
  <c r="R58"/>
  <c r="P58"/>
  <c r="O58"/>
  <c r="N58"/>
  <c r="K58"/>
  <c r="H58"/>
  <c r="G58"/>
  <c r="F58"/>
  <c r="E58"/>
  <c r="D58"/>
  <c r="A58"/>
  <c r="AC260"/>
  <c r="R260"/>
  <c r="P260"/>
  <c r="O260"/>
  <c r="N260"/>
  <c r="K260"/>
  <c r="H260"/>
  <c r="G260"/>
  <c r="F260"/>
  <c r="E260"/>
  <c r="D260"/>
  <c r="A260"/>
  <c r="AC259"/>
  <c r="R259"/>
  <c r="P259"/>
  <c r="O259"/>
  <c r="N259"/>
  <c r="K259"/>
  <c r="H259"/>
  <c r="G259"/>
  <c r="F259"/>
  <c r="E259"/>
  <c r="D259"/>
  <c r="A259"/>
  <c r="AC48"/>
  <c r="R48"/>
  <c r="P48"/>
  <c r="O48"/>
  <c r="N48"/>
  <c r="K48"/>
  <c r="H48"/>
  <c r="G48"/>
  <c r="F48"/>
  <c r="E48"/>
  <c r="D48"/>
  <c r="A48"/>
  <c r="AC42"/>
  <c r="R42"/>
  <c r="P42"/>
  <c r="O42"/>
  <c r="N42"/>
  <c r="K42"/>
  <c r="H42"/>
  <c r="G42"/>
  <c r="F42"/>
  <c r="E42"/>
  <c r="D42"/>
  <c r="A42"/>
  <c r="AC258"/>
  <c r="R258"/>
  <c r="P258"/>
  <c r="O258"/>
  <c r="N258"/>
  <c r="K258"/>
  <c r="H258"/>
  <c r="G258"/>
  <c r="F258"/>
  <c r="E258"/>
  <c r="D258"/>
  <c r="A258"/>
  <c r="AC82"/>
  <c r="R82"/>
  <c r="P82"/>
  <c r="O82"/>
  <c r="N82"/>
  <c r="K82"/>
  <c r="H82"/>
  <c r="G82"/>
  <c r="F82"/>
  <c r="E82"/>
  <c r="D82"/>
  <c r="A82"/>
  <c r="AC15"/>
  <c r="R15"/>
  <c r="P15"/>
  <c r="O15"/>
  <c r="N15"/>
  <c r="K15"/>
  <c r="H15"/>
  <c r="G15"/>
  <c r="F15"/>
  <c r="E15"/>
  <c r="D15"/>
  <c r="A15"/>
  <c r="AC257"/>
  <c r="R257"/>
  <c r="P257"/>
  <c r="O257"/>
  <c r="N257"/>
  <c r="K257"/>
  <c r="H257"/>
  <c r="G257"/>
  <c r="F257"/>
  <c r="E257"/>
  <c r="D257"/>
  <c r="A257"/>
  <c r="AC256"/>
  <c r="R256"/>
  <c r="P256"/>
  <c r="O256"/>
  <c r="N256"/>
  <c r="K256"/>
  <c r="H256"/>
  <c r="G256"/>
  <c r="F256"/>
  <c r="E256"/>
  <c r="D256"/>
  <c r="A256"/>
  <c r="AC80"/>
  <c r="R80"/>
  <c r="P80"/>
  <c r="O80"/>
  <c r="N80"/>
  <c r="K80"/>
  <c r="H80"/>
  <c r="G80"/>
  <c r="F80"/>
  <c r="E80"/>
  <c r="D80"/>
  <c r="A80"/>
  <c r="AC255"/>
  <c r="R255"/>
  <c r="P255"/>
  <c r="O255"/>
  <c r="N255"/>
  <c r="K255"/>
  <c r="H255"/>
  <c r="G255"/>
  <c r="F255"/>
  <c r="E255"/>
  <c r="D255"/>
  <c r="A255"/>
  <c r="AC105"/>
  <c r="R105"/>
  <c r="P105"/>
  <c r="O105"/>
  <c r="N105"/>
  <c r="K105"/>
  <c r="H105"/>
  <c r="G105"/>
  <c r="F105"/>
  <c r="E105"/>
  <c r="D105"/>
  <c r="A105"/>
  <c r="AC14"/>
  <c r="R14"/>
  <c r="P14"/>
  <c r="O14"/>
  <c r="N14"/>
  <c r="K14"/>
  <c r="H14"/>
  <c r="G14"/>
  <c r="F14"/>
  <c r="E14"/>
  <c r="D14"/>
  <c r="A14"/>
  <c r="AC254"/>
  <c r="R254"/>
  <c r="P254"/>
  <c r="O254"/>
  <c r="N254"/>
  <c r="K254"/>
  <c r="H254"/>
  <c r="G254"/>
  <c r="F254"/>
  <c r="E254"/>
  <c r="D254"/>
  <c r="A254"/>
  <c r="AC253"/>
  <c r="R253"/>
  <c r="P253"/>
  <c r="O253"/>
  <c r="N253"/>
  <c r="K253"/>
  <c r="H253"/>
  <c r="G253"/>
  <c r="F253"/>
  <c r="E253"/>
  <c r="D253"/>
  <c r="A253"/>
  <c r="AC252"/>
  <c r="R252"/>
  <c r="P252"/>
  <c r="O252"/>
  <c r="N252"/>
  <c r="K252"/>
  <c r="H252"/>
  <c r="G252"/>
  <c r="F252"/>
  <c r="E252"/>
  <c r="D252"/>
  <c r="A252"/>
  <c r="AC116"/>
  <c r="R116"/>
  <c r="P116"/>
  <c r="O116"/>
  <c r="N116"/>
  <c r="K116"/>
  <c r="H116"/>
  <c r="G116"/>
  <c r="F116"/>
  <c r="E116"/>
  <c r="D116"/>
  <c r="A116"/>
  <c r="AC72"/>
  <c r="R72"/>
  <c r="P72"/>
  <c r="O72"/>
  <c r="N72"/>
  <c r="K72"/>
  <c r="H72"/>
  <c r="G72"/>
  <c r="F72"/>
  <c r="E72"/>
  <c r="D72"/>
  <c r="A72"/>
  <c r="AC114"/>
  <c r="R114"/>
  <c r="P114"/>
  <c r="O114"/>
  <c r="N114"/>
  <c r="K114"/>
  <c r="H114"/>
  <c r="G114"/>
  <c r="F114"/>
  <c r="E114"/>
  <c r="D114"/>
  <c r="A114"/>
  <c r="AC115"/>
  <c r="R115"/>
  <c r="P115"/>
  <c r="O115"/>
  <c r="N115"/>
  <c r="K115"/>
  <c r="H115"/>
  <c r="G115"/>
  <c r="F115"/>
  <c r="E115"/>
  <c r="D115"/>
  <c r="A115"/>
  <c r="AC104"/>
  <c r="R104"/>
  <c r="P104"/>
  <c r="O104"/>
  <c r="N104"/>
  <c r="K104"/>
  <c r="H104"/>
  <c r="G104"/>
  <c r="F104"/>
  <c r="E104"/>
  <c r="D104"/>
  <c r="A104"/>
  <c r="AC251"/>
  <c r="R251"/>
  <c r="P251"/>
  <c r="O251"/>
  <c r="N251"/>
  <c r="K251"/>
  <c r="H251"/>
  <c r="G251"/>
  <c r="F251"/>
  <c r="E251"/>
  <c r="D251"/>
  <c r="A251"/>
  <c r="AC250"/>
  <c r="R250"/>
  <c r="P250"/>
  <c r="O250"/>
  <c r="N250"/>
  <c r="K250"/>
  <c r="H250"/>
  <c r="G250"/>
  <c r="F250"/>
  <c r="E250"/>
  <c r="D250"/>
  <c r="A250"/>
  <c r="AC249"/>
  <c r="R249"/>
  <c r="P249"/>
  <c r="O249"/>
  <c r="N249"/>
  <c r="K249"/>
  <c r="H249"/>
  <c r="G249"/>
  <c r="F249"/>
  <c r="E249"/>
  <c r="D249"/>
  <c r="A249"/>
  <c r="AC248"/>
  <c r="R248"/>
  <c r="P248"/>
  <c r="O248"/>
  <c r="N248"/>
  <c r="K248"/>
  <c r="H248"/>
  <c r="G248"/>
  <c r="F248"/>
  <c r="E248"/>
  <c r="D248"/>
  <c r="A248"/>
  <c r="AC247"/>
  <c r="R247"/>
  <c r="P247"/>
  <c r="O247"/>
  <c r="N247"/>
  <c r="K247"/>
  <c r="H247"/>
  <c r="G247"/>
  <c r="F247"/>
  <c r="E247"/>
  <c r="D247"/>
  <c r="A247"/>
  <c r="AC246"/>
  <c r="R246"/>
  <c r="P246"/>
  <c r="O246"/>
  <c r="N246"/>
  <c r="K246"/>
  <c r="H246"/>
  <c r="G246"/>
  <c r="F246"/>
  <c r="E246"/>
  <c r="D246"/>
  <c r="A246"/>
  <c r="AC245"/>
  <c r="R245"/>
  <c r="P245"/>
  <c r="O245"/>
  <c r="N245"/>
  <c r="K245"/>
  <c r="H245"/>
  <c r="G245"/>
  <c r="F245"/>
  <c r="E245"/>
  <c r="D245"/>
  <c r="A245"/>
  <c r="AC244"/>
  <c r="R244"/>
  <c r="P244"/>
  <c r="O244"/>
  <c r="N244"/>
  <c r="K244"/>
  <c r="H244"/>
  <c r="G244"/>
  <c r="F244"/>
  <c r="E244"/>
  <c r="D244"/>
  <c r="A244"/>
  <c r="AC243"/>
  <c r="R243"/>
  <c r="P243"/>
  <c r="O243"/>
  <c r="N243"/>
  <c r="K243"/>
  <c r="H243"/>
  <c r="G243"/>
  <c r="F243"/>
  <c r="E243"/>
  <c r="D243"/>
  <c r="A243"/>
  <c r="AC242"/>
  <c r="R242"/>
  <c r="P242"/>
  <c r="O242"/>
  <c r="N242"/>
  <c r="K242"/>
  <c r="H242"/>
  <c r="G242"/>
  <c r="F242"/>
  <c r="E242"/>
  <c r="D242"/>
  <c r="A242"/>
  <c r="AC241"/>
  <c r="R241"/>
  <c r="P241"/>
  <c r="O241"/>
  <c r="N241"/>
  <c r="K241"/>
  <c r="H241"/>
  <c r="G241"/>
  <c r="F241"/>
  <c r="E241"/>
  <c r="D241"/>
  <c r="A241"/>
  <c r="AC113"/>
  <c r="R113"/>
  <c r="P113"/>
  <c r="O113"/>
  <c r="N113"/>
  <c r="K113"/>
  <c r="H113"/>
  <c r="G113"/>
  <c r="F113"/>
  <c r="E113"/>
  <c r="D113"/>
  <c r="A113"/>
  <c r="AC240"/>
  <c r="R240"/>
  <c r="P240"/>
  <c r="O240"/>
  <c r="N240"/>
  <c r="K240"/>
  <c r="H240"/>
  <c r="G240"/>
  <c r="F240"/>
  <c r="E240"/>
  <c r="D240"/>
  <c r="A240"/>
  <c r="AC239"/>
  <c r="R239"/>
  <c r="P239"/>
  <c r="O239"/>
  <c r="N239"/>
  <c r="K239"/>
  <c r="H239"/>
  <c r="G239"/>
  <c r="F239"/>
  <c r="E239"/>
  <c r="D239"/>
  <c r="A239"/>
  <c r="AC238"/>
  <c r="R238"/>
  <c r="P238"/>
  <c r="O238"/>
  <c r="N238"/>
  <c r="K238"/>
  <c r="H238"/>
  <c r="G238"/>
  <c r="F238"/>
  <c r="E238"/>
  <c r="D238"/>
  <c r="A238"/>
  <c r="AC237"/>
  <c r="R237"/>
  <c r="P237"/>
  <c r="O237"/>
  <c r="N237"/>
  <c r="K237"/>
  <c r="H237"/>
  <c r="G237"/>
  <c r="F237"/>
  <c r="E237"/>
  <c r="D237"/>
  <c r="A237"/>
  <c r="AC236"/>
  <c r="R236"/>
  <c r="P236"/>
  <c r="O236"/>
  <c r="N236"/>
  <c r="K236"/>
  <c r="H236"/>
  <c r="G236"/>
  <c r="F236"/>
  <c r="E236"/>
  <c r="D236"/>
  <c r="A236"/>
  <c r="AC235"/>
  <c r="R235"/>
  <c r="P235"/>
  <c r="O235"/>
  <c r="N235"/>
  <c r="K235"/>
  <c r="H235"/>
  <c r="G235"/>
  <c r="F235"/>
  <c r="E235"/>
  <c r="D235"/>
  <c r="A235"/>
  <c r="AC6"/>
  <c r="R6"/>
  <c r="P6"/>
  <c r="O6"/>
  <c r="N6"/>
  <c r="K6"/>
  <c r="H6"/>
  <c r="G6"/>
  <c r="F6"/>
  <c r="E6"/>
  <c r="D6"/>
  <c r="A6"/>
  <c r="AC234"/>
  <c r="R234"/>
  <c r="P234"/>
  <c r="O234"/>
  <c r="N234"/>
  <c r="K234"/>
  <c r="H234"/>
  <c r="G234"/>
  <c r="F234"/>
  <c r="E234"/>
  <c r="D234"/>
  <c r="A234"/>
  <c r="AC233"/>
  <c r="R233"/>
  <c r="P233"/>
  <c r="O233"/>
  <c r="N233"/>
  <c r="K233"/>
  <c r="H233"/>
  <c r="G233"/>
  <c r="F233"/>
  <c r="E233"/>
  <c r="D233"/>
  <c r="A233"/>
  <c r="AC232"/>
  <c r="R232"/>
  <c r="P232"/>
  <c r="O232"/>
  <c r="N232"/>
  <c r="K232"/>
  <c r="H232"/>
  <c r="G232"/>
  <c r="F232"/>
  <c r="E232"/>
  <c r="D232"/>
  <c r="A232"/>
  <c r="AC231"/>
  <c r="R231"/>
  <c r="P231"/>
  <c r="O231"/>
  <c r="N231"/>
  <c r="K231"/>
  <c r="H231"/>
  <c r="G231"/>
  <c r="F231"/>
  <c r="E231"/>
  <c r="D231"/>
  <c r="A231"/>
  <c r="AC230"/>
  <c r="R230"/>
  <c r="P230"/>
  <c r="O230"/>
  <c r="N230"/>
  <c r="K230"/>
  <c r="H230"/>
  <c r="G230"/>
  <c r="F230"/>
  <c r="E230"/>
  <c r="D230"/>
  <c r="A230"/>
  <c r="AC229"/>
  <c r="R229"/>
  <c r="P229"/>
  <c r="O229"/>
  <c r="N229"/>
  <c r="K229"/>
  <c r="H229"/>
  <c r="G229"/>
  <c r="F229"/>
  <c r="E229"/>
  <c r="D229"/>
  <c r="A229"/>
  <c r="AC228"/>
  <c r="R228"/>
  <c r="P228"/>
  <c r="O228"/>
  <c r="N228"/>
  <c r="K228"/>
  <c r="H228"/>
  <c r="G228"/>
  <c r="F228"/>
  <c r="E228"/>
  <c r="D228"/>
  <c r="A228"/>
  <c r="AC227"/>
  <c r="R227"/>
  <c r="P227"/>
  <c r="O227"/>
  <c r="N227"/>
  <c r="K227"/>
  <c r="H227"/>
  <c r="G227"/>
  <c r="F227"/>
  <c r="E227"/>
  <c r="D227"/>
  <c r="A227"/>
  <c r="AC226"/>
  <c r="R226"/>
  <c r="P226"/>
  <c r="O226"/>
  <c r="N226"/>
  <c r="K226"/>
  <c r="H226"/>
  <c r="G226"/>
  <c r="F226"/>
  <c r="E226"/>
  <c r="D226"/>
  <c r="A226"/>
  <c r="AC225"/>
  <c r="R225"/>
  <c r="P225"/>
  <c r="O225"/>
  <c r="N225"/>
  <c r="K225"/>
  <c r="H225"/>
  <c r="G225"/>
  <c r="F225"/>
  <c r="E225"/>
  <c r="D225"/>
  <c r="A225"/>
  <c r="AC37"/>
  <c r="R37"/>
  <c r="P37"/>
  <c r="O37"/>
  <c r="N37"/>
  <c r="K37"/>
  <c r="H37"/>
  <c r="G37"/>
  <c r="F37"/>
  <c r="E37"/>
  <c r="D37"/>
  <c r="A37"/>
  <c r="AC224"/>
  <c r="R224"/>
  <c r="P224"/>
  <c r="O224"/>
  <c r="N224"/>
  <c r="K224"/>
  <c r="H224"/>
  <c r="G224"/>
  <c r="F224"/>
  <c r="E224"/>
  <c r="D224"/>
  <c r="A224"/>
  <c r="AC223"/>
  <c r="R223"/>
  <c r="P223"/>
  <c r="O223"/>
  <c r="N223"/>
  <c r="K223"/>
  <c r="H223"/>
  <c r="G223"/>
  <c r="F223"/>
  <c r="E223"/>
  <c r="D223"/>
  <c r="A223"/>
  <c r="AC222"/>
  <c r="R222"/>
  <c r="P222"/>
  <c r="O222"/>
  <c r="N222"/>
  <c r="K222"/>
  <c r="H222"/>
  <c r="G222"/>
  <c r="F222"/>
  <c r="E222"/>
  <c r="D222"/>
  <c r="A222"/>
  <c r="AC52"/>
  <c r="R52"/>
  <c r="P52"/>
  <c r="O52"/>
  <c r="N52"/>
  <c r="K52"/>
  <c r="H52"/>
  <c r="G52"/>
  <c r="F52"/>
  <c r="E52"/>
  <c r="D52"/>
  <c r="A52"/>
  <c r="AC221"/>
  <c r="R221"/>
  <c r="P221"/>
  <c r="O221"/>
  <c r="N221"/>
  <c r="K221"/>
  <c r="H221"/>
  <c r="G221"/>
  <c r="F221"/>
  <c r="E221"/>
  <c r="D221"/>
  <c r="A221"/>
  <c r="AC220"/>
  <c r="R220"/>
  <c r="P220"/>
  <c r="O220"/>
  <c r="N220"/>
  <c r="K220"/>
  <c r="H220"/>
  <c r="G220"/>
  <c r="F220"/>
  <c r="E220"/>
  <c r="D220"/>
  <c r="A220"/>
  <c r="AC56"/>
  <c r="R56"/>
  <c r="P56"/>
  <c r="O56"/>
  <c r="N56"/>
  <c r="K56"/>
  <c r="H56"/>
  <c r="G56"/>
  <c r="F56"/>
  <c r="E56"/>
  <c r="D56"/>
  <c r="A56"/>
  <c r="AC219"/>
  <c r="R219"/>
  <c r="P219"/>
  <c r="O219"/>
  <c r="N219"/>
  <c r="K219"/>
  <c r="H219"/>
  <c r="G219"/>
  <c r="F219"/>
  <c r="E219"/>
  <c r="D219"/>
  <c r="A219"/>
  <c r="AC218"/>
  <c r="R218"/>
  <c r="P218"/>
  <c r="O218"/>
  <c r="N218"/>
  <c r="K218"/>
  <c r="H218"/>
  <c r="G218"/>
  <c r="F218"/>
  <c r="E218"/>
  <c r="D218"/>
  <c r="A218"/>
  <c r="AC217"/>
  <c r="R217"/>
  <c r="P217"/>
  <c r="O217"/>
  <c r="N217"/>
  <c r="K217"/>
  <c r="H217"/>
  <c r="G217"/>
  <c r="F217"/>
  <c r="E217"/>
  <c r="D217"/>
  <c r="A217"/>
  <c r="AC216"/>
  <c r="R216"/>
  <c r="P216"/>
  <c r="O216"/>
  <c r="N216"/>
  <c r="K216"/>
  <c r="H216"/>
  <c r="G216"/>
  <c r="F216"/>
  <c r="E216"/>
  <c r="D216"/>
  <c r="A216"/>
  <c r="AC215"/>
  <c r="R215"/>
  <c r="P215"/>
  <c r="O215"/>
  <c r="N215"/>
  <c r="K215"/>
  <c r="H215"/>
  <c r="G215"/>
  <c r="F215"/>
  <c r="E215"/>
  <c r="D215"/>
  <c r="A215"/>
  <c r="AC214"/>
  <c r="R214"/>
  <c r="P214"/>
  <c r="O214"/>
  <c r="N214"/>
  <c r="K214"/>
  <c r="H214"/>
  <c r="G214"/>
  <c r="F214"/>
  <c r="E214"/>
  <c r="D214"/>
  <c r="A214"/>
  <c r="AC213"/>
  <c r="R213"/>
  <c r="P213"/>
  <c r="O213"/>
  <c r="N213"/>
  <c r="K213"/>
  <c r="H213"/>
  <c r="G213"/>
  <c r="F213"/>
  <c r="E213"/>
  <c r="D213"/>
  <c r="A213"/>
  <c r="AC119"/>
  <c r="R119"/>
  <c r="P119"/>
  <c r="O119"/>
  <c r="N119"/>
  <c r="K119"/>
  <c r="H119"/>
  <c r="G119"/>
  <c r="F119"/>
  <c r="E119"/>
  <c r="D119"/>
  <c r="A119"/>
  <c r="AC212"/>
  <c r="R212"/>
  <c r="P212"/>
  <c r="O212"/>
  <c r="N212"/>
  <c r="K212"/>
  <c r="H212"/>
  <c r="G212"/>
  <c r="F212"/>
  <c r="E212"/>
  <c r="D212"/>
  <c r="A212"/>
  <c r="AC211"/>
  <c r="R211"/>
  <c r="P211"/>
  <c r="O211"/>
  <c r="N211"/>
  <c r="K211"/>
  <c r="H211"/>
  <c r="G211"/>
  <c r="F211"/>
  <c r="E211"/>
  <c r="D211"/>
  <c r="A211"/>
  <c r="AC210"/>
  <c r="R210"/>
  <c r="P210"/>
  <c r="O210"/>
  <c r="N210"/>
  <c r="K210"/>
  <c r="H210"/>
  <c r="G210"/>
  <c r="F210"/>
  <c r="E210"/>
  <c r="D210"/>
  <c r="A210"/>
  <c r="AC209"/>
  <c r="R209"/>
  <c r="P209"/>
  <c r="O209"/>
  <c r="N209"/>
  <c r="K209"/>
  <c r="H209"/>
  <c r="G209"/>
  <c r="F209"/>
  <c r="E209"/>
  <c r="D209"/>
  <c r="A209"/>
  <c r="AC208"/>
  <c r="R208"/>
  <c r="P208"/>
  <c r="O208"/>
  <c r="N208"/>
  <c r="K208"/>
  <c r="H208"/>
  <c r="G208"/>
  <c r="F208"/>
  <c r="E208"/>
  <c r="D208"/>
  <c r="A208"/>
  <c r="AC207"/>
  <c r="R207"/>
  <c r="P207"/>
  <c r="O207"/>
  <c r="N207"/>
  <c r="K207"/>
  <c r="H207"/>
  <c r="G207"/>
  <c r="F207"/>
  <c r="E207"/>
  <c r="D207"/>
  <c r="A207"/>
  <c r="AC206"/>
  <c r="R206"/>
  <c r="P206"/>
  <c r="O206"/>
  <c r="N206"/>
  <c r="K206"/>
  <c r="H206"/>
  <c r="G206"/>
  <c r="F206"/>
  <c r="E206"/>
  <c r="D206"/>
  <c r="A206"/>
  <c r="AC205"/>
  <c r="R205"/>
  <c r="P205"/>
  <c r="O205"/>
  <c r="N205"/>
  <c r="K205"/>
  <c r="H205"/>
  <c r="G205"/>
  <c r="F205"/>
  <c r="E205"/>
  <c r="D205"/>
  <c r="A205"/>
  <c r="AC204"/>
  <c r="R204"/>
  <c r="P204"/>
  <c r="O204"/>
  <c r="N204"/>
  <c r="K204"/>
  <c r="H204"/>
  <c r="G204"/>
  <c r="F204"/>
  <c r="E204"/>
  <c r="D204"/>
  <c r="A204"/>
  <c r="AC203"/>
  <c r="R203"/>
  <c r="P203"/>
  <c r="O203"/>
  <c r="N203"/>
  <c r="K203"/>
  <c r="H203"/>
  <c r="G203"/>
  <c r="F203"/>
  <c r="E203"/>
  <c r="D203"/>
  <c r="A203"/>
  <c r="AC202"/>
  <c r="R202"/>
  <c r="P202"/>
  <c r="O202"/>
  <c r="N202"/>
  <c r="K202"/>
  <c r="H202"/>
  <c r="G202"/>
  <c r="F202"/>
  <c r="E202"/>
  <c r="D202"/>
  <c r="A202"/>
  <c r="AC201"/>
  <c r="R201"/>
  <c r="P201"/>
  <c r="O201"/>
  <c r="N201"/>
  <c r="K201"/>
  <c r="H201"/>
  <c r="G201"/>
  <c r="F201"/>
  <c r="E201"/>
  <c r="D201"/>
  <c r="A201"/>
  <c r="AC200"/>
  <c r="R200"/>
  <c r="P200"/>
  <c r="O200"/>
  <c r="N200"/>
  <c r="K200"/>
  <c r="H200"/>
  <c r="G200"/>
  <c r="F200"/>
  <c r="E200"/>
  <c r="D200"/>
  <c r="A200"/>
  <c r="AC199"/>
  <c r="R199"/>
  <c r="P199"/>
  <c r="O199"/>
  <c r="N199"/>
  <c r="K199"/>
  <c r="H199"/>
  <c r="G199"/>
  <c r="F199"/>
  <c r="E199"/>
  <c r="D199"/>
  <c r="A199"/>
  <c r="AC198"/>
  <c r="R198"/>
  <c r="P198"/>
  <c r="O198"/>
  <c r="N198"/>
  <c r="K198"/>
  <c r="H198"/>
  <c r="G198"/>
  <c r="F198"/>
  <c r="E198"/>
  <c r="D198"/>
  <c r="A198"/>
  <c r="AC197"/>
  <c r="R197"/>
  <c r="P197"/>
  <c r="O197"/>
  <c r="N197"/>
  <c r="K197"/>
  <c r="H197"/>
  <c r="G197"/>
  <c r="F197"/>
  <c r="E197"/>
  <c r="D197"/>
  <c r="A197"/>
  <c r="AC196"/>
  <c r="R196"/>
  <c r="P196"/>
  <c r="O196"/>
  <c r="N196"/>
  <c r="K196"/>
  <c r="H196"/>
  <c r="G196"/>
  <c r="F196"/>
  <c r="E196"/>
  <c r="D196"/>
  <c r="A196"/>
  <c r="AC195"/>
  <c r="R195"/>
  <c r="P195"/>
  <c r="O195"/>
  <c r="N195"/>
  <c r="K195"/>
  <c r="H195"/>
  <c r="G195"/>
  <c r="F195"/>
  <c r="E195"/>
  <c r="D195"/>
  <c r="A195"/>
  <c r="AC194"/>
  <c r="R194"/>
  <c r="P194"/>
  <c r="O194"/>
  <c r="N194"/>
  <c r="K194"/>
  <c r="H194"/>
  <c r="G194"/>
  <c r="F194"/>
  <c r="E194"/>
  <c r="D194"/>
  <c r="A194"/>
  <c r="AC193"/>
  <c r="R193"/>
  <c r="P193"/>
  <c r="O193"/>
  <c r="N193"/>
  <c r="K193"/>
  <c r="H193"/>
  <c r="G193"/>
  <c r="F193"/>
  <c r="E193"/>
  <c r="D193"/>
  <c r="A193"/>
  <c r="AC192"/>
  <c r="R192"/>
  <c r="P192"/>
  <c r="O192"/>
  <c r="N192"/>
  <c r="K192"/>
  <c r="H192"/>
  <c r="G192"/>
  <c r="F192"/>
  <c r="E192"/>
  <c r="D192"/>
  <c r="A192"/>
  <c r="AC43"/>
  <c r="R43"/>
  <c r="P43"/>
  <c r="O43"/>
  <c r="N43"/>
  <c r="K43"/>
  <c r="H43"/>
  <c r="G43"/>
  <c r="F43"/>
  <c r="E43"/>
  <c r="D43"/>
  <c r="A43"/>
  <c r="AC191"/>
  <c r="R191"/>
  <c r="P191"/>
  <c r="O191"/>
  <c r="N191"/>
  <c r="K191"/>
  <c r="H191"/>
  <c r="G191"/>
  <c r="F191"/>
  <c r="E191"/>
  <c r="D191"/>
  <c r="A191"/>
  <c r="AC190"/>
  <c r="R190"/>
  <c r="P190"/>
  <c r="O190"/>
  <c r="N190"/>
  <c r="K190"/>
  <c r="H190"/>
  <c r="G190"/>
  <c r="F190"/>
  <c r="E190"/>
  <c r="D190"/>
  <c r="A190"/>
  <c r="AC189"/>
  <c r="R189"/>
  <c r="P189"/>
  <c r="O189"/>
  <c r="N189"/>
  <c r="K189"/>
  <c r="H189"/>
  <c r="G189"/>
  <c r="F189"/>
  <c r="E189"/>
  <c r="D189"/>
  <c r="A189"/>
  <c r="AC188"/>
  <c r="R188"/>
  <c r="P188"/>
  <c r="O188"/>
  <c r="N188"/>
  <c r="K188"/>
  <c r="H188"/>
  <c r="G188"/>
  <c r="F188"/>
  <c r="E188"/>
  <c r="D188"/>
  <c r="A188"/>
  <c r="AC187"/>
  <c r="R187"/>
  <c r="P187"/>
  <c r="O187"/>
  <c r="N187"/>
  <c r="K187"/>
  <c r="H187"/>
  <c r="G187"/>
  <c r="F187"/>
  <c r="E187"/>
  <c r="D187"/>
  <c r="A187"/>
  <c r="AC186"/>
  <c r="R186"/>
  <c r="P186"/>
  <c r="O186"/>
  <c r="N186"/>
  <c r="K186"/>
  <c r="H186"/>
  <c r="G186"/>
  <c r="F186"/>
  <c r="E186"/>
  <c r="D186"/>
  <c r="A186"/>
  <c r="AC185"/>
  <c r="R185"/>
  <c r="P185"/>
  <c r="O185"/>
  <c r="N185"/>
  <c r="K185"/>
  <c r="H185"/>
  <c r="G185"/>
  <c r="F185"/>
  <c r="E185"/>
  <c r="D185"/>
  <c r="A185"/>
  <c r="AC184"/>
  <c r="R184"/>
  <c r="P184"/>
  <c r="O184"/>
  <c r="N184"/>
  <c r="K184"/>
  <c r="H184"/>
  <c r="G184"/>
  <c r="F184"/>
  <c r="E184"/>
  <c r="D184"/>
  <c r="A184"/>
  <c r="AC183"/>
  <c r="R183"/>
  <c r="P183"/>
  <c r="O183"/>
  <c r="N183"/>
  <c r="K183"/>
  <c r="H183"/>
  <c r="G183"/>
  <c r="F183"/>
  <c r="E183"/>
  <c r="D183"/>
  <c r="A183"/>
  <c r="AC103"/>
  <c r="R103"/>
  <c r="P103"/>
  <c r="O103"/>
  <c r="N103"/>
  <c r="K103"/>
  <c r="H103"/>
  <c r="G103"/>
  <c r="F103"/>
  <c r="E103"/>
  <c r="D103"/>
  <c r="A103"/>
  <c r="AC182"/>
  <c r="R182"/>
  <c r="P182"/>
  <c r="O182"/>
  <c r="N182"/>
  <c r="K182"/>
  <c r="H182"/>
  <c r="G182"/>
  <c r="F182"/>
  <c r="E182"/>
  <c r="D182"/>
  <c r="A182"/>
  <c r="AC10"/>
  <c r="R10"/>
  <c r="P10"/>
  <c r="O10"/>
  <c r="N10"/>
  <c r="K10"/>
  <c r="H10"/>
  <c r="G10"/>
  <c r="F10"/>
  <c r="E10"/>
  <c r="D10"/>
  <c r="A10"/>
  <c r="AC30"/>
  <c r="R30"/>
  <c r="P30"/>
  <c r="O30"/>
  <c r="N30"/>
  <c r="K30"/>
  <c r="H30"/>
  <c r="G30"/>
  <c r="F30"/>
  <c r="E30"/>
  <c r="D30"/>
  <c r="A30"/>
  <c r="AC181"/>
  <c r="R181"/>
  <c r="P181"/>
  <c r="O181"/>
  <c r="N181"/>
  <c r="K181"/>
  <c r="H181"/>
  <c r="G181"/>
  <c r="F181"/>
  <c r="E181"/>
  <c r="D181"/>
  <c r="A181"/>
  <c r="AC46"/>
  <c r="R46"/>
  <c r="P46"/>
  <c r="O46"/>
  <c r="N46"/>
  <c r="K46"/>
  <c r="H46"/>
  <c r="G46"/>
  <c r="F46"/>
  <c r="E46"/>
  <c r="D46"/>
  <c r="A46"/>
  <c r="AC180"/>
  <c r="R180"/>
  <c r="P180"/>
  <c r="O180"/>
  <c r="N180"/>
  <c r="K180"/>
  <c r="H180"/>
  <c r="G180"/>
  <c r="F180"/>
  <c r="E180"/>
  <c r="D180"/>
  <c r="A180"/>
  <c r="AC179"/>
  <c r="R179"/>
  <c r="P179"/>
  <c r="O179"/>
  <c r="N179"/>
  <c r="K179"/>
  <c r="H179"/>
  <c r="G179"/>
  <c r="F179"/>
  <c r="E179"/>
  <c r="D179"/>
  <c r="A179"/>
  <c r="AC178"/>
  <c r="R178"/>
  <c r="P178"/>
  <c r="O178"/>
  <c r="N178"/>
  <c r="K178"/>
  <c r="H178"/>
  <c r="G178"/>
  <c r="F178"/>
  <c r="E178"/>
  <c r="D178"/>
  <c r="A178"/>
  <c r="AC177"/>
  <c r="R177"/>
  <c r="P177"/>
  <c r="O177"/>
  <c r="N177"/>
  <c r="K177"/>
  <c r="H177"/>
  <c r="G177"/>
  <c r="F177"/>
  <c r="E177"/>
  <c r="D177"/>
  <c r="A177"/>
  <c r="AC176"/>
  <c r="R176"/>
  <c r="P176"/>
  <c r="O176"/>
  <c r="N176"/>
  <c r="K176"/>
  <c r="H176"/>
  <c r="G176"/>
  <c r="F176"/>
  <c r="E176"/>
  <c r="D176"/>
  <c r="A176"/>
  <c r="AC175"/>
  <c r="R175"/>
  <c r="P175"/>
  <c r="O175"/>
  <c r="N175"/>
  <c r="K175"/>
  <c r="H175"/>
  <c r="G175"/>
  <c r="F175"/>
  <c r="E175"/>
  <c r="D175"/>
  <c r="A175"/>
  <c r="AC174"/>
  <c r="R174"/>
  <c r="P174"/>
  <c r="O174"/>
  <c r="N174"/>
  <c r="K174"/>
  <c r="H174"/>
  <c r="G174"/>
  <c r="F174"/>
  <c r="E174"/>
  <c r="D174"/>
  <c r="A174"/>
  <c r="AC173"/>
  <c r="R173"/>
  <c r="P173"/>
  <c r="O173"/>
  <c r="N173"/>
  <c r="K173"/>
  <c r="H173"/>
  <c r="G173"/>
  <c r="F173"/>
  <c r="E173"/>
  <c r="D173"/>
  <c r="A173"/>
  <c r="AC172"/>
  <c r="R172"/>
  <c r="P172"/>
  <c r="O172"/>
  <c r="N172"/>
  <c r="K172"/>
  <c r="H172"/>
  <c r="G172"/>
  <c r="F172"/>
  <c r="E172"/>
  <c r="D172"/>
  <c r="A172"/>
  <c r="AC171"/>
  <c r="R171"/>
  <c r="P171"/>
  <c r="O171"/>
  <c r="N171"/>
  <c r="K171"/>
  <c r="H171"/>
  <c r="G171"/>
  <c r="F171"/>
  <c r="E171"/>
  <c r="D171"/>
  <c r="A171"/>
  <c r="AC170"/>
  <c r="R170"/>
  <c r="P170"/>
  <c r="O170"/>
  <c r="N170"/>
  <c r="K170"/>
  <c r="H170"/>
  <c r="G170"/>
  <c r="F170"/>
  <c r="E170"/>
  <c r="D170"/>
  <c r="A170"/>
  <c r="AC21"/>
  <c r="R21"/>
  <c r="P21"/>
  <c r="O21"/>
  <c r="N21"/>
  <c r="K21"/>
  <c r="H21"/>
  <c r="G21"/>
  <c r="F21"/>
  <c r="E21"/>
  <c r="D21"/>
  <c r="A21"/>
  <c r="AC169"/>
  <c r="R169"/>
  <c r="P169"/>
  <c r="O169"/>
  <c r="N169"/>
  <c r="K169"/>
  <c r="H169"/>
  <c r="G169"/>
  <c r="F169"/>
  <c r="E169"/>
  <c r="D169"/>
  <c r="A169"/>
  <c r="AC29"/>
  <c r="R29"/>
  <c r="P29"/>
  <c r="O29"/>
  <c r="N29"/>
  <c r="K29"/>
  <c r="H29"/>
  <c r="G29"/>
  <c r="F29"/>
  <c r="E29"/>
  <c r="D29"/>
  <c r="A29"/>
  <c r="AC168"/>
  <c r="R168"/>
  <c r="P168"/>
  <c r="O168"/>
  <c r="N168"/>
  <c r="K168"/>
  <c r="H168"/>
  <c r="G168"/>
  <c r="F168"/>
  <c r="E168"/>
  <c r="D168"/>
  <c r="A168"/>
  <c r="AC167"/>
  <c r="R167"/>
  <c r="P167"/>
  <c r="O167"/>
  <c r="N167"/>
  <c r="K167"/>
  <c r="H167"/>
  <c r="G167"/>
  <c r="F167"/>
  <c r="E167"/>
  <c r="D167"/>
  <c r="A167"/>
  <c r="AC166"/>
  <c r="R166"/>
  <c r="P166"/>
  <c r="O166"/>
  <c r="N166"/>
  <c r="K166"/>
  <c r="H166"/>
  <c r="G166"/>
  <c r="F166"/>
  <c r="E166"/>
  <c r="D166"/>
  <c r="A166"/>
  <c r="AC165"/>
  <c r="R165"/>
  <c r="P165"/>
  <c r="O165"/>
  <c r="N165"/>
  <c r="K165"/>
  <c r="H165"/>
  <c r="G165"/>
  <c r="F165"/>
  <c r="E165"/>
  <c r="D165"/>
  <c r="A165"/>
  <c r="AC164"/>
  <c r="R164"/>
  <c r="P164"/>
  <c r="O164"/>
  <c r="N164"/>
  <c r="K164"/>
  <c r="H164"/>
  <c r="G164"/>
  <c r="F164"/>
  <c r="E164"/>
  <c r="D164"/>
  <c r="A164"/>
  <c r="AC163"/>
  <c r="R163"/>
  <c r="P163"/>
  <c r="O163"/>
  <c r="N163"/>
  <c r="K163"/>
  <c r="H163"/>
  <c r="G163"/>
  <c r="F163"/>
  <c r="E163"/>
  <c r="D163"/>
  <c r="A163"/>
  <c r="AC162"/>
  <c r="R162"/>
  <c r="P162"/>
  <c r="O162"/>
  <c r="N162"/>
  <c r="K162"/>
  <c r="H162"/>
  <c r="G162"/>
  <c r="F162"/>
  <c r="E162"/>
  <c r="D162"/>
  <c r="A162"/>
  <c r="AC161"/>
  <c r="R161"/>
  <c r="P161"/>
  <c r="O161"/>
  <c r="N161"/>
  <c r="K161"/>
  <c r="H161"/>
  <c r="G161"/>
  <c r="F161"/>
  <c r="E161"/>
  <c r="D161"/>
  <c r="A161"/>
  <c r="AC160"/>
  <c r="R160"/>
  <c r="P160"/>
  <c r="O160"/>
  <c r="N160"/>
  <c r="K160"/>
  <c r="H160"/>
  <c r="G160"/>
  <c r="F160"/>
  <c r="E160"/>
  <c r="D160"/>
  <c r="A160"/>
  <c r="AC159"/>
  <c r="R159"/>
  <c r="P159"/>
  <c r="O159"/>
  <c r="N159"/>
  <c r="K159"/>
  <c r="H159"/>
  <c r="G159"/>
  <c r="F159"/>
  <c r="E159"/>
  <c r="D159"/>
  <c r="A159"/>
  <c r="AC158"/>
  <c r="R158"/>
  <c r="P158"/>
  <c r="O158"/>
  <c r="N158"/>
  <c r="K158"/>
  <c r="H158"/>
  <c r="G158"/>
  <c r="F158"/>
  <c r="E158"/>
  <c r="D158"/>
  <c r="A158"/>
  <c r="AC157"/>
  <c r="R157"/>
  <c r="P157"/>
  <c r="O157"/>
  <c r="N157"/>
  <c r="K157"/>
  <c r="H157"/>
  <c r="G157"/>
  <c r="F157"/>
  <c r="E157"/>
  <c r="D157"/>
  <c r="A157"/>
  <c r="AC156"/>
  <c r="R156"/>
  <c r="P156"/>
  <c r="O156"/>
  <c r="N156"/>
  <c r="K156"/>
  <c r="H156"/>
  <c r="G156"/>
  <c r="F156"/>
  <c r="E156"/>
  <c r="D156"/>
  <c r="A156"/>
  <c r="AC155"/>
  <c r="R155"/>
  <c r="P155"/>
  <c r="O155"/>
  <c r="N155"/>
  <c r="K155"/>
  <c r="H155"/>
  <c r="G155"/>
  <c r="F155"/>
  <c r="E155"/>
  <c r="D155"/>
  <c r="A155"/>
  <c r="AC154"/>
  <c r="R154"/>
  <c r="P154"/>
  <c r="O154"/>
  <c r="N154"/>
  <c r="K154"/>
  <c r="H154"/>
  <c r="G154"/>
  <c r="F154"/>
  <c r="E154"/>
  <c r="D154"/>
  <c r="A154"/>
  <c r="AC153"/>
  <c r="R153"/>
  <c r="P153"/>
  <c r="O153"/>
  <c r="N153"/>
  <c r="K153"/>
  <c r="H153"/>
  <c r="G153"/>
  <c r="F153"/>
  <c r="E153"/>
  <c r="D153"/>
  <c r="A153"/>
  <c r="AC152"/>
  <c r="R152"/>
  <c r="P152"/>
  <c r="O152"/>
  <c r="N152"/>
  <c r="K152"/>
  <c r="H152"/>
  <c r="G152"/>
  <c r="F152"/>
  <c r="E152"/>
  <c r="D152"/>
  <c r="A152"/>
  <c r="AC75"/>
  <c r="R75"/>
  <c r="P75"/>
  <c r="O75"/>
  <c r="N75"/>
  <c r="K75"/>
  <c r="H75"/>
  <c r="G75"/>
  <c r="F75"/>
  <c r="E75"/>
  <c r="D75"/>
  <c r="A75"/>
  <c r="AC151"/>
  <c r="R151"/>
  <c r="P151"/>
  <c r="O151"/>
  <c r="N151"/>
  <c r="K151"/>
  <c r="H151"/>
  <c r="G151"/>
  <c r="F151"/>
  <c r="E151"/>
  <c r="D151"/>
  <c r="A151"/>
  <c r="AC150"/>
  <c r="R150"/>
  <c r="P150"/>
  <c r="O150"/>
  <c r="N150"/>
  <c r="K150"/>
  <c r="H150"/>
  <c r="G150"/>
  <c r="F150"/>
  <c r="E150"/>
  <c r="D150"/>
  <c r="A150"/>
  <c r="AC149"/>
  <c r="R149"/>
  <c r="P149"/>
  <c r="O149"/>
  <c r="N149"/>
  <c r="K149"/>
  <c r="H149"/>
  <c r="G149"/>
  <c r="F149"/>
  <c r="E149"/>
  <c r="D149"/>
  <c r="A149"/>
  <c r="AC148"/>
  <c r="R148"/>
  <c r="P148"/>
  <c r="O148"/>
  <c r="N148"/>
  <c r="K148"/>
  <c r="H148"/>
  <c r="G148"/>
  <c r="F148"/>
  <c r="E148"/>
  <c r="D148"/>
  <c r="A148"/>
  <c r="AC147"/>
  <c r="R147"/>
  <c r="P147"/>
  <c r="O147"/>
  <c r="N147"/>
  <c r="K147"/>
  <c r="H147"/>
  <c r="G147"/>
  <c r="F147"/>
  <c r="E147"/>
  <c r="D147"/>
  <c r="A147"/>
  <c r="AC146"/>
  <c r="R146"/>
  <c r="P146"/>
  <c r="O146"/>
  <c r="N146"/>
  <c r="K146"/>
  <c r="H146"/>
  <c r="G146"/>
  <c r="F146"/>
  <c r="E146"/>
  <c r="D146"/>
  <c r="A146"/>
  <c r="AC145"/>
  <c r="R145"/>
  <c r="P145"/>
  <c r="O145"/>
  <c r="N145"/>
  <c r="K145"/>
  <c r="H145"/>
  <c r="G145"/>
  <c r="F145"/>
  <c r="E145"/>
  <c r="D145"/>
  <c r="A145"/>
  <c r="AC108"/>
  <c r="R108"/>
  <c r="P108"/>
  <c r="O108"/>
  <c r="N108"/>
  <c r="K108"/>
  <c r="H108"/>
  <c r="G108"/>
  <c r="F108"/>
  <c r="E108"/>
  <c r="D108"/>
  <c r="A108"/>
  <c r="AC144"/>
  <c r="R144"/>
  <c r="P144"/>
  <c r="O144"/>
  <c r="N144"/>
  <c r="K144"/>
  <c r="H144"/>
  <c r="G144"/>
  <c r="F144"/>
  <c r="E144"/>
  <c r="D144"/>
  <c r="A144"/>
  <c r="AC89"/>
  <c r="R89"/>
  <c r="P89"/>
  <c r="O89"/>
  <c r="N89"/>
  <c r="K89"/>
  <c r="H89"/>
  <c r="G89"/>
  <c r="F89"/>
  <c r="E89"/>
  <c r="D89"/>
  <c r="A89"/>
  <c r="AC143"/>
  <c r="R143"/>
  <c r="P143"/>
  <c r="O143"/>
  <c r="N143"/>
  <c r="K143"/>
  <c r="H143"/>
  <c r="G143"/>
  <c r="F143"/>
  <c r="E143"/>
  <c r="D143"/>
  <c r="A143"/>
  <c r="AC100"/>
  <c r="R100"/>
  <c r="P100"/>
  <c r="O100"/>
  <c r="N100"/>
  <c r="K100"/>
  <c r="H100"/>
  <c r="G100"/>
  <c r="F100"/>
  <c r="E100"/>
  <c r="D100"/>
  <c r="A100"/>
  <c r="AC74"/>
  <c r="R74"/>
  <c r="P74"/>
  <c r="O74"/>
  <c r="N74"/>
  <c r="K74"/>
  <c r="H74"/>
  <c r="G74"/>
  <c r="F74"/>
  <c r="E74"/>
  <c r="D74"/>
  <c r="A74"/>
  <c r="AC142"/>
  <c r="R142"/>
  <c r="P142"/>
  <c r="O142"/>
  <c r="N142"/>
  <c r="K142"/>
  <c r="H142"/>
  <c r="G142"/>
  <c r="F142"/>
  <c r="E142"/>
  <c r="D142"/>
  <c r="A142"/>
  <c r="AC87"/>
  <c r="R87"/>
  <c r="P87"/>
  <c r="O87"/>
  <c r="N87"/>
  <c r="K87"/>
  <c r="H87"/>
  <c r="G87"/>
  <c r="F87"/>
  <c r="E87"/>
  <c r="D87"/>
  <c r="A87"/>
  <c r="AC96"/>
  <c r="R96"/>
  <c r="P96"/>
  <c r="O96"/>
  <c r="N96"/>
  <c r="K96"/>
  <c r="H96"/>
  <c r="G96"/>
  <c r="F96"/>
  <c r="E96"/>
  <c r="D96"/>
  <c r="A96"/>
  <c r="AC111"/>
  <c r="R111"/>
  <c r="P111"/>
  <c r="O111"/>
  <c r="N111"/>
  <c r="K111"/>
  <c r="H111"/>
  <c r="G111"/>
  <c r="F111"/>
  <c r="E111"/>
  <c r="D111"/>
  <c r="A111"/>
  <c r="AC141"/>
  <c r="R141"/>
  <c r="P141"/>
  <c r="O141"/>
  <c r="N141"/>
  <c r="K141"/>
  <c r="H141"/>
  <c r="G141"/>
  <c r="F141"/>
  <c r="E141"/>
  <c r="D141"/>
  <c r="A141"/>
  <c r="AC78"/>
  <c r="R78"/>
  <c r="P78"/>
  <c r="O78"/>
  <c r="N78"/>
  <c r="K78"/>
  <c r="H78"/>
  <c r="G78"/>
  <c r="F78"/>
  <c r="E78"/>
  <c r="D78"/>
  <c r="A78"/>
  <c r="AC95"/>
  <c r="R95"/>
  <c r="P95"/>
  <c r="O95"/>
  <c r="N95"/>
  <c r="K95"/>
  <c r="H95"/>
  <c r="G95"/>
  <c r="F95"/>
  <c r="E95"/>
  <c r="D95"/>
  <c r="A95"/>
  <c r="AC40"/>
  <c r="R40"/>
  <c r="P40"/>
  <c r="O40"/>
  <c r="N40"/>
  <c r="K40"/>
  <c r="H40"/>
  <c r="G40"/>
  <c r="F40"/>
  <c r="E40"/>
  <c r="D40"/>
  <c r="A40"/>
  <c r="AC140"/>
  <c r="R140"/>
  <c r="P140"/>
  <c r="O140"/>
  <c r="N140"/>
  <c r="K140"/>
  <c r="H140"/>
  <c r="G140"/>
  <c r="F140"/>
  <c r="E140"/>
  <c r="D140"/>
  <c r="A140"/>
  <c r="AC139"/>
  <c r="R139"/>
  <c r="P139"/>
  <c r="O139"/>
  <c r="N139"/>
  <c r="K139"/>
  <c r="H139"/>
  <c r="G139"/>
  <c r="F139"/>
  <c r="E139"/>
  <c r="D139"/>
  <c r="A139"/>
  <c r="AC138"/>
  <c r="R138"/>
  <c r="P138"/>
  <c r="O138"/>
  <c r="N138"/>
  <c r="K138"/>
  <c r="H138"/>
  <c r="G138"/>
  <c r="F138"/>
  <c r="E138"/>
  <c r="D138"/>
  <c r="A138"/>
  <c r="AC137"/>
  <c r="R137"/>
  <c r="P137"/>
  <c r="O137"/>
  <c r="N137"/>
  <c r="K137"/>
  <c r="H137"/>
  <c r="G137"/>
  <c r="F137"/>
  <c r="E137"/>
  <c r="D137"/>
  <c r="A137"/>
  <c r="AC88"/>
  <c r="R88"/>
  <c r="P88"/>
  <c r="O88"/>
  <c r="N88"/>
  <c r="K88"/>
  <c r="H88"/>
  <c r="G88"/>
  <c r="F88"/>
  <c r="E88"/>
  <c r="D88"/>
  <c r="A88"/>
  <c r="AC57"/>
  <c r="R57"/>
  <c r="P57"/>
  <c r="O57"/>
  <c r="N57"/>
  <c r="K57"/>
  <c r="H57"/>
  <c r="G57"/>
  <c r="F57"/>
  <c r="E57"/>
  <c r="D57"/>
  <c r="A57"/>
  <c r="AC136"/>
  <c r="R136"/>
  <c r="P136"/>
  <c r="O136"/>
  <c r="N136"/>
  <c r="K136"/>
  <c r="H136"/>
  <c r="G136"/>
  <c r="F136"/>
  <c r="E136"/>
  <c r="D136"/>
  <c r="A136"/>
  <c r="AC135"/>
  <c r="R135"/>
  <c r="P135"/>
  <c r="O135"/>
  <c r="N135"/>
  <c r="K135"/>
  <c r="H135"/>
  <c r="G135"/>
  <c r="F135"/>
  <c r="E135"/>
  <c r="D135"/>
  <c r="A135"/>
  <c r="AC134"/>
  <c r="R134"/>
  <c r="P134"/>
  <c r="O134"/>
  <c r="N134"/>
  <c r="K134"/>
  <c r="H134"/>
  <c r="G134"/>
  <c r="F134"/>
  <c r="E134"/>
  <c r="D134"/>
  <c r="A134"/>
  <c r="AC117"/>
  <c r="R117"/>
  <c r="P117"/>
  <c r="O117"/>
  <c r="N117"/>
  <c r="K117"/>
  <c r="H117"/>
  <c r="G117"/>
  <c r="F117"/>
  <c r="E117"/>
  <c r="D117"/>
  <c r="A117"/>
  <c r="AC133"/>
  <c r="R133"/>
  <c r="P133"/>
  <c r="O133"/>
  <c r="N133"/>
  <c r="K133"/>
  <c r="H133"/>
  <c r="G133"/>
  <c r="F133"/>
  <c r="E133"/>
  <c r="D133"/>
  <c r="A133"/>
  <c r="AC13"/>
  <c r="R13"/>
  <c r="P13"/>
  <c r="O13"/>
  <c r="N13"/>
  <c r="K13"/>
  <c r="H13"/>
  <c r="G13"/>
  <c r="F13"/>
  <c r="E13"/>
  <c r="D13"/>
  <c r="A13"/>
  <c r="AC64"/>
  <c r="R64"/>
  <c r="P64"/>
  <c r="O64"/>
  <c r="N64"/>
  <c r="K64"/>
  <c r="H64"/>
  <c r="G64"/>
  <c r="F64"/>
  <c r="E64"/>
  <c r="D64"/>
  <c r="A64"/>
  <c r="AC132"/>
  <c r="R132"/>
  <c r="P132"/>
  <c r="O132"/>
  <c r="N132"/>
  <c r="K132"/>
  <c r="H132"/>
  <c r="G132"/>
  <c r="F132"/>
  <c r="E132"/>
  <c r="D132"/>
  <c r="A132"/>
  <c r="AC131"/>
  <c r="R131"/>
  <c r="P131"/>
  <c r="O131"/>
  <c r="N131"/>
  <c r="K131"/>
  <c r="H131"/>
  <c r="G131"/>
  <c r="F131"/>
  <c r="E131"/>
  <c r="D131"/>
  <c r="A131"/>
  <c r="AC17"/>
  <c r="R17"/>
  <c r="P17"/>
  <c r="O17"/>
  <c r="N17"/>
  <c r="K17"/>
  <c r="H17"/>
  <c r="G17"/>
  <c r="F17"/>
  <c r="E17"/>
  <c r="D17"/>
  <c r="A17"/>
  <c r="AC130"/>
  <c r="R130"/>
  <c r="P130"/>
  <c r="O130"/>
  <c r="N130"/>
  <c r="K130"/>
  <c r="H130"/>
  <c r="G130"/>
  <c r="F130"/>
  <c r="E130"/>
  <c r="D130"/>
  <c r="A130"/>
  <c r="AC129"/>
  <c r="R129"/>
  <c r="P129"/>
  <c r="O129"/>
  <c r="N129"/>
  <c r="K129"/>
  <c r="H129"/>
  <c r="G129"/>
  <c r="F129"/>
  <c r="E129"/>
  <c r="D129"/>
  <c r="A129"/>
  <c r="AC128"/>
  <c r="R128"/>
  <c r="P128"/>
  <c r="O128"/>
  <c r="N128"/>
  <c r="K128"/>
  <c r="H128"/>
  <c r="G128"/>
  <c r="F128"/>
  <c r="E128"/>
  <c r="D128"/>
  <c r="A128"/>
  <c r="AC127"/>
  <c r="R127"/>
  <c r="P127"/>
  <c r="O127"/>
  <c r="N127"/>
  <c r="K127"/>
  <c r="H127"/>
  <c r="G127"/>
  <c r="F127"/>
  <c r="E127"/>
  <c r="D127"/>
  <c r="A127"/>
  <c r="AC101"/>
  <c r="R101"/>
  <c r="P101"/>
  <c r="O101"/>
  <c r="N101"/>
  <c r="K101"/>
  <c r="H101"/>
  <c r="G101"/>
  <c r="F101"/>
  <c r="E101"/>
  <c r="D101"/>
  <c r="A101"/>
  <c r="AC126"/>
  <c r="R126"/>
  <c r="P126"/>
  <c r="O126"/>
  <c r="N126"/>
  <c r="K126"/>
  <c r="H126"/>
  <c r="G126"/>
  <c r="F126"/>
  <c r="E126"/>
  <c r="D126"/>
  <c r="A126"/>
  <c r="AC125"/>
  <c r="R125"/>
  <c r="P125"/>
  <c r="O125"/>
  <c r="N125"/>
  <c r="K125"/>
  <c r="H125"/>
  <c r="G125"/>
  <c r="F125"/>
  <c r="E125"/>
  <c r="D125"/>
  <c r="A125"/>
  <c r="AC124"/>
  <c r="R124"/>
  <c r="P124"/>
  <c r="O124"/>
  <c r="N124"/>
  <c r="K124"/>
  <c r="H124"/>
  <c r="G124"/>
  <c r="F124"/>
  <c r="E124"/>
  <c r="D124"/>
  <c r="A124"/>
  <c r="AC123"/>
  <c r="R123"/>
  <c r="P123"/>
  <c r="O123"/>
  <c r="N123"/>
  <c r="K123"/>
  <c r="H123"/>
  <c r="G123"/>
  <c r="F123"/>
  <c r="E123"/>
  <c r="D123"/>
  <c r="A123"/>
  <c r="AC122"/>
  <c r="R122"/>
  <c r="P122"/>
  <c r="O122"/>
  <c r="N122"/>
  <c r="K122"/>
  <c r="H122"/>
  <c r="G122"/>
  <c r="F122"/>
  <c r="E122"/>
  <c r="D122"/>
  <c r="A122"/>
  <c r="AC121"/>
  <c r="R121"/>
  <c r="P121"/>
  <c r="O121"/>
  <c r="N121"/>
  <c r="K121"/>
  <c r="H121"/>
  <c r="G121"/>
  <c r="F121"/>
  <c r="E121"/>
  <c r="D121"/>
  <c r="A121"/>
</calcChain>
</file>

<file path=xl/sharedStrings.xml><?xml version="1.0" encoding="utf-8"?>
<sst xmlns="http://schemas.openxmlformats.org/spreadsheetml/2006/main" count="2270" uniqueCount="409">
  <si>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</si>
  <si>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</si>
  <si>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</si>
  <si>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</si>
  <si>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</si>
  <si>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</si>
  <si>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</si>
  <si>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</si>
  <si>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</si>
  <si>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</si>
  <si>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</si>
  <si>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</si>
  <si>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</si>
  <si>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</si>
  <si>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</si>
  <si>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</si>
  <si>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</si>
  <si>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</si>
  <si>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</si>
  <si>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</si>
  <si>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</si>
  <si>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</si>
  <si>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</si>
  <si>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</si>
  <si>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</si>
  <si>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</si>
  <si>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FCST AWU</t>
    <phoneticPr fontId="1" type="noConversion"/>
  </si>
  <si>
    <t>OH FCST WK</t>
    <phoneticPr fontId="1" type="noConversion"/>
  </si>
  <si>
    <t>BL WK</t>
  </si>
  <si>
    <t>BL FCST WK</t>
  </si>
  <si>
    <t>Last TTL OH</t>
    <phoneticPr fontId="1" type="noConversion"/>
  </si>
  <si>
    <t>TTL OH</t>
    <phoneticPr fontId="1" type="noConversion"/>
  </si>
  <si>
    <t>On the way</t>
  </si>
  <si>
    <t>DC OH</t>
    <phoneticPr fontId="1" type="noConversion"/>
  </si>
  <si>
    <t>Hub OH</t>
    <phoneticPr fontId="1" type="noConversion"/>
  </si>
  <si>
    <t>2016/11/30 12:08</t>
  </si>
  <si>
    <t>AS179-92LF</t>
  </si>
  <si>
    <t>SKYWORKS</t>
  </si>
  <si>
    <t/>
  </si>
  <si>
    <t>E</t>
  </si>
  <si>
    <t>25997</t>
  </si>
  <si>
    <t>AWL9581V2</t>
  </si>
  <si>
    <t>CM32180A3OP-AD</t>
  </si>
  <si>
    <t>CAPELLA</t>
  </si>
  <si>
    <t>CM3218A3OP-AD</t>
  </si>
  <si>
    <t>CSRQ53719C25-CBBU-T</t>
  </si>
  <si>
    <t>CSR</t>
  </si>
  <si>
    <t>CSRQ53750C25-CBBU-T</t>
  </si>
  <si>
    <t>EMMC08G-M325-A52</t>
  </si>
  <si>
    <t>KINGSTON</t>
  </si>
  <si>
    <t>LV8123AGQW</t>
  </si>
  <si>
    <t>RICHTEK</t>
  </si>
  <si>
    <t>LV8130BGQW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</si>
  <si>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</si>
  <si>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</si>
  <si>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</si>
  <si>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</si>
  <si>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</si>
  <si>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</si>
  <si>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</si>
  <si>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RT8058GQW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</si>
  <si>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</si>
  <si>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</si>
  <si>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</si>
  <si>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</si>
  <si>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</si>
  <si>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</si>
  <si>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</si>
  <si>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</si>
  <si>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</si>
  <si>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</si>
  <si>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RT8296AHGSP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</si>
  <si>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</si>
  <si>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</si>
  <si>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</si>
  <si>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</si>
  <si>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</si>
  <si>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</si>
  <si>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</si>
  <si>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</si>
  <si>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</si>
  <si>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</si>
  <si>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</si>
  <si>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</si>
  <si>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</si>
  <si>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</si>
  <si>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</si>
  <si>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</si>
  <si>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</si>
  <si>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RT9193-15PB</t>
  </si>
  <si>
    <t>RT9193-18GB</t>
  </si>
  <si>
    <t>RT9297GQW</t>
  </si>
  <si>
    <t>RT9818C-27GV</t>
  </si>
  <si>
    <t>RT9818C-30PV</t>
  </si>
  <si>
    <t>SE2438T-R</t>
  </si>
  <si>
    <t>SE2576L-R</t>
  </si>
  <si>
    <t>SE2577L-R</t>
  </si>
  <si>
    <t>SE2595L-R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</si>
  <si>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</si>
  <si>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</si>
  <si>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</si>
  <si>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</si>
  <si>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</si>
  <si>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</si>
  <si>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</si>
  <si>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</si>
  <si>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</si>
  <si>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</si>
  <si>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</si>
  <si>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</si>
  <si>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</si>
  <si>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</si>
  <si>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</si>
  <si>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</si>
  <si>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</si>
  <si>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</si>
  <si>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</si>
  <si>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</si>
  <si>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</si>
  <si>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</si>
  <si>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</si>
  <si>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</si>
  <si>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</si>
  <si>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</si>
  <si>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</si>
  <si>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</si>
  <si>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</si>
  <si>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</si>
  <si>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</si>
  <si>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</si>
  <si>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SMP1340-079LF</t>
  </si>
  <si>
    <t>SMP1345-040LF</t>
  </si>
  <si>
    <t>SMS7621-079LF</t>
  </si>
  <si>
    <t>SMS7630-079LF</t>
  </si>
  <si>
    <t>ZR374305/150BGCG19-C2</t>
  </si>
  <si>
    <t>ZR374305/300NCCG14-C2</t>
  </si>
  <si>
    <t>ZR374310/300BGCG27-C2</t>
  </si>
  <si>
    <t>ZR374310/300NCCG14-C2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</si>
  <si>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</si>
  <si>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</si>
  <si>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</si>
  <si>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</si>
  <si>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</si>
  <si>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</si>
  <si>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</si>
  <si>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</si>
  <si>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</si>
  <si>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</si>
  <si>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</si>
  <si>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</si>
  <si>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</si>
  <si>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</si>
  <si>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</si>
  <si>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</si>
  <si>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</si>
  <si>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CSR8311A08-IQQD-R</t>
  </si>
  <si>
    <t>CSR8510A10-ICXR-R</t>
  </si>
  <si>
    <t>CSR8640B04-IBBC-R</t>
  </si>
  <si>
    <t>DK-USB-SPI-10225-1A</t>
  </si>
  <si>
    <t>EMMC04G-M627-A01</t>
  </si>
  <si>
    <t>HR1000AGS-Z</t>
  </si>
  <si>
    <t>MPS</t>
  </si>
  <si>
    <t>LM18-LSI</t>
  </si>
  <si>
    <t>LM19-LSI</t>
  </si>
  <si>
    <t>LM31-LNG</t>
  </si>
  <si>
    <t>MP1470GJ-Z</t>
  </si>
  <si>
    <t>MP2159GJ-Z</t>
  </si>
  <si>
    <t>F</t>
  </si>
  <si>
    <t>MP2233DJ-LF-Z</t>
  </si>
  <si>
    <t>MP5077GG-Z</t>
  </si>
  <si>
    <t>MP6205DD-LF-Z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</si>
  <si>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</si>
  <si>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</si>
  <si>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</si>
  <si>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</si>
  <si>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</si>
  <si>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</si>
  <si>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</si>
  <si>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MP9131GG-Z</t>
  </si>
  <si>
    <t>MP9361DJ-LF-Z</t>
  </si>
  <si>
    <t>MPM3606GQV-Z</t>
  </si>
  <si>
    <t>MPM3620GQV-Z</t>
  </si>
  <si>
    <t>MPQ8632GL-6-Z</t>
  </si>
  <si>
    <t>PAW3204DB-TJ3L</t>
  </si>
  <si>
    <t>PAW3204DB-TJ3R</t>
  </si>
  <si>
    <t>PAW3205DB-TJ3T</t>
  </si>
  <si>
    <t>PAW3212DB-TJDT</t>
  </si>
  <si>
    <t>PAW3226DB-TJDA</t>
  </si>
  <si>
    <t>PAW3228LU-TJDU</t>
  </si>
  <si>
    <t>PAW3512DK-TJYA</t>
  </si>
  <si>
    <t>PAW3515DB</t>
  </si>
  <si>
    <t>PCT1336QN</t>
  </si>
  <si>
    <t>PMW3310DH-AWQT</t>
  </si>
  <si>
    <t>PMW3367DM-T3QU</t>
  </si>
  <si>
    <t>PMW3610DM-SUDU</t>
  </si>
  <si>
    <t>PNLR-012-LSI</t>
  </si>
  <si>
    <t>PNLR-012-RSI</t>
  </si>
  <si>
    <t>PNLR-013-LSI</t>
  </si>
  <si>
    <t>PNSR-015-RB8</t>
  </si>
  <si>
    <t>SDNS-3059-SS</t>
  </si>
  <si>
    <t>SDNS-3988</t>
  </si>
  <si>
    <t>SE2432L-R</t>
  </si>
  <si>
    <t>SKY85408-11</t>
  </si>
  <si>
    <t>SKY85614-11</t>
  </si>
  <si>
    <t>201345-MG03</t>
  </si>
  <si>
    <t>MICRO CRYSTAL</t>
  </si>
  <si>
    <t>201345-PG14</t>
  </si>
  <si>
    <t>CSR1011A05-IQQA-R</t>
  </si>
  <si>
    <t>CSR8670C-IBBH-R</t>
  </si>
  <si>
    <t>CSRQ53750C15-CBBU-T</t>
  </si>
  <si>
    <t>204-10SYGD/S530-E2/T2</t>
  </si>
  <si>
    <t>EVERLIGHT</t>
  </si>
  <si>
    <t>333-2SYGD/S530-E2</t>
  </si>
  <si>
    <t>61-238/RSGCBKC-B02/ET</t>
  </si>
  <si>
    <t>67-21/G6C-FN2P2B/2T</t>
  </si>
  <si>
    <t>74VHC595FT</t>
  </si>
  <si>
    <t>TOSHIBA</t>
  </si>
  <si>
    <t>A694B/2SYGSURW/S530-A3/F14-95</t>
  </si>
  <si>
    <t>AO3400A_101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</si>
  <si>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</si>
  <si>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</si>
  <si>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</si>
  <si>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</si>
  <si>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</si>
  <si>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</si>
  <si>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</si>
  <si>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</si>
  <si>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</si>
  <si>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</si>
  <si>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</si>
  <si>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AO4264</t>
  </si>
  <si>
    <t>AO4264E</t>
  </si>
  <si>
    <t>AO4409</t>
  </si>
  <si>
    <t>AO4413</t>
  </si>
  <si>
    <t>AO4421</t>
  </si>
  <si>
    <t>AO4468</t>
  </si>
  <si>
    <t>AO4566</t>
  </si>
  <si>
    <t>AO4622</t>
  </si>
  <si>
    <t>AO5404E</t>
  </si>
  <si>
    <t>AO5404EL</t>
  </si>
  <si>
    <t>AO6604</t>
  </si>
  <si>
    <t>AO7405</t>
  </si>
  <si>
    <t>AO9926C</t>
  </si>
  <si>
    <t>AOB2500L</t>
  </si>
  <si>
    <t>AOB298L</t>
  </si>
  <si>
    <t>AOD409</t>
  </si>
  <si>
    <t>AOD458</t>
  </si>
  <si>
    <t>AOH3254</t>
  </si>
  <si>
    <t>AOI478</t>
  </si>
  <si>
    <t>AOI4N60</t>
  </si>
  <si>
    <t>AOI510</t>
  </si>
  <si>
    <t>AON6234</t>
  </si>
  <si>
    <t>AON6242</t>
  </si>
  <si>
    <t>AON6246</t>
  </si>
  <si>
    <t>AON6250</t>
  </si>
  <si>
    <t>AON6260</t>
  </si>
  <si>
    <t>AON6506</t>
  </si>
  <si>
    <t>AON6520</t>
  </si>
  <si>
    <t>AON7410</t>
  </si>
  <si>
    <t>AON7446</t>
  </si>
  <si>
    <t>AOT2500L</t>
  </si>
  <si>
    <t>AOT2918L</t>
  </si>
  <si>
    <t>AOT418L</t>
  </si>
  <si>
    <t>AOT440L</t>
  </si>
  <si>
    <t>AOTF10N60</t>
  </si>
  <si>
    <t>AOTF10N65</t>
  </si>
  <si>
    <t>AOTF11N62</t>
  </si>
  <si>
    <t>AOTF11N62L</t>
  </si>
  <si>
    <t>AOTF11N70</t>
  </si>
  <si>
    <t>AOTF12N50</t>
  </si>
  <si>
    <t>AOTF12N65</t>
  </si>
  <si>
    <t>AOTF12N65L</t>
  </si>
  <si>
    <t>AOTF14N50</t>
  </si>
  <si>
    <t>AOTF22N50</t>
  </si>
  <si>
    <t>AOTF2918L</t>
  </si>
  <si>
    <t>AOTF42S60L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</si>
  <si>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</si>
  <si>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</si>
  <si>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</si>
  <si>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</si>
  <si>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</si>
  <si>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</si>
  <si>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</si>
  <si>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</t>
  </si>
  <si>
    <t>AOWF10N60</t>
  </si>
  <si>
    <t>AOWF15S65</t>
  </si>
  <si>
    <t>AOZ1015AI</t>
  </si>
  <si>
    <t>AOZ1212AI</t>
  </si>
  <si>
    <t>AOZ1233QI-01</t>
  </si>
  <si>
    <t>AOZ1267QI-01</t>
  </si>
  <si>
    <t>AOZ1360AIL</t>
  </si>
  <si>
    <t>AOZ1915DI</t>
  </si>
  <si>
    <t>AOZ8001DI</t>
  </si>
  <si>
    <t>AOZ8105CI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</si>
  <si>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</si>
  <si>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</si>
  <si>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</si>
  <si>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</si>
  <si>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</si>
  <si>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</si>
  <si>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</si>
  <si>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AOZ8851DI-05</t>
  </si>
  <si>
    <t>AOZ8902CIL</t>
  </si>
  <si>
    <t>AOZ8903CI</t>
  </si>
  <si>
    <t>AS3701A-BWLT-50</t>
  </si>
  <si>
    <t>AMS</t>
  </si>
  <si>
    <t>EASV1003W0</t>
  </si>
  <si>
    <t>EL1017(TA)-VG</t>
  </si>
  <si>
    <t>EL1018(TA)-VG</t>
  </si>
  <si>
    <t>EL357NA-TA</t>
  </si>
  <si>
    <t>EL3H7(B)(TB)(LTO)-VG</t>
  </si>
  <si>
    <t>EL3H7(C)(TA)-G</t>
  </si>
  <si>
    <t>EL817(C)-F</t>
  </si>
  <si>
    <t>EL817(C)-FV</t>
  </si>
  <si>
    <t>EL8171S1(TU)-G</t>
  </si>
  <si>
    <t>EL817M(A)-FG</t>
  </si>
  <si>
    <t>EL817S(B)(TA)-F</t>
  </si>
  <si>
    <t>EL817S1(B)(TA)-FG</t>
  </si>
  <si>
    <t>IRM-V538M3/TR1</t>
  </si>
  <si>
    <t>JT4K71-AS-200</t>
  </si>
  <si>
    <t>LC01-6.TDT</t>
  </si>
  <si>
    <t>SEMTECH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</si>
  <si>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</si>
  <si>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</si>
  <si>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</si>
  <si>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</si>
  <si>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</si>
  <si>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</si>
  <si>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MX25L6473EM2I-10G</t>
  </si>
  <si>
    <t>MX25L6473FM2I-08G.T</t>
  </si>
  <si>
    <t>MX25L8006EM2I-12G</t>
  </si>
  <si>
    <t>MX25U12873FM2I-10G</t>
  </si>
  <si>
    <t>MX25U6473FM2I-10G</t>
  </si>
  <si>
    <t>PORB-10124Z</t>
  </si>
  <si>
    <t>ICOTHING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</si>
  <si>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</si>
  <si>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</si>
  <si>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</si>
  <si>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</si>
  <si>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</si>
  <si>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</si>
  <si>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</si>
  <si>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</si>
  <si>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</si>
  <si>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</si>
  <si>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</si>
  <si>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RE0108ADD6-12</t>
  </si>
  <si>
    <t>UPI</t>
  </si>
  <si>
    <t>RE0108ADD6-18</t>
  </si>
  <si>
    <t>RTC5612</t>
  </si>
  <si>
    <t>RICHWAVE</t>
  </si>
  <si>
    <t>RTC6655F</t>
  </si>
  <si>
    <t>SC4437SK-3.3TRT</t>
  </si>
  <si>
    <t>SC4626ZSKTRT</t>
  </si>
  <si>
    <t>SC632ULTRT</t>
  </si>
  <si>
    <t>SD05C.TCT</t>
  </si>
  <si>
    <t>SE2623L1-R</t>
  </si>
  <si>
    <t>SM36.TCT</t>
  </si>
  <si>
    <t>SMD1206P300SLRT</t>
  </si>
  <si>
    <t>PTTC</t>
  </si>
  <si>
    <t>SMD1210P110TFT</t>
  </si>
  <si>
    <t>SMD2920P300TF/15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</si>
  <si>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</si>
  <si>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</si>
  <si>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</si>
  <si>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</si>
  <si>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</si>
  <si>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</si>
  <si>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</si>
  <si>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</si>
  <si>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TC74VHC125FT</t>
  </si>
  <si>
    <t>TC7SZ08FU</t>
  </si>
  <si>
    <t>TC7SZ125F</t>
  </si>
  <si>
    <t>TCS10DLU</t>
  </si>
  <si>
    <t>TH58NVG3S0HBAI4</t>
  </si>
  <si>
    <t>TH58NVG3S0HTA00</t>
  </si>
  <si>
    <t>THGBMBG5D1KBAIT</t>
  </si>
  <si>
    <t>THGBMDG5D1LBAIL</t>
  </si>
  <si>
    <t>THGBMFG7C1LBAIL</t>
  </si>
  <si>
    <t>TLP281-4</t>
  </si>
  <si>
    <t>TPC8067-H,LQ</t>
  </si>
  <si>
    <t>TPH1500CNH</t>
  </si>
  <si>
    <t>UP0104SSW8</t>
  </si>
  <si>
    <t>UP0108AED4-12</t>
  </si>
  <si>
    <t>UP0108AED4-28</t>
  </si>
  <si>
    <t>UP0111AMA5-00</t>
  </si>
  <si>
    <t>UP1535PDDA</t>
  </si>
  <si>
    <t>UP1536BDDA</t>
  </si>
  <si>
    <t>UP1536QDDA</t>
  </si>
  <si>
    <t>UP1536RDDA</t>
  </si>
  <si>
    <t>UP1539QQDD</t>
  </si>
  <si>
    <t>UP1591SQKF</t>
  </si>
  <si>
    <t>UP1704AMT5-00</t>
  </si>
  <si>
    <t>UP1708PQMI</t>
  </si>
  <si>
    <t>UP1713PQDD</t>
  </si>
  <si>
    <t>UP1722PDE6-00</t>
  </si>
  <si>
    <t>UP1727PDDA</t>
  </si>
  <si>
    <t>UP7501M8</t>
  </si>
  <si>
    <t>UP7549TMA5-25</t>
  </si>
  <si>
    <t>UP7550PMA8</t>
  </si>
  <si>
    <t>UP7604CMS3-N3</t>
  </si>
  <si>
    <t>UP8815PDDA</t>
  </si>
  <si>
    <t>UP9617PQDD</t>
  </si>
  <si>
    <t>Dustin</t>
  </si>
  <si>
    <t>Gillian</t>
  </si>
  <si>
    <t>Irene</t>
  </si>
  <si>
    <t>NA</t>
  </si>
  <si>
    <t>Stage</t>
    <phoneticPr fontId="1" type="noConversion"/>
  </si>
  <si>
    <t>Others OH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</si>
</sst>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  <font>
      <b/>
      <sz val="10"/>
      <color rgb="FFFFFF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0" fontId="10" fillId="2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 wrapText="1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H348" totalsRowShown="0" headerRowDxfId="38" dataDxfId="36" headerRowBorderDxfId="37" tableBorderDxfId="35" totalsRowBorderDxfId="34">
  <tableColumns count="34">
    <tableColumn id="1" name="Type" dataDxfId="33">
      <calculatedColumnFormula>IF(OR(Z4=0,LEN(Z4)=0)*OR(AA4=0,LEN(AA4)=0),IF(W4&gt;0,"ZeroZero","None"),IF(IF(LEN(X4)=0,0,X4)&gt;16,"OverStock",IF(Z4=0,"FCST","Normal")))</calculatedColumnFormula>
    </tableColumn>
    <tableColumn id="2" name="Item Short Name" dataDxfId="32"/>
    <tableColumn id="3" name="Brand" dataDxfId="31"/>
    <tableColumn id="4" name="OH WK" dataDxfId="30">
      <calculatedColumnFormula>IF(Z4=0,"前八週無拉料",ROUND(L4/Z4,1))</calculatedColumnFormula>
    </tableColumn>
    <tableColumn id="5" name="OH FCST WK" dataDxfId="29">
      <calculatedColumnFormula>IF(OR(AA4=0,LEN(AA4)=0),"--",ROUND(L4/AA4,1))</calculatedColumnFormula>
    </tableColumn>
    <tableColumn id="6" name="BL WK" dataDxfId="28">
      <calculatedColumnFormula>IF(Z4=0,"--",ROUND(I4/Z4,1))</calculatedColumnFormula>
    </tableColumn>
    <tableColumn id="7" name="BL FCST WK" dataDxfId="27">
      <calculatedColumnFormula>IF(OR(AA4=0,LEN(AA4)=0),"--",ROUND(I4/AA4,1))</calculatedColumnFormula>
    </tableColumn>
    <tableColumn id="8" name="Last BL" dataDxfId="26">
      <calculatedColumnFormula>IFERROR(VLOOKUP(B4,#REF!,8,FALSE),"")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IFERROR(VLOOKUP(B4,#REF!,11,FALSE),"")</calculatedColumnFormula>
    </tableColumn>
    <tableColumn id="12" name="TTL OH" dataDxfId="22"/>
    <tableColumn id="13" name="Sales" dataDxfId="21"/>
    <tableColumn id="14" name="Stage" dataDxfId="20">
      <calculatedColumnFormula>IFERROR(VLOOKUP(B4,#REF!,13,FALSE),"")</calculatedColumnFormula>
    </tableColumn>
    <tableColumn id="15" name="Status" dataDxfId="19">
      <calculatedColumnFormula>IFERROR(VLOOKUP(B4,#REF!,14,FALSE),"")</calculatedColumnFormula>
    </tableColumn>
    <tableColumn id="16" name="Owner" dataDxfId="18">
      <calculatedColumnFormula>IFERROR(VLOOKUP(B4,#REF!,15,FALSE),"")</calculatedColumnFormula>
    </tableColumn>
    <tableColumn id="17" name="Action" dataDxfId="17"/>
    <tableColumn id="18" name="Last Action" dataDxfId="16">
      <calculatedColumnFormula>IFERROR(VLOOKUP(B4,#REF!,16,FALSE),"")</calculatedColumnFormula>
    </tableColumn>
    <tableColumn id="19" name="On the way" dataDxfId="15"/>
    <tableColumn id="20" name="DC OH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IF($AB4="E","E",IF($AB4="F","F",IF($AB4&lt;0.5,50,IF($AB4&lt;2,100,150))))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35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34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L17" sqref="AL17"/>
    </sheetView>
  </sheetViews>
  <sheetFormatPr defaultColWidth="9" defaultRowHeight="17"/>
  <cols>
    <col min="1" max="1" width="11.6328125" style="2" customWidth="1" collapsed="1"/>
    <col min="2" max="2" width="15.6328125" style="2" customWidth="1" collapsed="1"/>
    <col min="3" max="3" width="8.6328125" style="2" customWidth="1" collapsed="1"/>
    <col min="4" max="4" width="6.6328125" style="5" customWidth="1" collapsed="1"/>
    <col min="5" max="5" width="8.6328125" style="2" customWidth="1" collapsed="1"/>
    <col min="6" max="6" width="8.54296875" style="5" customWidth="1" collapsed="1"/>
    <col min="7" max="7" width="8.6328125" style="5" customWidth="1" collapsed="1"/>
    <col min="8" max="11" width="10.6328125" style="4" customWidth="1" collapsed="1"/>
    <col min="12" max="12" width="10.6328125" style="2" customWidth="1" collapsed="1"/>
    <col min="13" max="16" width="8.6328125" style="2" customWidth="1" collapsed="1"/>
    <col min="17" max="18" width="15.6328125" style="2" customWidth="1" collapsed="1"/>
    <col min="19" max="21" width="10.6328125" style="2" customWidth="1" collapsed="1"/>
    <col min="22" max="22" width="8.81640625" style="5" customWidth="1" collapsed="1"/>
    <col min="23" max="23" width="10.6328125" style="2" customWidth="1" collapsed="1"/>
    <col min="24" max="25" width="8.6328125" style="2" customWidth="1" collapsed="1"/>
    <col min="26" max="27" width="10.6328125" style="2" customWidth="1" collapsed="1"/>
    <col min="28" max="29" width="6.6328125" style="2" customWidth="1" collapsed="1"/>
    <col min="30" max="33" width="10.6328125" style="2" customWidth="1" collapsed="1"/>
    <col min="34" max="34" width="9.81640625" customWidth="1"/>
    <col min="35" max="35" width="12.6328125" style="2" customWidth="1" collapsed="1"/>
    <col min="36" max="36" width="9" style="2" collapsed="1"/>
    <col min="37" max="52" width="9" style="2"/>
    <col min="53" max="16384" width="9" style="2" collapsed="1"/>
  </cols>
  <sheetData>
    <row r="1" spans="1:34" ht="14.5">
      <c r="A1" s="1" t="s">
        <v>0</v>
      </c>
      <c r="B1" s="2" t="s">
        <v>25</v>
      </c>
      <c r="AH1" s="2"/>
    </row>
    <row r="2" spans="1:34" ht="14.5">
      <c r="A2" s="2" t="s">
        <v>1</v>
      </c>
      <c r="B2" s="3" t="s">
        <v>35</v>
      </c>
      <c r="AH2" s="2"/>
    </row>
    <row r="3" spans="1:34" ht="29">
      <c r="A3" s="7" t="s">
        <v>21</v>
      </c>
      <c r="B3" s="8" t="s">
        <v>18</v>
      </c>
      <c r="C3" s="8" t="s">
        <v>3</v>
      </c>
      <c r="D3" s="9" t="s">
        <v>22</v>
      </c>
      <c r="E3" s="9" t="s">
        <v>27</v>
      </c>
      <c r="F3" s="9" t="s">
        <v>28</v>
      </c>
      <c r="G3" s="9" t="s">
        <v>29</v>
      </c>
      <c r="H3" s="8" t="s">
        <v>23</v>
      </c>
      <c r="I3" s="10" t="s">
        <v>19</v>
      </c>
      <c r="J3" s="10" t="s">
        <v>24</v>
      </c>
      <c r="K3" s="10" t="s">
        <v>30</v>
      </c>
      <c r="L3" s="10" t="s">
        <v>31</v>
      </c>
      <c r="M3" s="9" t="s">
        <v>20</v>
      </c>
      <c r="N3" s="26" t="s">
        <v>407</v>
      </c>
      <c r="O3" s="9" t="s">
        <v>13</v>
      </c>
      <c r="P3" s="9" t="s">
        <v>14</v>
      </c>
      <c r="Q3" s="10" t="s">
        <v>15</v>
      </c>
      <c r="R3" s="10" t="s">
        <v>16</v>
      </c>
      <c r="S3" s="10" t="s">
        <v>32</v>
      </c>
      <c r="T3" s="10" t="s">
        <v>33</v>
      </c>
      <c r="U3" s="10" t="s">
        <v>34</v>
      </c>
      <c r="V3" s="27" t="s">
        <v>408</v>
      </c>
      <c r="W3" s="10" t="s">
        <v>4</v>
      </c>
      <c r="X3" s="10" t="s">
        <v>11</v>
      </c>
      <c r="Y3" s="10" t="s">
        <v>12</v>
      </c>
      <c r="Z3" s="10" t="s">
        <v>10</v>
      </c>
      <c r="AA3" s="11" t="s">
        <v>26</v>
      </c>
      <c r="AB3" s="12" t="s">
        <v>5</v>
      </c>
      <c r="AC3" s="12" t="s">
        <v>17</v>
      </c>
      <c r="AD3" s="12" t="s">
        <v>6</v>
      </c>
      <c r="AE3" s="12" t="s">
        <v>7</v>
      </c>
      <c r="AF3" s="12" t="s">
        <v>8</v>
      </c>
      <c r="AG3" s="12" t="s">
        <v>9</v>
      </c>
      <c r="AH3" s="8" t="s">
        <v>2</v>
      </c>
    </row>
    <row r="4" spans="1:34" ht="14.5">
      <c r="A4" s="13" t="str">
        <f t="shared" ref="A4:A67" si="0">IF(OR(Z4=0,LEN(Z4)=0)*OR(AA4=0,LEN(AA4)=0),IF(W4&gt;0,"ZeroZero","None"),IF(IF(LEN(X4)=0,0,X4)&gt;16,"OverStock",IF(Z4=0,"FCST","Normal")))</f>
        <v>OverStock</v>
      </c>
      <c r="B4" s="14" t="s">
        <v>369</v>
      </c>
      <c r="C4" s="15" t="s">
        <v>216</v>
      </c>
      <c r="D4" s="19">
        <f t="shared" ref="D4:D67" si="1">IF(Z4=0,"前八週無拉料",ROUND(L4/Z4,1))</f>
        <v>21.9</v>
      </c>
      <c r="E4" s="16" t="str">
        <f t="shared" ref="E4:E67" si="2">IF(OR(AA4=0,LEN(AA4)=0),"--",ROUND(L4/AA4,1))</f>
        <v>--</v>
      </c>
      <c r="F4" s="16">
        <f t="shared" ref="F4:F67" si="3">IF(Z4=0,"--",ROUND(I4/Z4,1))</f>
        <v>8.6</v>
      </c>
      <c r="G4" s="16" t="str">
        <f t="shared" ref="G4:G67" si="4">IF(OR(AA4=0,LEN(AA4)=0),"--",ROUND(I4/AA4,1))</f>
        <v>--</v>
      </c>
      <c r="H4" s="24" t="str">
        <f>IFERROR(VLOOKUP(B4,#REF!,8,FALSE),"")</f>
        <v/>
      </c>
      <c r="I4" s="17">
        <v>200000</v>
      </c>
      <c r="J4" s="17">
        <v>0</v>
      </c>
      <c r="K4" s="24" t="str">
        <f>IFERROR(VLOOKUP(B4,#REF!,11,FALSE),"")</f>
        <v/>
      </c>
      <c r="L4" s="17">
        <v>508296</v>
      </c>
      <c r="M4" s="6" t="s">
        <v>403</v>
      </c>
      <c r="N4" s="18" t="str">
        <f>IFERROR(VLOOKUP(B4,#REF!,13,FALSE),"")</f>
        <v/>
      </c>
      <c r="O4" s="19" t="str">
        <f>IFERROR(VLOOKUP(B4,#REF!,14,FALSE),"")</f>
        <v/>
      </c>
      <c r="P4" s="19" t="str">
        <f>IFERROR(VLOOKUP(B4,#REF!,15,FALSE),"")</f>
        <v/>
      </c>
      <c r="Q4" s="19"/>
      <c r="R4" s="25" t="str">
        <f>IFERROR(VLOOKUP(B4,#REF!,16,FALSE),"")</f>
        <v/>
      </c>
      <c r="S4" s="17">
        <v>0</v>
      </c>
      <c r="T4" s="17">
        <v>508296</v>
      </c>
      <c r="U4" s="17">
        <v>0</v>
      </c>
      <c r="V4" s="17">
        <v>0</v>
      </c>
      <c r="W4" s="20">
        <v>708296</v>
      </c>
      <c r="X4" s="16">
        <v>30.5</v>
      </c>
      <c r="Y4" s="21" t="s">
        <v>38</v>
      </c>
      <c r="Z4" s="20">
        <v>23231</v>
      </c>
      <c r="AA4" s="17" t="s">
        <v>38</v>
      </c>
      <c r="AB4" s="22" t="s">
        <v>39</v>
      </c>
      <c r="AC4" s="23" t="str">
        <f t="shared" ref="AC4:AC67" si="5">IF($AB4="E","E",IF($AB4="F","F",IF($AB4&lt;0.5,50,IF($AB4&lt;2,100,150))))</f>
        <v>E</v>
      </c>
      <c r="AD4" s="17">
        <v>0</v>
      </c>
      <c r="AE4" s="17">
        <v>0</v>
      </c>
      <c r="AF4" s="17">
        <v>0</v>
      </c>
      <c r="AG4" s="17">
        <v>135479</v>
      </c>
      <c r="AH4" s="15" t="s">
        <v>40</v>
      </c>
    </row>
    <row r="5" spans="1:34" ht="14.5">
      <c r="A5" s="13" t="str">
        <f t="shared" si="0"/>
        <v>OverStock</v>
      </c>
      <c r="B5" s="14" t="s">
        <v>264</v>
      </c>
      <c r="C5" s="15" t="s">
        <v>219</v>
      </c>
      <c r="D5" s="19">
        <f t="shared" si="1"/>
        <v>16.7</v>
      </c>
      <c r="E5" s="16">
        <f t="shared" si="2"/>
        <v>1877.9</v>
      </c>
      <c r="F5" s="16">
        <f t="shared" si="3"/>
        <v>31.6</v>
      </c>
      <c r="G5" s="16">
        <f t="shared" si="4"/>
        <v>3548.8</v>
      </c>
      <c r="H5" s="24" t="str">
        <f>IFERROR(VLOOKUP(B5,#REF!,8,FALSE),"")</f>
        <v/>
      </c>
      <c r="I5" s="17">
        <v>1856000</v>
      </c>
      <c r="J5" s="17">
        <v>200000</v>
      </c>
      <c r="K5" s="24" t="str">
        <f>IFERROR(VLOOKUP(B5,#REF!,11,FALSE),"")</f>
        <v/>
      </c>
      <c r="L5" s="17">
        <v>982141</v>
      </c>
      <c r="M5" s="6" t="s">
        <v>404</v>
      </c>
      <c r="N5" s="18" t="str">
        <f>IFERROR(VLOOKUP(B5,#REF!,13,FALSE),"")</f>
        <v/>
      </c>
      <c r="O5" s="19" t="str">
        <f>IFERROR(VLOOKUP(B5,#REF!,14,FALSE),"")</f>
        <v/>
      </c>
      <c r="P5" s="19" t="str">
        <f>IFERROR(VLOOKUP(B5,#REF!,15,FALSE),"")</f>
        <v/>
      </c>
      <c r="Q5" s="19"/>
      <c r="R5" s="25" t="str">
        <f>IFERROR(VLOOKUP(B5,#REF!,16,FALSE),"")</f>
        <v/>
      </c>
      <c r="S5" s="17">
        <v>0</v>
      </c>
      <c r="T5" s="17">
        <v>803000</v>
      </c>
      <c r="U5" s="17">
        <v>179141</v>
      </c>
      <c r="V5" s="17">
        <v>0</v>
      </c>
      <c r="W5" s="20">
        <v>2838141</v>
      </c>
      <c r="X5" s="16">
        <v>48.3</v>
      </c>
      <c r="Y5" s="21">
        <v>5426.7</v>
      </c>
      <c r="Z5" s="20">
        <v>58784</v>
      </c>
      <c r="AA5" s="17">
        <v>523</v>
      </c>
      <c r="AB5" s="22">
        <v>0</v>
      </c>
      <c r="AC5" s="23">
        <f t="shared" si="5"/>
        <v>50</v>
      </c>
      <c r="AD5" s="17">
        <v>0</v>
      </c>
      <c r="AE5" s="17">
        <v>4709</v>
      </c>
      <c r="AF5" s="17">
        <v>0</v>
      </c>
      <c r="AG5" s="17">
        <v>0</v>
      </c>
      <c r="AH5" s="15" t="s">
        <v>40</v>
      </c>
    </row>
    <row r="6" spans="1:34" ht="14.5">
      <c r="A6" s="13" t="str">
        <f t="shared" si="0"/>
        <v>ZeroZero</v>
      </c>
      <c r="B6" s="14" t="s">
        <v>191</v>
      </c>
      <c r="C6" s="15" t="s">
        <v>139</v>
      </c>
      <c r="D6" s="19" t="str">
        <f t="shared" si="1"/>
        <v>前八週無拉料</v>
      </c>
      <c r="E6" s="16" t="str">
        <f t="shared" si="2"/>
        <v>--</v>
      </c>
      <c r="F6" s="16" t="str">
        <f t="shared" si="3"/>
        <v>--</v>
      </c>
      <c r="G6" s="16" t="str">
        <f t="shared" si="4"/>
        <v>--</v>
      </c>
      <c r="H6" s="24" t="str">
        <f>IFERROR(VLOOKUP(B6,#REF!,8,FALSE),"")</f>
        <v/>
      </c>
      <c r="I6" s="17">
        <v>0</v>
      </c>
      <c r="J6" s="17">
        <v>0</v>
      </c>
      <c r="K6" s="24" t="str">
        <f>IFERROR(VLOOKUP(B6,#REF!,11,FALSE),"")</f>
        <v/>
      </c>
      <c r="L6" s="17">
        <v>169890</v>
      </c>
      <c r="M6" s="6" t="s">
        <v>405</v>
      </c>
      <c r="N6" s="18" t="str">
        <f>IFERROR(VLOOKUP(B6,#REF!,13,FALSE),"")</f>
        <v/>
      </c>
      <c r="O6" s="19" t="str">
        <f>IFERROR(VLOOKUP(B6,#REF!,14,FALSE),"")</f>
        <v/>
      </c>
      <c r="P6" s="19" t="str">
        <f>IFERROR(VLOOKUP(B6,#REF!,15,FALSE),"")</f>
        <v/>
      </c>
      <c r="Q6" s="19"/>
      <c r="R6" s="25" t="str">
        <f>IFERROR(VLOOKUP(B6,#REF!,16,FALSE),"")</f>
        <v/>
      </c>
      <c r="S6" s="17">
        <v>0</v>
      </c>
      <c r="T6" s="17">
        <v>79890</v>
      </c>
      <c r="U6" s="17">
        <v>90000</v>
      </c>
      <c r="V6" s="17">
        <v>0</v>
      </c>
      <c r="W6" s="20">
        <v>169890</v>
      </c>
      <c r="X6" s="16" t="s">
        <v>38</v>
      </c>
      <c r="Y6" s="21" t="s">
        <v>38</v>
      </c>
      <c r="Z6" s="20">
        <v>0</v>
      </c>
      <c r="AA6" s="17">
        <v>0</v>
      </c>
      <c r="AB6" s="22" t="s">
        <v>39</v>
      </c>
      <c r="AC6" s="23" t="str">
        <f t="shared" si="5"/>
        <v>E</v>
      </c>
      <c r="AD6" s="17">
        <v>0</v>
      </c>
      <c r="AE6" s="17">
        <v>0</v>
      </c>
      <c r="AF6" s="17">
        <v>0</v>
      </c>
      <c r="AG6" s="17">
        <v>0</v>
      </c>
      <c r="AH6" s="15" t="s">
        <v>40</v>
      </c>
    </row>
    <row r="7" spans="1:34" ht="14.5">
      <c r="A7" s="13" t="str">
        <f t="shared" si="0"/>
        <v>OverStock</v>
      </c>
      <c r="B7" s="14" t="s">
        <v>294</v>
      </c>
      <c r="C7" s="15" t="s">
        <v>219</v>
      </c>
      <c r="D7" s="19">
        <f t="shared" si="1"/>
        <v>19.899999999999999</v>
      </c>
      <c r="E7" s="16" t="str">
        <f t="shared" si="2"/>
        <v>--</v>
      </c>
      <c r="F7" s="16">
        <f t="shared" si="3"/>
        <v>35.6</v>
      </c>
      <c r="G7" s="16" t="str">
        <f t="shared" si="4"/>
        <v>--</v>
      </c>
      <c r="H7" s="24" t="str">
        <f>IFERROR(VLOOKUP(B7,#REF!,8,FALSE),"")</f>
        <v/>
      </c>
      <c r="I7" s="17">
        <v>6819000</v>
      </c>
      <c r="J7" s="17">
        <v>5610000</v>
      </c>
      <c r="K7" s="24" t="str">
        <f>IFERROR(VLOOKUP(B7,#REF!,11,FALSE),"")</f>
        <v/>
      </c>
      <c r="L7" s="17">
        <v>3821000</v>
      </c>
      <c r="M7" s="6" t="s">
        <v>404</v>
      </c>
      <c r="N7" s="18" t="str">
        <f>IFERROR(VLOOKUP(B7,#REF!,13,FALSE),"")</f>
        <v/>
      </c>
      <c r="O7" s="19" t="str">
        <f>IFERROR(VLOOKUP(B7,#REF!,14,FALSE),"")</f>
        <v/>
      </c>
      <c r="P7" s="19" t="str">
        <f>IFERROR(VLOOKUP(B7,#REF!,15,FALSE),"")</f>
        <v/>
      </c>
      <c r="Q7" s="19"/>
      <c r="R7" s="25" t="str">
        <f>IFERROR(VLOOKUP(B7,#REF!,16,FALSE),"")</f>
        <v/>
      </c>
      <c r="S7" s="17">
        <v>0</v>
      </c>
      <c r="T7" s="17">
        <v>3794000</v>
      </c>
      <c r="U7" s="17">
        <v>27000</v>
      </c>
      <c r="V7" s="17">
        <v>0</v>
      </c>
      <c r="W7" s="20">
        <v>10640000</v>
      </c>
      <c r="X7" s="16">
        <v>55.5</v>
      </c>
      <c r="Y7" s="21" t="s">
        <v>38</v>
      </c>
      <c r="Z7" s="20">
        <v>191587</v>
      </c>
      <c r="AA7" s="17" t="s">
        <v>38</v>
      </c>
      <c r="AB7" s="22" t="s">
        <v>39</v>
      </c>
      <c r="AC7" s="23" t="str">
        <f t="shared" si="5"/>
        <v>E</v>
      </c>
      <c r="AD7" s="17">
        <v>323672</v>
      </c>
      <c r="AE7" s="17">
        <v>1153179</v>
      </c>
      <c r="AF7" s="17">
        <v>1849616</v>
      </c>
      <c r="AG7" s="17">
        <v>1179182</v>
      </c>
      <c r="AH7" s="15" t="s">
        <v>40</v>
      </c>
    </row>
    <row r="8" spans="1:34" ht="14.5">
      <c r="A8" s="13" t="str">
        <f t="shared" si="0"/>
        <v>ZeroZero</v>
      </c>
      <c r="B8" s="14" t="s">
        <v>367</v>
      </c>
      <c r="C8" s="15" t="s">
        <v>216</v>
      </c>
      <c r="D8" s="19" t="str">
        <f t="shared" si="1"/>
        <v>前八週無拉料</v>
      </c>
      <c r="E8" s="16" t="str">
        <f t="shared" si="2"/>
        <v>--</v>
      </c>
      <c r="F8" s="16" t="str">
        <f t="shared" si="3"/>
        <v>--</v>
      </c>
      <c r="G8" s="16" t="str">
        <f t="shared" si="4"/>
        <v>--</v>
      </c>
      <c r="H8" s="24" t="str">
        <f>IFERROR(VLOOKUP(B8,#REF!,8,FALSE),"")</f>
        <v/>
      </c>
      <c r="I8" s="17">
        <v>0</v>
      </c>
      <c r="J8" s="17">
        <v>0</v>
      </c>
      <c r="K8" s="24" t="str">
        <f>IFERROR(VLOOKUP(B8,#REF!,11,FALSE),"")</f>
        <v/>
      </c>
      <c r="L8" s="17">
        <v>107800</v>
      </c>
      <c r="M8" s="6" t="s">
        <v>403</v>
      </c>
      <c r="N8" s="18" t="str">
        <f>IFERROR(VLOOKUP(B8,#REF!,13,FALSE),"")</f>
        <v/>
      </c>
      <c r="O8" s="19" t="str">
        <f>IFERROR(VLOOKUP(B8,#REF!,14,FALSE),"")</f>
        <v/>
      </c>
      <c r="P8" s="19" t="str">
        <f>IFERROR(VLOOKUP(B8,#REF!,15,FALSE),"")</f>
        <v/>
      </c>
      <c r="Q8" s="19"/>
      <c r="R8" s="25" t="str">
        <f>IFERROR(VLOOKUP(B8,#REF!,16,FALSE),"")</f>
        <v/>
      </c>
      <c r="S8" s="17">
        <v>0</v>
      </c>
      <c r="T8" s="17">
        <v>107800</v>
      </c>
      <c r="U8" s="17">
        <v>0</v>
      </c>
      <c r="V8" s="17">
        <v>0</v>
      </c>
      <c r="W8" s="20">
        <v>107800</v>
      </c>
      <c r="X8" s="16" t="s">
        <v>38</v>
      </c>
      <c r="Y8" s="21" t="s">
        <v>38</v>
      </c>
      <c r="Z8" s="20">
        <v>0</v>
      </c>
      <c r="AA8" s="17" t="s">
        <v>38</v>
      </c>
      <c r="AB8" s="22" t="s">
        <v>39</v>
      </c>
      <c r="AC8" s="23" t="str">
        <f t="shared" si="5"/>
        <v>E</v>
      </c>
      <c r="AD8" s="17">
        <v>0</v>
      </c>
      <c r="AE8" s="17">
        <v>0</v>
      </c>
      <c r="AF8" s="17">
        <v>0</v>
      </c>
      <c r="AG8" s="17">
        <v>0</v>
      </c>
      <c r="AH8" s="15" t="s">
        <v>40</v>
      </c>
    </row>
    <row r="9" spans="1:34" ht="14.5">
      <c r="A9" s="13" t="str">
        <f t="shared" si="0"/>
        <v>OverStock</v>
      </c>
      <c r="B9" s="14" t="s">
        <v>298</v>
      </c>
      <c r="C9" s="15" t="s">
        <v>219</v>
      </c>
      <c r="D9" s="19">
        <f t="shared" si="1"/>
        <v>11.1</v>
      </c>
      <c r="E9" s="16" t="str">
        <f t="shared" si="2"/>
        <v>--</v>
      </c>
      <c r="F9" s="16">
        <f t="shared" si="3"/>
        <v>72.900000000000006</v>
      </c>
      <c r="G9" s="16" t="str">
        <f t="shared" si="4"/>
        <v>--</v>
      </c>
      <c r="H9" s="24" t="str">
        <f>IFERROR(VLOOKUP(B9,#REF!,8,FALSE),"")</f>
        <v/>
      </c>
      <c r="I9" s="17">
        <v>1860000</v>
      </c>
      <c r="J9" s="17">
        <v>831000</v>
      </c>
      <c r="K9" s="24" t="str">
        <f>IFERROR(VLOOKUP(B9,#REF!,11,FALSE),"")</f>
        <v/>
      </c>
      <c r="L9" s="17">
        <v>282000</v>
      </c>
      <c r="M9" s="6" t="s">
        <v>404</v>
      </c>
      <c r="N9" s="18" t="str">
        <f>IFERROR(VLOOKUP(B9,#REF!,13,FALSE),"")</f>
        <v/>
      </c>
      <c r="O9" s="19" t="str">
        <f>IFERROR(VLOOKUP(B9,#REF!,14,FALSE),"")</f>
        <v/>
      </c>
      <c r="P9" s="19" t="str">
        <f>IFERROR(VLOOKUP(B9,#REF!,15,FALSE),"")</f>
        <v/>
      </c>
      <c r="Q9" s="19"/>
      <c r="R9" s="25" t="str">
        <f>IFERROR(VLOOKUP(B9,#REF!,16,FALSE),"")</f>
        <v/>
      </c>
      <c r="S9" s="17">
        <v>0</v>
      </c>
      <c r="T9" s="17">
        <v>282000</v>
      </c>
      <c r="U9" s="17">
        <v>0</v>
      </c>
      <c r="V9" s="17">
        <v>0</v>
      </c>
      <c r="W9" s="20">
        <v>2142000</v>
      </c>
      <c r="X9" s="16">
        <v>84</v>
      </c>
      <c r="Y9" s="21" t="s">
        <v>38</v>
      </c>
      <c r="Z9" s="20">
        <v>25500</v>
      </c>
      <c r="AA9" s="17" t="s">
        <v>38</v>
      </c>
      <c r="AB9" s="22" t="s">
        <v>39</v>
      </c>
      <c r="AC9" s="23" t="str">
        <f t="shared" si="5"/>
        <v>E</v>
      </c>
      <c r="AD9" s="17">
        <v>202947</v>
      </c>
      <c r="AE9" s="17">
        <v>288817</v>
      </c>
      <c r="AF9" s="17">
        <v>400406</v>
      </c>
      <c r="AG9" s="17">
        <v>499500</v>
      </c>
      <c r="AH9" s="15" t="s">
        <v>40</v>
      </c>
    </row>
    <row r="10" spans="1:34" ht="14.5">
      <c r="A10" s="13" t="str">
        <f t="shared" si="0"/>
        <v>ZeroZero</v>
      </c>
      <c r="B10" s="14" t="s">
        <v>128</v>
      </c>
      <c r="C10" s="15" t="s">
        <v>37</v>
      </c>
      <c r="D10" s="19" t="str">
        <f t="shared" si="1"/>
        <v>前八週無拉料</v>
      </c>
      <c r="E10" s="16" t="str">
        <f t="shared" si="2"/>
        <v>--</v>
      </c>
      <c r="F10" s="16" t="str">
        <f t="shared" si="3"/>
        <v>--</v>
      </c>
      <c r="G10" s="16" t="str">
        <f t="shared" si="4"/>
        <v>--</v>
      </c>
      <c r="H10" s="24" t="str">
        <f>IFERROR(VLOOKUP(B10,#REF!,8,FALSE),"")</f>
        <v/>
      </c>
      <c r="I10" s="17">
        <v>10000</v>
      </c>
      <c r="J10" s="17">
        <v>0</v>
      </c>
      <c r="K10" s="24" t="str">
        <f>IFERROR(VLOOKUP(B10,#REF!,11,FALSE),"")</f>
        <v/>
      </c>
      <c r="L10" s="17">
        <v>75848</v>
      </c>
      <c r="M10" s="6" t="s">
        <v>405</v>
      </c>
      <c r="N10" s="18" t="str">
        <f>IFERROR(VLOOKUP(B10,#REF!,13,FALSE),"")</f>
        <v/>
      </c>
      <c r="O10" s="19" t="str">
        <f>IFERROR(VLOOKUP(B10,#REF!,14,FALSE),"")</f>
        <v/>
      </c>
      <c r="P10" s="19" t="str">
        <f>IFERROR(VLOOKUP(B10,#REF!,15,FALSE),"")</f>
        <v/>
      </c>
      <c r="Q10" s="19"/>
      <c r="R10" s="25" t="str">
        <f>IFERROR(VLOOKUP(B10,#REF!,16,FALSE),"")</f>
        <v/>
      </c>
      <c r="S10" s="17">
        <v>0</v>
      </c>
      <c r="T10" s="17">
        <v>75848</v>
      </c>
      <c r="U10" s="17">
        <v>0</v>
      </c>
      <c r="V10" s="17">
        <v>0</v>
      </c>
      <c r="W10" s="20">
        <v>85848</v>
      </c>
      <c r="X10" s="16" t="s">
        <v>38</v>
      </c>
      <c r="Y10" s="21" t="s">
        <v>38</v>
      </c>
      <c r="Z10" s="20">
        <v>0</v>
      </c>
      <c r="AA10" s="17" t="s">
        <v>38</v>
      </c>
      <c r="AB10" s="22" t="s">
        <v>39</v>
      </c>
      <c r="AC10" s="23" t="str">
        <f t="shared" si="5"/>
        <v>E</v>
      </c>
      <c r="AD10" s="17">
        <v>0</v>
      </c>
      <c r="AE10" s="17">
        <v>15340</v>
      </c>
      <c r="AF10" s="17">
        <v>12864</v>
      </c>
      <c r="AG10" s="17">
        <v>36920</v>
      </c>
      <c r="AH10" s="15" t="s">
        <v>40</v>
      </c>
    </row>
    <row r="11" spans="1:34" ht="14.5">
      <c r="A11" s="13" t="str">
        <f t="shared" si="0"/>
        <v>OverStock</v>
      </c>
      <c r="B11" s="14" t="s">
        <v>266</v>
      </c>
      <c r="C11" s="15" t="s">
        <v>219</v>
      </c>
      <c r="D11" s="19">
        <f t="shared" si="1"/>
        <v>11.3</v>
      </c>
      <c r="E11" s="16" t="str">
        <f t="shared" si="2"/>
        <v>--</v>
      </c>
      <c r="F11" s="16">
        <f t="shared" si="3"/>
        <v>18.899999999999999</v>
      </c>
      <c r="G11" s="16" t="str">
        <f t="shared" si="4"/>
        <v>--</v>
      </c>
      <c r="H11" s="24" t="str">
        <f>IFERROR(VLOOKUP(B11,#REF!,8,FALSE),"")</f>
        <v/>
      </c>
      <c r="I11" s="17">
        <v>479000</v>
      </c>
      <c r="J11" s="17">
        <v>125000</v>
      </c>
      <c r="K11" s="24" t="str">
        <f>IFERROR(VLOOKUP(B11,#REF!,11,FALSE),"")</f>
        <v/>
      </c>
      <c r="L11" s="17">
        <v>286600</v>
      </c>
      <c r="M11" s="6" t="s">
        <v>404</v>
      </c>
      <c r="N11" s="18" t="str">
        <f>IFERROR(VLOOKUP(B11,#REF!,13,FALSE),"")</f>
        <v/>
      </c>
      <c r="O11" s="19" t="str">
        <f>IFERROR(VLOOKUP(B11,#REF!,14,FALSE),"")</f>
        <v/>
      </c>
      <c r="P11" s="19" t="str">
        <f>IFERROR(VLOOKUP(B11,#REF!,15,FALSE),"")</f>
        <v/>
      </c>
      <c r="Q11" s="19"/>
      <c r="R11" s="25" t="str">
        <f>IFERROR(VLOOKUP(B11,#REF!,16,FALSE),"")</f>
        <v/>
      </c>
      <c r="S11" s="17">
        <v>12000</v>
      </c>
      <c r="T11" s="17">
        <v>223600</v>
      </c>
      <c r="U11" s="17">
        <v>51000</v>
      </c>
      <c r="V11" s="17">
        <v>0</v>
      </c>
      <c r="W11" s="20">
        <v>765600</v>
      </c>
      <c r="X11" s="16">
        <v>30.2</v>
      </c>
      <c r="Y11" s="21" t="s">
        <v>38</v>
      </c>
      <c r="Z11" s="20">
        <v>25376</v>
      </c>
      <c r="AA11" s="17" t="s">
        <v>38</v>
      </c>
      <c r="AB11" s="22" t="s">
        <v>39</v>
      </c>
      <c r="AC11" s="23" t="str">
        <f t="shared" si="5"/>
        <v>E</v>
      </c>
      <c r="AD11" s="17">
        <v>0</v>
      </c>
      <c r="AE11" s="17">
        <v>0</v>
      </c>
      <c r="AF11" s="17">
        <v>0</v>
      </c>
      <c r="AG11" s="17">
        <v>0</v>
      </c>
      <c r="AH11" s="15" t="s">
        <v>40</v>
      </c>
    </row>
    <row r="12" spans="1:34" ht="14.5">
      <c r="A12" s="13" t="str">
        <f t="shared" si="0"/>
        <v>OverStock</v>
      </c>
      <c r="B12" s="14" t="s">
        <v>352</v>
      </c>
      <c r="C12" s="15" t="s">
        <v>321</v>
      </c>
      <c r="D12" s="19">
        <f t="shared" si="1"/>
        <v>11.4</v>
      </c>
      <c r="E12" s="16">
        <f t="shared" si="2"/>
        <v>16.5</v>
      </c>
      <c r="F12" s="16">
        <f t="shared" si="3"/>
        <v>9.6</v>
      </c>
      <c r="G12" s="16">
        <f t="shared" si="4"/>
        <v>13.9</v>
      </c>
      <c r="H12" s="24" t="str">
        <f>IFERROR(VLOOKUP(B12,#REF!,8,FALSE),"")</f>
        <v/>
      </c>
      <c r="I12" s="17">
        <v>600000</v>
      </c>
      <c r="J12" s="17">
        <v>0</v>
      </c>
      <c r="K12" s="24" t="str">
        <f>IFERROR(VLOOKUP(B12,#REF!,11,FALSE),"")</f>
        <v/>
      </c>
      <c r="L12" s="17">
        <v>711000</v>
      </c>
      <c r="M12" s="6" t="s">
        <v>403</v>
      </c>
      <c r="N12" s="18" t="str">
        <f>IFERROR(VLOOKUP(B12,#REF!,13,FALSE),"")</f>
        <v/>
      </c>
      <c r="O12" s="19" t="str">
        <f>IFERROR(VLOOKUP(B12,#REF!,14,FALSE),"")</f>
        <v/>
      </c>
      <c r="P12" s="19" t="str">
        <f>IFERROR(VLOOKUP(B12,#REF!,15,FALSE),"")</f>
        <v/>
      </c>
      <c r="Q12" s="19"/>
      <c r="R12" s="25" t="str">
        <f>IFERROR(VLOOKUP(B12,#REF!,16,FALSE),"")</f>
        <v/>
      </c>
      <c r="S12" s="17">
        <v>0</v>
      </c>
      <c r="T12" s="17">
        <v>387000</v>
      </c>
      <c r="U12" s="17">
        <v>324000</v>
      </c>
      <c r="V12" s="17">
        <v>0</v>
      </c>
      <c r="W12" s="20">
        <v>1311000</v>
      </c>
      <c r="X12" s="16">
        <v>20.9</v>
      </c>
      <c r="Y12" s="21">
        <v>30.5</v>
      </c>
      <c r="Z12" s="20">
        <v>62625</v>
      </c>
      <c r="AA12" s="17">
        <v>43049</v>
      </c>
      <c r="AB12" s="22">
        <v>0.7</v>
      </c>
      <c r="AC12" s="23">
        <f t="shared" si="5"/>
        <v>100</v>
      </c>
      <c r="AD12" s="17">
        <v>0</v>
      </c>
      <c r="AE12" s="17">
        <v>204318</v>
      </c>
      <c r="AF12" s="17">
        <v>269073</v>
      </c>
      <c r="AG12" s="17">
        <v>0</v>
      </c>
      <c r="AH12" s="15" t="s">
        <v>40</v>
      </c>
    </row>
    <row r="13" spans="1:34" ht="14.5">
      <c r="A13" s="13" t="str">
        <f t="shared" si="0"/>
        <v>OverStock</v>
      </c>
      <c r="B13" s="14" t="s">
        <v>60</v>
      </c>
      <c r="C13" s="15" t="s">
        <v>51</v>
      </c>
      <c r="D13" s="19">
        <f t="shared" si="1"/>
        <v>1115.9000000000001</v>
      </c>
      <c r="E13" s="16" t="str">
        <f t="shared" si="2"/>
        <v>--</v>
      </c>
      <c r="F13" s="16">
        <f t="shared" si="3"/>
        <v>12352</v>
      </c>
      <c r="G13" s="16" t="str">
        <f t="shared" si="4"/>
        <v>--</v>
      </c>
      <c r="H13" s="24" t="str">
        <f>IFERROR(VLOOKUP(B13,#REF!,8,FALSE),"")</f>
        <v/>
      </c>
      <c r="I13" s="17">
        <v>4632000</v>
      </c>
      <c r="J13" s="17">
        <v>3132000</v>
      </c>
      <c r="K13" s="24" t="str">
        <f>IFERROR(VLOOKUP(B13,#REF!,11,FALSE),"")</f>
        <v/>
      </c>
      <c r="L13" s="17">
        <v>418450</v>
      </c>
      <c r="M13" s="6" t="s">
        <v>405</v>
      </c>
      <c r="N13" s="18" t="str">
        <f>IFERROR(VLOOKUP(B13,#REF!,13,FALSE),"")</f>
        <v/>
      </c>
      <c r="O13" s="19" t="str">
        <f>IFERROR(VLOOKUP(B13,#REF!,14,FALSE),"")</f>
        <v/>
      </c>
      <c r="P13" s="19" t="str">
        <f>IFERROR(VLOOKUP(B13,#REF!,15,FALSE),"")</f>
        <v/>
      </c>
      <c r="Q13" s="19"/>
      <c r="R13" s="25" t="str">
        <f>IFERROR(VLOOKUP(B13,#REF!,16,FALSE),"")</f>
        <v/>
      </c>
      <c r="S13" s="17">
        <v>0</v>
      </c>
      <c r="T13" s="17">
        <v>418450</v>
      </c>
      <c r="U13" s="17">
        <v>0</v>
      </c>
      <c r="V13" s="17">
        <v>0</v>
      </c>
      <c r="W13" s="20">
        <v>5050450</v>
      </c>
      <c r="X13" s="16">
        <v>13467.9</v>
      </c>
      <c r="Y13" s="21" t="s">
        <v>38</v>
      </c>
      <c r="Z13" s="20">
        <v>375</v>
      </c>
      <c r="AA13" s="17" t="s">
        <v>38</v>
      </c>
      <c r="AB13" s="22" t="s">
        <v>39</v>
      </c>
      <c r="AC13" s="23" t="str">
        <f t="shared" si="5"/>
        <v>E</v>
      </c>
      <c r="AD13" s="17">
        <v>0</v>
      </c>
      <c r="AE13" s="17">
        <v>0</v>
      </c>
      <c r="AF13" s="17">
        <v>0</v>
      </c>
      <c r="AG13" s="17">
        <v>0</v>
      </c>
      <c r="AH13" s="15" t="s">
        <v>40</v>
      </c>
    </row>
    <row r="14" spans="1:34" ht="14.5">
      <c r="A14" s="13" t="str">
        <f t="shared" si="0"/>
        <v>OverStock</v>
      </c>
      <c r="B14" s="14" t="s">
        <v>222</v>
      </c>
      <c r="C14" s="15" t="s">
        <v>219</v>
      </c>
      <c r="D14" s="19">
        <f t="shared" si="1"/>
        <v>29.7</v>
      </c>
      <c r="E14" s="16">
        <f t="shared" si="2"/>
        <v>30.2</v>
      </c>
      <c r="F14" s="16">
        <f t="shared" si="3"/>
        <v>25</v>
      </c>
      <c r="G14" s="16">
        <f t="shared" si="4"/>
        <v>25.4</v>
      </c>
      <c r="H14" s="24" t="str">
        <f>IFERROR(VLOOKUP(B14,#REF!,8,FALSE),"")</f>
        <v/>
      </c>
      <c r="I14" s="17">
        <v>1794000</v>
      </c>
      <c r="J14" s="17">
        <v>474000</v>
      </c>
      <c r="K14" s="24" t="str">
        <f>IFERROR(VLOOKUP(B14,#REF!,11,FALSE),"")</f>
        <v/>
      </c>
      <c r="L14" s="17">
        <v>2126700</v>
      </c>
      <c r="M14" s="6" t="s">
        <v>404</v>
      </c>
      <c r="N14" s="18" t="str">
        <f>IFERROR(VLOOKUP(B14,#REF!,13,FALSE),"")</f>
        <v/>
      </c>
      <c r="O14" s="19" t="str">
        <f>IFERROR(VLOOKUP(B14,#REF!,14,FALSE),"")</f>
        <v/>
      </c>
      <c r="P14" s="19" t="str">
        <f>IFERROR(VLOOKUP(B14,#REF!,15,FALSE),"")</f>
        <v/>
      </c>
      <c r="Q14" s="19"/>
      <c r="R14" s="25" t="str">
        <f>IFERROR(VLOOKUP(B14,#REF!,16,FALSE),"")</f>
        <v/>
      </c>
      <c r="S14" s="17">
        <v>0</v>
      </c>
      <c r="T14" s="17">
        <v>1847700</v>
      </c>
      <c r="U14" s="17">
        <v>279000</v>
      </c>
      <c r="V14" s="17">
        <v>0</v>
      </c>
      <c r="W14" s="20">
        <v>3920700</v>
      </c>
      <c r="X14" s="16">
        <v>54.7</v>
      </c>
      <c r="Y14" s="21">
        <v>55.6</v>
      </c>
      <c r="Z14" s="20">
        <v>71625</v>
      </c>
      <c r="AA14" s="17">
        <v>70500</v>
      </c>
      <c r="AB14" s="22">
        <v>1</v>
      </c>
      <c r="AC14" s="23">
        <f t="shared" si="5"/>
        <v>100</v>
      </c>
      <c r="AD14" s="17">
        <v>0</v>
      </c>
      <c r="AE14" s="17">
        <v>202501</v>
      </c>
      <c r="AF14" s="17">
        <v>576000</v>
      </c>
      <c r="AG14" s="17">
        <v>48000</v>
      </c>
      <c r="AH14" s="15" t="s">
        <v>40</v>
      </c>
    </row>
    <row r="15" spans="1:34" ht="14.5">
      <c r="A15" s="13" t="str">
        <f t="shared" si="0"/>
        <v>OverStock</v>
      </c>
      <c r="B15" s="14" t="s">
        <v>228</v>
      </c>
      <c r="C15" s="15" t="s">
        <v>219</v>
      </c>
      <c r="D15" s="19">
        <f t="shared" si="1"/>
        <v>66.099999999999994</v>
      </c>
      <c r="E15" s="16" t="str">
        <f t="shared" si="2"/>
        <v>--</v>
      </c>
      <c r="F15" s="16">
        <f t="shared" si="3"/>
        <v>44.2</v>
      </c>
      <c r="G15" s="16" t="str">
        <f t="shared" si="4"/>
        <v>--</v>
      </c>
      <c r="H15" s="24" t="str">
        <f>IFERROR(VLOOKUP(B15,#REF!,8,FALSE),"")</f>
        <v/>
      </c>
      <c r="I15" s="17">
        <v>879000</v>
      </c>
      <c r="J15" s="17">
        <v>879000</v>
      </c>
      <c r="K15" s="24" t="str">
        <f>IFERROR(VLOOKUP(B15,#REF!,11,FALSE),"")</f>
        <v/>
      </c>
      <c r="L15" s="17">
        <v>1314000</v>
      </c>
      <c r="M15" s="6" t="s">
        <v>404</v>
      </c>
      <c r="N15" s="18" t="str">
        <f>IFERROR(VLOOKUP(B15,#REF!,13,FALSE),"")</f>
        <v/>
      </c>
      <c r="O15" s="19" t="str">
        <f>IFERROR(VLOOKUP(B15,#REF!,14,FALSE),"")</f>
        <v/>
      </c>
      <c r="P15" s="19" t="str">
        <f>IFERROR(VLOOKUP(B15,#REF!,15,FALSE),"")</f>
        <v/>
      </c>
      <c r="Q15" s="19"/>
      <c r="R15" s="25" t="str">
        <f>IFERROR(VLOOKUP(B15,#REF!,16,FALSE),"")</f>
        <v/>
      </c>
      <c r="S15" s="17">
        <v>0</v>
      </c>
      <c r="T15" s="17">
        <v>1314000</v>
      </c>
      <c r="U15" s="17">
        <v>0</v>
      </c>
      <c r="V15" s="17">
        <v>0</v>
      </c>
      <c r="W15" s="20">
        <v>2193000</v>
      </c>
      <c r="X15" s="16">
        <v>110.3</v>
      </c>
      <c r="Y15" s="21" t="s">
        <v>38</v>
      </c>
      <c r="Z15" s="20">
        <v>19875</v>
      </c>
      <c r="AA15" s="17" t="s">
        <v>38</v>
      </c>
      <c r="AB15" s="22" t="s">
        <v>39</v>
      </c>
      <c r="AC15" s="23" t="str">
        <f t="shared" si="5"/>
        <v>E</v>
      </c>
      <c r="AD15" s="17">
        <v>0</v>
      </c>
      <c r="AE15" s="17">
        <v>10602</v>
      </c>
      <c r="AF15" s="17">
        <v>0</v>
      </c>
      <c r="AG15" s="17">
        <v>209761</v>
      </c>
      <c r="AH15" s="15" t="s">
        <v>40</v>
      </c>
    </row>
    <row r="16" spans="1:34" ht="14.5">
      <c r="A16" s="13" t="str">
        <f t="shared" si="0"/>
        <v>OverStock</v>
      </c>
      <c r="B16" s="14" t="s">
        <v>285</v>
      </c>
      <c r="C16" s="15" t="s">
        <v>219</v>
      </c>
      <c r="D16" s="19">
        <f t="shared" si="1"/>
        <v>213.1</v>
      </c>
      <c r="E16" s="16">
        <f t="shared" si="2"/>
        <v>17.2</v>
      </c>
      <c r="F16" s="16">
        <f t="shared" si="3"/>
        <v>1213.0999999999999</v>
      </c>
      <c r="G16" s="16">
        <f t="shared" si="4"/>
        <v>97.8</v>
      </c>
      <c r="H16" s="24" t="str">
        <f>IFERROR(VLOOKUP(B16,#REF!,8,FALSE),"")</f>
        <v/>
      </c>
      <c r="I16" s="17">
        <v>370000</v>
      </c>
      <c r="J16" s="17">
        <v>200000</v>
      </c>
      <c r="K16" s="24" t="str">
        <f>IFERROR(VLOOKUP(B16,#REF!,11,FALSE),"")</f>
        <v/>
      </c>
      <c r="L16" s="17">
        <v>65010</v>
      </c>
      <c r="M16" s="6" t="s">
        <v>404</v>
      </c>
      <c r="N16" s="18" t="str">
        <f>IFERROR(VLOOKUP(B16,#REF!,13,FALSE),"")</f>
        <v/>
      </c>
      <c r="O16" s="19" t="str">
        <f>IFERROR(VLOOKUP(B16,#REF!,14,FALSE),"")</f>
        <v/>
      </c>
      <c r="P16" s="19" t="str">
        <f>IFERROR(VLOOKUP(B16,#REF!,15,FALSE),"")</f>
        <v/>
      </c>
      <c r="Q16" s="19"/>
      <c r="R16" s="25" t="str">
        <f>IFERROR(VLOOKUP(B16,#REF!,16,FALSE),"")</f>
        <v/>
      </c>
      <c r="S16" s="17">
        <v>0</v>
      </c>
      <c r="T16" s="17">
        <v>64000</v>
      </c>
      <c r="U16" s="17">
        <v>1010</v>
      </c>
      <c r="V16" s="17">
        <v>0</v>
      </c>
      <c r="W16" s="20">
        <v>435010</v>
      </c>
      <c r="X16" s="16">
        <v>1426.3</v>
      </c>
      <c r="Y16" s="21">
        <v>115</v>
      </c>
      <c r="Z16" s="20">
        <v>305</v>
      </c>
      <c r="AA16" s="17">
        <v>3782</v>
      </c>
      <c r="AB16" s="22">
        <v>12.4</v>
      </c>
      <c r="AC16" s="23">
        <f t="shared" si="5"/>
        <v>150</v>
      </c>
      <c r="AD16" s="17">
        <v>0</v>
      </c>
      <c r="AE16" s="17">
        <v>24038</v>
      </c>
      <c r="AF16" s="17">
        <v>10000</v>
      </c>
      <c r="AG16" s="17">
        <v>0</v>
      </c>
      <c r="AH16" s="15" t="s">
        <v>40</v>
      </c>
    </row>
    <row r="17" spans="1:34" ht="14.5">
      <c r="A17" s="13" t="str">
        <f t="shared" si="0"/>
        <v>OverStock</v>
      </c>
      <c r="B17" s="14" t="s">
        <v>56</v>
      </c>
      <c r="C17" s="15" t="s">
        <v>51</v>
      </c>
      <c r="D17" s="19">
        <f t="shared" si="1"/>
        <v>28.8</v>
      </c>
      <c r="E17" s="16" t="str">
        <f t="shared" si="2"/>
        <v>--</v>
      </c>
      <c r="F17" s="16">
        <f t="shared" si="3"/>
        <v>49.8</v>
      </c>
      <c r="G17" s="16" t="str">
        <f t="shared" si="4"/>
        <v>--</v>
      </c>
      <c r="H17" s="24" t="str">
        <f>IFERROR(VLOOKUP(B17,#REF!,8,FALSE),"")</f>
        <v/>
      </c>
      <c r="I17" s="17">
        <v>529500</v>
      </c>
      <c r="J17" s="17">
        <v>379500</v>
      </c>
      <c r="K17" s="24" t="str">
        <f>IFERROR(VLOOKUP(B17,#REF!,11,FALSE),"")</f>
        <v/>
      </c>
      <c r="L17" s="17">
        <v>306836</v>
      </c>
      <c r="M17" s="6" t="s">
        <v>405</v>
      </c>
      <c r="N17" s="18" t="str">
        <f>IFERROR(VLOOKUP(B17,#REF!,13,FALSE),"")</f>
        <v/>
      </c>
      <c r="O17" s="19" t="str">
        <f>IFERROR(VLOOKUP(B17,#REF!,14,FALSE),"")</f>
        <v/>
      </c>
      <c r="P17" s="19" t="str">
        <f>IFERROR(VLOOKUP(B17,#REF!,15,FALSE),"")</f>
        <v/>
      </c>
      <c r="Q17" s="19"/>
      <c r="R17" s="25" t="str">
        <f>IFERROR(VLOOKUP(B17,#REF!,16,FALSE),"")</f>
        <v/>
      </c>
      <c r="S17" s="17">
        <v>0</v>
      </c>
      <c r="T17" s="17">
        <v>277500</v>
      </c>
      <c r="U17" s="17">
        <v>29336</v>
      </c>
      <c r="V17" s="17">
        <v>0</v>
      </c>
      <c r="W17" s="20">
        <v>836336</v>
      </c>
      <c r="X17" s="16">
        <v>78.599999999999994</v>
      </c>
      <c r="Y17" s="21" t="s">
        <v>38</v>
      </c>
      <c r="Z17" s="20">
        <v>10642</v>
      </c>
      <c r="AA17" s="17" t="s">
        <v>38</v>
      </c>
      <c r="AB17" s="22" t="s">
        <v>39</v>
      </c>
      <c r="AC17" s="23" t="str">
        <f t="shared" si="5"/>
        <v>E</v>
      </c>
      <c r="AD17" s="17">
        <v>4500</v>
      </c>
      <c r="AE17" s="17">
        <v>27000</v>
      </c>
      <c r="AF17" s="17">
        <v>34500</v>
      </c>
      <c r="AG17" s="17">
        <v>25500</v>
      </c>
      <c r="AH17" s="15" t="s">
        <v>40</v>
      </c>
    </row>
    <row r="18" spans="1:34" ht="14.5">
      <c r="A18" s="13" t="str">
        <f t="shared" si="0"/>
        <v>ZeroZero</v>
      </c>
      <c r="B18" s="14" t="s">
        <v>256</v>
      </c>
      <c r="C18" s="15" t="s">
        <v>219</v>
      </c>
      <c r="D18" s="19" t="str">
        <f t="shared" si="1"/>
        <v>前八週無拉料</v>
      </c>
      <c r="E18" s="16" t="str">
        <f t="shared" si="2"/>
        <v>--</v>
      </c>
      <c r="F18" s="16" t="str">
        <f t="shared" si="3"/>
        <v>--</v>
      </c>
      <c r="G18" s="16" t="str">
        <f t="shared" si="4"/>
        <v>--</v>
      </c>
      <c r="H18" s="24" t="str">
        <f>IFERROR(VLOOKUP(B18,#REF!,8,FALSE),"")</f>
        <v/>
      </c>
      <c r="I18" s="17">
        <v>0</v>
      </c>
      <c r="J18" s="17">
        <v>0</v>
      </c>
      <c r="K18" s="24" t="str">
        <f>IFERROR(VLOOKUP(B18,#REF!,11,FALSE),"")</f>
        <v/>
      </c>
      <c r="L18" s="17">
        <v>228998</v>
      </c>
      <c r="M18" s="6" t="s">
        <v>404</v>
      </c>
      <c r="N18" s="18" t="str">
        <f>IFERROR(VLOOKUP(B18,#REF!,13,FALSE),"")</f>
        <v/>
      </c>
      <c r="O18" s="19" t="str">
        <f>IFERROR(VLOOKUP(B18,#REF!,14,FALSE),"")</f>
        <v/>
      </c>
      <c r="P18" s="19" t="str">
        <f>IFERROR(VLOOKUP(B18,#REF!,15,FALSE),"")</f>
        <v/>
      </c>
      <c r="Q18" s="19"/>
      <c r="R18" s="25" t="str">
        <f>IFERROR(VLOOKUP(B18,#REF!,16,FALSE),"")</f>
        <v/>
      </c>
      <c r="S18" s="17">
        <v>0</v>
      </c>
      <c r="T18" s="17">
        <v>228998</v>
      </c>
      <c r="U18" s="17">
        <v>0</v>
      </c>
      <c r="V18" s="17">
        <v>0</v>
      </c>
      <c r="W18" s="20">
        <v>228998</v>
      </c>
      <c r="X18" s="16" t="s">
        <v>38</v>
      </c>
      <c r="Y18" s="21" t="s">
        <v>38</v>
      </c>
      <c r="Z18" s="20">
        <v>0</v>
      </c>
      <c r="AA18" s="17" t="s">
        <v>38</v>
      </c>
      <c r="AB18" s="22" t="s">
        <v>39</v>
      </c>
      <c r="AC18" s="23" t="str">
        <f t="shared" si="5"/>
        <v>E</v>
      </c>
      <c r="AD18" s="17">
        <v>0</v>
      </c>
      <c r="AE18" s="17">
        <v>0</v>
      </c>
      <c r="AF18" s="17">
        <v>0</v>
      </c>
      <c r="AG18" s="17">
        <v>0</v>
      </c>
      <c r="AH18" s="15" t="s">
        <v>40</v>
      </c>
    </row>
    <row r="19" spans="1:34" ht="14.5">
      <c r="A19" s="13" t="str">
        <f t="shared" si="0"/>
        <v>OverStock</v>
      </c>
      <c r="B19" s="14" t="s">
        <v>259</v>
      </c>
      <c r="C19" s="15" t="s">
        <v>219</v>
      </c>
      <c r="D19" s="19">
        <f t="shared" si="1"/>
        <v>36.9</v>
      </c>
      <c r="E19" s="16" t="str">
        <f t="shared" si="2"/>
        <v>--</v>
      </c>
      <c r="F19" s="16">
        <f t="shared" si="3"/>
        <v>30.2</v>
      </c>
      <c r="G19" s="16" t="str">
        <f t="shared" si="4"/>
        <v>--</v>
      </c>
      <c r="H19" s="24" t="str">
        <f>IFERROR(VLOOKUP(B19,#REF!,8,FALSE),"")</f>
        <v/>
      </c>
      <c r="I19" s="17">
        <v>245000</v>
      </c>
      <c r="J19" s="17">
        <v>195000</v>
      </c>
      <c r="K19" s="24" t="str">
        <f>IFERROR(VLOOKUP(B19,#REF!,11,FALSE),"")</f>
        <v/>
      </c>
      <c r="L19" s="17">
        <v>300000</v>
      </c>
      <c r="M19" s="6" t="s">
        <v>404</v>
      </c>
      <c r="N19" s="18" t="str">
        <f>IFERROR(VLOOKUP(B19,#REF!,13,FALSE),"")</f>
        <v/>
      </c>
      <c r="O19" s="19" t="str">
        <f>IFERROR(VLOOKUP(B19,#REF!,14,FALSE),"")</f>
        <v/>
      </c>
      <c r="P19" s="19" t="str">
        <f>IFERROR(VLOOKUP(B19,#REF!,15,FALSE),"")</f>
        <v/>
      </c>
      <c r="Q19" s="19"/>
      <c r="R19" s="25" t="str">
        <f>IFERROR(VLOOKUP(B19,#REF!,16,FALSE),"")</f>
        <v/>
      </c>
      <c r="S19" s="17">
        <v>0</v>
      </c>
      <c r="T19" s="17">
        <v>300000</v>
      </c>
      <c r="U19" s="17">
        <v>0</v>
      </c>
      <c r="V19" s="17">
        <v>0</v>
      </c>
      <c r="W19" s="20">
        <v>545000</v>
      </c>
      <c r="X19" s="16">
        <v>67.099999999999994</v>
      </c>
      <c r="Y19" s="21" t="s">
        <v>38</v>
      </c>
      <c r="Z19" s="20">
        <v>8125</v>
      </c>
      <c r="AA19" s="17" t="s">
        <v>38</v>
      </c>
      <c r="AB19" s="22" t="s">
        <v>39</v>
      </c>
      <c r="AC19" s="23" t="str">
        <f t="shared" si="5"/>
        <v>E</v>
      </c>
      <c r="AD19" s="17">
        <v>3961</v>
      </c>
      <c r="AE19" s="17">
        <v>23115</v>
      </c>
      <c r="AF19" s="17">
        <v>94407</v>
      </c>
      <c r="AG19" s="17">
        <v>57650</v>
      </c>
      <c r="AH19" s="15" t="s">
        <v>40</v>
      </c>
    </row>
    <row r="20" spans="1:34" ht="14.5">
      <c r="A20" s="13" t="str">
        <f t="shared" si="0"/>
        <v>OverStock</v>
      </c>
      <c r="B20" s="14" t="s">
        <v>261</v>
      </c>
      <c r="C20" s="15" t="s">
        <v>219</v>
      </c>
      <c r="D20" s="19">
        <f t="shared" si="1"/>
        <v>42.7</v>
      </c>
      <c r="E20" s="16">
        <f t="shared" si="2"/>
        <v>13.8</v>
      </c>
      <c r="F20" s="16">
        <f t="shared" si="3"/>
        <v>96.1</v>
      </c>
      <c r="G20" s="16">
        <f t="shared" si="4"/>
        <v>31.1</v>
      </c>
      <c r="H20" s="24" t="str">
        <f>IFERROR(VLOOKUP(B20,#REF!,8,FALSE),"")</f>
        <v/>
      </c>
      <c r="I20" s="17">
        <v>170000</v>
      </c>
      <c r="J20" s="17">
        <v>30000</v>
      </c>
      <c r="K20" s="24" t="str">
        <f>IFERROR(VLOOKUP(B20,#REF!,11,FALSE),"")</f>
        <v/>
      </c>
      <c r="L20" s="17">
        <v>75513</v>
      </c>
      <c r="M20" s="6" t="s">
        <v>404</v>
      </c>
      <c r="N20" s="18" t="str">
        <f>IFERROR(VLOOKUP(B20,#REF!,13,FALSE),"")</f>
        <v/>
      </c>
      <c r="O20" s="19" t="str">
        <f>IFERROR(VLOOKUP(B20,#REF!,14,FALSE),"")</f>
        <v/>
      </c>
      <c r="P20" s="19" t="str">
        <f>IFERROR(VLOOKUP(B20,#REF!,15,FALSE),"")</f>
        <v/>
      </c>
      <c r="Q20" s="19"/>
      <c r="R20" s="25" t="str">
        <f>IFERROR(VLOOKUP(B20,#REF!,16,FALSE),"")</f>
        <v/>
      </c>
      <c r="S20" s="17">
        <v>17000</v>
      </c>
      <c r="T20" s="17">
        <v>18800</v>
      </c>
      <c r="U20" s="17">
        <v>39713</v>
      </c>
      <c r="V20" s="17">
        <v>0</v>
      </c>
      <c r="W20" s="20">
        <v>245513</v>
      </c>
      <c r="X20" s="16">
        <v>138.80000000000001</v>
      </c>
      <c r="Y20" s="21">
        <v>44.9</v>
      </c>
      <c r="Z20" s="20">
        <v>1769</v>
      </c>
      <c r="AA20" s="17">
        <v>5468</v>
      </c>
      <c r="AB20" s="22">
        <v>3.1</v>
      </c>
      <c r="AC20" s="23">
        <f t="shared" si="5"/>
        <v>150</v>
      </c>
      <c r="AD20" s="17">
        <v>0</v>
      </c>
      <c r="AE20" s="17">
        <v>14192</v>
      </c>
      <c r="AF20" s="17">
        <v>45016</v>
      </c>
      <c r="AG20" s="17">
        <v>7500</v>
      </c>
      <c r="AH20" s="15" t="s">
        <v>40</v>
      </c>
    </row>
    <row r="21" spans="1:34" ht="14.5">
      <c r="A21" s="13" t="str">
        <f t="shared" si="0"/>
        <v>OverStock</v>
      </c>
      <c r="B21" s="14" t="s">
        <v>113</v>
      </c>
      <c r="C21" s="15" t="s">
        <v>37</v>
      </c>
      <c r="D21" s="19">
        <f t="shared" si="1"/>
        <v>22.5</v>
      </c>
      <c r="E21" s="16" t="str">
        <f t="shared" si="2"/>
        <v>--</v>
      </c>
      <c r="F21" s="16">
        <f t="shared" si="3"/>
        <v>52.4</v>
      </c>
      <c r="G21" s="16" t="str">
        <f t="shared" si="4"/>
        <v>--</v>
      </c>
      <c r="H21" s="24" t="str">
        <f>IFERROR(VLOOKUP(B21,#REF!,8,FALSE),"")</f>
        <v/>
      </c>
      <c r="I21" s="17">
        <v>216000</v>
      </c>
      <c r="J21" s="17">
        <v>126000</v>
      </c>
      <c r="K21" s="24" t="str">
        <f>IFERROR(VLOOKUP(B21,#REF!,11,FALSE),"")</f>
        <v/>
      </c>
      <c r="L21" s="17">
        <v>93000</v>
      </c>
      <c r="M21" s="6" t="s">
        <v>405</v>
      </c>
      <c r="N21" s="18" t="str">
        <f>IFERROR(VLOOKUP(B21,#REF!,13,FALSE),"")</f>
        <v/>
      </c>
      <c r="O21" s="19" t="str">
        <f>IFERROR(VLOOKUP(B21,#REF!,14,FALSE),"")</f>
        <v/>
      </c>
      <c r="P21" s="19" t="str">
        <f>IFERROR(VLOOKUP(B21,#REF!,15,FALSE),"")</f>
        <v/>
      </c>
      <c r="Q21" s="19"/>
      <c r="R21" s="25" t="str">
        <f>IFERROR(VLOOKUP(B21,#REF!,16,FALSE),"")</f>
        <v/>
      </c>
      <c r="S21" s="17">
        <v>0</v>
      </c>
      <c r="T21" s="17">
        <v>93000</v>
      </c>
      <c r="U21" s="17">
        <v>0</v>
      </c>
      <c r="V21" s="17">
        <v>0</v>
      </c>
      <c r="W21" s="20">
        <v>309000</v>
      </c>
      <c r="X21" s="16">
        <v>74.900000000000006</v>
      </c>
      <c r="Y21" s="21" t="s">
        <v>38</v>
      </c>
      <c r="Z21" s="20">
        <v>4125</v>
      </c>
      <c r="AA21" s="17" t="s">
        <v>38</v>
      </c>
      <c r="AB21" s="22" t="s">
        <v>39</v>
      </c>
      <c r="AC21" s="23" t="str">
        <f t="shared" si="5"/>
        <v>E</v>
      </c>
      <c r="AD21" s="17">
        <v>0</v>
      </c>
      <c r="AE21" s="17">
        <v>82231</v>
      </c>
      <c r="AF21" s="17">
        <v>28000</v>
      </c>
      <c r="AG21" s="17">
        <v>28000</v>
      </c>
      <c r="AH21" s="15" t="s">
        <v>40</v>
      </c>
    </row>
    <row r="22" spans="1:34" ht="14.5">
      <c r="A22" s="13" t="str">
        <f t="shared" si="0"/>
        <v>OverStock</v>
      </c>
      <c r="B22" s="14" t="s">
        <v>303</v>
      </c>
      <c r="C22" s="15" t="s">
        <v>219</v>
      </c>
      <c r="D22" s="19">
        <f t="shared" si="1"/>
        <v>10.3</v>
      </c>
      <c r="E22" s="16" t="str">
        <f t="shared" si="2"/>
        <v>--</v>
      </c>
      <c r="F22" s="16">
        <f t="shared" si="3"/>
        <v>49.7</v>
      </c>
      <c r="G22" s="16" t="str">
        <f t="shared" si="4"/>
        <v>--</v>
      </c>
      <c r="H22" s="24" t="str">
        <f>IFERROR(VLOOKUP(B22,#REF!,8,FALSE),"")</f>
        <v/>
      </c>
      <c r="I22" s="17">
        <v>1815000</v>
      </c>
      <c r="J22" s="17">
        <v>1515000</v>
      </c>
      <c r="K22" s="24" t="str">
        <f>IFERROR(VLOOKUP(B22,#REF!,11,FALSE),"")</f>
        <v/>
      </c>
      <c r="L22" s="17">
        <v>376721</v>
      </c>
      <c r="M22" s="6" t="s">
        <v>404</v>
      </c>
      <c r="N22" s="18" t="str">
        <f>IFERROR(VLOOKUP(B22,#REF!,13,FALSE),"")</f>
        <v/>
      </c>
      <c r="O22" s="19" t="str">
        <f>IFERROR(VLOOKUP(B22,#REF!,14,FALSE),"")</f>
        <v/>
      </c>
      <c r="P22" s="19" t="str">
        <f>IFERROR(VLOOKUP(B22,#REF!,15,FALSE),"")</f>
        <v/>
      </c>
      <c r="Q22" s="19"/>
      <c r="R22" s="25" t="str">
        <f>IFERROR(VLOOKUP(B22,#REF!,16,FALSE),"")</f>
        <v/>
      </c>
      <c r="S22" s="17">
        <v>0</v>
      </c>
      <c r="T22" s="17">
        <v>168000</v>
      </c>
      <c r="U22" s="17">
        <v>208721</v>
      </c>
      <c r="V22" s="17">
        <v>0</v>
      </c>
      <c r="W22" s="20">
        <v>2191721</v>
      </c>
      <c r="X22" s="16">
        <v>60</v>
      </c>
      <c r="Y22" s="21" t="s">
        <v>38</v>
      </c>
      <c r="Z22" s="20">
        <v>36535</v>
      </c>
      <c r="AA22" s="17" t="s">
        <v>38</v>
      </c>
      <c r="AB22" s="22" t="s">
        <v>39</v>
      </c>
      <c r="AC22" s="23" t="str">
        <f t="shared" si="5"/>
        <v>E</v>
      </c>
      <c r="AD22" s="17">
        <v>0</v>
      </c>
      <c r="AE22" s="17">
        <v>0</v>
      </c>
      <c r="AF22" s="17">
        <v>0</v>
      </c>
      <c r="AG22" s="17">
        <v>0</v>
      </c>
      <c r="AH22" s="15" t="s">
        <v>40</v>
      </c>
    </row>
    <row r="23" spans="1:34" ht="14.5">
      <c r="A23" s="13" t="str">
        <f t="shared" si="0"/>
        <v>OverStock</v>
      </c>
      <c r="B23" s="14" t="s">
        <v>267</v>
      </c>
      <c r="C23" s="15" t="s">
        <v>219</v>
      </c>
      <c r="D23" s="19">
        <f t="shared" si="1"/>
        <v>108</v>
      </c>
      <c r="E23" s="16">
        <f t="shared" si="2"/>
        <v>10.5</v>
      </c>
      <c r="F23" s="16">
        <f t="shared" si="3"/>
        <v>28</v>
      </c>
      <c r="G23" s="16">
        <f t="shared" si="4"/>
        <v>2.7</v>
      </c>
      <c r="H23" s="24" t="str">
        <f>IFERROR(VLOOKUP(B23,#REF!,8,FALSE),"")</f>
        <v/>
      </c>
      <c r="I23" s="17">
        <v>35000</v>
      </c>
      <c r="J23" s="17">
        <v>4000</v>
      </c>
      <c r="K23" s="24" t="str">
        <f>IFERROR(VLOOKUP(B23,#REF!,11,FALSE),"")</f>
        <v/>
      </c>
      <c r="L23" s="17">
        <v>134975</v>
      </c>
      <c r="M23" s="6" t="s">
        <v>404</v>
      </c>
      <c r="N23" s="18" t="str">
        <f>IFERROR(VLOOKUP(B23,#REF!,13,FALSE),"")</f>
        <v/>
      </c>
      <c r="O23" s="19" t="str">
        <f>IFERROR(VLOOKUP(B23,#REF!,14,FALSE),"")</f>
        <v/>
      </c>
      <c r="P23" s="19" t="str">
        <f>IFERROR(VLOOKUP(B23,#REF!,15,FALSE),"")</f>
        <v/>
      </c>
      <c r="Q23" s="19"/>
      <c r="R23" s="25" t="str">
        <f>IFERROR(VLOOKUP(B23,#REF!,16,FALSE),"")</f>
        <v/>
      </c>
      <c r="S23" s="17">
        <v>0</v>
      </c>
      <c r="T23" s="17">
        <v>102000</v>
      </c>
      <c r="U23" s="17">
        <v>32975</v>
      </c>
      <c r="V23" s="17">
        <v>0</v>
      </c>
      <c r="W23" s="20">
        <v>169975</v>
      </c>
      <c r="X23" s="16">
        <v>136</v>
      </c>
      <c r="Y23" s="21">
        <v>13.3</v>
      </c>
      <c r="Z23" s="20">
        <v>1250</v>
      </c>
      <c r="AA23" s="17">
        <v>12814</v>
      </c>
      <c r="AB23" s="22">
        <v>10.3</v>
      </c>
      <c r="AC23" s="23">
        <f t="shared" si="5"/>
        <v>150</v>
      </c>
      <c r="AD23" s="17">
        <v>0</v>
      </c>
      <c r="AE23" s="17">
        <v>50825</v>
      </c>
      <c r="AF23" s="17">
        <v>99500</v>
      </c>
      <c r="AG23" s="17">
        <v>0</v>
      </c>
      <c r="AH23" s="15" t="s">
        <v>40</v>
      </c>
    </row>
    <row r="24" spans="1:34" ht="14.5">
      <c r="A24" s="13" t="str">
        <f t="shared" si="0"/>
        <v>OverStock</v>
      </c>
      <c r="B24" s="14" t="s">
        <v>283</v>
      </c>
      <c r="C24" s="15" t="s">
        <v>219</v>
      </c>
      <c r="D24" s="19">
        <f t="shared" si="1"/>
        <v>24</v>
      </c>
      <c r="E24" s="16" t="str">
        <f t="shared" si="2"/>
        <v>--</v>
      </c>
      <c r="F24" s="16">
        <f t="shared" si="3"/>
        <v>14.2</v>
      </c>
      <c r="G24" s="16" t="str">
        <f t="shared" si="4"/>
        <v>--</v>
      </c>
      <c r="H24" s="24" t="str">
        <f>IFERROR(VLOOKUP(B24,#REF!,8,FALSE),"")</f>
        <v/>
      </c>
      <c r="I24" s="17">
        <v>70000</v>
      </c>
      <c r="J24" s="17">
        <v>0</v>
      </c>
      <c r="K24" s="24" t="str">
        <f>IFERROR(VLOOKUP(B24,#REF!,11,FALSE),"")</f>
        <v/>
      </c>
      <c r="L24" s="17">
        <v>118267</v>
      </c>
      <c r="M24" s="6" t="s">
        <v>404</v>
      </c>
      <c r="N24" s="18" t="str">
        <f>IFERROR(VLOOKUP(B24,#REF!,13,FALSE),"")</f>
        <v/>
      </c>
      <c r="O24" s="19" t="str">
        <f>IFERROR(VLOOKUP(B24,#REF!,14,FALSE),"")</f>
        <v/>
      </c>
      <c r="P24" s="19" t="str">
        <f>IFERROR(VLOOKUP(B24,#REF!,15,FALSE),"")</f>
        <v/>
      </c>
      <c r="Q24" s="19"/>
      <c r="R24" s="25" t="str">
        <f>IFERROR(VLOOKUP(B24,#REF!,16,FALSE),"")</f>
        <v/>
      </c>
      <c r="S24" s="17">
        <v>0</v>
      </c>
      <c r="T24" s="17">
        <v>65000</v>
      </c>
      <c r="U24" s="17">
        <v>53267</v>
      </c>
      <c r="V24" s="17">
        <v>0</v>
      </c>
      <c r="W24" s="20">
        <v>188267</v>
      </c>
      <c r="X24" s="16">
        <v>38.1</v>
      </c>
      <c r="Y24" s="21" t="s">
        <v>38</v>
      </c>
      <c r="Z24" s="20">
        <v>4938</v>
      </c>
      <c r="AA24" s="17">
        <v>0</v>
      </c>
      <c r="AB24" s="22" t="s">
        <v>39</v>
      </c>
      <c r="AC24" s="23" t="str">
        <f t="shared" si="5"/>
        <v>E</v>
      </c>
      <c r="AD24" s="17">
        <v>0</v>
      </c>
      <c r="AE24" s="17">
        <v>0</v>
      </c>
      <c r="AF24" s="17">
        <v>0</v>
      </c>
      <c r="AG24" s="17">
        <v>0</v>
      </c>
      <c r="AH24" s="15" t="s">
        <v>40</v>
      </c>
    </row>
    <row r="25" spans="1:34" ht="14.5">
      <c r="A25" s="13" t="str">
        <f t="shared" si="0"/>
        <v>OverStock</v>
      </c>
      <c r="B25" s="14" t="s">
        <v>389</v>
      </c>
      <c r="C25" s="15" t="s">
        <v>347</v>
      </c>
      <c r="D25" s="19">
        <f t="shared" si="1"/>
        <v>10</v>
      </c>
      <c r="E25" s="16">
        <f t="shared" si="2"/>
        <v>13.2</v>
      </c>
      <c r="F25" s="16">
        <f t="shared" si="3"/>
        <v>10.6</v>
      </c>
      <c r="G25" s="16">
        <f t="shared" si="4"/>
        <v>13.9</v>
      </c>
      <c r="H25" s="24" t="str">
        <f>IFERROR(VLOOKUP(B25,#REF!,8,FALSE),"")</f>
        <v/>
      </c>
      <c r="I25" s="17">
        <v>240000</v>
      </c>
      <c r="J25" s="17">
        <v>240000</v>
      </c>
      <c r="K25" s="24" t="str">
        <f>IFERROR(VLOOKUP(B25,#REF!,11,FALSE),"")</f>
        <v/>
      </c>
      <c r="L25" s="17">
        <v>227401</v>
      </c>
      <c r="M25" s="6" t="s">
        <v>403</v>
      </c>
      <c r="N25" s="18" t="str">
        <f>IFERROR(VLOOKUP(B25,#REF!,13,FALSE),"")</f>
        <v/>
      </c>
      <c r="O25" s="19" t="str">
        <f>IFERROR(VLOOKUP(B25,#REF!,14,FALSE),"")</f>
        <v/>
      </c>
      <c r="P25" s="19" t="str">
        <f>IFERROR(VLOOKUP(B25,#REF!,15,FALSE),"")</f>
        <v/>
      </c>
      <c r="Q25" s="19"/>
      <c r="R25" s="25" t="str">
        <f>IFERROR(VLOOKUP(B25,#REF!,16,FALSE),"")</f>
        <v/>
      </c>
      <c r="S25" s="17">
        <v>70000</v>
      </c>
      <c r="T25" s="17">
        <v>57500</v>
      </c>
      <c r="U25" s="17">
        <v>99901</v>
      </c>
      <c r="V25" s="17">
        <v>0</v>
      </c>
      <c r="W25" s="20">
        <v>467401</v>
      </c>
      <c r="X25" s="16">
        <v>20.6</v>
      </c>
      <c r="Y25" s="21">
        <v>27.1</v>
      </c>
      <c r="Z25" s="20">
        <v>22710</v>
      </c>
      <c r="AA25" s="17">
        <v>17222</v>
      </c>
      <c r="AB25" s="22">
        <v>0.8</v>
      </c>
      <c r="AC25" s="23">
        <f t="shared" si="5"/>
        <v>100</v>
      </c>
      <c r="AD25" s="17">
        <v>0</v>
      </c>
      <c r="AE25" s="17">
        <v>100000</v>
      </c>
      <c r="AF25" s="17">
        <v>70000</v>
      </c>
      <c r="AG25" s="17">
        <v>27500</v>
      </c>
      <c r="AH25" s="15" t="s">
        <v>40</v>
      </c>
    </row>
    <row r="26" spans="1:34" ht="14.5">
      <c r="A26" s="13" t="str">
        <f t="shared" si="0"/>
        <v>OverStock</v>
      </c>
      <c r="B26" s="14" t="s">
        <v>288</v>
      </c>
      <c r="C26" s="15" t="s">
        <v>219</v>
      </c>
      <c r="D26" s="19">
        <f t="shared" si="1"/>
        <v>36</v>
      </c>
      <c r="E26" s="16">
        <f t="shared" si="2"/>
        <v>40.5</v>
      </c>
      <c r="F26" s="16">
        <f t="shared" si="3"/>
        <v>42</v>
      </c>
      <c r="G26" s="16">
        <f t="shared" si="4"/>
        <v>47.3</v>
      </c>
      <c r="H26" s="24" t="str">
        <f>IFERROR(VLOOKUP(B26,#REF!,8,FALSE),"")</f>
        <v/>
      </c>
      <c r="I26" s="17">
        <v>63000</v>
      </c>
      <c r="J26" s="17">
        <v>3000</v>
      </c>
      <c r="K26" s="24" t="str">
        <f>IFERROR(VLOOKUP(B26,#REF!,11,FALSE),"")</f>
        <v/>
      </c>
      <c r="L26" s="17">
        <v>54000</v>
      </c>
      <c r="M26" s="6" t="s">
        <v>404</v>
      </c>
      <c r="N26" s="18" t="str">
        <f>IFERROR(VLOOKUP(B26,#REF!,13,FALSE),"")</f>
        <v/>
      </c>
      <c r="O26" s="19" t="str">
        <f>IFERROR(VLOOKUP(B26,#REF!,14,FALSE),"")</f>
        <v/>
      </c>
      <c r="P26" s="19" t="str">
        <f>IFERROR(VLOOKUP(B26,#REF!,15,FALSE),"")</f>
        <v/>
      </c>
      <c r="Q26" s="19"/>
      <c r="R26" s="25" t="str">
        <f>IFERROR(VLOOKUP(B26,#REF!,16,FALSE),"")</f>
        <v/>
      </c>
      <c r="S26" s="17">
        <v>0</v>
      </c>
      <c r="T26" s="17">
        <v>54000</v>
      </c>
      <c r="U26" s="17">
        <v>0</v>
      </c>
      <c r="V26" s="17">
        <v>0</v>
      </c>
      <c r="W26" s="20">
        <v>117000</v>
      </c>
      <c r="X26" s="16">
        <v>78</v>
      </c>
      <c r="Y26" s="21">
        <v>87.8</v>
      </c>
      <c r="Z26" s="20">
        <v>1500</v>
      </c>
      <c r="AA26" s="17">
        <v>1333</v>
      </c>
      <c r="AB26" s="22">
        <v>0.9</v>
      </c>
      <c r="AC26" s="23">
        <f t="shared" si="5"/>
        <v>100</v>
      </c>
      <c r="AD26" s="17">
        <v>0</v>
      </c>
      <c r="AE26" s="17">
        <v>9000</v>
      </c>
      <c r="AF26" s="17">
        <v>6000</v>
      </c>
      <c r="AG26" s="17">
        <v>9000</v>
      </c>
      <c r="AH26" s="15" t="s">
        <v>40</v>
      </c>
    </row>
    <row r="27" spans="1:34" ht="14.5">
      <c r="A27" s="13" t="str">
        <f t="shared" si="0"/>
        <v>ZeroZero</v>
      </c>
      <c r="B27" s="14" t="s">
        <v>249</v>
      </c>
      <c r="C27" s="15" t="s">
        <v>219</v>
      </c>
      <c r="D27" s="19" t="str">
        <f t="shared" si="1"/>
        <v>前八週無拉料</v>
      </c>
      <c r="E27" s="16" t="str">
        <f t="shared" si="2"/>
        <v>--</v>
      </c>
      <c r="F27" s="16" t="str">
        <f t="shared" si="3"/>
        <v>--</v>
      </c>
      <c r="G27" s="16" t="str">
        <f t="shared" si="4"/>
        <v>--</v>
      </c>
      <c r="H27" s="24" t="str">
        <f>IFERROR(VLOOKUP(B27,#REF!,8,FALSE),"")</f>
        <v/>
      </c>
      <c r="I27" s="17">
        <v>77000</v>
      </c>
      <c r="J27" s="17">
        <v>45500</v>
      </c>
      <c r="K27" s="24" t="str">
        <f>IFERROR(VLOOKUP(B27,#REF!,11,FALSE),"")</f>
        <v/>
      </c>
      <c r="L27" s="17">
        <v>210000</v>
      </c>
      <c r="M27" s="6" t="s">
        <v>404</v>
      </c>
      <c r="N27" s="18" t="str">
        <f>IFERROR(VLOOKUP(B27,#REF!,13,FALSE),"")</f>
        <v/>
      </c>
      <c r="O27" s="19" t="str">
        <f>IFERROR(VLOOKUP(B27,#REF!,14,FALSE),"")</f>
        <v/>
      </c>
      <c r="P27" s="19" t="str">
        <f>IFERROR(VLOOKUP(B27,#REF!,15,FALSE),"")</f>
        <v/>
      </c>
      <c r="Q27" s="19"/>
      <c r="R27" s="25" t="str">
        <f>IFERROR(VLOOKUP(B27,#REF!,16,FALSE),"")</f>
        <v/>
      </c>
      <c r="S27" s="17">
        <v>0</v>
      </c>
      <c r="T27" s="17">
        <v>196000</v>
      </c>
      <c r="U27" s="17">
        <v>14000</v>
      </c>
      <c r="V27" s="17">
        <v>0</v>
      </c>
      <c r="W27" s="20">
        <v>287000</v>
      </c>
      <c r="X27" s="16" t="s">
        <v>38</v>
      </c>
      <c r="Y27" s="21" t="s">
        <v>38</v>
      </c>
      <c r="Z27" s="20">
        <v>0</v>
      </c>
      <c r="AA27" s="17" t="s">
        <v>38</v>
      </c>
      <c r="AB27" s="22" t="s">
        <v>39</v>
      </c>
      <c r="AC27" s="23" t="str">
        <f t="shared" si="5"/>
        <v>E</v>
      </c>
      <c r="AD27" s="17">
        <v>0</v>
      </c>
      <c r="AE27" s="17">
        <v>0</v>
      </c>
      <c r="AF27" s="17">
        <v>0</v>
      </c>
      <c r="AG27" s="17">
        <v>0</v>
      </c>
      <c r="AH27" s="15" t="s">
        <v>40</v>
      </c>
    </row>
    <row r="28" spans="1:34" ht="14.5">
      <c r="A28" s="13" t="str">
        <f t="shared" si="0"/>
        <v>OverStock</v>
      </c>
      <c r="B28" s="14" t="s">
        <v>302</v>
      </c>
      <c r="C28" s="15" t="s">
        <v>219</v>
      </c>
      <c r="D28" s="19">
        <f t="shared" si="1"/>
        <v>10.3</v>
      </c>
      <c r="E28" s="16">
        <f t="shared" si="2"/>
        <v>11.1</v>
      </c>
      <c r="F28" s="16">
        <f t="shared" si="3"/>
        <v>21.8</v>
      </c>
      <c r="G28" s="16">
        <f t="shared" si="4"/>
        <v>23.5</v>
      </c>
      <c r="H28" s="24" t="str">
        <f>IFERROR(VLOOKUP(B28,#REF!,8,FALSE),"")</f>
        <v/>
      </c>
      <c r="I28" s="17">
        <v>2841000</v>
      </c>
      <c r="J28" s="17">
        <v>1491000</v>
      </c>
      <c r="K28" s="24" t="str">
        <f>IFERROR(VLOOKUP(B28,#REF!,11,FALSE),"")</f>
        <v/>
      </c>
      <c r="L28" s="17">
        <v>1344582</v>
      </c>
      <c r="M28" s="6" t="s">
        <v>404</v>
      </c>
      <c r="N28" s="18" t="str">
        <f>IFERROR(VLOOKUP(B28,#REF!,13,FALSE),"")</f>
        <v/>
      </c>
      <c r="O28" s="19" t="str">
        <f>IFERROR(VLOOKUP(B28,#REF!,14,FALSE),"")</f>
        <v/>
      </c>
      <c r="P28" s="19" t="str">
        <f>IFERROR(VLOOKUP(B28,#REF!,15,FALSE),"")</f>
        <v/>
      </c>
      <c r="Q28" s="19"/>
      <c r="R28" s="25" t="str">
        <f>IFERROR(VLOOKUP(B28,#REF!,16,FALSE),"")</f>
        <v/>
      </c>
      <c r="S28" s="17">
        <v>87000</v>
      </c>
      <c r="T28" s="17">
        <v>663000</v>
      </c>
      <c r="U28" s="17">
        <v>594582</v>
      </c>
      <c r="V28" s="17">
        <v>0</v>
      </c>
      <c r="W28" s="20">
        <v>4185582</v>
      </c>
      <c r="X28" s="16">
        <v>32.1</v>
      </c>
      <c r="Y28" s="21">
        <v>34.700000000000003</v>
      </c>
      <c r="Z28" s="20">
        <v>130355</v>
      </c>
      <c r="AA28" s="17">
        <v>120667</v>
      </c>
      <c r="AB28" s="22">
        <v>0.9</v>
      </c>
      <c r="AC28" s="23">
        <f t="shared" si="5"/>
        <v>100</v>
      </c>
      <c r="AD28" s="17">
        <v>0</v>
      </c>
      <c r="AE28" s="17">
        <v>726000</v>
      </c>
      <c r="AF28" s="17">
        <v>465000</v>
      </c>
      <c r="AG28" s="17">
        <v>180000</v>
      </c>
      <c r="AH28" s="15" t="s">
        <v>40</v>
      </c>
    </row>
    <row r="29" spans="1:34" ht="14.5">
      <c r="A29" s="13" t="str">
        <f t="shared" si="0"/>
        <v>OverStock</v>
      </c>
      <c r="B29" s="14" t="s">
        <v>111</v>
      </c>
      <c r="C29" s="15" t="s">
        <v>37</v>
      </c>
      <c r="D29" s="19">
        <f t="shared" si="1"/>
        <v>28.6</v>
      </c>
      <c r="E29" s="16" t="str">
        <f t="shared" si="2"/>
        <v>--</v>
      </c>
      <c r="F29" s="16">
        <f t="shared" si="3"/>
        <v>43.4</v>
      </c>
      <c r="G29" s="16" t="str">
        <f t="shared" si="4"/>
        <v>--</v>
      </c>
      <c r="H29" s="24" t="str">
        <f>IFERROR(VLOOKUP(B29,#REF!,8,FALSE),"")</f>
        <v/>
      </c>
      <c r="I29" s="17">
        <v>228000</v>
      </c>
      <c r="J29" s="17">
        <v>228000</v>
      </c>
      <c r="K29" s="24" t="str">
        <f>IFERROR(VLOOKUP(B29,#REF!,11,FALSE),"")</f>
        <v/>
      </c>
      <c r="L29" s="17">
        <v>150000</v>
      </c>
      <c r="M29" s="6" t="s">
        <v>405</v>
      </c>
      <c r="N29" s="18" t="str">
        <f>IFERROR(VLOOKUP(B29,#REF!,13,FALSE),"")</f>
        <v/>
      </c>
      <c r="O29" s="19" t="str">
        <f>IFERROR(VLOOKUP(B29,#REF!,14,FALSE),"")</f>
        <v/>
      </c>
      <c r="P29" s="19" t="str">
        <f>IFERROR(VLOOKUP(B29,#REF!,15,FALSE),"")</f>
        <v/>
      </c>
      <c r="Q29" s="19"/>
      <c r="R29" s="25" t="str">
        <f>IFERROR(VLOOKUP(B29,#REF!,16,FALSE),"")</f>
        <v/>
      </c>
      <c r="S29" s="17">
        <v>0</v>
      </c>
      <c r="T29" s="17">
        <v>150000</v>
      </c>
      <c r="U29" s="17">
        <v>0</v>
      </c>
      <c r="V29" s="17">
        <v>0</v>
      </c>
      <c r="W29" s="20">
        <v>378000</v>
      </c>
      <c r="X29" s="16">
        <v>72</v>
      </c>
      <c r="Y29" s="21" t="s">
        <v>38</v>
      </c>
      <c r="Z29" s="20">
        <v>5250</v>
      </c>
      <c r="AA29" s="17" t="s">
        <v>38</v>
      </c>
      <c r="AB29" s="22" t="s">
        <v>39</v>
      </c>
      <c r="AC29" s="23" t="str">
        <f t="shared" si="5"/>
        <v>E</v>
      </c>
      <c r="AD29" s="17">
        <v>0</v>
      </c>
      <c r="AE29" s="17">
        <v>160713</v>
      </c>
      <c r="AF29" s="17">
        <v>43400</v>
      </c>
      <c r="AG29" s="17">
        <v>43400</v>
      </c>
      <c r="AH29" s="15" t="s">
        <v>40</v>
      </c>
    </row>
    <row r="30" spans="1:34" ht="14.5">
      <c r="A30" s="13" t="str">
        <f t="shared" si="0"/>
        <v>OverStock</v>
      </c>
      <c r="B30" s="14" t="s">
        <v>127</v>
      </c>
      <c r="C30" s="15" t="s">
        <v>37</v>
      </c>
      <c r="D30" s="19">
        <f t="shared" si="1"/>
        <v>32</v>
      </c>
      <c r="E30" s="16" t="str">
        <f t="shared" si="2"/>
        <v>--</v>
      </c>
      <c r="F30" s="16">
        <f t="shared" si="3"/>
        <v>48</v>
      </c>
      <c r="G30" s="16" t="str">
        <f t="shared" si="4"/>
        <v>--</v>
      </c>
      <c r="H30" s="24" t="str">
        <f>IFERROR(VLOOKUP(B30,#REF!,8,FALSE),"")</f>
        <v/>
      </c>
      <c r="I30" s="17">
        <v>36000</v>
      </c>
      <c r="J30" s="17">
        <v>12000</v>
      </c>
      <c r="K30" s="24" t="str">
        <f>IFERROR(VLOOKUP(B30,#REF!,11,FALSE),"")</f>
        <v/>
      </c>
      <c r="L30" s="17">
        <v>24000</v>
      </c>
      <c r="M30" s="6" t="s">
        <v>405</v>
      </c>
      <c r="N30" s="18" t="str">
        <f>IFERROR(VLOOKUP(B30,#REF!,13,FALSE),"")</f>
        <v/>
      </c>
      <c r="O30" s="19" t="str">
        <f>IFERROR(VLOOKUP(B30,#REF!,14,FALSE),"")</f>
        <v/>
      </c>
      <c r="P30" s="19" t="str">
        <f>IFERROR(VLOOKUP(B30,#REF!,15,FALSE),"")</f>
        <v/>
      </c>
      <c r="Q30" s="19"/>
      <c r="R30" s="25" t="str">
        <f>IFERROR(VLOOKUP(B30,#REF!,16,FALSE),"")</f>
        <v/>
      </c>
      <c r="S30" s="17">
        <v>0</v>
      </c>
      <c r="T30" s="17">
        <v>24000</v>
      </c>
      <c r="U30" s="17">
        <v>0</v>
      </c>
      <c r="V30" s="17">
        <v>0</v>
      </c>
      <c r="W30" s="20">
        <v>60000</v>
      </c>
      <c r="X30" s="16">
        <v>80</v>
      </c>
      <c r="Y30" s="21" t="s">
        <v>38</v>
      </c>
      <c r="Z30" s="20">
        <v>750</v>
      </c>
      <c r="AA30" s="17" t="s">
        <v>38</v>
      </c>
      <c r="AB30" s="22" t="s">
        <v>39</v>
      </c>
      <c r="AC30" s="23" t="str">
        <f t="shared" si="5"/>
        <v>E</v>
      </c>
      <c r="AD30" s="17">
        <v>0</v>
      </c>
      <c r="AE30" s="17">
        <v>9569</v>
      </c>
      <c r="AF30" s="17">
        <v>6720</v>
      </c>
      <c r="AG30" s="17">
        <v>9696</v>
      </c>
      <c r="AH30" s="15" t="s">
        <v>40</v>
      </c>
    </row>
    <row r="31" spans="1:34" ht="14.5">
      <c r="A31" s="13" t="str">
        <f t="shared" si="0"/>
        <v>ZeroZero</v>
      </c>
      <c r="B31" s="14" t="s">
        <v>252</v>
      </c>
      <c r="C31" s="15" t="s">
        <v>219</v>
      </c>
      <c r="D31" s="19" t="str">
        <f t="shared" si="1"/>
        <v>前八週無拉料</v>
      </c>
      <c r="E31" s="16" t="str">
        <f t="shared" si="2"/>
        <v>--</v>
      </c>
      <c r="F31" s="16" t="str">
        <f t="shared" si="3"/>
        <v>--</v>
      </c>
      <c r="G31" s="16" t="str">
        <f t="shared" si="4"/>
        <v>--</v>
      </c>
      <c r="H31" s="24" t="str">
        <f>IFERROR(VLOOKUP(B31,#REF!,8,FALSE),"")</f>
        <v/>
      </c>
      <c r="I31" s="17">
        <v>201000</v>
      </c>
      <c r="J31" s="17">
        <v>9000</v>
      </c>
      <c r="K31" s="24" t="str">
        <f>IFERROR(VLOOKUP(B31,#REF!,11,FALSE),"")</f>
        <v/>
      </c>
      <c r="L31" s="17">
        <v>48000</v>
      </c>
      <c r="M31" s="6" t="s">
        <v>404</v>
      </c>
      <c r="N31" s="18" t="str">
        <f>IFERROR(VLOOKUP(B31,#REF!,13,FALSE),"")</f>
        <v/>
      </c>
      <c r="O31" s="19" t="str">
        <f>IFERROR(VLOOKUP(B31,#REF!,14,FALSE),"")</f>
        <v/>
      </c>
      <c r="P31" s="19" t="str">
        <f>IFERROR(VLOOKUP(B31,#REF!,15,FALSE),"")</f>
        <v/>
      </c>
      <c r="Q31" s="19"/>
      <c r="R31" s="25" t="str">
        <f>IFERROR(VLOOKUP(B31,#REF!,16,FALSE),"")</f>
        <v/>
      </c>
      <c r="S31" s="17">
        <v>0</v>
      </c>
      <c r="T31" s="17">
        <v>48000</v>
      </c>
      <c r="U31" s="17">
        <v>0</v>
      </c>
      <c r="V31" s="17">
        <v>0</v>
      </c>
      <c r="W31" s="20">
        <v>249000</v>
      </c>
      <c r="X31" s="16" t="s">
        <v>38</v>
      </c>
      <c r="Y31" s="21" t="s">
        <v>38</v>
      </c>
      <c r="Z31" s="20">
        <v>0</v>
      </c>
      <c r="AA31" s="17" t="s">
        <v>38</v>
      </c>
      <c r="AB31" s="22" t="s">
        <v>39</v>
      </c>
      <c r="AC31" s="23" t="str">
        <f t="shared" si="5"/>
        <v>E</v>
      </c>
      <c r="AD31" s="17">
        <v>0</v>
      </c>
      <c r="AE31" s="17">
        <v>0</v>
      </c>
      <c r="AF31" s="17">
        <v>7260</v>
      </c>
      <c r="AG31" s="17">
        <v>0</v>
      </c>
      <c r="AH31" s="15" t="s">
        <v>40</v>
      </c>
    </row>
    <row r="32" spans="1:34" ht="14.5">
      <c r="A32" s="13" t="str">
        <f t="shared" si="0"/>
        <v>OverStock</v>
      </c>
      <c r="B32" s="14" t="s">
        <v>282</v>
      </c>
      <c r="C32" s="15" t="s">
        <v>219</v>
      </c>
      <c r="D32" s="19">
        <f t="shared" si="1"/>
        <v>10.9</v>
      </c>
      <c r="E32" s="16">
        <f t="shared" si="2"/>
        <v>1367.8</v>
      </c>
      <c r="F32" s="16">
        <f t="shared" si="3"/>
        <v>15.5</v>
      </c>
      <c r="G32" s="16">
        <f t="shared" si="4"/>
        <v>1950.8</v>
      </c>
      <c r="H32" s="24" t="str">
        <f>IFERROR(VLOOKUP(B32,#REF!,8,FALSE),"")</f>
        <v/>
      </c>
      <c r="I32" s="17">
        <v>119000</v>
      </c>
      <c r="J32" s="17">
        <v>90000</v>
      </c>
      <c r="K32" s="24" t="str">
        <f>IFERROR(VLOOKUP(B32,#REF!,11,FALSE),"")</f>
        <v/>
      </c>
      <c r="L32" s="17">
        <v>83436</v>
      </c>
      <c r="M32" s="6" t="s">
        <v>404</v>
      </c>
      <c r="N32" s="18" t="str">
        <f>IFERROR(VLOOKUP(B32,#REF!,13,FALSE),"")</f>
        <v/>
      </c>
      <c r="O32" s="19" t="str">
        <f>IFERROR(VLOOKUP(B32,#REF!,14,FALSE),"")</f>
        <v/>
      </c>
      <c r="P32" s="19" t="str">
        <f>IFERROR(VLOOKUP(B32,#REF!,15,FALSE),"")</f>
        <v/>
      </c>
      <c r="Q32" s="19"/>
      <c r="R32" s="25" t="str">
        <f>IFERROR(VLOOKUP(B32,#REF!,16,FALSE),"")</f>
        <v/>
      </c>
      <c r="S32" s="17">
        <v>0</v>
      </c>
      <c r="T32" s="17">
        <v>72000</v>
      </c>
      <c r="U32" s="17">
        <v>11436</v>
      </c>
      <c r="V32" s="17">
        <v>0</v>
      </c>
      <c r="W32" s="20">
        <v>202436</v>
      </c>
      <c r="X32" s="16">
        <v>26.3</v>
      </c>
      <c r="Y32" s="21">
        <v>3318.6</v>
      </c>
      <c r="Z32" s="20">
        <v>7687</v>
      </c>
      <c r="AA32" s="17">
        <v>61</v>
      </c>
      <c r="AB32" s="22">
        <v>0</v>
      </c>
      <c r="AC32" s="23">
        <f t="shared" si="5"/>
        <v>50</v>
      </c>
      <c r="AD32" s="17">
        <v>547</v>
      </c>
      <c r="AE32" s="17">
        <v>0</v>
      </c>
      <c r="AF32" s="17">
        <v>0</v>
      </c>
      <c r="AG32" s="17">
        <v>0</v>
      </c>
      <c r="AH32" s="15" t="s">
        <v>40</v>
      </c>
    </row>
    <row r="33" spans="1:34" ht="14.5">
      <c r="A33" s="13" t="str">
        <f t="shared" si="0"/>
        <v>OverStock</v>
      </c>
      <c r="B33" s="14" t="s">
        <v>279</v>
      </c>
      <c r="C33" s="15" t="s">
        <v>219</v>
      </c>
      <c r="D33" s="19">
        <f t="shared" si="1"/>
        <v>44.1</v>
      </c>
      <c r="E33" s="16">
        <f t="shared" si="2"/>
        <v>402.4</v>
      </c>
      <c r="F33" s="16">
        <f t="shared" si="3"/>
        <v>54.2</v>
      </c>
      <c r="G33" s="16">
        <f t="shared" si="4"/>
        <v>493.6</v>
      </c>
      <c r="H33" s="24" t="str">
        <f>IFERROR(VLOOKUP(B33,#REF!,8,FALSE),"")</f>
        <v/>
      </c>
      <c r="I33" s="17">
        <v>116000</v>
      </c>
      <c r="J33" s="17">
        <v>22000</v>
      </c>
      <c r="K33" s="24" t="str">
        <f>IFERROR(VLOOKUP(B33,#REF!,11,FALSE),"")</f>
        <v/>
      </c>
      <c r="L33" s="17">
        <v>94563</v>
      </c>
      <c r="M33" s="6" t="s">
        <v>404</v>
      </c>
      <c r="N33" s="18" t="str">
        <f>IFERROR(VLOOKUP(B33,#REF!,13,FALSE),"")</f>
        <v/>
      </c>
      <c r="O33" s="19" t="str">
        <f>IFERROR(VLOOKUP(B33,#REF!,14,FALSE),"")</f>
        <v/>
      </c>
      <c r="P33" s="19" t="str">
        <f>IFERROR(VLOOKUP(B33,#REF!,15,FALSE),"")</f>
        <v/>
      </c>
      <c r="Q33" s="19"/>
      <c r="R33" s="25" t="str">
        <f>IFERROR(VLOOKUP(B33,#REF!,16,FALSE),"")</f>
        <v/>
      </c>
      <c r="S33" s="17">
        <v>2000</v>
      </c>
      <c r="T33" s="17">
        <v>82000</v>
      </c>
      <c r="U33" s="17">
        <v>10563</v>
      </c>
      <c r="V33" s="17">
        <v>0</v>
      </c>
      <c r="W33" s="20">
        <v>210563</v>
      </c>
      <c r="X33" s="16">
        <v>98.3</v>
      </c>
      <c r="Y33" s="21">
        <v>896</v>
      </c>
      <c r="Z33" s="20">
        <v>2142</v>
      </c>
      <c r="AA33" s="17">
        <v>235</v>
      </c>
      <c r="AB33" s="22">
        <v>0.1</v>
      </c>
      <c r="AC33" s="23">
        <f t="shared" si="5"/>
        <v>50</v>
      </c>
      <c r="AD33" s="17">
        <v>0</v>
      </c>
      <c r="AE33" s="17">
        <v>0</v>
      </c>
      <c r="AF33" s="17">
        <v>2117</v>
      </c>
      <c r="AG33" s="17">
        <v>0</v>
      </c>
      <c r="AH33" s="15" t="s">
        <v>40</v>
      </c>
    </row>
    <row r="34" spans="1:34" ht="14.5">
      <c r="A34" s="13" t="str">
        <f t="shared" si="0"/>
        <v>OverStock</v>
      </c>
      <c r="B34" s="14" t="s">
        <v>268</v>
      </c>
      <c r="C34" s="15" t="s">
        <v>219</v>
      </c>
      <c r="D34" s="19">
        <f t="shared" si="1"/>
        <v>13.9</v>
      </c>
      <c r="E34" s="16" t="str">
        <f t="shared" si="2"/>
        <v>--</v>
      </c>
      <c r="F34" s="16">
        <f t="shared" si="3"/>
        <v>18.600000000000001</v>
      </c>
      <c r="G34" s="16" t="str">
        <f t="shared" si="4"/>
        <v>--</v>
      </c>
      <c r="H34" s="24" t="str">
        <f>IFERROR(VLOOKUP(B34,#REF!,8,FALSE),"")</f>
        <v/>
      </c>
      <c r="I34" s="17">
        <v>62000</v>
      </c>
      <c r="J34" s="17">
        <v>32000</v>
      </c>
      <c r="K34" s="24" t="str">
        <f>IFERROR(VLOOKUP(B34,#REF!,11,FALSE),"")</f>
        <v/>
      </c>
      <c r="L34" s="17">
        <v>46283</v>
      </c>
      <c r="M34" s="6" t="s">
        <v>404</v>
      </c>
      <c r="N34" s="18" t="str">
        <f>IFERROR(VLOOKUP(B34,#REF!,13,FALSE),"")</f>
        <v/>
      </c>
      <c r="O34" s="19" t="str">
        <f>IFERROR(VLOOKUP(B34,#REF!,14,FALSE),"")</f>
        <v/>
      </c>
      <c r="P34" s="19" t="str">
        <f>IFERROR(VLOOKUP(B34,#REF!,15,FALSE),"")</f>
        <v/>
      </c>
      <c r="Q34" s="19"/>
      <c r="R34" s="25" t="str">
        <f>IFERROR(VLOOKUP(B34,#REF!,16,FALSE),"")</f>
        <v/>
      </c>
      <c r="S34" s="17">
        <v>0</v>
      </c>
      <c r="T34" s="17">
        <v>22000</v>
      </c>
      <c r="U34" s="17">
        <v>24283</v>
      </c>
      <c r="V34" s="17">
        <v>0</v>
      </c>
      <c r="W34" s="20">
        <v>108283</v>
      </c>
      <c r="X34" s="16">
        <v>32.5</v>
      </c>
      <c r="Y34" s="21" t="s">
        <v>38</v>
      </c>
      <c r="Z34" s="20">
        <v>3333</v>
      </c>
      <c r="AA34" s="17">
        <v>0</v>
      </c>
      <c r="AB34" s="22" t="s">
        <v>39</v>
      </c>
      <c r="AC34" s="23" t="str">
        <f t="shared" si="5"/>
        <v>E</v>
      </c>
      <c r="AD34" s="17">
        <v>0</v>
      </c>
      <c r="AE34" s="17">
        <v>0</v>
      </c>
      <c r="AF34" s="17">
        <v>0</v>
      </c>
      <c r="AG34" s="17">
        <v>0</v>
      </c>
      <c r="AH34" s="15" t="s">
        <v>40</v>
      </c>
    </row>
    <row r="35" spans="1:34" ht="14.5">
      <c r="A35" s="13" t="str">
        <f t="shared" si="0"/>
        <v>OverStock</v>
      </c>
      <c r="B35" s="14" t="s">
        <v>265</v>
      </c>
      <c r="C35" s="15" t="s">
        <v>219</v>
      </c>
      <c r="D35" s="19">
        <f t="shared" si="1"/>
        <v>918</v>
      </c>
      <c r="E35" s="16" t="str">
        <f t="shared" si="2"/>
        <v>--</v>
      </c>
      <c r="F35" s="16">
        <f t="shared" si="3"/>
        <v>625</v>
      </c>
      <c r="G35" s="16" t="str">
        <f t="shared" si="4"/>
        <v>--</v>
      </c>
      <c r="H35" s="24" t="str">
        <f>IFERROR(VLOOKUP(B35,#REF!,8,FALSE),"")</f>
        <v/>
      </c>
      <c r="I35" s="17">
        <v>40000</v>
      </c>
      <c r="J35" s="17">
        <v>8000</v>
      </c>
      <c r="K35" s="24" t="str">
        <f>IFERROR(VLOOKUP(B35,#REF!,11,FALSE),"")</f>
        <v/>
      </c>
      <c r="L35" s="17">
        <v>58750</v>
      </c>
      <c r="M35" s="6" t="s">
        <v>404</v>
      </c>
      <c r="N35" s="18" t="str">
        <f>IFERROR(VLOOKUP(B35,#REF!,13,FALSE),"")</f>
        <v/>
      </c>
      <c r="O35" s="19" t="str">
        <f>IFERROR(VLOOKUP(B35,#REF!,14,FALSE),"")</f>
        <v/>
      </c>
      <c r="P35" s="19" t="str">
        <f>IFERROR(VLOOKUP(B35,#REF!,15,FALSE),"")</f>
        <v/>
      </c>
      <c r="Q35" s="19"/>
      <c r="R35" s="25" t="str">
        <f>IFERROR(VLOOKUP(B35,#REF!,16,FALSE),"")</f>
        <v/>
      </c>
      <c r="S35" s="17">
        <v>0</v>
      </c>
      <c r="T35" s="17">
        <v>58750</v>
      </c>
      <c r="U35" s="17">
        <v>0</v>
      </c>
      <c r="V35" s="17">
        <v>0</v>
      </c>
      <c r="W35" s="20">
        <v>98750</v>
      </c>
      <c r="X35" s="16">
        <v>1543</v>
      </c>
      <c r="Y35" s="21" t="s">
        <v>38</v>
      </c>
      <c r="Z35" s="20">
        <v>64</v>
      </c>
      <c r="AA35" s="17">
        <v>0</v>
      </c>
      <c r="AB35" s="22" t="s">
        <v>39</v>
      </c>
      <c r="AC35" s="23" t="str">
        <f t="shared" si="5"/>
        <v>E</v>
      </c>
      <c r="AD35" s="17">
        <v>0</v>
      </c>
      <c r="AE35" s="17">
        <v>0</v>
      </c>
      <c r="AF35" s="17">
        <v>0</v>
      </c>
      <c r="AG35" s="17">
        <v>0</v>
      </c>
      <c r="AH35" s="15" t="s">
        <v>40</v>
      </c>
    </row>
    <row r="36" spans="1:34" ht="14.5">
      <c r="A36" s="13" t="str">
        <f t="shared" si="0"/>
        <v>ZeroZero</v>
      </c>
      <c r="B36" s="14" t="s">
        <v>368</v>
      </c>
      <c r="C36" s="15" t="s">
        <v>216</v>
      </c>
      <c r="D36" s="19" t="str">
        <f t="shared" si="1"/>
        <v>前八週無拉料</v>
      </c>
      <c r="E36" s="16" t="str">
        <f t="shared" si="2"/>
        <v>--</v>
      </c>
      <c r="F36" s="16" t="str">
        <f t="shared" si="3"/>
        <v>--</v>
      </c>
      <c r="G36" s="16" t="str">
        <f t="shared" si="4"/>
        <v>--</v>
      </c>
      <c r="H36" s="24" t="str">
        <f>IFERROR(VLOOKUP(B36,#REF!,8,FALSE),"")</f>
        <v/>
      </c>
      <c r="I36" s="17">
        <v>0</v>
      </c>
      <c r="J36" s="17">
        <v>0</v>
      </c>
      <c r="K36" s="24" t="str">
        <f>IFERROR(VLOOKUP(B36,#REF!,11,FALSE),"")</f>
        <v/>
      </c>
      <c r="L36" s="17">
        <v>19012</v>
      </c>
      <c r="M36" s="6" t="s">
        <v>403</v>
      </c>
      <c r="N36" s="18" t="str">
        <f>IFERROR(VLOOKUP(B36,#REF!,13,FALSE),"")</f>
        <v/>
      </c>
      <c r="O36" s="19" t="str">
        <f>IFERROR(VLOOKUP(B36,#REF!,14,FALSE),"")</f>
        <v/>
      </c>
      <c r="P36" s="19" t="str">
        <f>IFERROR(VLOOKUP(B36,#REF!,15,FALSE),"")</f>
        <v/>
      </c>
      <c r="Q36" s="19"/>
      <c r="R36" s="25" t="str">
        <f>IFERROR(VLOOKUP(B36,#REF!,16,FALSE),"")</f>
        <v/>
      </c>
      <c r="S36" s="17">
        <v>0</v>
      </c>
      <c r="T36" s="17">
        <v>19012</v>
      </c>
      <c r="U36" s="17">
        <v>0</v>
      </c>
      <c r="V36" s="17">
        <v>0</v>
      </c>
      <c r="W36" s="20">
        <v>19012</v>
      </c>
      <c r="X36" s="16" t="s">
        <v>38</v>
      </c>
      <c r="Y36" s="21" t="s">
        <v>38</v>
      </c>
      <c r="Z36" s="20">
        <v>0</v>
      </c>
      <c r="AA36" s="17" t="s">
        <v>38</v>
      </c>
      <c r="AB36" s="22" t="s">
        <v>39</v>
      </c>
      <c r="AC36" s="23" t="str">
        <f t="shared" si="5"/>
        <v>E</v>
      </c>
      <c r="AD36" s="17">
        <v>0</v>
      </c>
      <c r="AE36" s="17">
        <v>0</v>
      </c>
      <c r="AF36" s="17">
        <v>0</v>
      </c>
      <c r="AG36" s="17">
        <v>0</v>
      </c>
      <c r="AH36" s="15" t="s">
        <v>40</v>
      </c>
    </row>
    <row r="37" spans="1:34" ht="14.5">
      <c r="A37" s="13" t="str">
        <f t="shared" si="0"/>
        <v>ZeroZero</v>
      </c>
      <c r="B37" s="14" t="s">
        <v>180</v>
      </c>
      <c r="C37" s="15" t="s">
        <v>161</v>
      </c>
      <c r="D37" s="19" t="str">
        <f t="shared" si="1"/>
        <v>前八週無拉料</v>
      </c>
      <c r="E37" s="16" t="str">
        <f t="shared" si="2"/>
        <v>--</v>
      </c>
      <c r="F37" s="16" t="str">
        <f t="shared" si="3"/>
        <v>--</v>
      </c>
      <c r="G37" s="16" t="str">
        <f t="shared" si="4"/>
        <v>--</v>
      </c>
      <c r="H37" s="24" t="str">
        <f>IFERROR(VLOOKUP(B37,#REF!,8,FALSE),"")</f>
        <v/>
      </c>
      <c r="I37" s="17">
        <v>0</v>
      </c>
      <c r="J37" s="17">
        <v>0</v>
      </c>
      <c r="K37" s="24" t="str">
        <f>IFERROR(VLOOKUP(B37,#REF!,11,FALSE),"")</f>
        <v/>
      </c>
      <c r="L37" s="17">
        <v>40000</v>
      </c>
      <c r="M37" s="6" t="s">
        <v>404</v>
      </c>
      <c r="N37" s="18" t="str">
        <f>IFERROR(VLOOKUP(B37,#REF!,13,FALSE),"")</f>
        <v/>
      </c>
      <c r="O37" s="19" t="str">
        <f>IFERROR(VLOOKUP(B37,#REF!,14,FALSE),"")</f>
        <v/>
      </c>
      <c r="P37" s="19" t="str">
        <f>IFERROR(VLOOKUP(B37,#REF!,15,FALSE),"")</f>
        <v/>
      </c>
      <c r="Q37" s="19"/>
      <c r="R37" s="25" t="str">
        <f>IFERROR(VLOOKUP(B37,#REF!,16,FALSE),"")</f>
        <v/>
      </c>
      <c r="S37" s="17">
        <v>0</v>
      </c>
      <c r="T37" s="17">
        <v>40000</v>
      </c>
      <c r="U37" s="17">
        <v>0</v>
      </c>
      <c r="V37" s="17">
        <v>0</v>
      </c>
      <c r="W37" s="20">
        <v>40000</v>
      </c>
      <c r="X37" s="16" t="s">
        <v>38</v>
      </c>
      <c r="Y37" s="21" t="s">
        <v>38</v>
      </c>
      <c r="Z37" s="20">
        <v>0</v>
      </c>
      <c r="AA37" s="17" t="s">
        <v>38</v>
      </c>
      <c r="AB37" s="22" t="s">
        <v>39</v>
      </c>
      <c r="AC37" s="23" t="str">
        <f t="shared" si="5"/>
        <v>E</v>
      </c>
      <c r="AD37" s="17">
        <v>0</v>
      </c>
      <c r="AE37" s="17">
        <v>0</v>
      </c>
      <c r="AF37" s="17">
        <v>0</v>
      </c>
      <c r="AG37" s="17">
        <v>0</v>
      </c>
      <c r="AH37" s="15" t="s">
        <v>40</v>
      </c>
    </row>
    <row r="38" spans="1:34" ht="14.5">
      <c r="A38" s="13" t="str">
        <f t="shared" si="0"/>
        <v>OverStock</v>
      </c>
      <c r="B38" s="14" t="s">
        <v>269</v>
      </c>
      <c r="C38" s="15" t="s">
        <v>219</v>
      </c>
      <c r="D38" s="19">
        <f t="shared" si="1"/>
        <v>12</v>
      </c>
      <c r="E38" s="16">
        <f t="shared" si="2"/>
        <v>54.2</v>
      </c>
      <c r="F38" s="16">
        <f t="shared" si="3"/>
        <v>27.8</v>
      </c>
      <c r="G38" s="16">
        <f t="shared" si="4"/>
        <v>125.1</v>
      </c>
      <c r="H38" s="24" t="str">
        <f>IFERROR(VLOOKUP(B38,#REF!,8,FALSE),"")</f>
        <v/>
      </c>
      <c r="I38" s="17">
        <v>139000</v>
      </c>
      <c r="J38" s="17">
        <v>39000</v>
      </c>
      <c r="K38" s="24" t="str">
        <f>IFERROR(VLOOKUP(B38,#REF!,11,FALSE),"")</f>
        <v/>
      </c>
      <c r="L38" s="17">
        <v>60195</v>
      </c>
      <c r="M38" s="6" t="s">
        <v>404</v>
      </c>
      <c r="N38" s="18" t="str">
        <f>IFERROR(VLOOKUP(B38,#REF!,13,FALSE),"")</f>
        <v/>
      </c>
      <c r="O38" s="19" t="str">
        <f>IFERROR(VLOOKUP(B38,#REF!,14,FALSE),"")</f>
        <v/>
      </c>
      <c r="P38" s="19" t="str">
        <f>IFERROR(VLOOKUP(B38,#REF!,15,FALSE),"")</f>
        <v/>
      </c>
      <c r="Q38" s="19"/>
      <c r="R38" s="25" t="str">
        <f>IFERROR(VLOOKUP(B38,#REF!,16,FALSE),"")</f>
        <v/>
      </c>
      <c r="S38" s="17">
        <v>0</v>
      </c>
      <c r="T38" s="17">
        <v>34715</v>
      </c>
      <c r="U38" s="17">
        <v>25480</v>
      </c>
      <c r="V38" s="17">
        <v>0</v>
      </c>
      <c r="W38" s="20">
        <v>199195</v>
      </c>
      <c r="X38" s="16">
        <v>39.799999999999997</v>
      </c>
      <c r="Y38" s="21">
        <v>179.3</v>
      </c>
      <c r="Z38" s="20">
        <v>5000</v>
      </c>
      <c r="AA38" s="17">
        <v>1111</v>
      </c>
      <c r="AB38" s="22">
        <v>0.2</v>
      </c>
      <c r="AC38" s="23">
        <f t="shared" si="5"/>
        <v>50</v>
      </c>
      <c r="AD38" s="17">
        <v>0</v>
      </c>
      <c r="AE38" s="17">
        <v>10000</v>
      </c>
      <c r="AF38" s="17">
        <v>0</v>
      </c>
      <c r="AG38" s="17">
        <v>0</v>
      </c>
      <c r="AH38" s="15" t="s">
        <v>40</v>
      </c>
    </row>
    <row r="39" spans="1:34" ht="14.5">
      <c r="A39" s="13" t="str">
        <f t="shared" si="0"/>
        <v>OverStock</v>
      </c>
      <c r="B39" s="14" t="s">
        <v>292</v>
      </c>
      <c r="C39" s="15" t="s">
        <v>219</v>
      </c>
      <c r="D39" s="19">
        <f t="shared" si="1"/>
        <v>38</v>
      </c>
      <c r="E39" s="16" t="str">
        <f t="shared" si="2"/>
        <v>--</v>
      </c>
      <c r="F39" s="16">
        <f t="shared" si="3"/>
        <v>28</v>
      </c>
      <c r="G39" s="16" t="str">
        <f t="shared" si="4"/>
        <v>--</v>
      </c>
      <c r="H39" s="24" t="str">
        <f>IFERROR(VLOOKUP(B39,#REF!,8,FALSE),"")</f>
        <v/>
      </c>
      <c r="I39" s="17">
        <v>210000</v>
      </c>
      <c r="J39" s="17">
        <v>180000</v>
      </c>
      <c r="K39" s="24" t="str">
        <f>IFERROR(VLOOKUP(B39,#REF!,11,FALSE),"")</f>
        <v/>
      </c>
      <c r="L39" s="17">
        <v>285000</v>
      </c>
      <c r="M39" s="6" t="s">
        <v>404</v>
      </c>
      <c r="N39" s="18" t="str">
        <f>IFERROR(VLOOKUP(B39,#REF!,13,FALSE),"")</f>
        <v/>
      </c>
      <c r="O39" s="19" t="str">
        <f>IFERROR(VLOOKUP(B39,#REF!,14,FALSE),"")</f>
        <v/>
      </c>
      <c r="P39" s="19" t="str">
        <f>IFERROR(VLOOKUP(B39,#REF!,15,FALSE),"")</f>
        <v/>
      </c>
      <c r="Q39" s="19"/>
      <c r="R39" s="25" t="str">
        <f>IFERROR(VLOOKUP(B39,#REF!,16,FALSE),"")</f>
        <v/>
      </c>
      <c r="S39" s="17">
        <v>0</v>
      </c>
      <c r="T39" s="17">
        <v>285000</v>
      </c>
      <c r="U39" s="17">
        <v>0</v>
      </c>
      <c r="V39" s="17">
        <v>0</v>
      </c>
      <c r="W39" s="20">
        <v>495000</v>
      </c>
      <c r="X39" s="16">
        <v>66</v>
      </c>
      <c r="Y39" s="21" t="s">
        <v>38</v>
      </c>
      <c r="Z39" s="20">
        <v>7500</v>
      </c>
      <c r="AA39" s="17" t="s">
        <v>38</v>
      </c>
      <c r="AB39" s="22" t="s">
        <v>39</v>
      </c>
      <c r="AC39" s="23" t="str">
        <f t="shared" si="5"/>
        <v>E</v>
      </c>
      <c r="AD39" s="17">
        <v>4168</v>
      </c>
      <c r="AE39" s="17">
        <v>64475</v>
      </c>
      <c r="AF39" s="17">
        <v>84939</v>
      </c>
      <c r="AG39" s="17">
        <v>66700</v>
      </c>
      <c r="AH39" s="15" t="s">
        <v>40</v>
      </c>
    </row>
    <row r="40" spans="1:34" ht="14.5">
      <c r="A40" s="13" t="str">
        <f t="shared" si="0"/>
        <v>ZeroZero</v>
      </c>
      <c r="B40" s="14" t="s">
        <v>72</v>
      </c>
      <c r="C40" s="15" t="s">
        <v>51</v>
      </c>
      <c r="D40" s="19" t="str">
        <f t="shared" si="1"/>
        <v>前八週無拉料</v>
      </c>
      <c r="E40" s="16" t="str">
        <f t="shared" si="2"/>
        <v>--</v>
      </c>
      <c r="F40" s="16" t="str">
        <f t="shared" si="3"/>
        <v>--</v>
      </c>
      <c r="G40" s="16" t="str">
        <f t="shared" si="4"/>
        <v>--</v>
      </c>
      <c r="H40" s="24" t="str">
        <f>IFERROR(VLOOKUP(B40,#REF!,8,FALSE),"")</f>
        <v/>
      </c>
      <c r="I40" s="17">
        <v>1902500</v>
      </c>
      <c r="J40" s="17">
        <v>752500</v>
      </c>
      <c r="K40" s="24" t="str">
        <f>IFERROR(VLOOKUP(B40,#REF!,11,FALSE),"")</f>
        <v/>
      </c>
      <c r="L40" s="17">
        <v>120000</v>
      </c>
      <c r="M40" s="6" t="s">
        <v>405</v>
      </c>
      <c r="N40" s="18" t="str">
        <f>IFERROR(VLOOKUP(B40,#REF!,13,FALSE),"")</f>
        <v/>
      </c>
      <c r="O40" s="19" t="str">
        <f>IFERROR(VLOOKUP(B40,#REF!,14,FALSE),"")</f>
        <v/>
      </c>
      <c r="P40" s="19" t="str">
        <f>IFERROR(VLOOKUP(B40,#REF!,15,FALSE),"")</f>
        <v/>
      </c>
      <c r="Q40" s="19"/>
      <c r="R40" s="25" t="str">
        <f>IFERROR(VLOOKUP(B40,#REF!,16,FALSE),"")</f>
        <v/>
      </c>
      <c r="S40" s="17">
        <v>0</v>
      </c>
      <c r="T40" s="17">
        <v>120000</v>
      </c>
      <c r="U40" s="17">
        <v>0</v>
      </c>
      <c r="V40" s="17">
        <v>0</v>
      </c>
      <c r="W40" s="20">
        <v>2022500</v>
      </c>
      <c r="X40" s="16" t="s">
        <v>38</v>
      </c>
      <c r="Y40" s="21" t="s">
        <v>38</v>
      </c>
      <c r="Z40" s="20">
        <v>0</v>
      </c>
      <c r="AA40" s="17" t="s">
        <v>38</v>
      </c>
      <c r="AB40" s="22" t="s">
        <v>39</v>
      </c>
      <c r="AC40" s="23" t="str">
        <f t="shared" si="5"/>
        <v>E</v>
      </c>
      <c r="AD40" s="17">
        <v>0</v>
      </c>
      <c r="AE40" s="17">
        <v>0</v>
      </c>
      <c r="AF40" s="17">
        <v>0</v>
      </c>
      <c r="AG40" s="17">
        <v>0</v>
      </c>
      <c r="AH40" s="15" t="s">
        <v>40</v>
      </c>
    </row>
    <row r="41" spans="1:34" ht="14.5">
      <c r="A41" s="13" t="str">
        <f t="shared" si="0"/>
        <v>OverStock</v>
      </c>
      <c r="B41" s="14" t="s">
        <v>397</v>
      </c>
      <c r="C41" s="15" t="s">
        <v>347</v>
      </c>
      <c r="D41" s="19">
        <f t="shared" si="1"/>
        <v>14.8</v>
      </c>
      <c r="E41" s="16">
        <f t="shared" si="2"/>
        <v>12.5</v>
      </c>
      <c r="F41" s="16">
        <f t="shared" si="3"/>
        <v>10.9</v>
      </c>
      <c r="G41" s="16">
        <f t="shared" si="4"/>
        <v>9.1999999999999993</v>
      </c>
      <c r="H41" s="24" t="str">
        <f>IFERROR(VLOOKUP(B41,#REF!,8,FALSE),"")</f>
        <v/>
      </c>
      <c r="I41" s="17">
        <v>150000</v>
      </c>
      <c r="J41" s="17">
        <v>150000</v>
      </c>
      <c r="K41" s="24" t="str">
        <f>IFERROR(VLOOKUP(B41,#REF!,11,FALSE),"")</f>
        <v/>
      </c>
      <c r="L41" s="17">
        <v>204709</v>
      </c>
      <c r="M41" s="6" t="s">
        <v>403</v>
      </c>
      <c r="N41" s="18" t="str">
        <f>IFERROR(VLOOKUP(B41,#REF!,13,FALSE),"")</f>
        <v/>
      </c>
      <c r="O41" s="19" t="str">
        <f>IFERROR(VLOOKUP(B41,#REF!,14,FALSE),"")</f>
        <v/>
      </c>
      <c r="P41" s="19" t="str">
        <f>IFERROR(VLOOKUP(B41,#REF!,15,FALSE),"")</f>
        <v/>
      </c>
      <c r="Q41" s="19"/>
      <c r="R41" s="25" t="str">
        <f>IFERROR(VLOOKUP(B41,#REF!,16,FALSE),"")</f>
        <v/>
      </c>
      <c r="S41" s="17">
        <v>18000</v>
      </c>
      <c r="T41" s="17">
        <v>108000</v>
      </c>
      <c r="U41" s="17">
        <v>78709</v>
      </c>
      <c r="V41" s="17">
        <v>0</v>
      </c>
      <c r="W41" s="20">
        <v>354709</v>
      </c>
      <c r="X41" s="16">
        <v>25.7</v>
      </c>
      <c r="Y41" s="21">
        <v>21.7</v>
      </c>
      <c r="Z41" s="20">
        <v>13798</v>
      </c>
      <c r="AA41" s="17">
        <v>16333</v>
      </c>
      <c r="AB41" s="22">
        <v>1.2</v>
      </c>
      <c r="AC41" s="23">
        <f t="shared" si="5"/>
        <v>100</v>
      </c>
      <c r="AD41" s="17">
        <v>0</v>
      </c>
      <c r="AE41" s="17">
        <v>96000</v>
      </c>
      <c r="AF41" s="17">
        <v>66000</v>
      </c>
      <c r="AG41" s="17">
        <v>27000</v>
      </c>
      <c r="AH41" s="15" t="s">
        <v>40</v>
      </c>
    </row>
    <row r="42" spans="1:34" ht="14.5">
      <c r="A42" s="13" t="str">
        <f t="shared" si="0"/>
        <v>ZeroZero</v>
      </c>
      <c r="B42" s="14" t="s">
        <v>231</v>
      </c>
      <c r="C42" s="15" t="s">
        <v>219</v>
      </c>
      <c r="D42" s="19" t="str">
        <f t="shared" si="1"/>
        <v>前八週無拉料</v>
      </c>
      <c r="E42" s="16" t="str">
        <f t="shared" si="2"/>
        <v>--</v>
      </c>
      <c r="F42" s="16" t="str">
        <f t="shared" si="3"/>
        <v>--</v>
      </c>
      <c r="G42" s="16" t="str">
        <f t="shared" si="4"/>
        <v>--</v>
      </c>
      <c r="H42" s="24" t="str">
        <f>IFERROR(VLOOKUP(B42,#REF!,8,FALSE),"")</f>
        <v/>
      </c>
      <c r="I42" s="17">
        <v>3744000</v>
      </c>
      <c r="J42" s="17">
        <v>2775000</v>
      </c>
      <c r="K42" s="24" t="str">
        <f>IFERROR(VLOOKUP(B42,#REF!,11,FALSE),"")</f>
        <v/>
      </c>
      <c r="L42" s="17">
        <v>174000</v>
      </c>
      <c r="M42" s="6" t="s">
        <v>404</v>
      </c>
      <c r="N42" s="18" t="str">
        <f>IFERROR(VLOOKUP(B42,#REF!,13,FALSE),"")</f>
        <v/>
      </c>
      <c r="O42" s="19" t="str">
        <f>IFERROR(VLOOKUP(B42,#REF!,14,FALSE),"")</f>
        <v/>
      </c>
      <c r="P42" s="19" t="str">
        <f>IFERROR(VLOOKUP(B42,#REF!,15,FALSE),"")</f>
        <v/>
      </c>
      <c r="Q42" s="19"/>
      <c r="R42" s="25" t="str">
        <f>IFERROR(VLOOKUP(B42,#REF!,16,FALSE),"")</f>
        <v/>
      </c>
      <c r="S42" s="17">
        <v>36000</v>
      </c>
      <c r="T42" s="17">
        <v>102000</v>
      </c>
      <c r="U42" s="17">
        <v>36000</v>
      </c>
      <c r="V42" s="17">
        <v>0</v>
      </c>
      <c r="W42" s="20">
        <v>3918000</v>
      </c>
      <c r="X42" s="16" t="s">
        <v>38</v>
      </c>
      <c r="Y42" s="21" t="s">
        <v>38</v>
      </c>
      <c r="Z42" s="20">
        <v>0</v>
      </c>
      <c r="AA42" s="17" t="s">
        <v>38</v>
      </c>
      <c r="AB42" s="22" t="s">
        <v>39</v>
      </c>
      <c r="AC42" s="23" t="str">
        <f t="shared" si="5"/>
        <v>E</v>
      </c>
      <c r="AD42" s="17">
        <v>0</v>
      </c>
      <c r="AE42" s="17">
        <v>0</v>
      </c>
      <c r="AF42" s="17">
        <v>0</v>
      </c>
      <c r="AG42" s="17">
        <v>0</v>
      </c>
      <c r="AH42" s="15" t="s">
        <v>40</v>
      </c>
    </row>
    <row r="43" spans="1:34" ht="14.5">
      <c r="A43" s="13" t="str">
        <f t="shared" si="0"/>
        <v>OverStock</v>
      </c>
      <c r="B43" s="14" t="s">
        <v>141</v>
      </c>
      <c r="C43" s="15" t="s">
        <v>139</v>
      </c>
      <c r="D43" s="19">
        <f t="shared" si="1"/>
        <v>28.7</v>
      </c>
      <c r="E43" s="16" t="str">
        <f t="shared" si="2"/>
        <v>--</v>
      </c>
      <c r="F43" s="16">
        <f t="shared" si="3"/>
        <v>34.4</v>
      </c>
      <c r="G43" s="16" t="str">
        <f t="shared" si="4"/>
        <v>--</v>
      </c>
      <c r="H43" s="24" t="str">
        <f>IFERROR(VLOOKUP(B43,#REF!,8,FALSE),"")</f>
        <v/>
      </c>
      <c r="I43" s="17">
        <v>43000</v>
      </c>
      <c r="J43" s="17">
        <v>43000</v>
      </c>
      <c r="K43" s="24" t="str">
        <f>IFERROR(VLOOKUP(B43,#REF!,11,FALSE),"")</f>
        <v/>
      </c>
      <c r="L43" s="17">
        <v>35922</v>
      </c>
      <c r="M43" s="6" t="s">
        <v>405</v>
      </c>
      <c r="N43" s="18" t="str">
        <f>IFERROR(VLOOKUP(B43,#REF!,13,FALSE),"")</f>
        <v/>
      </c>
      <c r="O43" s="19" t="str">
        <f>IFERROR(VLOOKUP(B43,#REF!,14,FALSE),"")</f>
        <v/>
      </c>
      <c r="P43" s="19" t="str">
        <f>IFERROR(VLOOKUP(B43,#REF!,15,FALSE),"")</f>
        <v/>
      </c>
      <c r="Q43" s="19"/>
      <c r="R43" s="25" t="str">
        <f>IFERROR(VLOOKUP(B43,#REF!,16,FALSE),"")</f>
        <v/>
      </c>
      <c r="S43" s="17">
        <v>0</v>
      </c>
      <c r="T43" s="17">
        <v>35000</v>
      </c>
      <c r="U43" s="17">
        <v>0</v>
      </c>
      <c r="V43" s="17">
        <v>922</v>
      </c>
      <c r="W43" s="20">
        <v>78922</v>
      </c>
      <c r="X43" s="16">
        <v>63.1</v>
      </c>
      <c r="Y43" s="21" t="s">
        <v>38</v>
      </c>
      <c r="Z43" s="20">
        <v>1250</v>
      </c>
      <c r="AA43" s="17" t="s">
        <v>38</v>
      </c>
      <c r="AB43" s="22" t="s">
        <v>39</v>
      </c>
      <c r="AC43" s="23" t="str">
        <f t="shared" si="5"/>
        <v>E</v>
      </c>
      <c r="AD43" s="17">
        <v>0</v>
      </c>
      <c r="AE43" s="17">
        <v>0</v>
      </c>
      <c r="AF43" s="17">
        <v>0</v>
      </c>
      <c r="AG43" s="17">
        <v>0</v>
      </c>
      <c r="AH43" s="15" t="s">
        <v>40</v>
      </c>
    </row>
    <row r="44" spans="1:34" ht="14.5">
      <c r="A44" s="13" t="str">
        <f t="shared" si="0"/>
        <v>ZeroZero</v>
      </c>
      <c r="B44" s="14" t="s">
        <v>376</v>
      </c>
      <c r="C44" s="15" t="s">
        <v>216</v>
      </c>
      <c r="D44" s="19" t="str">
        <f t="shared" si="1"/>
        <v>前八週無拉料</v>
      </c>
      <c r="E44" s="16" t="str">
        <f t="shared" si="2"/>
        <v>--</v>
      </c>
      <c r="F44" s="16" t="str">
        <f t="shared" si="3"/>
        <v>--</v>
      </c>
      <c r="G44" s="16" t="str">
        <f t="shared" si="4"/>
        <v>--</v>
      </c>
      <c r="H44" s="24" t="str">
        <f>IFERROR(VLOOKUP(B44,#REF!,8,FALSE),"")</f>
        <v/>
      </c>
      <c r="I44" s="17">
        <v>0</v>
      </c>
      <c r="J44" s="17">
        <v>0</v>
      </c>
      <c r="K44" s="24" t="str">
        <f>IFERROR(VLOOKUP(B44,#REF!,11,FALSE),"")</f>
        <v/>
      </c>
      <c r="L44" s="17">
        <v>5200</v>
      </c>
      <c r="M44" s="6" t="s">
        <v>403</v>
      </c>
      <c r="N44" s="18" t="str">
        <f>IFERROR(VLOOKUP(B44,#REF!,13,FALSE),"")</f>
        <v/>
      </c>
      <c r="O44" s="19" t="str">
        <f>IFERROR(VLOOKUP(B44,#REF!,14,FALSE),"")</f>
        <v/>
      </c>
      <c r="P44" s="19" t="str">
        <f>IFERROR(VLOOKUP(B44,#REF!,15,FALSE),"")</f>
        <v/>
      </c>
      <c r="Q44" s="19"/>
      <c r="R44" s="25" t="str">
        <f>IFERROR(VLOOKUP(B44,#REF!,16,FALSE),"")</f>
        <v/>
      </c>
      <c r="S44" s="17">
        <v>0</v>
      </c>
      <c r="T44" s="17">
        <v>5200</v>
      </c>
      <c r="U44" s="17">
        <v>0</v>
      </c>
      <c r="V44" s="17">
        <v>0</v>
      </c>
      <c r="W44" s="20">
        <v>5200</v>
      </c>
      <c r="X44" s="16" t="s">
        <v>38</v>
      </c>
      <c r="Y44" s="21" t="s">
        <v>38</v>
      </c>
      <c r="Z44" s="20">
        <v>0</v>
      </c>
      <c r="AA44" s="17" t="s">
        <v>38</v>
      </c>
      <c r="AB44" s="22" t="s">
        <v>39</v>
      </c>
      <c r="AC44" s="23" t="str">
        <f t="shared" si="5"/>
        <v>E</v>
      </c>
      <c r="AD44" s="17">
        <v>0</v>
      </c>
      <c r="AE44" s="17">
        <v>1425</v>
      </c>
      <c r="AF44" s="17">
        <v>540</v>
      </c>
      <c r="AG44" s="17">
        <v>2236</v>
      </c>
      <c r="AH44" s="15" t="s">
        <v>40</v>
      </c>
    </row>
    <row r="45" spans="1:34" ht="14.5">
      <c r="A45" s="13" t="str">
        <f t="shared" si="0"/>
        <v>OverStock</v>
      </c>
      <c r="B45" s="14" t="s">
        <v>250</v>
      </c>
      <c r="C45" s="15" t="s">
        <v>219</v>
      </c>
      <c r="D45" s="19">
        <f t="shared" si="1"/>
        <v>18.100000000000001</v>
      </c>
      <c r="E45" s="16">
        <f t="shared" si="2"/>
        <v>759.7</v>
      </c>
      <c r="F45" s="16">
        <f t="shared" si="3"/>
        <v>78.400000000000006</v>
      </c>
      <c r="G45" s="16">
        <f t="shared" si="4"/>
        <v>3300.8</v>
      </c>
      <c r="H45" s="24" t="str">
        <f>IFERROR(VLOOKUP(B45,#REF!,8,FALSE),"")</f>
        <v/>
      </c>
      <c r="I45" s="17">
        <v>406000</v>
      </c>
      <c r="J45" s="17">
        <v>262500</v>
      </c>
      <c r="K45" s="24" t="str">
        <f>IFERROR(VLOOKUP(B45,#REF!,11,FALSE),"")</f>
        <v/>
      </c>
      <c r="L45" s="17">
        <v>93441</v>
      </c>
      <c r="M45" s="6" t="s">
        <v>404</v>
      </c>
      <c r="N45" s="18" t="str">
        <f>IFERROR(VLOOKUP(B45,#REF!,13,FALSE),"")</f>
        <v/>
      </c>
      <c r="O45" s="19" t="str">
        <f>IFERROR(VLOOKUP(B45,#REF!,14,FALSE),"")</f>
        <v/>
      </c>
      <c r="P45" s="19" t="str">
        <f>IFERROR(VLOOKUP(B45,#REF!,15,FALSE),"")</f>
        <v/>
      </c>
      <c r="Q45" s="19"/>
      <c r="R45" s="25" t="str">
        <f>IFERROR(VLOOKUP(B45,#REF!,16,FALSE),"")</f>
        <v/>
      </c>
      <c r="S45" s="17">
        <v>0</v>
      </c>
      <c r="T45" s="17">
        <v>59500</v>
      </c>
      <c r="U45" s="17">
        <v>33941</v>
      </c>
      <c r="V45" s="17">
        <v>0</v>
      </c>
      <c r="W45" s="20">
        <v>499441</v>
      </c>
      <c r="X45" s="16">
        <v>96.5</v>
      </c>
      <c r="Y45" s="21">
        <v>4060.5</v>
      </c>
      <c r="Z45" s="20">
        <v>5176</v>
      </c>
      <c r="AA45" s="17">
        <v>123</v>
      </c>
      <c r="AB45" s="22">
        <v>0</v>
      </c>
      <c r="AC45" s="23">
        <f t="shared" si="5"/>
        <v>50</v>
      </c>
      <c r="AD45" s="17">
        <v>0</v>
      </c>
      <c r="AE45" s="17">
        <v>0</v>
      </c>
      <c r="AF45" s="17">
        <v>1107</v>
      </c>
      <c r="AG45" s="17">
        <v>0</v>
      </c>
      <c r="AH45" s="15" t="s">
        <v>40</v>
      </c>
    </row>
    <row r="46" spans="1:34" ht="14.5">
      <c r="A46" s="13" t="str">
        <f t="shared" si="0"/>
        <v>OverStock</v>
      </c>
      <c r="B46" s="14" t="s">
        <v>125</v>
      </c>
      <c r="C46" s="15" t="s">
        <v>37</v>
      </c>
      <c r="D46" s="19">
        <f t="shared" si="1"/>
        <v>64</v>
      </c>
      <c r="E46" s="16" t="str">
        <f t="shared" si="2"/>
        <v>--</v>
      </c>
      <c r="F46" s="16">
        <f t="shared" si="3"/>
        <v>56</v>
      </c>
      <c r="G46" s="16" t="str">
        <f t="shared" si="4"/>
        <v>--</v>
      </c>
      <c r="H46" s="24" t="str">
        <f>IFERROR(VLOOKUP(B46,#REF!,8,FALSE),"")</f>
        <v/>
      </c>
      <c r="I46" s="17">
        <v>21000</v>
      </c>
      <c r="J46" s="17">
        <v>0</v>
      </c>
      <c r="K46" s="24" t="str">
        <f>IFERROR(VLOOKUP(B46,#REF!,11,FALSE),"")</f>
        <v/>
      </c>
      <c r="L46" s="17">
        <v>24000</v>
      </c>
      <c r="M46" s="6" t="s">
        <v>405</v>
      </c>
      <c r="N46" s="18" t="str">
        <f>IFERROR(VLOOKUP(B46,#REF!,13,FALSE),"")</f>
        <v/>
      </c>
      <c r="O46" s="19" t="str">
        <f>IFERROR(VLOOKUP(B46,#REF!,14,FALSE),"")</f>
        <v/>
      </c>
      <c r="P46" s="19" t="str">
        <f>IFERROR(VLOOKUP(B46,#REF!,15,FALSE),"")</f>
        <v/>
      </c>
      <c r="Q46" s="19"/>
      <c r="R46" s="25" t="str">
        <f>IFERROR(VLOOKUP(B46,#REF!,16,FALSE),"")</f>
        <v/>
      </c>
      <c r="S46" s="17">
        <v>0</v>
      </c>
      <c r="T46" s="17">
        <v>24000</v>
      </c>
      <c r="U46" s="17">
        <v>0</v>
      </c>
      <c r="V46" s="17">
        <v>0</v>
      </c>
      <c r="W46" s="20">
        <v>45000</v>
      </c>
      <c r="X46" s="16">
        <v>120</v>
      </c>
      <c r="Y46" s="21" t="s">
        <v>38</v>
      </c>
      <c r="Z46" s="20">
        <v>375</v>
      </c>
      <c r="AA46" s="17" t="s">
        <v>38</v>
      </c>
      <c r="AB46" s="22" t="s">
        <v>39</v>
      </c>
      <c r="AC46" s="23" t="str">
        <f t="shared" si="5"/>
        <v>E</v>
      </c>
      <c r="AD46" s="17">
        <v>0</v>
      </c>
      <c r="AE46" s="17">
        <v>5251</v>
      </c>
      <c r="AF46" s="17">
        <v>9600</v>
      </c>
      <c r="AG46" s="17">
        <v>21598</v>
      </c>
      <c r="AH46" s="15" t="s">
        <v>40</v>
      </c>
    </row>
    <row r="47" spans="1:34" ht="14.5">
      <c r="A47" s="13" t="str">
        <f t="shared" si="0"/>
        <v>OverStock</v>
      </c>
      <c r="B47" s="14" t="s">
        <v>236</v>
      </c>
      <c r="C47" s="15" t="s">
        <v>219</v>
      </c>
      <c r="D47" s="19">
        <f t="shared" si="1"/>
        <v>28.8</v>
      </c>
      <c r="E47" s="16">
        <f t="shared" si="2"/>
        <v>49.8</v>
      </c>
      <c r="F47" s="16">
        <f t="shared" si="3"/>
        <v>44.4</v>
      </c>
      <c r="G47" s="16">
        <f t="shared" si="4"/>
        <v>76.8</v>
      </c>
      <c r="H47" s="24" t="str">
        <f>IFERROR(VLOOKUP(B47,#REF!,8,FALSE),"")</f>
        <v/>
      </c>
      <c r="I47" s="17">
        <v>333000</v>
      </c>
      <c r="J47" s="17">
        <v>30000</v>
      </c>
      <c r="K47" s="24" t="str">
        <f>IFERROR(VLOOKUP(B47,#REF!,11,FALSE),"")</f>
        <v/>
      </c>
      <c r="L47" s="17">
        <v>216000</v>
      </c>
      <c r="M47" s="6" t="s">
        <v>404</v>
      </c>
      <c r="N47" s="18" t="str">
        <f>IFERROR(VLOOKUP(B47,#REF!,13,FALSE),"")</f>
        <v/>
      </c>
      <c r="O47" s="19" t="str">
        <f>IFERROR(VLOOKUP(B47,#REF!,14,FALSE),"")</f>
        <v/>
      </c>
      <c r="P47" s="19" t="str">
        <f>IFERROR(VLOOKUP(B47,#REF!,15,FALSE),"")</f>
        <v/>
      </c>
      <c r="Q47" s="19"/>
      <c r="R47" s="25" t="str">
        <f>IFERROR(VLOOKUP(B47,#REF!,16,FALSE),"")</f>
        <v/>
      </c>
      <c r="S47" s="17">
        <v>0</v>
      </c>
      <c r="T47" s="17">
        <v>198000</v>
      </c>
      <c r="U47" s="17">
        <v>18000</v>
      </c>
      <c r="V47" s="17">
        <v>0</v>
      </c>
      <c r="W47" s="20">
        <v>549000</v>
      </c>
      <c r="X47" s="16">
        <v>73.2</v>
      </c>
      <c r="Y47" s="21">
        <v>126.7</v>
      </c>
      <c r="Z47" s="20">
        <v>7500</v>
      </c>
      <c r="AA47" s="17">
        <v>4334</v>
      </c>
      <c r="AB47" s="22">
        <v>0.6</v>
      </c>
      <c r="AC47" s="23">
        <f t="shared" si="5"/>
        <v>100</v>
      </c>
      <c r="AD47" s="17">
        <v>12927</v>
      </c>
      <c r="AE47" s="17">
        <v>49272</v>
      </c>
      <c r="AF47" s="17">
        <v>66809</v>
      </c>
      <c r="AG47" s="17">
        <v>5000</v>
      </c>
      <c r="AH47" s="15" t="s">
        <v>40</v>
      </c>
    </row>
    <row r="48" spans="1:34" ht="14.5">
      <c r="A48" s="13" t="str">
        <f t="shared" si="0"/>
        <v>OverStock</v>
      </c>
      <c r="B48" s="14" t="s">
        <v>232</v>
      </c>
      <c r="C48" s="15" t="s">
        <v>219</v>
      </c>
      <c r="D48" s="19">
        <f t="shared" si="1"/>
        <v>11.1</v>
      </c>
      <c r="E48" s="16">
        <f t="shared" si="2"/>
        <v>9.1999999999999993</v>
      </c>
      <c r="F48" s="16">
        <f t="shared" si="3"/>
        <v>31.4</v>
      </c>
      <c r="G48" s="16">
        <f t="shared" si="4"/>
        <v>26.1</v>
      </c>
      <c r="H48" s="24" t="str">
        <f>IFERROR(VLOOKUP(B48,#REF!,8,FALSE),"")</f>
        <v/>
      </c>
      <c r="I48" s="17">
        <v>153000</v>
      </c>
      <c r="J48" s="17">
        <v>24000</v>
      </c>
      <c r="K48" s="24" t="str">
        <f>IFERROR(VLOOKUP(B48,#REF!,11,FALSE),"")</f>
        <v/>
      </c>
      <c r="L48" s="17">
        <v>54000</v>
      </c>
      <c r="M48" s="6" t="s">
        <v>404</v>
      </c>
      <c r="N48" s="18" t="str">
        <f>IFERROR(VLOOKUP(B48,#REF!,13,FALSE),"")</f>
        <v/>
      </c>
      <c r="O48" s="19" t="str">
        <f>IFERROR(VLOOKUP(B48,#REF!,14,FALSE),"")</f>
        <v/>
      </c>
      <c r="P48" s="19" t="str">
        <f>IFERROR(VLOOKUP(B48,#REF!,15,FALSE),"")</f>
        <v/>
      </c>
      <c r="Q48" s="19"/>
      <c r="R48" s="25" t="str">
        <f>IFERROR(VLOOKUP(B48,#REF!,16,FALSE),"")</f>
        <v/>
      </c>
      <c r="S48" s="17">
        <v>6000</v>
      </c>
      <c r="T48" s="17">
        <v>24000</v>
      </c>
      <c r="U48" s="17">
        <v>24000</v>
      </c>
      <c r="V48" s="17">
        <v>0</v>
      </c>
      <c r="W48" s="20">
        <v>207000</v>
      </c>
      <c r="X48" s="16">
        <v>42.5</v>
      </c>
      <c r="Y48" s="21">
        <v>35.4</v>
      </c>
      <c r="Z48" s="20">
        <v>4875</v>
      </c>
      <c r="AA48" s="17">
        <v>5854</v>
      </c>
      <c r="AB48" s="22">
        <v>1.2</v>
      </c>
      <c r="AC48" s="23">
        <f t="shared" si="5"/>
        <v>100</v>
      </c>
      <c r="AD48" s="17">
        <v>0</v>
      </c>
      <c r="AE48" s="17">
        <v>32190</v>
      </c>
      <c r="AF48" s="17">
        <v>26500</v>
      </c>
      <c r="AG48" s="17">
        <v>0</v>
      </c>
      <c r="AH48" s="15" t="s">
        <v>40</v>
      </c>
    </row>
    <row r="49" spans="1:34" ht="14.5">
      <c r="A49" s="13" t="str">
        <f t="shared" si="0"/>
        <v>OverStock</v>
      </c>
      <c r="B49" s="14" t="s">
        <v>260</v>
      </c>
      <c r="C49" s="15" t="s">
        <v>219</v>
      </c>
      <c r="D49" s="19">
        <f t="shared" si="1"/>
        <v>19.2</v>
      </c>
      <c r="E49" s="16" t="str">
        <f t="shared" si="2"/>
        <v>--</v>
      </c>
      <c r="F49" s="16">
        <f t="shared" si="3"/>
        <v>27.8</v>
      </c>
      <c r="G49" s="16" t="str">
        <f t="shared" si="4"/>
        <v>--</v>
      </c>
      <c r="H49" s="24" t="str">
        <f>IFERROR(VLOOKUP(B49,#REF!,8,FALSE),"")</f>
        <v/>
      </c>
      <c r="I49" s="17">
        <v>13000</v>
      </c>
      <c r="J49" s="17">
        <v>3000</v>
      </c>
      <c r="K49" s="24" t="str">
        <f>IFERROR(VLOOKUP(B49,#REF!,11,FALSE),"")</f>
        <v/>
      </c>
      <c r="L49" s="17">
        <v>9000</v>
      </c>
      <c r="M49" s="6" t="s">
        <v>404</v>
      </c>
      <c r="N49" s="18" t="str">
        <f>IFERROR(VLOOKUP(B49,#REF!,13,FALSE),"")</f>
        <v/>
      </c>
      <c r="O49" s="19" t="str">
        <f>IFERROR(VLOOKUP(B49,#REF!,14,FALSE),"")</f>
        <v/>
      </c>
      <c r="P49" s="19" t="str">
        <f>IFERROR(VLOOKUP(B49,#REF!,15,FALSE),"")</f>
        <v/>
      </c>
      <c r="Q49" s="19"/>
      <c r="R49" s="25" t="str">
        <f>IFERROR(VLOOKUP(B49,#REF!,16,FALSE),"")</f>
        <v/>
      </c>
      <c r="S49" s="17">
        <v>0</v>
      </c>
      <c r="T49" s="17">
        <v>9000</v>
      </c>
      <c r="U49" s="17">
        <v>0</v>
      </c>
      <c r="V49" s="17">
        <v>0</v>
      </c>
      <c r="W49" s="20">
        <v>22000</v>
      </c>
      <c r="X49" s="16">
        <v>47</v>
      </c>
      <c r="Y49" s="21" t="s">
        <v>38</v>
      </c>
      <c r="Z49" s="20">
        <v>468</v>
      </c>
      <c r="AA49" s="17" t="s">
        <v>38</v>
      </c>
      <c r="AB49" s="22" t="s">
        <v>39</v>
      </c>
      <c r="AC49" s="23" t="str">
        <f t="shared" si="5"/>
        <v>E</v>
      </c>
      <c r="AD49" s="17">
        <v>0</v>
      </c>
      <c r="AE49" s="17">
        <v>0</v>
      </c>
      <c r="AF49" s="17">
        <v>0</v>
      </c>
      <c r="AG49" s="17">
        <v>0</v>
      </c>
      <c r="AH49" s="15" t="s">
        <v>40</v>
      </c>
    </row>
    <row r="50" spans="1:34" ht="14.5">
      <c r="A50" s="13" t="str">
        <f t="shared" si="0"/>
        <v>OverStock</v>
      </c>
      <c r="B50" s="14" t="s">
        <v>309</v>
      </c>
      <c r="C50" s="15" t="s">
        <v>211</v>
      </c>
      <c r="D50" s="19">
        <f t="shared" si="1"/>
        <v>46.4</v>
      </c>
      <c r="E50" s="16" t="str">
        <f t="shared" si="2"/>
        <v>--</v>
      </c>
      <c r="F50" s="16">
        <f t="shared" si="3"/>
        <v>16</v>
      </c>
      <c r="G50" s="16" t="str">
        <f t="shared" si="4"/>
        <v>--</v>
      </c>
      <c r="H50" s="24" t="str">
        <f>IFERROR(VLOOKUP(B50,#REF!,8,FALSE),"")</f>
        <v/>
      </c>
      <c r="I50" s="17">
        <v>60000</v>
      </c>
      <c r="J50" s="17">
        <v>60000</v>
      </c>
      <c r="K50" s="24" t="str">
        <f>IFERROR(VLOOKUP(B50,#REF!,11,FALSE),"")</f>
        <v/>
      </c>
      <c r="L50" s="17">
        <v>173900</v>
      </c>
      <c r="M50" s="6" t="s">
        <v>404</v>
      </c>
      <c r="N50" s="18" t="str">
        <f>IFERROR(VLOOKUP(B50,#REF!,13,FALSE),"")</f>
        <v/>
      </c>
      <c r="O50" s="19" t="str">
        <f>IFERROR(VLOOKUP(B50,#REF!,14,FALSE),"")</f>
        <v/>
      </c>
      <c r="P50" s="19" t="str">
        <f>IFERROR(VLOOKUP(B50,#REF!,15,FALSE),"")</f>
        <v/>
      </c>
      <c r="Q50" s="19"/>
      <c r="R50" s="25" t="str">
        <f>IFERROR(VLOOKUP(B50,#REF!,16,FALSE),"")</f>
        <v/>
      </c>
      <c r="S50" s="17">
        <v>0</v>
      </c>
      <c r="T50" s="17">
        <v>32900</v>
      </c>
      <c r="U50" s="17">
        <v>141000</v>
      </c>
      <c r="V50" s="17">
        <v>0</v>
      </c>
      <c r="W50" s="20">
        <v>233900</v>
      </c>
      <c r="X50" s="16">
        <v>62.4</v>
      </c>
      <c r="Y50" s="21" t="s">
        <v>38</v>
      </c>
      <c r="Z50" s="20">
        <v>3750</v>
      </c>
      <c r="AA50" s="17">
        <v>0</v>
      </c>
      <c r="AB50" s="22" t="s">
        <v>39</v>
      </c>
      <c r="AC50" s="23" t="str">
        <f t="shared" si="5"/>
        <v>E</v>
      </c>
      <c r="AD50" s="17">
        <v>0</v>
      </c>
      <c r="AE50" s="17">
        <v>0</v>
      </c>
      <c r="AF50" s="17">
        <v>0</v>
      </c>
      <c r="AG50" s="17">
        <v>0</v>
      </c>
      <c r="AH50" s="15" t="s">
        <v>40</v>
      </c>
    </row>
    <row r="51" spans="1:34" ht="14.5">
      <c r="A51" s="13" t="str">
        <f t="shared" si="0"/>
        <v>ZeroZero</v>
      </c>
      <c r="B51" s="14" t="s">
        <v>378</v>
      </c>
      <c r="C51" s="15" t="s">
        <v>216</v>
      </c>
      <c r="D51" s="19" t="str">
        <f t="shared" si="1"/>
        <v>前八週無拉料</v>
      </c>
      <c r="E51" s="16" t="str">
        <f t="shared" si="2"/>
        <v>--</v>
      </c>
      <c r="F51" s="16" t="str">
        <f t="shared" si="3"/>
        <v>--</v>
      </c>
      <c r="G51" s="16" t="str">
        <f t="shared" si="4"/>
        <v>--</v>
      </c>
      <c r="H51" s="24" t="str">
        <f>IFERROR(VLOOKUP(B51,#REF!,8,FALSE),"")</f>
        <v/>
      </c>
      <c r="I51" s="17">
        <v>2000</v>
      </c>
      <c r="J51" s="17">
        <v>0</v>
      </c>
      <c r="K51" s="24" t="str">
        <f>IFERROR(VLOOKUP(B51,#REF!,11,FALSE),"")</f>
        <v/>
      </c>
      <c r="L51" s="17">
        <v>1520</v>
      </c>
      <c r="M51" s="6" t="s">
        <v>403</v>
      </c>
      <c r="N51" s="18" t="str">
        <f>IFERROR(VLOOKUP(B51,#REF!,13,FALSE),"")</f>
        <v/>
      </c>
      <c r="O51" s="19" t="str">
        <f>IFERROR(VLOOKUP(B51,#REF!,14,FALSE),"")</f>
        <v/>
      </c>
      <c r="P51" s="19" t="str">
        <f>IFERROR(VLOOKUP(B51,#REF!,15,FALSE),"")</f>
        <v/>
      </c>
      <c r="Q51" s="19"/>
      <c r="R51" s="25" t="str">
        <f>IFERROR(VLOOKUP(B51,#REF!,16,FALSE),"")</f>
        <v/>
      </c>
      <c r="S51" s="17">
        <v>0</v>
      </c>
      <c r="T51" s="17">
        <v>1520</v>
      </c>
      <c r="U51" s="17">
        <v>0</v>
      </c>
      <c r="V51" s="17">
        <v>0</v>
      </c>
      <c r="W51" s="20">
        <v>3520</v>
      </c>
      <c r="X51" s="16" t="s">
        <v>38</v>
      </c>
      <c r="Y51" s="21" t="s">
        <v>38</v>
      </c>
      <c r="Z51" s="20">
        <v>0</v>
      </c>
      <c r="AA51" s="17" t="s">
        <v>38</v>
      </c>
      <c r="AB51" s="22" t="s">
        <v>39</v>
      </c>
      <c r="AC51" s="23" t="str">
        <f t="shared" si="5"/>
        <v>E</v>
      </c>
      <c r="AD51" s="17">
        <v>0</v>
      </c>
      <c r="AE51" s="17">
        <v>0</v>
      </c>
      <c r="AF51" s="17">
        <v>0</v>
      </c>
      <c r="AG51" s="17">
        <v>0</v>
      </c>
      <c r="AH51" s="15" t="s">
        <v>40</v>
      </c>
    </row>
    <row r="52" spans="1:34" ht="14.5">
      <c r="A52" s="13" t="str">
        <f t="shared" si="0"/>
        <v>OverStock</v>
      </c>
      <c r="B52" s="14" t="s">
        <v>176</v>
      </c>
      <c r="C52" s="15" t="s">
        <v>161</v>
      </c>
      <c r="D52" s="19">
        <f t="shared" si="1"/>
        <v>71.900000000000006</v>
      </c>
      <c r="E52" s="16" t="str">
        <f t="shared" si="2"/>
        <v>--</v>
      </c>
      <c r="F52" s="16">
        <f t="shared" si="3"/>
        <v>766.8</v>
      </c>
      <c r="G52" s="16" t="str">
        <f t="shared" si="4"/>
        <v>--</v>
      </c>
      <c r="H52" s="24" t="str">
        <f>IFERROR(VLOOKUP(B52,#REF!,8,FALSE),"")</f>
        <v/>
      </c>
      <c r="I52" s="17">
        <v>240000</v>
      </c>
      <c r="J52" s="17">
        <v>110000</v>
      </c>
      <c r="K52" s="24" t="str">
        <f>IFERROR(VLOOKUP(B52,#REF!,11,FALSE),"")</f>
        <v/>
      </c>
      <c r="L52" s="17">
        <v>22500</v>
      </c>
      <c r="M52" s="6" t="s">
        <v>404</v>
      </c>
      <c r="N52" s="18" t="str">
        <f>IFERROR(VLOOKUP(B52,#REF!,13,FALSE),"")</f>
        <v/>
      </c>
      <c r="O52" s="19" t="str">
        <f>IFERROR(VLOOKUP(B52,#REF!,14,FALSE),"")</f>
        <v/>
      </c>
      <c r="P52" s="19" t="str">
        <f>IFERROR(VLOOKUP(B52,#REF!,15,FALSE),"")</f>
        <v/>
      </c>
      <c r="Q52" s="19"/>
      <c r="R52" s="25" t="str">
        <f>IFERROR(VLOOKUP(B52,#REF!,16,FALSE),"")</f>
        <v/>
      </c>
      <c r="S52" s="17">
        <v>0</v>
      </c>
      <c r="T52" s="17">
        <v>0</v>
      </c>
      <c r="U52" s="17">
        <v>22500</v>
      </c>
      <c r="V52" s="17">
        <v>0</v>
      </c>
      <c r="W52" s="20">
        <v>262500</v>
      </c>
      <c r="X52" s="16">
        <v>838.7</v>
      </c>
      <c r="Y52" s="21" t="s">
        <v>38</v>
      </c>
      <c r="Z52" s="20">
        <v>313</v>
      </c>
      <c r="AA52" s="17" t="s">
        <v>38</v>
      </c>
      <c r="AB52" s="22" t="s">
        <v>39</v>
      </c>
      <c r="AC52" s="23" t="str">
        <f t="shared" si="5"/>
        <v>E</v>
      </c>
      <c r="AD52" s="17">
        <v>5011</v>
      </c>
      <c r="AE52" s="17">
        <v>59600</v>
      </c>
      <c r="AF52" s="17">
        <v>31500</v>
      </c>
      <c r="AG52" s="17">
        <v>0</v>
      </c>
      <c r="AH52" s="15" t="s">
        <v>40</v>
      </c>
    </row>
    <row r="53" spans="1:34" ht="14.5">
      <c r="A53" s="13" t="str">
        <f t="shared" si="0"/>
        <v>OverStock</v>
      </c>
      <c r="B53" s="14" t="s">
        <v>344</v>
      </c>
      <c r="C53" s="15" t="s">
        <v>321</v>
      </c>
      <c r="D53" s="19">
        <f t="shared" si="1"/>
        <v>96</v>
      </c>
      <c r="E53" s="16" t="str">
        <f t="shared" si="2"/>
        <v>--</v>
      </c>
      <c r="F53" s="16">
        <f t="shared" si="3"/>
        <v>64</v>
      </c>
      <c r="G53" s="16" t="str">
        <f t="shared" si="4"/>
        <v>--</v>
      </c>
      <c r="H53" s="24" t="str">
        <f>IFERROR(VLOOKUP(B53,#REF!,8,FALSE),"")</f>
        <v/>
      </c>
      <c r="I53" s="17">
        <v>24000</v>
      </c>
      <c r="J53" s="17">
        <v>12000</v>
      </c>
      <c r="K53" s="24" t="str">
        <f>IFERROR(VLOOKUP(B53,#REF!,11,FALSE),"")</f>
        <v/>
      </c>
      <c r="L53" s="17">
        <v>36000</v>
      </c>
      <c r="M53" s="6" t="s">
        <v>403</v>
      </c>
      <c r="N53" s="18" t="str">
        <f>IFERROR(VLOOKUP(B53,#REF!,13,FALSE),"")</f>
        <v/>
      </c>
      <c r="O53" s="19" t="str">
        <f>IFERROR(VLOOKUP(B53,#REF!,14,FALSE),"")</f>
        <v/>
      </c>
      <c r="P53" s="19" t="str">
        <f>IFERROR(VLOOKUP(B53,#REF!,15,FALSE),"")</f>
        <v/>
      </c>
      <c r="Q53" s="19"/>
      <c r="R53" s="25" t="str">
        <f>IFERROR(VLOOKUP(B53,#REF!,16,FALSE),"")</f>
        <v/>
      </c>
      <c r="S53" s="17">
        <v>0</v>
      </c>
      <c r="T53" s="17">
        <v>36000</v>
      </c>
      <c r="U53" s="17">
        <v>0</v>
      </c>
      <c r="V53" s="17">
        <v>0</v>
      </c>
      <c r="W53" s="20">
        <v>60000</v>
      </c>
      <c r="X53" s="16">
        <v>160</v>
      </c>
      <c r="Y53" s="21" t="s">
        <v>38</v>
      </c>
      <c r="Z53" s="20">
        <v>375</v>
      </c>
      <c r="AA53" s="17" t="s">
        <v>38</v>
      </c>
      <c r="AB53" s="22" t="s">
        <v>39</v>
      </c>
      <c r="AC53" s="23" t="str">
        <f t="shared" si="5"/>
        <v>E</v>
      </c>
      <c r="AD53" s="17">
        <v>0</v>
      </c>
      <c r="AE53" s="17">
        <v>3928</v>
      </c>
      <c r="AF53" s="17">
        <v>14000</v>
      </c>
      <c r="AG53" s="17">
        <v>18080</v>
      </c>
      <c r="AH53" s="15" t="s">
        <v>40</v>
      </c>
    </row>
    <row r="54" spans="1:34" ht="14.5">
      <c r="A54" s="13" t="str">
        <f t="shared" si="0"/>
        <v>OverStock</v>
      </c>
      <c r="B54" s="14" t="s">
        <v>241</v>
      </c>
      <c r="C54" s="15" t="s">
        <v>219</v>
      </c>
      <c r="D54" s="19">
        <f t="shared" si="1"/>
        <v>46</v>
      </c>
      <c r="E54" s="16" t="str">
        <f t="shared" si="2"/>
        <v>--</v>
      </c>
      <c r="F54" s="16">
        <f t="shared" si="3"/>
        <v>24</v>
      </c>
      <c r="G54" s="16" t="str">
        <f t="shared" si="4"/>
        <v>--</v>
      </c>
      <c r="H54" s="24" t="str">
        <f>IFERROR(VLOOKUP(B54,#REF!,8,FALSE),"")</f>
        <v/>
      </c>
      <c r="I54" s="17">
        <v>72000</v>
      </c>
      <c r="J54" s="17">
        <v>21000</v>
      </c>
      <c r="K54" s="24" t="str">
        <f>IFERROR(VLOOKUP(B54,#REF!,11,FALSE),"")</f>
        <v/>
      </c>
      <c r="L54" s="17">
        <v>138000</v>
      </c>
      <c r="M54" s="6" t="s">
        <v>404</v>
      </c>
      <c r="N54" s="18" t="str">
        <f>IFERROR(VLOOKUP(B54,#REF!,13,FALSE),"")</f>
        <v/>
      </c>
      <c r="O54" s="19" t="str">
        <f>IFERROR(VLOOKUP(B54,#REF!,14,FALSE),"")</f>
        <v/>
      </c>
      <c r="P54" s="19" t="str">
        <f>IFERROR(VLOOKUP(B54,#REF!,15,FALSE),"")</f>
        <v/>
      </c>
      <c r="Q54" s="19"/>
      <c r="R54" s="25" t="str">
        <f>IFERROR(VLOOKUP(B54,#REF!,16,FALSE),"")</f>
        <v/>
      </c>
      <c r="S54" s="17">
        <v>0</v>
      </c>
      <c r="T54" s="17">
        <v>138000</v>
      </c>
      <c r="U54" s="17">
        <v>0</v>
      </c>
      <c r="V54" s="17">
        <v>0</v>
      </c>
      <c r="W54" s="20">
        <v>210000</v>
      </c>
      <c r="X54" s="16">
        <v>70</v>
      </c>
      <c r="Y54" s="21" t="s">
        <v>38</v>
      </c>
      <c r="Z54" s="20">
        <v>3000</v>
      </c>
      <c r="AA54" s="17" t="s">
        <v>38</v>
      </c>
      <c r="AB54" s="22" t="s">
        <v>39</v>
      </c>
      <c r="AC54" s="23" t="str">
        <f t="shared" si="5"/>
        <v>E</v>
      </c>
      <c r="AD54" s="17">
        <v>0</v>
      </c>
      <c r="AE54" s="17">
        <v>16898</v>
      </c>
      <c r="AF54" s="17">
        <v>33688</v>
      </c>
      <c r="AG54" s="17">
        <v>27000</v>
      </c>
      <c r="AH54" s="15" t="s">
        <v>40</v>
      </c>
    </row>
    <row r="55" spans="1:34" ht="14.5">
      <c r="A55" s="13" t="str">
        <f t="shared" si="0"/>
        <v>ZeroZero</v>
      </c>
      <c r="B55" s="14" t="s">
        <v>375</v>
      </c>
      <c r="C55" s="15" t="s">
        <v>216</v>
      </c>
      <c r="D55" s="19" t="str">
        <f t="shared" si="1"/>
        <v>前八週無拉料</v>
      </c>
      <c r="E55" s="16" t="str">
        <f t="shared" si="2"/>
        <v>--</v>
      </c>
      <c r="F55" s="16" t="str">
        <f t="shared" si="3"/>
        <v>--</v>
      </c>
      <c r="G55" s="16" t="str">
        <f t="shared" si="4"/>
        <v>--</v>
      </c>
      <c r="H55" s="24" t="str">
        <f>IFERROR(VLOOKUP(B55,#REF!,8,FALSE),"")</f>
        <v/>
      </c>
      <c r="I55" s="17">
        <v>0</v>
      </c>
      <c r="J55" s="17">
        <v>0</v>
      </c>
      <c r="K55" s="24" t="str">
        <f>IFERROR(VLOOKUP(B55,#REF!,11,FALSE),"")</f>
        <v/>
      </c>
      <c r="L55" s="17">
        <v>3246</v>
      </c>
      <c r="M55" s="6" t="s">
        <v>403</v>
      </c>
      <c r="N55" s="18" t="str">
        <f>IFERROR(VLOOKUP(B55,#REF!,13,FALSE),"")</f>
        <v/>
      </c>
      <c r="O55" s="19" t="str">
        <f>IFERROR(VLOOKUP(B55,#REF!,14,FALSE),"")</f>
        <v/>
      </c>
      <c r="P55" s="19" t="str">
        <f>IFERROR(VLOOKUP(B55,#REF!,15,FALSE),"")</f>
        <v/>
      </c>
      <c r="Q55" s="19"/>
      <c r="R55" s="25" t="str">
        <f>IFERROR(VLOOKUP(B55,#REF!,16,FALSE),"")</f>
        <v/>
      </c>
      <c r="S55" s="17">
        <v>0</v>
      </c>
      <c r="T55" s="17">
        <v>3246</v>
      </c>
      <c r="U55" s="17">
        <v>0</v>
      </c>
      <c r="V55" s="17">
        <v>0</v>
      </c>
      <c r="W55" s="20">
        <v>3246</v>
      </c>
      <c r="X55" s="16" t="s">
        <v>38</v>
      </c>
      <c r="Y55" s="21" t="s">
        <v>38</v>
      </c>
      <c r="Z55" s="20">
        <v>0</v>
      </c>
      <c r="AA55" s="17" t="s">
        <v>38</v>
      </c>
      <c r="AB55" s="22" t="s">
        <v>39</v>
      </c>
      <c r="AC55" s="23" t="str">
        <f t="shared" si="5"/>
        <v>E</v>
      </c>
      <c r="AD55" s="17">
        <v>0</v>
      </c>
      <c r="AE55" s="17">
        <v>0</v>
      </c>
      <c r="AF55" s="17">
        <v>0</v>
      </c>
      <c r="AG55" s="17">
        <v>0</v>
      </c>
      <c r="AH55" s="15" t="s">
        <v>40</v>
      </c>
    </row>
    <row r="56" spans="1:34" ht="14.5">
      <c r="A56" s="13" t="str">
        <f t="shared" si="0"/>
        <v>OverStock</v>
      </c>
      <c r="B56" s="14" t="s">
        <v>173</v>
      </c>
      <c r="C56" s="15" t="s">
        <v>161</v>
      </c>
      <c r="D56" s="19">
        <f t="shared" si="1"/>
        <v>17.100000000000001</v>
      </c>
      <c r="E56" s="16" t="str">
        <f t="shared" si="2"/>
        <v>--</v>
      </c>
      <c r="F56" s="16">
        <f t="shared" si="3"/>
        <v>51.4</v>
      </c>
      <c r="G56" s="16" t="str">
        <f t="shared" si="4"/>
        <v>--</v>
      </c>
      <c r="H56" s="24" t="str">
        <f>IFERROR(VLOOKUP(B56,#REF!,8,FALSE),"")</f>
        <v/>
      </c>
      <c r="I56" s="17">
        <v>135000</v>
      </c>
      <c r="J56" s="17">
        <v>135000</v>
      </c>
      <c r="K56" s="24" t="str">
        <f>IFERROR(VLOOKUP(B56,#REF!,11,FALSE),"")</f>
        <v/>
      </c>
      <c r="L56" s="17">
        <v>45000</v>
      </c>
      <c r="M56" s="6" t="s">
        <v>404</v>
      </c>
      <c r="N56" s="18" t="str">
        <f>IFERROR(VLOOKUP(B56,#REF!,13,FALSE),"")</f>
        <v/>
      </c>
      <c r="O56" s="19" t="str">
        <f>IFERROR(VLOOKUP(B56,#REF!,14,FALSE),"")</f>
        <v/>
      </c>
      <c r="P56" s="19" t="str">
        <f>IFERROR(VLOOKUP(B56,#REF!,15,FALSE),"")</f>
        <v/>
      </c>
      <c r="Q56" s="19"/>
      <c r="R56" s="25" t="str">
        <f>IFERROR(VLOOKUP(B56,#REF!,16,FALSE),"")</f>
        <v/>
      </c>
      <c r="S56" s="17">
        <v>3000</v>
      </c>
      <c r="T56" s="17">
        <v>36000</v>
      </c>
      <c r="U56" s="17">
        <v>6000</v>
      </c>
      <c r="V56" s="17">
        <v>0</v>
      </c>
      <c r="W56" s="20">
        <v>180000</v>
      </c>
      <c r="X56" s="16">
        <v>68.599999999999994</v>
      </c>
      <c r="Y56" s="21" t="s">
        <v>38</v>
      </c>
      <c r="Z56" s="20">
        <v>2625</v>
      </c>
      <c r="AA56" s="17" t="s">
        <v>38</v>
      </c>
      <c r="AB56" s="22" t="s">
        <v>39</v>
      </c>
      <c r="AC56" s="23" t="str">
        <f t="shared" si="5"/>
        <v>E</v>
      </c>
      <c r="AD56" s="17">
        <v>0</v>
      </c>
      <c r="AE56" s="17">
        <v>18500</v>
      </c>
      <c r="AF56" s="17">
        <v>33500</v>
      </c>
      <c r="AG56" s="17">
        <v>0</v>
      </c>
      <c r="AH56" s="15" t="s">
        <v>40</v>
      </c>
    </row>
    <row r="57" spans="1:34" ht="14.5">
      <c r="A57" s="13" t="str">
        <f t="shared" si="0"/>
        <v>OverStock</v>
      </c>
      <c r="B57" s="14" t="s">
        <v>66</v>
      </c>
      <c r="C57" s="15" t="s">
        <v>51</v>
      </c>
      <c r="D57" s="19">
        <f t="shared" si="1"/>
        <v>9.5</v>
      </c>
      <c r="E57" s="16" t="str">
        <f t="shared" si="2"/>
        <v>--</v>
      </c>
      <c r="F57" s="16">
        <f t="shared" si="3"/>
        <v>10</v>
      </c>
      <c r="G57" s="16" t="str">
        <f t="shared" si="4"/>
        <v>--</v>
      </c>
      <c r="H57" s="24" t="str">
        <f>IFERROR(VLOOKUP(B57,#REF!,8,FALSE),"")</f>
        <v/>
      </c>
      <c r="I57" s="17">
        <v>60000</v>
      </c>
      <c r="J57" s="17">
        <v>60000</v>
      </c>
      <c r="K57" s="24" t="str">
        <f>IFERROR(VLOOKUP(B57,#REF!,11,FALSE),"")</f>
        <v/>
      </c>
      <c r="L57" s="17">
        <v>57000</v>
      </c>
      <c r="M57" s="6" t="s">
        <v>405</v>
      </c>
      <c r="N57" s="18" t="str">
        <f>IFERROR(VLOOKUP(B57,#REF!,13,FALSE),"")</f>
        <v/>
      </c>
      <c r="O57" s="19" t="str">
        <f>IFERROR(VLOOKUP(B57,#REF!,14,FALSE),"")</f>
        <v/>
      </c>
      <c r="P57" s="19" t="str">
        <f>IFERROR(VLOOKUP(B57,#REF!,15,FALSE),"")</f>
        <v/>
      </c>
      <c r="Q57" s="19"/>
      <c r="R57" s="25" t="str">
        <f>IFERROR(VLOOKUP(B57,#REF!,16,FALSE),"")</f>
        <v/>
      </c>
      <c r="S57" s="17">
        <v>0</v>
      </c>
      <c r="T57" s="17">
        <v>57000</v>
      </c>
      <c r="U57" s="17">
        <v>0</v>
      </c>
      <c r="V57" s="17">
        <v>0</v>
      </c>
      <c r="W57" s="20">
        <v>117000</v>
      </c>
      <c r="X57" s="16">
        <v>19.5</v>
      </c>
      <c r="Y57" s="21" t="s">
        <v>38</v>
      </c>
      <c r="Z57" s="20">
        <v>6000</v>
      </c>
      <c r="AA57" s="17" t="s">
        <v>38</v>
      </c>
      <c r="AB57" s="22" t="s">
        <v>39</v>
      </c>
      <c r="AC57" s="23" t="str">
        <f t="shared" si="5"/>
        <v>E</v>
      </c>
      <c r="AD57" s="17">
        <v>6467</v>
      </c>
      <c r="AE57" s="17">
        <v>12851</v>
      </c>
      <c r="AF57" s="17">
        <v>30686</v>
      </c>
      <c r="AG57" s="17">
        <v>16500</v>
      </c>
      <c r="AH57" s="15" t="s">
        <v>40</v>
      </c>
    </row>
    <row r="58" spans="1:34" ht="14.5">
      <c r="A58" s="13" t="str">
        <f t="shared" si="0"/>
        <v>OverStock</v>
      </c>
      <c r="B58" s="14" t="s">
        <v>235</v>
      </c>
      <c r="C58" s="15" t="s">
        <v>219</v>
      </c>
      <c r="D58" s="19">
        <f t="shared" si="1"/>
        <v>13.6</v>
      </c>
      <c r="E58" s="16">
        <f t="shared" si="2"/>
        <v>15.9</v>
      </c>
      <c r="F58" s="16">
        <f t="shared" si="3"/>
        <v>40.200000000000003</v>
      </c>
      <c r="G58" s="16">
        <f t="shared" si="4"/>
        <v>46.8</v>
      </c>
      <c r="H58" s="24" t="str">
        <f>IFERROR(VLOOKUP(B58,#REF!,8,FALSE),"")</f>
        <v/>
      </c>
      <c r="I58" s="17">
        <v>513000</v>
      </c>
      <c r="J58" s="17">
        <v>0</v>
      </c>
      <c r="K58" s="24" t="str">
        <f>IFERROR(VLOOKUP(B58,#REF!,11,FALSE),"")</f>
        <v/>
      </c>
      <c r="L58" s="17">
        <v>174000</v>
      </c>
      <c r="M58" s="6" t="s">
        <v>404</v>
      </c>
      <c r="N58" s="18" t="str">
        <f>IFERROR(VLOOKUP(B58,#REF!,13,FALSE),"")</f>
        <v/>
      </c>
      <c r="O58" s="19" t="str">
        <f>IFERROR(VLOOKUP(B58,#REF!,14,FALSE),"")</f>
        <v/>
      </c>
      <c r="P58" s="19" t="str">
        <f>IFERROR(VLOOKUP(B58,#REF!,15,FALSE),"")</f>
        <v/>
      </c>
      <c r="Q58" s="19"/>
      <c r="R58" s="25" t="str">
        <f>IFERROR(VLOOKUP(B58,#REF!,16,FALSE),"")</f>
        <v/>
      </c>
      <c r="S58" s="17">
        <v>0</v>
      </c>
      <c r="T58" s="17">
        <v>99000</v>
      </c>
      <c r="U58" s="17">
        <v>75000</v>
      </c>
      <c r="V58" s="17">
        <v>0</v>
      </c>
      <c r="W58" s="20">
        <v>687000</v>
      </c>
      <c r="X58" s="16">
        <v>53.9</v>
      </c>
      <c r="Y58" s="21">
        <v>62.6</v>
      </c>
      <c r="Z58" s="20">
        <v>12750</v>
      </c>
      <c r="AA58" s="17">
        <v>10968</v>
      </c>
      <c r="AB58" s="22">
        <v>0.9</v>
      </c>
      <c r="AC58" s="23">
        <f t="shared" si="5"/>
        <v>100</v>
      </c>
      <c r="AD58" s="17">
        <v>0</v>
      </c>
      <c r="AE58" s="17">
        <v>55047</v>
      </c>
      <c r="AF58" s="17">
        <v>53664</v>
      </c>
      <c r="AG58" s="17">
        <v>10000</v>
      </c>
      <c r="AH58" s="15" t="s">
        <v>40</v>
      </c>
    </row>
    <row r="59" spans="1:34" ht="14.5">
      <c r="A59" s="13" t="str">
        <f t="shared" si="0"/>
        <v>ZeroZero</v>
      </c>
      <c r="B59" s="14" t="s">
        <v>291</v>
      </c>
      <c r="C59" s="15" t="s">
        <v>219</v>
      </c>
      <c r="D59" s="19" t="str">
        <f t="shared" si="1"/>
        <v>前八週無拉料</v>
      </c>
      <c r="E59" s="16" t="str">
        <f t="shared" si="2"/>
        <v>--</v>
      </c>
      <c r="F59" s="16" t="str">
        <f t="shared" si="3"/>
        <v>--</v>
      </c>
      <c r="G59" s="16" t="str">
        <f t="shared" si="4"/>
        <v>--</v>
      </c>
      <c r="H59" s="24" t="str">
        <f>IFERROR(VLOOKUP(B59,#REF!,8,FALSE),"")</f>
        <v/>
      </c>
      <c r="I59" s="17">
        <v>0</v>
      </c>
      <c r="J59" s="17">
        <v>0</v>
      </c>
      <c r="K59" s="24" t="str">
        <f>IFERROR(VLOOKUP(B59,#REF!,11,FALSE),"")</f>
        <v/>
      </c>
      <c r="L59" s="17">
        <v>12000</v>
      </c>
      <c r="M59" s="6" t="s">
        <v>404</v>
      </c>
      <c r="N59" s="18" t="str">
        <f>IFERROR(VLOOKUP(B59,#REF!,13,FALSE),"")</f>
        <v/>
      </c>
      <c r="O59" s="19" t="str">
        <f>IFERROR(VLOOKUP(B59,#REF!,14,FALSE),"")</f>
        <v/>
      </c>
      <c r="P59" s="19" t="str">
        <f>IFERROR(VLOOKUP(B59,#REF!,15,FALSE),"")</f>
        <v/>
      </c>
      <c r="Q59" s="19"/>
      <c r="R59" s="25" t="str">
        <f>IFERROR(VLOOKUP(B59,#REF!,16,FALSE),"")</f>
        <v/>
      </c>
      <c r="S59" s="17">
        <v>0</v>
      </c>
      <c r="T59" s="17">
        <v>12000</v>
      </c>
      <c r="U59" s="17">
        <v>0</v>
      </c>
      <c r="V59" s="17">
        <v>0</v>
      </c>
      <c r="W59" s="20">
        <v>12000</v>
      </c>
      <c r="X59" s="16" t="s">
        <v>38</v>
      </c>
      <c r="Y59" s="21" t="s">
        <v>38</v>
      </c>
      <c r="Z59" s="20">
        <v>0</v>
      </c>
      <c r="AA59" s="17" t="s">
        <v>38</v>
      </c>
      <c r="AB59" s="22" t="s">
        <v>39</v>
      </c>
      <c r="AC59" s="23" t="str">
        <f t="shared" si="5"/>
        <v>E</v>
      </c>
      <c r="AD59" s="17">
        <v>0</v>
      </c>
      <c r="AE59" s="17">
        <v>0</v>
      </c>
      <c r="AF59" s="17">
        <v>0</v>
      </c>
      <c r="AG59" s="17">
        <v>0</v>
      </c>
      <c r="AH59" s="15" t="s">
        <v>40</v>
      </c>
    </row>
    <row r="60" spans="1:34" ht="14.5">
      <c r="A60" s="13" t="str">
        <f t="shared" si="0"/>
        <v>OverStock</v>
      </c>
      <c r="B60" s="14" t="s">
        <v>340</v>
      </c>
      <c r="C60" s="15" t="s">
        <v>321</v>
      </c>
      <c r="D60" s="19">
        <f t="shared" si="1"/>
        <v>23.4</v>
      </c>
      <c r="E60" s="16">
        <f t="shared" si="2"/>
        <v>11.9</v>
      </c>
      <c r="F60" s="16">
        <f t="shared" si="3"/>
        <v>9.1</v>
      </c>
      <c r="G60" s="16">
        <f t="shared" si="4"/>
        <v>4.5999999999999996</v>
      </c>
      <c r="H60" s="24" t="str">
        <f>IFERROR(VLOOKUP(B60,#REF!,8,FALSE),"")</f>
        <v/>
      </c>
      <c r="I60" s="17">
        <v>60000</v>
      </c>
      <c r="J60" s="17">
        <v>0</v>
      </c>
      <c r="K60" s="24" t="str">
        <f>IFERROR(VLOOKUP(B60,#REF!,11,FALSE),"")</f>
        <v/>
      </c>
      <c r="L60" s="17">
        <v>154279</v>
      </c>
      <c r="M60" s="6" t="s">
        <v>403</v>
      </c>
      <c r="N60" s="18" t="str">
        <f>IFERROR(VLOOKUP(B60,#REF!,13,FALSE),"")</f>
        <v/>
      </c>
      <c r="O60" s="19" t="str">
        <f>IFERROR(VLOOKUP(B60,#REF!,14,FALSE),"")</f>
        <v/>
      </c>
      <c r="P60" s="19" t="str">
        <f>IFERROR(VLOOKUP(B60,#REF!,15,FALSE),"")</f>
        <v/>
      </c>
      <c r="Q60" s="19"/>
      <c r="R60" s="25" t="str">
        <f>IFERROR(VLOOKUP(B60,#REF!,16,FALSE),"")</f>
        <v/>
      </c>
      <c r="S60" s="17">
        <v>3000</v>
      </c>
      <c r="T60" s="17">
        <v>126000</v>
      </c>
      <c r="U60" s="17">
        <v>25279</v>
      </c>
      <c r="V60" s="17">
        <v>0</v>
      </c>
      <c r="W60" s="20">
        <v>214279</v>
      </c>
      <c r="X60" s="16">
        <v>32.4</v>
      </c>
      <c r="Y60" s="21">
        <v>16.5</v>
      </c>
      <c r="Z60" s="20">
        <v>6604</v>
      </c>
      <c r="AA60" s="17">
        <v>13000</v>
      </c>
      <c r="AB60" s="22">
        <v>2</v>
      </c>
      <c r="AC60" s="23">
        <f t="shared" si="5"/>
        <v>150</v>
      </c>
      <c r="AD60" s="17">
        <v>21000</v>
      </c>
      <c r="AE60" s="17">
        <v>39000</v>
      </c>
      <c r="AF60" s="17">
        <v>66000</v>
      </c>
      <c r="AG60" s="17">
        <v>24000</v>
      </c>
      <c r="AH60" s="15" t="s">
        <v>40</v>
      </c>
    </row>
    <row r="61" spans="1:34" ht="14.5">
      <c r="A61" s="13" t="str">
        <f t="shared" si="0"/>
        <v>OverStock</v>
      </c>
      <c r="B61" s="14" t="s">
        <v>387</v>
      </c>
      <c r="C61" s="15" t="s">
        <v>347</v>
      </c>
      <c r="D61" s="19">
        <f t="shared" si="1"/>
        <v>18.5</v>
      </c>
      <c r="E61" s="16">
        <f t="shared" si="2"/>
        <v>11</v>
      </c>
      <c r="F61" s="16">
        <f t="shared" si="3"/>
        <v>263.89999999999998</v>
      </c>
      <c r="G61" s="16">
        <f t="shared" si="4"/>
        <v>156.80000000000001</v>
      </c>
      <c r="H61" s="24" t="str">
        <f>IFERROR(VLOOKUP(B61,#REF!,8,FALSE),"")</f>
        <v/>
      </c>
      <c r="I61" s="17">
        <v>522500</v>
      </c>
      <c r="J61" s="17">
        <v>195000</v>
      </c>
      <c r="K61" s="24" t="str">
        <f>IFERROR(VLOOKUP(B61,#REF!,11,FALSE),"")</f>
        <v/>
      </c>
      <c r="L61" s="17">
        <v>36659</v>
      </c>
      <c r="M61" s="6" t="s">
        <v>404</v>
      </c>
      <c r="N61" s="18" t="str">
        <f>IFERROR(VLOOKUP(B61,#REF!,13,FALSE),"")</f>
        <v/>
      </c>
      <c r="O61" s="19" t="str">
        <f>IFERROR(VLOOKUP(B61,#REF!,14,FALSE),"")</f>
        <v/>
      </c>
      <c r="P61" s="19" t="str">
        <f>IFERROR(VLOOKUP(B61,#REF!,15,FALSE),"")</f>
        <v/>
      </c>
      <c r="Q61" s="19"/>
      <c r="R61" s="25" t="str">
        <f>IFERROR(VLOOKUP(B61,#REF!,16,FALSE),"")</f>
        <v/>
      </c>
      <c r="S61" s="17">
        <v>2500</v>
      </c>
      <c r="T61" s="17">
        <v>32500</v>
      </c>
      <c r="U61" s="17">
        <v>1659</v>
      </c>
      <c r="V61" s="17">
        <v>0</v>
      </c>
      <c r="W61" s="20">
        <v>559159</v>
      </c>
      <c r="X61" s="16">
        <v>282.39999999999998</v>
      </c>
      <c r="Y61" s="21">
        <v>167.8</v>
      </c>
      <c r="Z61" s="20">
        <v>1980</v>
      </c>
      <c r="AA61" s="17">
        <v>3333</v>
      </c>
      <c r="AB61" s="22">
        <v>1.7</v>
      </c>
      <c r="AC61" s="23">
        <f t="shared" si="5"/>
        <v>100</v>
      </c>
      <c r="AD61" s="17">
        <v>7500</v>
      </c>
      <c r="AE61" s="17">
        <v>15000</v>
      </c>
      <c r="AF61" s="17">
        <v>7500</v>
      </c>
      <c r="AG61" s="17">
        <v>5000</v>
      </c>
      <c r="AH61" s="15" t="s">
        <v>40</v>
      </c>
    </row>
    <row r="62" spans="1:34" ht="14.5">
      <c r="A62" s="13" t="str">
        <f t="shared" si="0"/>
        <v>ZeroZero</v>
      </c>
      <c r="B62" s="14" t="s">
        <v>296</v>
      </c>
      <c r="C62" s="15" t="s">
        <v>219</v>
      </c>
      <c r="D62" s="19" t="str">
        <f t="shared" si="1"/>
        <v>前八週無拉料</v>
      </c>
      <c r="E62" s="16" t="str">
        <f t="shared" si="2"/>
        <v>--</v>
      </c>
      <c r="F62" s="16" t="str">
        <f t="shared" si="3"/>
        <v>--</v>
      </c>
      <c r="G62" s="16" t="str">
        <f t="shared" si="4"/>
        <v>--</v>
      </c>
      <c r="H62" s="24" t="str">
        <f>IFERROR(VLOOKUP(B62,#REF!,8,FALSE),"")</f>
        <v/>
      </c>
      <c r="I62" s="17">
        <v>0</v>
      </c>
      <c r="J62" s="17">
        <v>0</v>
      </c>
      <c r="K62" s="24" t="str">
        <f>IFERROR(VLOOKUP(B62,#REF!,11,FALSE),"")</f>
        <v/>
      </c>
      <c r="L62" s="17">
        <v>308000</v>
      </c>
      <c r="M62" s="6" t="s">
        <v>404</v>
      </c>
      <c r="N62" s="18" t="str">
        <f>IFERROR(VLOOKUP(B62,#REF!,13,FALSE),"")</f>
        <v/>
      </c>
      <c r="O62" s="19" t="str">
        <f>IFERROR(VLOOKUP(B62,#REF!,14,FALSE),"")</f>
        <v/>
      </c>
      <c r="P62" s="19" t="str">
        <f>IFERROR(VLOOKUP(B62,#REF!,15,FALSE),"")</f>
        <v/>
      </c>
      <c r="Q62" s="19"/>
      <c r="R62" s="25" t="str">
        <f>IFERROR(VLOOKUP(B62,#REF!,16,FALSE),"")</f>
        <v/>
      </c>
      <c r="S62" s="17">
        <v>0</v>
      </c>
      <c r="T62" s="17">
        <v>308000</v>
      </c>
      <c r="U62" s="17">
        <v>0</v>
      </c>
      <c r="V62" s="17">
        <v>0</v>
      </c>
      <c r="W62" s="20">
        <v>308000</v>
      </c>
      <c r="X62" s="16" t="s">
        <v>38</v>
      </c>
      <c r="Y62" s="21" t="s">
        <v>38</v>
      </c>
      <c r="Z62" s="20">
        <v>0</v>
      </c>
      <c r="AA62" s="17" t="s">
        <v>38</v>
      </c>
      <c r="AB62" s="22" t="s">
        <v>39</v>
      </c>
      <c r="AC62" s="23" t="str">
        <f t="shared" si="5"/>
        <v>E</v>
      </c>
      <c r="AD62" s="17">
        <v>0</v>
      </c>
      <c r="AE62" s="17">
        <v>0</v>
      </c>
      <c r="AF62" s="17">
        <v>0</v>
      </c>
      <c r="AG62" s="17">
        <v>0</v>
      </c>
      <c r="AH62" s="15" t="s">
        <v>40</v>
      </c>
    </row>
    <row r="63" spans="1:34" ht="14.5">
      <c r="A63" s="13" t="str">
        <f t="shared" si="0"/>
        <v>ZeroZero</v>
      </c>
      <c r="B63" s="14" t="s">
        <v>300</v>
      </c>
      <c r="C63" s="15" t="s">
        <v>219</v>
      </c>
      <c r="D63" s="19" t="str">
        <f t="shared" si="1"/>
        <v>前八週無拉料</v>
      </c>
      <c r="E63" s="16" t="str">
        <f t="shared" si="2"/>
        <v>--</v>
      </c>
      <c r="F63" s="16" t="str">
        <f t="shared" si="3"/>
        <v>--</v>
      </c>
      <c r="G63" s="16" t="str">
        <f t="shared" si="4"/>
        <v>--</v>
      </c>
      <c r="H63" s="24" t="str">
        <f>IFERROR(VLOOKUP(B63,#REF!,8,FALSE),"")</f>
        <v/>
      </c>
      <c r="I63" s="17">
        <v>51000</v>
      </c>
      <c r="J63" s="17">
        <v>51000</v>
      </c>
      <c r="K63" s="24" t="str">
        <f>IFERROR(VLOOKUP(B63,#REF!,11,FALSE),"")</f>
        <v/>
      </c>
      <c r="L63" s="17">
        <v>129000</v>
      </c>
      <c r="M63" s="6" t="s">
        <v>404</v>
      </c>
      <c r="N63" s="18" t="str">
        <f>IFERROR(VLOOKUP(B63,#REF!,13,FALSE),"")</f>
        <v/>
      </c>
      <c r="O63" s="19" t="str">
        <f>IFERROR(VLOOKUP(B63,#REF!,14,FALSE),"")</f>
        <v/>
      </c>
      <c r="P63" s="19" t="str">
        <f>IFERROR(VLOOKUP(B63,#REF!,15,FALSE),"")</f>
        <v/>
      </c>
      <c r="Q63" s="19"/>
      <c r="R63" s="25" t="str">
        <f>IFERROR(VLOOKUP(B63,#REF!,16,FALSE),"")</f>
        <v/>
      </c>
      <c r="S63" s="17">
        <v>0</v>
      </c>
      <c r="T63" s="17">
        <v>129000</v>
      </c>
      <c r="U63" s="17">
        <v>0</v>
      </c>
      <c r="V63" s="17">
        <v>0</v>
      </c>
      <c r="W63" s="20">
        <v>180000</v>
      </c>
      <c r="X63" s="16" t="s">
        <v>38</v>
      </c>
      <c r="Y63" s="21" t="s">
        <v>38</v>
      </c>
      <c r="Z63" s="20">
        <v>0</v>
      </c>
      <c r="AA63" s="17" t="s">
        <v>38</v>
      </c>
      <c r="AB63" s="22" t="s">
        <v>39</v>
      </c>
      <c r="AC63" s="23" t="str">
        <f t="shared" si="5"/>
        <v>E</v>
      </c>
      <c r="AD63" s="17">
        <v>0</v>
      </c>
      <c r="AE63" s="17">
        <v>0</v>
      </c>
      <c r="AF63" s="17">
        <v>0</v>
      </c>
      <c r="AG63" s="17">
        <v>0</v>
      </c>
      <c r="AH63" s="15" t="s">
        <v>40</v>
      </c>
    </row>
    <row r="64" spans="1:34" ht="14.5">
      <c r="A64" s="13" t="str">
        <f t="shared" si="0"/>
        <v>OverStock</v>
      </c>
      <c r="B64" s="14" t="s">
        <v>59</v>
      </c>
      <c r="C64" s="15" t="s">
        <v>51</v>
      </c>
      <c r="D64" s="19">
        <f t="shared" si="1"/>
        <v>80</v>
      </c>
      <c r="E64" s="16" t="str">
        <f t="shared" si="2"/>
        <v>--</v>
      </c>
      <c r="F64" s="16">
        <f t="shared" si="3"/>
        <v>796</v>
      </c>
      <c r="G64" s="16" t="str">
        <f t="shared" si="4"/>
        <v>--</v>
      </c>
      <c r="H64" s="24" t="str">
        <f>IFERROR(VLOOKUP(B64,#REF!,8,FALSE),"")</f>
        <v/>
      </c>
      <c r="I64" s="17">
        <v>298500</v>
      </c>
      <c r="J64" s="17">
        <v>175500</v>
      </c>
      <c r="K64" s="24" t="str">
        <f>IFERROR(VLOOKUP(B64,#REF!,11,FALSE),"")</f>
        <v/>
      </c>
      <c r="L64" s="17">
        <v>30000</v>
      </c>
      <c r="M64" s="6" t="s">
        <v>405</v>
      </c>
      <c r="N64" s="18" t="str">
        <f>IFERROR(VLOOKUP(B64,#REF!,13,FALSE),"")</f>
        <v/>
      </c>
      <c r="O64" s="19" t="str">
        <f>IFERROR(VLOOKUP(B64,#REF!,14,FALSE),"")</f>
        <v/>
      </c>
      <c r="P64" s="19" t="str">
        <f>IFERROR(VLOOKUP(B64,#REF!,15,FALSE),"")</f>
        <v/>
      </c>
      <c r="Q64" s="19"/>
      <c r="R64" s="25" t="str">
        <f>IFERROR(VLOOKUP(B64,#REF!,16,FALSE),"")</f>
        <v/>
      </c>
      <c r="S64" s="17">
        <v>0</v>
      </c>
      <c r="T64" s="17">
        <v>30000</v>
      </c>
      <c r="U64" s="17">
        <v>0</v>
      </c>
      <c r="V64" s="17">
        <v>0</v>
      </c>
      <c r="W64" s="20">
        <v>328500</v>
      </c>
      <c r="X64" s="16">
        <v>876</v>
      </c>
      <c r="Y64" s="21" t="s">
        <v>38</v>
      </c>
      <c r="Z64" s="20">
        <v>375</v>
      </c>
      <c r="AA64" s="17" t="s">
        <v>38</v>
      </c>
      <c r="AB64" s="22" t="s">
        <v>39</v>
      </c>
      <c r="AC64" s="23" t="str">
        <f t="shared" si="5"/>
        <v>E</v>
      </c>
      <c r="AD64" s="17">
        <v>0</v>
      </c>
      <c r="AE64" s="17">
        <v>142250</v>
      </c>
      <c r="AF64" s="17">
        <v>20000</v>
      </c>
      <c r="AG64" s="17">
        <v>0</v>
      </c>
      <c r="AH64" s="15" t="s">
        <v>40</v>
      </c>
    </row>
    <row r="65" spans="1:34" ht="14.5">
      <c r="A65" s="13" t="str">
        <f t="shared" si="0"/>
        <v>ZeroZero</v>
      </c>
      <c r="B65" s="14" t="s">
        <v>275</v>
      </c>
      <c r="C65" s="15" t="s">
        <v>219</v>
      </c>
      <c r="D65" s="19" t="str">
        <f t="shared" si="1"/>
        <v>前八週無拉料</v>
      </c>
      <c r="E65" s="16" t="str">
        <f t="shared" si="2"/>
        <v>--</v>
      </c>
      <c r="F65" s="16" t="str">
        <f t="shared" si="3"/>
        <v>--</v>
      </c>
      <c r="G65" s="16" t="str">
        <f t="shared" si="4"/>
        <v>--</v>
      </c>
      <c r="H65" s="24" t="str">
        <f>IFERROR(VLOOKUP(B65,#REF!,8,FALSE),"")</f>
        <v/>
      </c>
      <c r="I65" s="17">
        <v>21000</v>
      </c>
      <c r="J65" s="17">
        <v>0</v>
      </c>
      <c r="K65" s="24" t="str">
        <f>IFERROR(VLOOKUP(B65,#REF!,11,FALSE),"")</f>
        <v/>
      </c>
      <c r="L65" s="17">
        <v>3000</v>
      </c>
      <c r="M65" s="6" t="s">
        <v>404</v>
      </c>
      <c r="N65" s="18" t="str">
        <f>IFERROR(VLOOKUP(B65,#REF!,13,FALSE),"")</f>
        <v/>
      </c>
      <c r="O65" s="19" t="str">
        <f>IFERROR(VLOOKUP(B65,#REF!,14,FALSE),"")</f>
        <v/>
      </c>
      <c r="P65" s="19" t="str">
        <f>IFERROR(VLOOKUP(B65,#REF!,15,FALSE),"")</f>
        <v/>
      </c>
      <c r="Q65" s="19"/>
      <c r="R65" s="25" t="str">
        <f>IFERROR(VLOOKUP(B65,#REF!,16,FALSE),"")</f>
        <v/>
      </c>
      <c r="S65" s="17">
        <v>0</v>
      </c>
      <c r="T65" s="17">
        <v>3000</v>
      </c>
      <c r="U65" s="17">
        <v>0</v>
      </c>
      <c r="V65" s="17">
        <v>0</v>
      </c>
      <c r="W65" s="20">
        <v>24000</v>
      </c>
      <c r="X65" s="16" t="s">
        <v>38</v>
      </c>
      <c r="Y65" s="21" t="s">
        <v>38</v>
      </c>
      <c r="Z65" s="20">
        <v>0</v>
      </c>
      <c r="AA65" s="17" t="s">
        <v>38</v>
      </c>
      <c r="AB65" s="22" t="s">
        <v>39</v>
      </c>
      <c r="AC65" s="23" t="str">
        <f t="shared" si="5"/>
        <v>E</v>
      </c>
      <c r="AD65" s="17">
        <v>0</v>
      </c>
      <c r="AE65" s="17">
        <v>0</v>
      </c>
      <c r="AF65" s="17">
        <v>0</v>
      </c>
      <c r="AG65" s="17">
        <v>0</v>
      </c>
      <c r="AH65" s="15" t="s">
        <v>40</v>
      </c>
    </row>
    <row r="66" spans="1:34" ht="14.5">
      <c r="A66" s="13" t="str">
        <f t="shared" si="0"/>
        <v>ZeroZero</v>
      </c>
      <c r="B66" s="14" t="s">
        <v>289</v>
      </c>
      <c r="C66" s="15" t="s">
        <v>219</v>
      </c>
      <c r="D66" s="19" t="str">
        <f t="shared" si="1"/>
        <v>前八週無拉料</v>
      </c>
      <c r="E66" s="16" t="str">
        <f t="shared" si="2"/>
        <v>--</v>
      </c>
      <c r="F66" s="16" t="str">
        <f t="shared" si="3"/>
        <v>--</v>
      </c>
      <c r="G66" s="16" t="str">
        <f t="shared" si="4"/>
        <v>--</v>
      </c>
      <c r="H66" s="24" t="str">
        <f>IFERROR(VLOOKUP(B66,#REF!,8,FALSE),"")</f>
        <v/>
      </c>
      <c r="I66" s="17">
        <v>159000</v>
      </c>
      <c r="J66" s="17">
        <v>15000</v>
      </c>
      <c r="K66" s="24" t="str">
        <f>IFERROR(VLOOKUP(B66,#REF!,11,FALSE),"")</f>
        <v/>
      </c>
      <c r="L66" s="17">
        <v>9000</v>
      </c>
      <c r="M66" s="6" t="s">
        <v>404</v>
      </c>
      <c r="N66" s="18" t="str">
        <f>IFERROR(VLOOKUP(B66,#REF!,13,FALSE),"")</f>
        <v/>
      </c>
      <c r="O66" s="19" t="str">
        <f>IFERROR(VLOOKUP(B66,#REF!,14,FALSE),"")</f>
        <v/>
      </c>
      <c r="P66" s="19" t="str">
        <f>IFERROR(VLOOKUP(B66,#REF!,15,FALSE),"")</f>
        <v/>
      </c>
      <c r="Q66" s="19"/>
      <c r="R66" s="25" t="str">
        <f>IFERROR(VLOOKUP(B66,#REF!,16,FALSE),"")</f>
        <v/>
      </c>
      <c r="S66" s="17">
        <v>0</v>
      </c>
      <c r="T66" s="17">
        <v>9000</v>
      </c>
      <c r="U66" s="17">
        <v>0</v>
      </c>
      <c r="V66" s="17">
        <v>0</v>
      </c>
      <c r="W66" s="20">
        <v>168000</v>
      </c>
      <c r="X66" s="16" t="s">
        <v>38</v>
      </c>
      <c r="Y66" s="21" t="s">
        <v>38</v>
      </c>
      <c r="Z66" s="20">
        <v>0</v>
      </c>
      <c r="AA66" s="17" t="s">
        <v>38</v>
      </c>
      <c r="AB66" s="22" t="s">
        <v>39</v>
      </c>
      <c r="AC66" s="23" t="str">
        <f t="shared" si="5"/>
        <v>E</v>
      </c>
      <c r="AD66" s="17">
        <v>0</v>
      </c>
      <c r="AE66" s="17">
        <v>9311</v>
      </c>
      <c r="AF66" s="17">
        <v>10800</v>
      </c>
      <c r="AG66" s="17">
        <v>0</v>
      </c>
      <c r="AH66" s="15" t="s">
        <v>40</v>
      </c>
    </row>
    <row r="67" spans="1:34" ht="14.5">
      <c r="A67" s="13" t="str">
        <f t="shared" si="0"/>
        <v>ZeroZero</v>
      </c>
      <c r="B67" s="14" t="s">
        <v>310</v>
      </c>
      <c r="C67" s="15" t="s">
        <v>211</v>
      </c>
      <c r="D67" s="19" t="str">
        <f t="shared" si="1"/>
        <v>前八週無拉料</v>
      </c>
      <c r="E67" s="16" t="str">
        <f t="shared" si="2"/>
        <v>--</v>
      </c>
      <c r="F67" s="16" t="str">
        <f t="shared" si="3"/>
        <v>--</v>
      </c>
      <c r="G67" s="16" t="str">
        <f t="shared" si="4"/>
        <v>--</v>
      </c>
      <c r="H67" s="24" t="str">
        <f>IFERROR(VLOOKUP(B67,#REF!,8,FALSE),"")</f>
        <v/>
      </c>
      <c r="I67" s="17">
        <v>0</v>
      </c>
      <c r="J67" s="17">
        <v>0</v>
      </c>
      <c r="K67" s="24" t="str">
        <f>IFERROR(VLOOKUP(B67,#REF!,11,FALSE),"")</f>
        <v/>
      </c>
      <c r="L67" s="17">
        <v>70000</v>
      </c>
      <c r="M67" s="6" t="s">
        <v>404</v>
      </c>
      <c r="N67" s="18" t="str">
        <f>IFERROR(VLOOKUP(B67,#REF!,13,FALSE),"")</f>
        <v/>
      </c>
      <c r="O67" s="19" t="str">
        <f>IFERROR(VLOOKUP(B67,#REF!,14,FALSE),"")</f>
        <v/>
      </c>
      <c r="P67" s="19" t="str">
        <f>IFERROR(VLOOKUP(B67,#REF!,15,FALSE),"")</f>
        <v/>
      </c>
      <c r="Q67" s="19"/>
      <c r="R67" s="25" t="str">
        <f>IFERROR(VLOOKUP(B67,#REF!,16,FALSE),"")</f>
        <v/>
      </c>
      <c r="S67" s="17">
        <v>0</v>
      </c>
      <c r="T67" s="17">
        <v>70000</v>
      </c>
      <c r="U67" s="17">
        <v>0</v>
      </c>
      <c r="V67" s="17">
        <v>0</v>
      </c>
      <c r="W67" s="20">
        <v>70000</v>
      </c>
      <c r="X67" s="16" t="s">
        <v>38</v>
      </c>
      <c r="Y67" s="21" t="s">
        <v>38</v>
      </c>
      <c r="Z67" s="20">
        <v>0</v>
      </c>
      <c r="AA67" s="17" t="s">
        <v>38</v>
      </c>
      <c r="AB67" s="22" t="s">
        <v>39</v>
      </c>
      <c r="AC67" s="23" t="str">
        <f t="shared" si="5"/>
        <v>E</v>
      </c>
      <c r="AD67" s="17">
        <v>0</v>
      </c>
      <c r="AE67" s="17">
        <v>0</v>
      </c>
      <c r="AF67" s="17">
        <v>0</v>
      </c>
      <c r="AG67" s="17">
        <v>0</v>
      </c>
      <c r="AH67" s="15" t="s">
        <v>40</v>
      </c>
    </row>
    <row r="68" spans="1:34" ht="14.5">
      <c r="A68" s="13" t="str">
        <f t="shared" ref="A68:A131" si="6">IF(OR(Z68=0,LEN(Z68)=0)*OR(AA68=0,LEN(AA68)=0),IF(W68&gt;0,"ZeroZero","None"),IF(IF(LEN(X68)=0,0,X68)&gt;16,"OverStock",IF(Z68=0,"FCST","Normal")))</f>
        <v>OverStock</v>
      </c>
      <c r="B68" s="14" t="s">
        <v>248</v>
      </c>
      <c r="C68" s="15" t="s">
        <v>219</v>
      </c>
      <c r="D68" s="19">
        <f t="shared" ref="D68:D131" si="7">IF(Z68=0,"前八週無拉料",ROUND(L68/Z68,1))</f>
        <v>11.2</v>
      </c>
      <c r="E68" s="16">
        <f t="shared" ref="E68:E131" si="8">IF(OR(AA68=0,LEN(AA68)=0),"--",ROUND(L68/AA68,1))</f>
        <v>31</v>
      </c>
      <c r="F68" s="16">
        <f t="shared" ref="F68:F131" si="9">IF(Z68=0,"--",ROUND(I68/Z68,1))</f>
        <v>23</v>
      </c>
      <c r="G68" s="16">
        <f t="shared" ref="G68:G131" si="10">IF(OR(AA68=0,LEN(AA68)=0),"--",ROUND(I68/AA68,1))</f>
        <v>63.4</v>
      </c>
      <c r="H68" s="24" t="str">
        <f>IFERROR(VLOOKUP(B68,#REF!,8,FALSE),"")</f>
        <v/>
      </c>
      <c r="I68" s="17">
        <v>77000</v>
      </c>
      <c r="J68" s="17">
        <v>35000</v>
      </c>
      <c r="K68" s="24" t="str">
        <f>IFERROR(VLOOKUP(B68,#REF!,11,FALSE),"")</f>
        <v/>
      </c>
      <c r="L68" s="17">
        <v>37604</v>
      </c>
      <c r="M68" s="6" t="s">
        <v>404</v>
      </c>
      <c r="N68" s="18" t="str">
        <f>IFERROR(VLOOKUP(B68,#REF!,13,FALSE),"")</f>
        <v/>
      </c>
      <c r="O68" s="19" t="str">
        <f>IFERROR(VLOOKUP(B68,#REF!,14,FALSE),"")</f>
        <v/>
      </c>
      <c r="P68" s="19" t="str">
        <f>IFERROR(VLOOKUP(B68,#REF!,15,FALSE),"")</f>
        <v/>
      </c>
      <c r="Q68" s="19"/>
      <c r="R68" s="25" t="str">
        <f>IFERROR(VLOOKUP(B68,#REF!,16,FALSE),"")</f>
        <v/>
      </c>
      <c r="S68" s="17">
        <v>0</v>
      </c>
      <c r="T68" s="17">
        <v>17500</v>
      </c>
      <c r="U68" s="17">
        <v>20104</v>
      </c>
      <c r="V68" s="17">
        <v>0</v>
      </c>
      <c r="W68" s="20">
        <v>114604</v>
      </c>
      <c r="X68" s="16">
        <v>34.200000000000003</v>
      </c>
      <c r="Y68" s="21">
        <v>94.4</v>
      </c>
      <c r="Z68" s="20">
        <v>3348</v>
      </c>
      <c r="AA68" s="17">
        <v>1214</v>
      </c>
      <c r="AB68" s="22">
        <v>0.4</v>
      </c>
      <c r="AC68" s="23">
        <f t="shared" ref="AC68:AC131" si="11">IF($AB68="E","E",IF($AB68="F","F",IF($AB68&lt;0.5,50,IF($AB68&lt;2,100,150))))</f>
        <v>50</v>
      </c>
      <c r="AD68" s="17">
        <v>0</v>
      </c>
      <c r="AE68" s="17">
        <v>1926</v>
      </c>
      <c r="AF68" s="17">
        <v>9000</v>
      </c>
      <c r="AG68" s="17">
        <v>0</v>
      </c>
      <c r="AH68" s="15" t="s">
        <v>40</v>
      </c>
    </row>
    <row r="69" spans="1:34" ht="14.5">
      <c r="A69" s="13" t="str">
        <f t="shared" si="6"/>
        <v>ZeroZero</v>
      </c>
      <c r="B69" s="14" t="s">
        <v>343</v>
      </c>
      <c r="C69" s="15" t="s">
        <v>321</v>
      </c>
      <c r="D69" s="19" t="str">
        <f t="shared" si="7"/>
        <v>前八週無拉料</v>
      </c>
      <c r="E69" s="16" t="str">
        <f t="shared" si="8"/>
        <v>--</v>
      </c>
      <c r="F69" s="16" t="str">
        <f t="shared" si="9"/>
        <v>--</v>
      </c>
      <c r="G69" s="16" t="str">
        <f t="shared" si="10"/>
        <v>--</v>
      </c>
      <c r="H69" s="24" t="str">
        <f>IFERROR(VLOOKUP(B69,#REF!,8,FALSE),"")</f>
        <v/>
      </c>
      <c r="I69" s="17">
        <v>21000</v>
      </c>
      <c r="J69" s="17">
        <v>21000</v>
      </c>
      <c r="K69" s="24" t="str">
        <f>IFERROR(VLOOKUP(B69,#REF!,11,FALSE),"")</f>
        <v/>
      </c>
      <c r="L69" s="17">
        <v>15000</v>
      </c>
      <c r="M69" s="6" t="s">
        <v>403</v>
      </c>
      <c r="N69" s="18" t="str">
        <f>IFERROR(VLOOKUP(B69,#REF!,13,FALSE),"")</f>
        <v/>
      </c>
      <c r="O69" s="19" t="str">
        <f>IFERROR(VLOOKUP(B69,#REF!,14,FALSE),"")</f>
        <v/>
      </c>
      <c r="P69" s="19" t="str">
        <f>IFERROR(VLOOKUP(B69,#REF!,15,FALSE),"")</f>
        <v/>
      </c>
      <c r="Q69" s="19"/>
      <c r="R69" s="25" t="str">
        <f>IFERROR(VLOOKUP(B69,#REF!,16,FALSE),"")</f>
        <v/>
      </c>
      <c r="S69" s="17">
        <v>0</v>
      </c>
      <c r="T69" s="17">
        <v>15000</v>
      </c>
      <c r="U69" s="17">
        <v>0</v>
      </c>
      <c r="V69" s="17">
        <v>0</v>
      </c>
      <c r="W69" s="20">
        <v>36000</v>
      </c>
      <c r="X69" s="16" t="s">
        <v>38</v>
      </c>
      <c r="Y69" s="21" t="s">
        <v>38</v>
      </c>
      <c r="Z69" s="20">
        <v>0</v>
      </c>
      <c r="AA69" s="17" t="s">
        <v>38</v>
      </c>
      <c r="AB69" s="22" t="s">
        <v>39</v>
      </c>
      <c r="AC69" s="23" t="str">
        <f t="shared" si="11"/>
        <v>E</v>
      </c>
      <c r="AD69" s="17">
        <v>0</v>
      </c>
      <c r="AE69" s="17">
        <v>19891</v>
      </c>
      <c r="AF69" s="17">
        <v>17108</v>
      </c>
      <c r="AG69" s="17">
        <v>0</v>
      </c>
      <c r="AH69" s="15" t="s">
        <v>40</v>
      </c>
    </row>
    <row r="70" spans="1:34" ht="14.5">
      <c r="A70" s="13" t="str">
        <f t="shared" si="6"/>
        <v>ZeroZero</v>
      </c>
      <c r="B70" s="14" t="s">
        <v>304</v>
      </c>
      <c r="C70" s="15" t="s">
        <v>305</v>
      </c>
      <c r="D70" s="19" t="str">
        <f t="shared" si="7"/>
        <v>前八週無拉料</v>
      </c>
      <c r="E70" s="16" t="str">
        <f t="shared" si="8"/>
        <v>--</v>
      </c>
      <c r="F70" s="16" t="str">
        <f t="shared" si="9"/>
        <v>--</v>
      </c>
      <c r="G70" s="16" t="str">
        <f t="shared" si="10"/>
        <v>--</v>
      </c>
      <c r="H70" s="24" t="str">
        <f>IFERROR(VLOOKUP(B70,#REF!,8,FALSE),"")</f>
        <v/>
      </c>
      <c r="I70" s="17">
        <v>0</v>
      </c>
      <c r="J70" s="17">
        <v>0</v>
      </c>
      <c r="K70" s="24" t="str">
        <f>IFERROR(VLOOKUP(B70,#REF!,11,FALSE),"")</f>
        <v/>
      </c>
      <c r="L70" s="17">
        <v>7500</v>
      </c>
      <c r="M70" s="6" t="s">
        <v>404</v>
      </c>
      <c r="N70" s="18" t="str">
        <f>IFERROR(VLOOKUP(B70,#REF!,13,FALSE),"")</f>
        <v/>
      </c>
      <c r="O70" s="19" t="str">
        <f>IFERROR(VLOOKUP(B70,#REF!,14,FALSE),"")</f>
        <v/>
      </c>
      <c r="P70" s="19" t="str">
        <f>IFERROR(VLOOKUP(B70,#REF!,15,FALSE),"")</f>
        <v/>
      </c>
      <c r="Q70" s="19"/>
      <c r="R70" s="25" t="str">
        <f>IFERROR(VLOOKUP(B70,#REF!,16,FALSE),"")</f>
        <v/>
      </c>
      <c r="S70" s="17">
        <v>0</v>
      </c>
      <c r="T70" s="17">
        <v>7500</v>
      </c>
      <c r="U70" s="17">
        <v>0</v>
      </c>
      <c r="V70" s="17">
        <v>0</v>
      </c>
      <c r="W70" s="20">
        <v>7500</v>
      </c>
      <c r="X70" s="16" t="s">
        <v>38</v>
      </c>
      <c r="Y70" s="21" t="s">
        <v>38</v>
      </c>
      <c r="Z70" s="20">
        <v>0</v>
      </c>
      <c r="AA70" s="17" t="s">
        <v>38</v>
      </c>
      <c r="AB70" s="22" t="s">
        <v>39</v>
      </c>
      <c r="AC70" s="23" t="str">
        <f t="shared" si="11"/>
        <v>E</v>
      </c>
      <c r="AD70" s="17">
        <v>0</v>
      </c>
      <c r="AE70" s="17">
        <v>0</v>
      </c>
      <c r="AF70" s="17">
        <v>0</v>
      </c>
      <c r="AG70" s="17">
        <v>0</v>
      </c>
      <c r="AH70" s="15" t="s">
        <v>40</v>
      </c>
    </row>
    <row r="71" spans="1:34" ht="14.5">
      <c r="A71" s="13" t="str">
        <f t="shared" si="6"/>
        <v>ZeroZero</v>
      </c>
      <c r="B71" s="14" t="s">
        <v>246</v>
      </c>
      <c r="C71" s="15" t="s">
        <v>219</v>
      </c>
      <c r="D71" s="19" t="str">
        <f t="shared" si="7"/>
        <v>前八週無拉料</v>
      </c>
      <c r="E71" s="16" t="str">
        <f t="shared" si="8"/>
        <v>--</v>
      </c>
      <c r="F71" s="16" t="str">
        <f t="shared" si="9"/>
        <v>--</v>
      </c>
      <c r="G71" s="16" t="str">
        <f t="shared" si="10"/>
        <v>--</v>
      </c>
      <c r="H71" s="24" t="str">
        <f>IFERROR(VLOOKUP(B71,#REF!,8,FALSE),"")</f>
        <v/>
      </c>
      <c r="I71" s="17">
        <v>25000</v>
      </c>
      <c r="J71" s="17">
        <v>5000</v>
      </c>
      <c r="K71" s="24" t="str">
        <f>IFERROR(VLOOKUP(B71,#REF!,11,FALSE),"")</f>
        <v/>
      </c>
      <c r="L71" s="17">
        <v>17500</v>
      </c>
      <c r="M71" s="6" t="s">
        <v>404</v>
      </c>
      <c r="N71" s="18" t="str">
        <f>IFERROR(VLOOKUP(B71,#REF!,13,FALSE),"")</f>
        <v/>
      </c>
      <c r="O71" s="19" t="str">
        <f>IFERROR(VLOOKUP(B71,#REF!,14,FALSE),"")</f>
        <v/>
      </c>
      <c r="P71" s="19" t="str">
        <f>IFERROR(VLOOKUP(B71,#REF!,15,FALSE),"")</f>
        <v/>
      </c>
      <c r="Q71" s="19"/>
      <c r="R71" s="25" t="str">
        <f>IFERROR(VLOOKUP(B71,#REF!,16,FALSE),"")</f>
        <v/>
      </c>
      <c r="S71" s="17">
        <v>0</v>
      </c>
      <c r="T71" s="17">
        <v>17500</v>
      </c>
      <c r="U71" s="17">
        <v>0</v>
      </c>
      <c r="V71" s="17">
        <v>0</v>
      </c>
      <c r="W71" s="20">
        <v>42500</v>
      </c>
      <c r="X71" s="16" t="s">
        <v>38</v>
      </c>
      <c r="Y71" s="21" t="s">
        <v>38</v>
      </c>
      <c r="Z71" s="20">
        <v>0</v>
      </c>
      <c r="AA71" s="17" t="s">
        <v>38</v>
      </c>
      <c r="AB71" s="22" t="s">
        <v>39</v>
      </c>
      <c r="AC71" s="23" t="str">
        <f t="shared" si="11"/>
        <v>E</v>
      </c>
      <c r="AD71" s="17">
        <v>0</v>
      </c>
      <c r="AE71" s="17">
        <v>0</v>
      </c>
      <c r="AF71" s="17">
        <v>0</v>
      </c>
      <c r="AG71" s="17">
        <v>0</v>
      </c>
      <c r="AH71" s="15" t="s">
        <v>40</v>
      </c>
    </row>
    <row r="72" spans="1:34" ht="14.5">
      <c r="A72" s="13" t="str">
        <f t="shared" si="6"/>
        <v>ZeroZero</v>
      </c>
      <c r="B72" s="14" t="s">
        <v>215</v>
      </c>
      <c r="C72" s="15" t="s">
        <v>216</v>
      </c>
      <c r="D72" s="19" t="str">
        <f t="shared" si="7"/>
        <v>前八週無拉料</v>
      </c>
      <c r="E72" s="16" t="str">
        <f t="shared" si="8"/>
        <v>--</v>
      </c>
      <c r="F72" s="16" t="str">
        <f t="shared" si="9"/>
        <v>--</v>
      </c>
      <c r="G72" s="16" t="str">
        <f t="shared" si="10"/>
        <v>--</v>
      </c>
      <c r="H72" s="24" t="str">
        <f>IFERROR(VLOOKUP(B72,#REF!,8,FALSE),"")</f>
        <v/>
      </c>
      <c r="I72" s="17">
        <v>0</v>
      </c>
      <c r="J72" s="17">
        <v>0</v>
      </c>
      <c r="K72" s="24" t="str">
        <f>IFERROR(VLOOKUP(B72,#REF!,11,FALSE),"")</f>
        <v/>
      </c>
      <c r="L72" s="17">
        <v>45000</v>
      </c>
      <c r="M72" s="6" t="s">
        <v>403</v>
      </c>
      <c r="N72" s="18" t="str">
        <f>IFERROR(VLOOKUP(B72,#REF!,13,FALSE),"")</f>
        <v/>
      </c>
      <c r="O72" s="19" t="str">
        <f>IFERROR(VLOOKUP(B72,#REF!,14,FALSE),"")</f>
        <v/>
      </c>
      <c r="P72" s="19" t="str">
        <f>IFERROR(VLOOKUP(B72,#REF!,15,FALSE),"")</f>
        <v/>
      </c>
      <c r="Q72" s="19"/>
      <c r="R72" s="25" t="str">
        <f>IFERROR(VLOOKUP(B72,#REF!,16,FALSE),"")</f>
        <v/>
      </c>
      <c r="S72" s="17">
        <v>0</v>
      </c>
      <c r="T72" s="17">
        <v>45000</v>
      </c>
      <c r="U72" s="17">
        <v>0</v>
      </c>
      <c r="V72" s="17">
        <v>0</v>
      </c>
      <c r="W72" s="20">
        <v>45000</v>
      </c>
      <c r="X72" s="16" t="s">
        <v>38</v>
      </c>
      <c r="Y72" s="21" t="s">
        <v>38</v>
      </c>
      <c r="Z72" s="20">
        <v>0</v>
      </c>
      <c r="AA72" s="17" t="s">
        <v>38</v>
      </c>
      <c r="AB72" s="22" t="s">
        <v>39</v>
      </c>
      <c r="AC72" s="23" t="str">
        <f t="shared" si="11"/>
        <v>E</v>
      </c>
      <c r="AD72" s="17">
        <v>0</v>
      </c>
      <c r="AE72" s="17">
        <v>0</v>
      </c>
      <c r="AF72" s="17">
        <v>0</v>
      </c>
      <c r="AG72" s="17">
        <v>0</v>
      </c>
      <c r="AH72" s="15" t="s">
        <v>40</v>
      </c>
    </row>
    <row r="73" spans="1:34" ht="14.5">
      <c r="A73" s="13" t="str">
        <f t="shared" si="6"/>
        <v>ZeroZero</v>
      </c>
      <c r="B73" s="14" t="s">
        <v>287</v>
      </c>
      <c r="C73" s="15" t="s">
        <v>219</v>
      </c>
      <c r="D73" s="19" t="str">
        <f t="shared" si="7"/>
        <v>前八週無拉料</v>
      </c>
      <c r="E73" s="16" t="str">
        <f t="shared" si="8"/>
        <v>--</v>
      </c>
      <c r="F73" s="16" t="str">
        <f t="shared" si="9"/>
        <v>--</v>
      </c>
      <c r="G73" s="16" t="str">
        <f t="shared" si="10"/>
        <v>--</v>
      </c>
      <c r="H73" s="24" t="str">
        <f>IFERROR(VLOOKUP(B73,#REF!,8,FALSE),"")</f>
        <v/>
      </c>
      <c r="I73" s="17">
        <v>0</v>
      </c>
      <c r="J73" s="17">
        <v>0</v>
      </c>
      <c r="K73" s="24" t="str">
        <f>IFERROR(VLOOKUP(B73,#REF!,11,FALSE),"")</f>
        <v/>
      </c>
      <c r="L73" s="17">
        <v>9000</v>
      </c>
      <c r="M73" s="6" t="s">
        <v>404</v>
      </c>
      <c r="N73" s="18" t="str">
        <f>IFERROR(VLOOKUP(B73,#REF!,13,FALSE),"")</f>
        <v/>
      </c>
      <c r="O73" s="19" t="str">
        <f>IFERROR(VLOOKUP(B73,#REF!,14,FALSE),"")</f>
        <v/>
      </c>
      <c r="P73" s="19" t="str">
        <f>IFERROR(VLOOKUP(B73,#REF!,15,FALSE),"")</f>
        <v/>
      </c>
      <c r="Q73" s="19"/>
      <c r="R73" s="25" t="str">
        <f>IFERROR(VLOOKUP(B73,#REF!,16,FALSE),"")</f>
        <v/>
      </c>
      <c r="S73" s="17">
        <v>0</v>
      </c>
      <c r="T73" s="17">
        <v>9000</v>
      </c>
      <c r="U73" s="17">
        <v>0</v>
      </c>
      <c r="V73" s="17">
        <v>0</v>
      </c>
      <c r="W73" s="20">
        <v>9000</v>
      </c>
      <c r="X73" s="16" t="s">
        <v>38</v>
      </c>
      <c r="Y73" s="21" t="s">
        <v>38</v>
      </c>
      <c r="Z73" s="20">
        <v>0</v>
      </c>
      <c r="AA73" s="17" t="s">
        <v>38</v>
      </c>
      <c r="AB73" s="22" t="s">
        <v>39</v>
      </c>
      <c r="AC73" s="23" t="str">
        <f t="shared" si="11"/>
        <v>E</v>
      </c>
      <c r="AD73" s="17">
        <v>0</v>
      </c>
      <c r="AE73" s="17">
        <v>0</v>
      </c>
      <c r="AF73" s="17">
        <v>0</v>
      </c>
      <c r="AG73" s="17">
        <v>0</v>
      </c>
      <c r="AH73" s="15" t="s">
        <v>40</v>
      </c>
    </row>
    <row r="74" spans="1:34" ht="14.5">
      <c r="A74" s="13" t="str">
        <f t="shared" si="6"/>
        <v>OverStock</v>
      </c>
      <c r="B74" s="14" t="s">
        <v>80</v>
      </c>
      <c r="C74" s="15" t="s">
        <v>51</v>
      </c>
      <c r="D74" s="19">
        <f t="shared" si="7"/>
        <v>20.8</v>
      </c>
      <c r="E74" s="16" t="str">
        <f t="shared" si="8"/>
        <v>--</v>
      </c>
      <c r="F74" s="16">
        <f t="shared" si="9"/>
        <v>36</v>
      </c>
      <c r="G74" s="16" t="str">
        <f t="shared" si="10"/>
        <v>--</v>
      </c>
      <c r="H74" s="24" t="str">
        <f>IFERROR(VLOOKUP(B74,#REF!,8,FALSE),"")</f>
        <v/>
      </c>
      <c r="I74" s="17">
        <v>27000</v>
      </c>
      <c r="J74" s="17">
        <v>27000</v>
      </c>
      <c r="K74" s="24" t="str">
        <f>IFERROR(VLOOKUP(B74,#REF!,11,FALSE),"")</f>
        <v/>
      </c>
      <c r="L74" s="17">
        <v>15596</v>
      </c>
      <c r="M74" s="6" t="s">
        <v>405</v>
      </c>
      <c r="N74" s="18" t="str">
        <f>IFERROR(VLOOKUP(B74,#REF!,13,FALSE),"")</f>
        <v/>
      </c>
      <c r="O74" s="19" t="str">
        <f>IFERROR(VLOOKUP(B74,#REF!,14,FALSE),"")</f>
        <v/>
      </c>
      <c r="P74" s="19" t="str">
        <f>IFERROR(VLOOKUP(B74,#REF!,15,FALSE),"")</f>
        <v/>
      </c>
      <c r="Q74" s="19"/>
      <c r="R74" s="25" t="str">
        <f>IFERROR(VLOOKUP(B74,#REF!,16,FALSE),"")</f>
        <v/>
      </c>
      <c r="S74" s="17">
        <v>0</v>
      </c>
      <c r="T74" s="17">
        <v>15596</v>
      </c>
      <c r="U74" s="17">
        <v>0</v>
      </c>
      <c r="V74" s="17">
        <v>0</v>
      </c>
      <c r="W74" s="20">
        <v>42596</v>
      </c>
      <c r="X74" s="16">
        <v>56.8</v>
      </c>
      <c r="Y74" s="21" t="s">
        <v>38</v>
      </c>
      <c r="Z74" s="20">
        <v>750</v>
      </c>
      <c r="AA74" s="17" t="s">
        <v>38</v>
      </c>
      <c r="AB74" s="22" t="s">
        <v>39</v>
      </c>
      <c r="AC74" s="23" t="str">
        <f t="shared" si="11"/>
        <v>E</v>
      </c>
      <c r="AD74" s="17">
        <v>0</v>
      </c>
      <c r="AE74" s="17">
        <v>9429</v>
      </c>
      <c r="AF74" s="17">
        <v>7634</v>
      </c>
      <c r="AG74" s="17">
        <v>8048</v>
      </c>
      <c r="AH74" s="15" t="s">
        <v>40</v>
      </c>
    </row>
    <row r="75" spans="1:34" ht="14.5">
      <c r="A75" s="13" t="str">
        <f t="shared" si="6"/>
        <v>OverStock</v>
      </c>
      <c r="B75" s="14" t="s">
        <v>93</v>
      </c>
      <c r="C75" s="15" t="s">
        <v>51</v>
      </c>
      <c r="D75" s="19">
        <f t="shared" si="7"/>
        <v>8.6999999999999993</v>
      </c>
      <c r="E75" s="16" t="str">
        <f t="shared" si="8"/>
        <v>--</v>
      </c>
      <c r="F75" s="16">
        <f t="shared" si="9"/>
        <v>17.3</v>
      </c>
      <c r="G75" s="16" t="str">
        <f t="shared" si="10"/>
        <v>--</v>
      </c>
      <c r="H75" s="24" t="str">
        <f>IFERROR(VLOOKUP(B75,#REF!,8,FALSE),"")</f>
        <v/>
      </c>
      <c r="I75" s="17">
        <v>78000</v>
      </c>
      <c r="J75" s="17">
        <v>18000</v>
      </c>
      <c r="K75" s="24" t="str">
        <f>IFERROR(VLOOKUP(B75,#REF!,11,FALSE),"")</f>
        <v/>
      </c>
      <c r="L75" s="17">
        <v>39000</v>
      </c>
      <c r="M75" s="6" t="s">
        <v>405</v>
      </c>
      <c r="N75" s="18" t="str">
        <f>IFERROR(VLOOKUP(B75,#REF!,13,FALSE),"")</f>
        <v/>
      </c>
      <c r="O75" s="19" t="str">
        <f>IFERROR(VLOOKUP(B75,#REF!,14,FALSE),"")</f>
        <v/>
      </c>
      <c r="P75" s="19" t="str">
        <f>IFERROR(VLOOKUP(B75,#REF!,15,FALSE),"")</f>
        <v/>
      </c>
      <c r="Q75" s="19"/>
      <c r="R75" s="25" t="str">
        <f>IFERROR(VLOOKUP(B75,#REF!,16,FALSE),"")</f>
        <v/>
      </c>
      <c r="S75" s="17">
        <v>0</v>
      </c>
      <c r="T75" s="17">
        <v>39000</v>
      </c>
      <c r="U75" s="17">
        <v>0</v>
      </c>
      <c r="V75" s="17">
        <v>0</v>
      </c>
      <c r="W75" s="20">
        <v>117000</v>
      </c>
      <c r="X75" s="16">
        <v>26</v>
      </c>
      <c r="Y75" s="21" t="s">
        <v>38</v>
      </c>
      <c r="Z75" s="20">
        <v>4500</v>
      </c>
      <c r="AA75" s="17" t="s">
        <v>38</v>
      </c>
      <c r="AB75" s="22" t="s">
        <v>39</v>
      </c>
      <c r="AC75" s="23" t="str">
        <f t="shared" si="11"/>
        <v>E</v>
      </c>
      <c r="AD75" s="17">
        <v>8335</v>
      </c>
      <c r="AE75" s="17">
        <v>24110</v>
      </c>
      <c r="AF75" s="17">
        <v>20000</v>
      </c>
      <c r="AG75" s="17">
        <v>20000</v>
      </c>
      <c r="AH75" s="15" t="s">
        <v>40</v>
      </c>
    </row>
    <row r="76" spans="1:34" ht="14.5">
      <c r="A76" s="13" t="str">
        <f t="shared" si="6"/>
        <v>OverStock</v>
      </c>
      <c r="B76" s="14" t="s">
        <v>238</v>
      </c>
      <c r="C76" s="15" t="s">
        <v>219</v>
      </c>
      <c r="D76" s="19">
        <f t="shared" si="7"/>
        <v>9.5</v>
      </c>
      <c r="E76" s="16" t="str">
        <f t="shared" si="8"/>
        <v>--</v>
      </c>
      <c r="F76" s="16">
        <f t="shared" si="9"/>
        <v>15.3</v>
      </c>
      <c r="G76" s="16" t="str">
        <f t="shared" si="10"/>
        <v>--</v>
      </c>
      <c r="H76" s="24" t="str">
        <f>IFERROR(VLOOKUP(B76,#REF!,8,FALSE),"")</f>
        <v/>
      </c>
      <c r="I76" s="17">
        <v>63000</v>
      </c>
      <c r="J76" s="17">
        <v>21000</v>
      </c>
      <c r="K76" s="24" t="str">
        <f>IFERROR(VLOOKUP(B76,#REF!,11,FALSE),"")</f>
        <v/>
      </c>
      <c r="L76" s="17">
        <v>39000</v>
      </c>
      <c r="M76" s="6" t="s">
        <v>404</v>
      </c>
      <c r="N76" s="18" t="str">
        <f>IFERROR(VLOOKUP(B76,#REF!,13,FALSE),"")</f>
        <v/>
      </c>
      <c r="O76" s="19" t="str">
        <f>IFERROR(VLOOKUP(B76,#REF!,14,FALSE),"")</f>
        <v/>
      </c>
      <c r="P76" s="19" t="str">
        <f>IFERROR(VLOOKUP(B76,#REF!,15,FALSE),"")</f>
        <v/>
      </c>
      <c r="Q76" s="19"/>
      <c r="R76" s="25" t="str">
        <f>IFERROR(VLOOKUP(B76,#REF!,16,FALSE),"")</f>
        <v/>
      </c>
      <c r="S76" s="17">
        <v>0</v>
      </c>
      <c r="T76" s="17">
        <v>39000</v>
      </c>
      <c r="U76" s="17">
        <v>0</v>
      </c>
      <c r="V76" s="17">
        <v>0</v>
      </c>
      <c r="W76" s="20">
        <v>102000</v>
      </c>
      <c r="X76" s="16">
        <v>24.7</v>
      </c>
      <c r="Y76" s="21" t="s">
        <v>38</v>
      </c>
      <c r="Z76" s="20">
        <v>4125</v>
      </c>
      <c r="AA76" s="17" t="s">
        <v>38</v>
      </c>
      <c r="AB76" s="22" t="s">
        <v>39</v>
      </c>
      <c r="AC76" s="23" t="str">
        <f t="shared" si="11"/>
        <v>E</v>
      </c>
      <c r="AD76" s="17">
        <v>0</v>
      </c>
      <c r="AE76" s="17">
        <v>0</v>
      </c>
      <c r="AF76" s="17">
        <v>0</v>
      </c>
      <c r="AG76" s="17">
        <v>492</v>
      </c>
      <c r="AH76" s="15" t="s">
        <v>40</v>
      </c>
    </row>
    <row r="77" spans="1:34" ht="14.5">
      <c r="A77" s="13" t="str">
        <f t="shared" si="6"/>
        <v>ZeroZero</v>
      </c>
      <c r="B77" s="14" t="s">
        <v>247</v>
      </c>
      <c r="C77" s="15" t="s">
        <v>219</v>
      </c>
      <c r="D77" s="19" t="str">
        <f t="shared" si="7"/>
        <v>前八週無拉料</v>
      </c>
      <c r="E77" s="16" t="str">
        <f t="shared" si="8"/>
        <v>--</v>
      </c>
      <c r="F77" s="16" t="str">
        <f t="shared" si="9"/>
        <v>--</v>
      </c>
      <c r="G77" s="16" t="str">
        <f t="shared" si="10"/>
        <v>--</v>
      </c>
      <c r="H77" s="24" t="str">
        <f>IFERROR(VLOOKUP(B77,#REF!,8,FALSE),"")</f>
        <v/>
      </c>
      <c r="I77" s="17">
        <v>5000</v>
      </c>
      <c r="J77" s="17">
        <v>5000</v>
      </c>
      <c r="K77" s="24" t="str">
        <f>IFERROR(VLOOKUP(B77,#REF!,11,FALSE),"")</f>
        <v/>
      </c>
      <c r="L77" s="17">
        <v>5000</v>
      </c>
      <c r="M77" s="6" t="s">
        <v>404</v>
      </c>
      <c r="N77" s="18" t="str">
        <f>IFERROR(VLOOKUP(B77,#REF!,13,FALSE),"")</f>
        <v/>
      </c>
      <c r="O77" s="19" t="str">
        <f>IFERROR(VLOOKUP(B77,#REF!,14,FALSE),"")</f>
        <v/>
      </c>
      <c r="P77" s="19" t="str">
        <f>IFERROR(VLOOKUP(B77,#REF!,15,FALSE),"")</f>
        <v/>
      </c>
      <c r="Q77" s="19"/>
      <c r="R77" s="25" t="str">
        <f>IFERROR(VLOOKUP(B77,#REF!,16,FALSE),"")</f>
        <v/>
      </c>
      <c r="S77" s="17">
        <v>0</v>
      </c>
      <c r="T77" s="17">
        <v>5000</v>
      </c>
      <c r="U77" s="17">
        <v>0</v>
      </c>
      <c r="V77" s="17">
        <v>0</v>
      </c>
      <c r="W77" s="20">
        <v>10000</v>
      </c>
      <c r="X77" s="16" t="s">
        <v>38</v>
      </c>
      <c r="Y77" s="21" t="s">
        <v>38</v>
      </c>
      <c r="Z77" s="20">
        <v>0</v>
      </c>
      <c r="AA77" s="17" t="s">
        <v>38</v>
      </c>
      <c r="AB77" s="22" t="s">
        <v>39</v>
      </c>
      <c r="AC77" s="23" t="str">
        <f t="shared" si="11"/>
        <v>E</v>
      </c>
      <c r="AD77" s="17">
        <v>0</v>
      </c>
      <c r="AE77" s="17">
        <v>0</v>
      </c>
      <c r="AF77" s="17">
        <v>0</v>
      </c>
      <c r="AG77" s="17">
        <v>0</v>
      </c>
      <c r="AH77" s="15" t="s">
        <v>40</v>
      </c>
    </row>
    <row r="78" spans="1:34" ht="14.5">
      <c r="A78" s="13" t="str">
        <f t="shared" si="6"/>
        <v>OverStock</v>
      </c>
      <c r="B78" s="14" t="s">
        <v>74</v>
      </c>
      <c r="C78" s="15" t="s">
        <v>51</v>
      </c>
      <c r="D78" s="19">
        <f t="shared" si="7"/>
        <v>20</v>
      </c>
      <c r="E78" s="16" t="str">
        <f t="shared" si="8"/>
        <v>--</v>
      </c>
      <c r="F78" s="16">
        <f t="shared" si="9"/>
        <v>78</v>
      </c>
      <c r="G78" s="16" t="str">
        <f t="shared" si="10"/>
        <v>--</v>
      </c>
      <c r="H78" s="24" t="str">
        <f>IFERROR(VLOOKUP(B78,#REF!,8,FALSE),"")</f>
        <v/>
      </c>
      <c r="I78" s="17">
        <v>97500</v>
      </c>
      <c r="J78" s="17">
        <v>57500</v>
      </c>
      <c r="K78" s="24" t="str">
        <f>IFERROR(VLOOKUP(B78,#REF!,11,FALSE),"")</f>
        <v/>
      </c>
      <c r="L78" s="17">
        <v>25000</v>
      </c>
      <c r="M78" s="6" t="s">
        <v>405</v>
      </c>
      <c r="N78" s="18" t="str">
        <f>IFERROR(VLOOKUP(B78,#REF!,13,FALSE),"")</f>
        <v/>
      </c>
      <c r="O78" s="19" t="str">
        <f>IFERROR(VLOOKUP(B78,#REF!,14,FALSE),"")</f>
        <v/>
      </c>
      <c r="P78" s="19" t="str">
        <f>IFERROR(VLOOKUP(B78,#REF!,15,FALSE),"")</f>
        <v/>
      </c>
      <c r="Q78" s="19"/>
      <c r="R78" s="25" t="str">
        <f>IFERROR(VLOOKUP(B78,#REF!,16,FALSE),"")</f>
        <v/>
      </c>
      <c r="S78" s="17">
        <v>0</v>
      </c>
      <c r="T78" s="17">
        <v>25000</v>
      </c>
      <c r="U78" s="17">
        <v>0</v>
      </c>
      <c r="V78" s="17">
        <v>0</v>
      </c>
      <c r="W78" s="20">
        <v>122500</v>
      </c>
      <c r="X78" s="16">
        <v>98</v>
      </c>
      <c r="Y78" s="21" t="s">
        <v>38</v>
      </c>
      <c r="Z78" s="20">
        <v>1250</v>
      </c>
      <c r="AA78" s="17" t="s">
        <v>38</v>
      </c>
      <c r="AB78" s="22" t="s">
        <v>39</v>
      </c>
      <c r="AC78" s="23" t="str">
        <f t="shared" si="11"/>
        <v>E</v>
      </c>
      <c r="AD78" s="17">
        <v>0</v>
      </c>
      <c r="AE78" s="17">
        <v>29165</v>
      </c>
      <c r="AF78" s="17">
        <v>7000</v>
      </c>
      <c r="AG78" s="17">
        <v>7000</v>
      </c>
      <c r="AH78" s="15" t="s">
        <v>40</v>
      </c>
    </row>
    <row r="79" spans="1:34" ht="14.5">
      <c r="A79" s="13" t="str">
        <f t="shared" si="6"/>
        <v>ZeroZero</v>
      </c>
      <c r="B79" s="14" t="s">
        <v>254</v>
      </c>
      <c r="C79" s="15" t="s">
        <v>219</v>
      </c>
      <c r="D79" s="19" t="str">
        <f t="shared" si="7"/>
        <v>前八週無拉料</v>
      </c>
      <c r="E79" s="16" t="str">
        <f t="shared" si="8"/>
        <v>--</v>
      </c>
      <c r="F79" s="16" t="str">
        <f t="shared" si="9"/>
        <v>--</v>
      </c>
      <c r="G79" s="16" t="str">
        <f t="shared" si="10"/>
        <v>--</v>
      </c>
      <c r="H79" s="24" t="str">
        <f>IFERROR(VLOOKUP(B79,#REF!,8,FALSE),"")</f>
        <v/>
      </c>
      <c r="I79" s="17">
        <v>339000</v>
      </c>
      <c r="J79" s="17">
        <v>204000</v>
      </c>
      <c r="K79" s="24" t="str">
        <f>IFERROR(VLOOKUP(B79,#REF!,11,FALSE),"")</f>
        <v/>
      </c>
      <c r="L79" s="17">
        <v>3000</v>
      </c>
      <c r="M79" s="6" t="s">
        <v>404</v>
      </c>
      <c r="N79" s="18" t="str">
        <f>IFERROR(VLOOKUP(B79,#REF!,13,FALSE),"")</f>
        <v/>
      </c>
      <c r="O79" s="19" t="str">
        <f>IFERROR(VLOOKUP(B79,#REF!,14,FALSE),"")</f>
        <v/>
      </c>
      <c r="P79" s="19" t="str">
        <f>IFERROR(VLOOKUP(B79,#REF!,15,FALSE),"")</f>
        <v/>
      </c>
      <c r="Q79" s="19"/>
      <c r="R79" s="25" t="str">
        <f>IFERROR(VLOOKUP(B79,#REF!,16,FALSE),"")</f>
        <v/>
      </c>
      <c r="S79" s="17">
        <v>0</v>
      </c>
      <c r="T79" s="17">
        <v>0</v>
      </c>
      <c r="U79" s="17">
        <v>3000</v>
      </c>
      <c r="V79" s="17">
        <v>0</v>
      </c>
      <c r="W79" s="20">
        <v>342000</v>
      </c>
      <c r="X79" s="16" t="s">
        <v>38</v>
      </c>
      <c r="Y79" s="21" t="s">
        <v>38</v>
      </c>
      <c r="Z79" s="20">
        <v>0</v>
      </c>
      <c r="AA79" s="17" t="s">
        <v>38</v>
      </c>
      <c r="AB79" s="22" t="s">
        <v>39</v>
      </c>
      <c r="AC79" s="23" t="str">
        <f t="shared" si="11"/>
        <v>E</v>
      </c>
      <c r="AD79" s="17">
        <v>0</v>
      </c>
      <c r="AE79" s="17">
        <v>24660</v>
      </c>
      <c r="AF79" s="17">
        <v>80896</v>
      </c>
      <c r="AG79" s="17">
        <v>37844</v>
      </c>
      <c r="AH79" s="15" t="s">
        <v>40</v>
      </c>
    </row>
    <row r="80" spans="1:34" ht="14.5">
      <c r="A80" s="13" t="str">
        <f t="shared" si="6"/>
        <v>OverStock</v>
      </c>
      <c r="B80" s="14" t="s">
        <v>225</v>
      </c>
      <c r="C80" s="15" t="s">
        <v>219</v>
      </c>
      <c r="D80" s="19">
        <f t="shared" si="7"/>
        <v>10.9</v>
      </c>
      <c r="E80" s="16">
        <f t="shared" si="8"/>
        <v>25.6</v>
      </c>
      <c r="F80" s="16">
        <f t="shared" si="9"/>
        <v>31.3</v>
      </c>
      <c r="G80" s="16">
        <f t="shared" si="10"/>
        <v>73.3</v>
      </c>
      <c r="H80" s="24" t="str">
        <f>IFERROR(VLOOKUP(B80,#REF!,8,FALSE),"")</f>
        <v/>
      </c>
      <c r="I80" s="17">
        <v>129000</v>
      </c>
      <c r="J80" s="17">
        <v>15000</v>
      </c>
      <c r="K80" s="24" t="str">
        <f>IFERROR(VLOOKUP(B80,#REF!,11,FALSE),"")</f>
        <v/>
      </c>
      <c r="L80" s="17">
        <v>45000</v>
      </c>
      <c r="M80" s="6" t="s">
        <v>404</v>
      </c>
      <c r="N80" s="18" t="str">
        <f>IFERROR(VLOOKUP(B80,#REF!,13,FALSE),"")</f>
        <v/>
      </c>
      <c r="O80" s="19" t="str">
        <f>IFERROR(VLOOKUP(B80,#REF!,14,FALSE),"")</f>
        <v/>
      </c>
      <c r="P80" s="19" t="str">
        <f>IFERROR(VLOOKUP(B80,#REF!,15,FALSE),"")</f>
        <v/>
      </c>
      <c r="Q80" s="19"/>
      <c r="R80" s="25" t="str">
        <f>IFERROR(VLOOKUP(B80,#REF!,16,FALSE),"")</f>
        <v/>
      </c>
      <c r="S80" s="17">
        <v>0</v>
      </c>
      <c r="T80" s="17">
        <v>36000</v>
      </c>
      <c r="U80" s="17">
        <v>9000</v>
      </c>
      <c r="V80" s="17">
        <v>0</v>
      </c>
      <c r="W80" s="20">
        <v>174000</v>
      </c>
      <c r="X80" s="16">
        <v>42.2</v>
      </c>
      <c r="Y80" s="21">
        <v>98.8</v>
      </c>
      <c r="Z80" s="20">
        <v>4125</v>
      </c>
      <c r="AA80" s="17">
        <v>1761</v>
      </c>
      <c r="AB80" s="22">
        <v>0.4</v>
      </c>
      <c r="AC80" s="23">
        <f t="shared" si="11"/>
        <v>50</v>
      </c>
      <c r="AD80" s="17">
        <v>0</v>
      </c>
      <c r="AE80" s="17">
        <v>9847</v>
      </c>
      <c r="AF80" s="17">
        <v>9000</v>
      </c>
      <c r="AG80" s="17">
        <v>0</v>
      </c>
      <c r="AH80" s="15" t="s">
        <v>40</v>
      </c>
    </row>
    <row r="81" spans="1:34" ht="14.5">
      <c r="A81" s="13" t="str">
        <f t="shared" si="6"/>
        <v>ZeroZero</v>
      </c>
      <c r="B81" s="14" t="s">
        <v>316</v>
      </c>
      <c r="C81" s="15" t="s">
        <v>211</v>
      </c>
      <c r="D81" s="19" t="str">
        <f t="shared" si="7"/>
        <v>前八週無拉料</v>
      </c>
      <c r="E81" s="16" t="str">
        <f t="shared" si="8"/>
        <v>--</v>
      </c>
      <c r="F81" s="16" t="str">
        <f t="shared" si="9"/>
        <v>--</v>
      </c>
      <c r="G81" s="16" t="str">
        <f t="shared" si="10"/>
        <v>--</v>
      </c>
      <c r="H81" s="24" t="str">
        <f>IFERROR(VLOOKUP(B81,#REF!,8,FALSE),"")</f>
        <v/>
      </c>
      <c r="I81" s="17">
        <v>0</v>
      </c>
      <c r="J81" s="17">
        <v>0</v>
      </c>
      <c r="K81" s="24" t="str">
        <f>IFERROR(VLOOKUP(B81,#REF!,11,FALSE),"")</f>
        <v/>
      </c>
      <c r="L81" s="17">
        <v>55000</v>
      </c>
      <c r="M81" s="6" t="s">
        <v>404</v>
      </c>
      <c r="N81" s="18" t="str">
        <f>IFERROR(VLOOKUP(B81,#REF!,13,FALSE),"")</f>
        <v/>
      </c>
      <c r="O81" s="19" t="str">
        <f>IFERROR(VLOOKUP(B81,#REF!,14,FALSE),"")</f>
        <v/>
      </c>
      <c r="P81" s="19" t="str">
        <f>IFERROR(VLOOKUP(B81,#REF!,15,FALSE),"")</f>
        <v/>
      </c>
      <c r="Q81" s="19"/>
      <c r="R81" s="25" t="str">
        <f>IFERROR(VLOOKUP(B81,#REF!,16,FALSE),"")</f>
        <v/>
      </c>
      <c r="S81" s="17">
        <v>0</v>
      </c>
      <c r="T81" s="17">
        <v>55000</v>
      </c>
      <c r="U81" s="17">
        <v>0</v>
      </c>
      <c r="V81" s="17">
        <v>0</v>
      </c>
      <c r="W81" s="20">
        <v>55000</v>
      </c>
      <c r="X81" s="16" t="s">
        <v>38</v>
      </c>
      <c r="Y81" s="21" t="s">
        <v>38</v>
      </c>
      <c r="Z81" s="20">
        <v>0</v>
      </c>
      <c r="AA81" s="17" t="s">
        <v>38</v>
      </c>
      <c r="AB81" s="22" t="s">
        <v>39</v>
      </c>
      <c r="AC81" s="23" t="str">
        <f t="shared" si="11"/>
        <v>E</v>
      </c>
      <c r="AD81" s="17">
        <v>0</v>
      </c>
      <c r="AE81" s="17">
        <v>0</v>
      </c>
      <c r="AF81" s="17">
        <v>0</v>
      </c>
      <c r="AG81" s="17">
        <v>0</v>
      </c>
      <c r="AH81" s="15" t="s">
        <v>40</v>
      </c>
    </row>
    <row r="82" spans="1:34" ht="14.5">
      <c r="A82" s="13" t="str">
        <f t="shared" si="6"/>
        <v>FCST</v>
      </c>
      <c r="B82" s="14" t="s">
        <v>229</v>
      </c>
      <c r="C82" s="15" t="s">
        <v>219</v>
      </c>
      <c r="D82" s="19" t="str">
        <f t="shared" si="7"/>
        <v>前八週無拉料</v>
      </c>
      <c r="E82" s="16">
        <f t="shared" si="8"/>
        <v>12.8</v>
      </c>
      <c r="F82" s="16" t="str">
        <f t="shared" si="9"/>
        <v>--</v>
      </c>
      <c r="G82" s="16">
        <f t="shared" si="10"/>
        <v>29.1</v>
      </c>
      <c r="H82" s="24" t="str">
        <f>IFERROR(VLOOKUP(B82,#REF!,8,FALSE),"")</f>
        <v/>
      </c>
      <c r="I82" s="17">
        <v>126000</v>
      </c>
      <c r="J82" s="17">
        <v>0</v>
      </c>
      <c r="K82" s="24" t="str">
        <f>IFERROR(VLOOKUP(B82,#REF!,11,FALSE),"")</f>
        <v/>
      </c>
      <c r="L82" s="17">
        <v>55386</v>
      </c>
      <c r="M82" s="6" t="s">
        <v>404</v>
      </c>
      <c r="N82" s="18" t="str">
        <f>IFERROR(VLOOKUP(B82,#REF!,13,FALSE),"")</f>
        <v/>
      </c>
      <c r="O82" s="19" t="str">
        <f>IFERROR(VLOOKUP(B82,#REF!,14,FALSE),"")</f>
        <v/>
      </c>
      <c r="P82" s="19" t="str">
        <f>IFERROR(VLOOKUP(B82,#REF!,15,FALSE),"")</f>
        <v/>
      </c>
      <c r="Q82" s="19"/>
      <c r="R82" s="25" t="str">
        <f>IFERROR(VLOOKUP(B82,#REF!,16,FALSE),"")</f>
        <v/>
      </c>
      <c r="S82" s="17">
        <v>0</v>
      </c>
      <c r="T82" s="17">
        <v>54000</v>
      </c>
      <c r="U82" s="17">
        <v>1386</v>
      </c>
      <c r="V82" s="17">
        <v>0</v>
      </c>
      <c r="W82" s="20">
        <v>181386</v>
      </c>
      <c r="X82" s="16" t="s">
        <v>38</v>
      </c>
      <c r="Y82" s="21">
        <v>41.9</v>
      </c>
      <c r="Z82" s="20">
        <v>0</v>
      </c>
      <c r="AA82" s="17">
        <v>4333</v>
      </c>
      <c r="AB82" s="22" t="s">
        <v>167</v>
      </c>
      <c r="AC82" s="23" t="str">
        <f t="shared" si="11"/>
        <v>F</v>
      </c>
      <c r="AD82" s="17">
        <v>0</v>
      </c>
      <c r="AE82" s="17">
        <v>18000</v>
      </c>
      <c r="AF82" s="17">
        <v>21000</v>
      </c>
      <c r="AG82" s="17">
        <v>15000</v>
      </c>
      <c r="AH82" s="15" t="s">
        <v>40</v>
      </c>
    </row>
    <row r="83" spans="1:34" ht="14.5">
      <c r="A83" s="13" t="str">
        <f t="shared" si="6"/>
        <v>ZeroZero</v>
      </c>
      <c r="B83" s="14" t="s">
        <v>335</v>
      </c>
      <c r="C83" s="15" t="s">
        <v>321</v>
      </c>
      <c r="D83" s="19" t="str">
        <f t="shared" si="7"/>
        <v>前八週無拉料</v>
      </c>
      <c r="E83" s="16" t="str">
        <f t="shared" si="8"/>
        <v>--</v>
      </c>
      <c r="F83" s="16" t="str">
        <f t="shared" si="9"/>
        <v>--</v>
      </c>
      <c r="G83" s="16" t="str">
        <f t="shared" si="10"/>
        <v>--</v>
      </c>
      <c r="H83" s="24" t="str">
        <f>IFERROR(VLOOKUP(B83,#REF!,8,FALSE),"")</f>
        <v/>
      </c>
      <c r="I83" s="17">
        <v>0</v>
      </c>
      <c r="J83" s="17">
        <v>0</v>
      </c>
      <c r="K83" s="24" t="str">
        <f>IFERROR(VLOOKUP(B83,#REF!,11,FALSE),"")</f>
        <v/>
      </c>
      <c r="L83" s="17">
        <v>24000</v>
      </c>
      <c r="M83" s="6" t="s">
        <v>403</v>
      </c>
      <c r="N83" s="18" t="str">
        <f>IFERROR(VLOOKUP(B83,#REF!,13,FALSE),"")</f>
        <v/>
      </c>
      <c r="O83" s="19" t="str">
        <f>IFERROR(VLOOKUP(B83,#REF!,14,FALSE),"")</f>
        <v/>
      </c>
      <c r="P83" s="19" t="str">
        <f>IFERROR(VLOOKUP(B83,#REF!,15,FALSE),"")</f>
        <v/>
      </c>
      <c r="Q83" s="19"/>
      <c r="R83" s="25" t="str">
        <f>IFERROR(VLOOKUP(B83,#REF!,16,FALSE),"")</f>
        <v/>
      </c>
      <c r="S83" s="17">
        <v>0</v>
      </c>
      <c r="T83" s="17">
        <v>24000</v>
      </c>
      <c r="U83" s="17">
        <v>0</v>
      </c>
      <c r="V83" s="17">
        <v>0</v>
      </c>
      <c r="W83" s="20">
        <v>24000</v>
      </c>
      <c r="X83" s="16" t="s">
        <v>38</v>
      </c>
      <c r="Y83" s="21" t="s">
        <v>38</v>
      </c>
      <c r="Z83" s="20">
        <v>0</v>
      </c>
      <c r="AA83" s="17" t="s">
        <v>38</v>
      </c>
      <c r="AB83" s="22" t="s">
        <v>39</v>
      </c>
      <c r="AC83" s="23" t="str">
        <f t="shared" si="11"/>
        <v>E</v>
      </c>
      <c r="AD83" s="17">
        <v>0</v>
      </c>
      <c r="AE83" s="17">
        <v>4253</v>
      </c>
      <c r="AF83" s="17">
        <v>0</v>
      </c>
      <c r="AG83" s="17">
        <v>0</v>
      </c>
      <c r="AH83" s="15" t="s">
        <v>40</v>
      </c>
    </row>
    <row r="84" spans="1:34" ht="14.5">
      <c r="A84" s="13" t="str">
        <f t="shared" si="6"/>
        <v>ZeroZero</v>
      </c>
      <c r="B84" s="14" t="s">
        <v>255</v>
      </c>
      <c r="C84" s="15" t="s">
        <v>219</v>
      </c>
      <c r="D84" s="19" t="str">
        <f t="shared" si="7"/>
        <v>前八週無拉料</v>
      </c>
      <c r="E84" s="16" t="str">
        <f t="shared" si="8"/>
        <v>--</v>
      </c>
      <c r="F84" s="16" t="str">
        <f t="shared" si="9"/>
        <v>--</v>
      </c>
      <c r="G84" s="16" t="str">
        <f t="shared" si="10"/>
        <v>--</v>
      </c>
      <c r="H84" s="24" t="str">
        <f>IFERROR(VLOOKUP(B84,#REF!,8,FALSE),"")</f>
        <v/>
      </c>
      <c r="I84" s="17">
        <v>30000</v>
      </c>
      <c r="J84" s="17">
        <v>0</v>
      </c>
      <c r="K84" s="24" t="str">
        <f>IFERROR(VLOOKUP(B84,#REF!,11,FALSE),"")</f>
        <v/>
      </c>
      <c r="L84" s="17">
        <v>3000</v>
      </c>
      <c r="M84" s="6" t="s">
        <v>404</v>
      </c>
      <c r="N84" s="18" t="str">
        <f>IFERROR(VLOOKUP(B84,#REF!,13,FALSE),"")</f>
        <v/>
      </c>
      <c r="O84" s="19" t="str">
        <f>IFERROR(VLOOKUP(B84,#REF!,14,FALSE),"")</f>
        <v/>
      </c>
      <c r="P84" s="19" t="str">
        <f>IFERROR(VLOOKUP(B84,#REF!,15,FALSE),"")</f>
        <v/>
      </c>
      <c r="Q84" s="19"/>
      <c r="R84" s="25" t="str">
        <f>IFERROR(VLOOKUP(B84,#REF!,16,FALSE),"")</f>
        <v/>
      </c>
      <c r="S84" s="17">
        <v>0</v>
      </c>
      <c r="T84" s="17">
        <v>3000</v>
      </c>
      <c r="U84" s="17">
        <v>0</v>
      </c>
      <c r="V84" s="17">
        <v>0</v>
      </c>
      <c r="W84" s="20">
        <v>33000</v>
      </c>
      <c r="X84" s="16" t="s">
        <v>38</v>
      </c>
      <c r="Y84" s="21" t="s">
        <v>38</v>
      </c>
      <c r="Z84" s="20">
        <v>0</v>
      </c>
      <c r="AA84" s="17" t="s">
        <v>38</v>
      </c>
      <c r="AB84" s="22" t="s">
        <v>39</v>
      </c>
      <c r="AC84" s="23" t="str">
        <f t="shared" si="11"/>
        <v>E</v>
      </c>
      <c r="AD84" s="17">
        <v>0</v>
      </c>
      <c r="AE84" s="17">
        <v>0</v>
      </c>
      <c r="AF84" s="17">
        <v>0</v>
      </c>
      <c r="AG84" s="17">
        <v>0</v>
      </c>
      <c r="AH84" s="15" t="s">
        <v>40</v>
      </c>
    </row>
    <row r="85" spans="1:34" ht="14.5">
      <c r="A85" s="13" t="str">
        <f t="shared" si="6"/>
        <v>ZeroZero</v>
      </c>
      <c r="B85" s="14" t="s">
        <v>240</v>
      </c>
      <c r="C85" s="15" t="s">
        <v>219</v>
      </c>
      <c r="D85" s="19" t="str">
        <f t="shared" si="7"/>
        <v>前八週無拉料</v>
      </c>
      <c r="E85" s="16" t="str">
        <f t="shared" si="8"/>
        <v>--</v>
      </c>
      <c r="F85" s="16" t="str">
        <f t="shared" si="9"/>
        <v>--</v>
      </c>
      <c r="G85" s="16" t="str">
        <f t="shared" si="10"/>
        <v>--</v>
      </c>
      <c r="H85" s="24" t="str">
        <f>IFERROR(VLOOKUP(B85,#REF!,8,FALSE),"")</f>
        <v/>
      </c>
      <c r="I85" s="17">
        <v>180000</v>
      </c>
      <c r="J85" s="17">
        <v>60000</v>
      </c>
      <c r="K85" s="24" t="str">
        <f>IFERROR(VLOOKUP(B85,#REF!,11,FALSE),"")</f>
        <v/>
      </c>
      <c r="L85" s="17">
        <v>18000</v>
      </c>
      <c r="M85" s="6" t="s">
        <v>404</v>
      </c>
      <c r="N85" s="18" t="str">
        <f>IFERROR(VLOOKUP(B85,#REF!,13,FALSE),"")</f>
        <v/>
      </c>
      <c r="O85" s="19" t="str">
        <f>IFERROR(VLOOKUP(B85,#REF!,14,FALSE),"")</f>
        <v/>
      </c>
      <c r="P85" s="19" t="str">
        <f>IFERROR(VLOOKUP(B85,#REF!,15,FALSE),"")</f>
        <v/>
      </c>
      <c r="Q85" s="19"/>
      <c r="R85" s="25" t="str">
        <f>IFERROR(VLOOKUP(B85,#REF!,16,FALSE),"")</f>
        <v/>
      </c>
      <c r="S85" s="17">
        <v>0</v>
      </c>
      <c r="T85" s="17">
        <v>18000</v>
      </c>
      <c r="U85" s="17">
        <v>0</v>
      </c>
      <c r="V85" s="17">
        <v>0</v>
      </c>
      <c r="W85" s="20">
        <v>198000</v>
      </c>
      <c r="X85" s="16" t="s">
        <v>38</v>
      </c>
      <c r="Y85" s="21" t="s">
        <v>38</v>
      </c>
      <c r="Z85" s="20">
        <v>0</v>
      </c>
      <c r="AA85" s="17" t="s">
        <v>38</v>
      </c>
      <c r="AB85" s="22" t="s">
        <v>39</v>
      </c>
      <c r="AC85" s="23" t="str">
        <f t="shared" si="11"/>
        <v>E</v>
      </c>
      <c r="AD85" s="17">
        <v>0</v>
      </c>
      <c r="AE85" s="17">
        <v>27914</v>
      </c>
      <c r="AF85" s="17">
        <v>2000</v>
      </c>
      <c r="AG85" s="17">
        <v>0</v>
      </c>
      <c r="AH85" s="15" t="s">
        <v>40</v>
      </c>
    </row>
    <row r="86" spans="1:34" ht="14.5">
      <c r="A86" s="13" t="str">
        <f t="shared" si="6"/>
        <v>ZeroZero</v>
      </c>
      <c r="B86" s="14" t="s">
        <v>272</v>
      </c>
      <c r="C86" s="15" t="s">
        <v>219</v>
      </c>
      <c r="D86" s="19" t="str">
        <f t="shared" si="7"/>
        <v>前八週無拉料</v>
      </c>
      <c r="E86" s="16" t="str">
        <f t="shared" si="8"/>
        <v>--</v>
      </c>
      <c r="F86" s="16" t="str">
        <f t="shared" si="9"/>
        <v>--</v>
      </c>
      <c r="G86" s="16" t="str">
        <f t="shared" si="10"/>
        <v>--</v>
      </c>
      <c r="H86" s="24" t="str">
        <f>IFERROR(VLOOKUP(B86,#REF!,8,FALSE),"")</f>
        <v/>
      </c>
      <c r="I86" s="17">
        <v>0</v>
      </c>
      <c r="J86" s="17">
        <v>0</v>
      </c>
      <c r="K86" s="24" t="str">
        <f>IFERROR(VLOOKUP(B86,#REF!,11,FALSE),"")</f>
        <v/>
      </c>
      <c r="L86" s="17">
        <v>3000</v>
      </c>
      <c r="M86" s="6" t="s">
        <v>404</v>
      </c>
      <c r="N86" s="18" t="str">
        <f>IFERROR(VLOOKUP(B86,#REF!,13,FALSE),"")</f>
        <v/>
      </c>
      <c r="O86" s="19" t="str">
        <f>IFERROR(VLOOKUP(B86,#REF!,14,FALSE),"")</f>
        <v/>
      </c>
      <c r="P86" s="19" t="str">
        <f>IFERROR(VLOOKUP(B86,#REF!,15,FALSE),"")</f>
        <v/>
      </c>
      <c r="Q86" s="19"/>
      <c r="R86" s="25" t="str">
        <f>IFERROR(VLOOKUP(B86,#REF!,16,FALSE),"")</f>
        <v/>
      </c>
      <c r="S86" s="17">
        <v>0</v>
      </c>
      <c r="T86" s="17">
        <v>3000</v>
      </c>
      <c r="U86" s="17">
        <v>0</v>
      </c>
      <c r="V86" s="17">
        <v>0</v>
      </c>
      <c r="W86" s="20">
        <v>3000</v>
      </c>
      <c r="X86" s="16" t="s">
        <v>38</v>
      </c>
      <c r="Y86" s="21" t="s">
        <v>38</v>
      </c>
      <c r="Z86" s="20">
        <v>0</v>
      </c>
      <c r="AA86" s="17" t="s">
        <v>38</v>
      </c>
      <c r="AB86" s="22" t="s">
        <v>39</v>
      </c>
      <c r="AC86" s="23" t="str">
        <f t="shared" si="11"/>
        <v>E</v>
      </c>
      <c r="AD86" s="17">
        <v>0</v>
      </c>
      <c r="AE86" s="17">
        <v>0</v>
      </c>
      <c r="AF86" s="17">
        <v>0</v>
      </c>
      <c r="AG86" s="17">
        <v>0</v>
      </c>
      <c r="AH86" s="15" t="s">
        <v>40</v>
      </c>
    </row>
    <row r="87" spans="1:34" ht="14.5">
      <c r="A87" s="13" t="str">
        <f t="shared" si="6"/>
        <v>ZeroZero</v>
      </c>
      <c r="B87" s="14" t="s">
        <v>78</v>
      </c>
      <c r="C87" s="15" t="s">
        <v>51</v>
      </c>
      <c r="D87" s="19" t="str">
        <f t="shared" si="7"/>
        <v>前八週無拉料</v>
      </c>
      <c r="E87" s="16" t="str">
        <f t="shared" si="8"/>
        <v>--</v>
      </c>
      <c r="F87" s="16" t="str">
        <f t="shared" si="9"/>
        <v>--</v>
      </c>
      <c r="G87" s="16" t="str">
        <f t="shared" si="10"/>
        <v>--</v>
      </c>
      <c r="H87" s="24" t="str">
        <f>IFERROR(VLOOKUP(B87,#REF!,8,FALSE),"")</f>
        <v/>
      </c>
      <c r="I87" s="17">
        <v>0</v>
      </c>
      <c r="J87" s="17">
        <v>0</v>
      </c>
      <c r="K87" s="24" t="str">
        <f>IFERROR(VLOOKUP(B87,#REF!,11,FALSE),"")</f>
        <v/>
      </c>
      <c r="L87" s="17">
        <v>18000</v>
      </c>
      <c r="M87" s="6" t="s">
        <v>405</v>
      </c>
      <c r="N87" s="18" t="str">
        <f>IFERROR(VLOOKUP(B87,#REF!,13,FALSE),"")</f>
        <v/>
      </c>
      <c r="O87" s="19" t="str">
        <f>IFERROR(VLOOKUP(B87,#REF!,14,FALSE),"")</f>
        <v/>
      </c>
      <c r="P87" s="19" t="str">
        <f>IFERROR(VLOOKUP(B87,#REF!,15,FALSE),"")</f>
        <v/>
      </c>
      <c r="Q87" s="19"/>
      <c r="R87" s="25" t="str">
        <f>IFERROR(VLOOKUP(B87,#REF!,16,FALSE),"")</f>
        <v/>
      </c>
      <c r="S87" s="17">
        <v>0</v>
      </c>
      <c r="T87" s="17">
        <v>15000</v>
      </c>
      <c r="U87" s="17">
        <v>0</v>
      </c>
      <c r="V87" s="17">
        <v>3000</v>
      </c>
      <c r="W87" s="20">
        <v>18000</v>
      </c>
      <c r="X87" s="16" t="s">
        <v>38</v>
      </c>
      <c r="Y87" s="21" t="s">
        <v>38</v>
      </c>
      <c r="Z87" s="20">
        <v>0</v>
      </c>
      <c r="AA87" s="17" t="s">
        <v>38</v>
      </c>
      <c r="AB87" s="22" t="s">
        <v>39</v>
      </c>
      <c r="AC87" s="23" t="str">
        <f t="shared" si="11"/>
        <v>E</v>
      </c>
      <c r="AD87" s="17">
        <v>0</v>
      </c>
      <c r="AE87" s="17">
        <v>0</v>
      </c>
      <c r="AF87" s="17">
        <v>0</v>
      </c>
      <c r="AG87" s="17">
        <v>0</v>
      </c>
      <c r="AH87" s="15" t="s">
        <v>40</v>
      </c>
    </row>
    <row r="88" spans="1:34" ht="14.5">
      <c r="A88" s="13" t="str">
        <f t="shared" si="6"/>
        <v>OverStock</v>
      </c>
      <c r="B88" s="14" t="s">
        <v>67</v>
      </c>
      <c r="C88" s="15" t="s">
        <v>51</v>
      </c>
      <c r="D88" s="19">
        <f t="shared" si="7"/>
        <v>13.4</v>
      </c>
      <c r="E88" s="16" t="str">
        <f t="shared" si="8"/>
        <v>--</v>
      </c>
      <c r="F88" s="16">
        <f t="shared" si="9"/>
        <v>33</v>
      </c>
      <c r="G88" s="16" t="str">
        <f t="shared" si="10"/>
        <v>--</v>
      </c>
      <c r="H88" s="24" t="str">
        <f>IFERROR(VLOOKUP(B88,#REF!,8,FALSE),"")</f>
        <v/>
      </c>
      <c r="I88" s="17">
        <v>27500</v>
      </c>
      <c r="J88" s="17">
        <v>15000</v>
      </c>
      <c r="K88" s="24" t="str">
        <f>IFERROR(VLOOKUP(B88,#REF!,11,FALSE),"")</f>
        <v/>
      </c>
      <c r="L88" s="17">
        <v>11122</v>
      </c>
      <c r="M88" s="6" t="s">
        <v>405</v>
      </c>
      <c r="N88" s="18" t="str">
        <f>IFERROR(VLOOKUP(B88,#REF!,13,FALSE),"")</f>
        <v/>
      </c>
      <c r="O88" s="19" t="str">
        <f>IFERROR(VLOOKUP(B88,#REF!,14,FALSE),"")</f>
        <v/>
      </c>
      <c r="P88" s="19" t="str">
        <f>IFERROR(VLOOKUP(B88,#REF!,15,FALSE),"")</f>
        <v/>
      </c>
      <c r="Q88" s="19"/>
      <c r="R88" s="25" t="str">
        <f>IFERROR(VLOOKUP(B88,#REF!,16,FALSE),"")</f>
        <v/>
      </c>
      <c r="S88" s="17">
        <v>0</v>
      </c>
      <c r="T88" s="17">
        <v>5000</v>
      </c>
      <c r="U88" s="17">
        <v>6122</v>
      </c>
      <c r="V88" s="17">
        <v>0</v>
      </c>
      <c r="W88" s="20">
        <v>38622</v>
      </c>
      <c r="X88" s="16">
        <v>46.4</v>
      </c>
      <c r="Y88" s="21" t="s">
        <v>38</v>
      </c>
      <c r="Z88" s="20">
        <v>833</v>
      </c>
      <c r="AA88" s="17" t="s">
        <v>38</v>
      </c>
      <c r="AB88" s="22" t="s">
        <v>39</v>
      </c>
      <c r="AC88" s="23" t="str">
        <f t="shared" si="11"/>
        <v>E</v>
      </c>
      <c r="AD88" s="17">
        <v>2500</v>
      </c>
      <c r="AE88" s="17">
        <v>5000</v>
      </c>
      <c r="AF88" s="17">
        <v>10000</v>
      </c>
      <c r="AG88" s="17">
        <v>2500</v>
      </c>
      <c r="AH88" s="15" t="s">
        <v>40</v>
      </c>
    </row>
    <row r="89" spans="1:34" ht="14.5">
      <c r="A89" s="13" t="str">
        <f t="shared" si="6"/>
        <v>ZeroZero</v>
      </c>
      <c r="B89" s="14" t="s">
        <v>83</v>
      </c>
      <c r="C89" s="15" t="s">
        <v>51</v>
      </c>
      <c r="D89" s="19" t="str">
        <f t="shared" si="7"/>
        <v>前八週無拉料</v>
      </c>
      <c r="E89" s="16" t="str">
        <f t="shared" si="8"/>
        <v>--</v>
      </c>
      <c r="F89" s="16" t="str">
        <f t="shared" si="9"/>
        <v>--</v>
      </c>
      <c r="G89" s="16" t="str">
        <f t="shared" si="10"/>
        <v>--</v>
      </c>
      <c r="H89" s="24" t="str">
        <f>IFERROR(VLOOKUP(B89,#REF!,8,FALSE),"")</f>
        <v/>
      </c>
      <c r="I89" s="17">
        <v>0</v>
      </c>
      <c r="J89" s="17">
        <v>0</v>
      </c>
      <c r="K89" s="24" t="str">
        <f>IFERROR(VLOOKUP(B89,#REF!,11,FALSE),"")</f>
        <v/>
      </c>
      <c r="L89" s="17">
        <v>24000</v>
      </c>
      <c r="M89" s="6" t="s">
        <v>405</v>
      </c>
      <c r="N89" s="18" t="str">
        <f>IFERROR(VLOOKUP(B89,#REF!,13,FALSE),"")</f>
        <v/>
      </c>
      <c r="O89" s="19" t="str">
        <f>IFERROR(VLOOKUP(B89,#REF!,14,FALSE),"")</f>
        <v/>
      </c>
      <c r="P89" s="19" t="str">
        <f>IFERROR(VLOOKUP(B89,#REF!,15,FALSE),"")</f>
        <v/>
      </c>
      <c r="Q89" s="19"/>
      <c r="R89" s="25" t="str">
        <f>IFERROR(VLOOKUP(B89,#REF!,16,FALSE),"")</f>
        <v/>
      </c>
      <c r="S89" s="17">
        <v>0</v>
      </c>
      <c r="T89" s="17">
        <v>24000</v>
      </c>
      <c r="U89" s="17">
        <v>0</v>
      </c>
      <c r="V89" s="17">
        <v>0</v>
      </c>
      <c r="W89" s="20">
        <v>24000</v>
      </c>
      <c r="X89" s="16" t="s">
        <v>38</v>
      </c>
      <c r="Y89" s="21" t="s">
        <v>38</v>
      </c>
      <c r="Z89" s="20">
        <v>0</v>
      </c>
      <c r="AA89" s="17" t="s">
        <v>38</v>
      </c>
      <c r="AB89" s="22" t="s">
        <v>39</v>
      </c>
      <c r="AC89" s="23" t="str">
        <f t="shared" si="11"/>
        <v>E</v>
      </c>
      <c r="AD89" s="17">
        <v>0</v>
      </c>
      <c r="AE89" s="17">
        <v>5005</v>
      </c>
      <c r="AF89" s="17">
        <v>12500</v>
      </c>
      <c r="AG89" s="17">
        <v>850</v>
      </c>
      <c r="AH89" s="15" t="s">
        <v>40</v>
      </c>
    </row>
    <row r="90" spans="1:34" ht="14.5">
      <c r="A90" s="13" t="str">
        <f t="shared" si="6"/>
        <v>ZeroZero</v>
      </c>
      <c r="B90" s="14" t="s">
        <v>243</v>
      </c>
      <c r="C90" s="15" t="s">
        <v>219</v>
      </c>
      <c r="D90" s="19" t="str">
        <f t="shared" si="7"/>
        <v>前八週無拉料</v>
      </c>
      <c r="E90" s="16" t="str">
        <f t="shared" si="8"/>
        <v>--</v>
      </c>
      <c r="F90" s="16" t="str">
        <f t="shared" si="9"/>
        <v>--</v>
      </c>
      <c r="G90" s="16" t="str">
        <f t="shared" si="10"/>
        <v>--</v>
      </c>
      <c r="H90" s="24" t="str">
        <f>IFERROR(VLOOKUP(B90,#REF!,8,FALSE),"")</f>
        <v/>
      </c>
      <c r="I90" s="17">
        <v>6400</v>
      </c>
      <c r="J90" s="17">
        <v>1600</v>
      </c>
      <c r="K90" s="24" t="str">
        <f>IFERROR(VLOOKUP(B90,#REF!,11,FALSE),"")</f>
        <v/>
      </c>
      <c r="L90" s="17">
        <v>700</v>
      </c>
      <c r="M90" s="6" t="s">
        <v>404</v>
      </c>
      <c r="N90" s="18" t="str">
        <f>IFERROR(VLOOKUP(B90,#REF!,13,FALSE),"")</f>
        <v/>
      </c>
      <c r="O90" s="19" t="str">
        <f>IFERROR(VLOOKUP(B90,#REF!,14,FALSE),"")</f>
        <v/>
      </c>
      <c r="P90" s="19" t="str">
        <f>IFERROR(VLOOKUP(B90,#REF!,15,FALSE),"")</f>
        <v/>
      </c>
      <c r="Q90" s="19"/>
      <c r="R90" s="25" t="str">
        <f>IFERROR(VLOOKUP(B90,#REF!,16,FALSE),"")</f>
        <v/>
      </c>
      <c r="S90" s="17">
        <v>0</v>
      </c>
      <c r="T90" s="17">
        <v>0</v>
      </c>
      <c r="U90" s="17">
        <v>700</v>
      </c>
      <c r="V90" s="17">
        <v>0</v>
      </c>
      <c r="W90" s="20">
        <v>7100</v>
      </c>
      <c r="X90" s="16" t="s">
        <v>38</v>
      </c>
      <c r="Y90" s="21" t="s">
        <v>38</v>
      </c>
      <c r="Z90" s="20">
        <v>0</v>
      </c>
      <c r="AA90" s="17" t="s">
        <v>38</v>
      </c>
      <c r="AB90" s="22" t="s">
        <v>39</v>
      </c>
      <c r="AC90" s="23" t="str">
        <f t="shared" si="11"/>
        <v>E</v>
      </c>
      <c r="AD90" s="17">
        <v>0</v>
      </c>
      <c r="AE90" s="17">
        <v>0</v>
      </c>
      <c r="AF90" s="17">
        <v>0</v>
      </c>
      <c r="AG90" s="17">
        <v>0</v>
      </c>
      <c r="AH90" s="15" t="s">
        <v>40</v>
      </c>
    </row>
    <row r="91" spans="1:34" ht="14.5">
      <c r="A91" s="13" t="str">
        <f t="shared" si="6"/>
        <v>ZeroZero</v>
      </c>
      <c r="B91" s="14" t="s">
        <v>354</v>
      </c>
      <c r="C91" s="15" t="s">
        <v>321</v>
      </c>
      <c r="D91" s="19" t="str">
        <f t="shared" si="7"/>
        <v>前八週無拉料</v>
      </c>
      <c r="E91" s="16" t="str">
        <f t="shared" si="8"/>
        <v>--</v>
      </c>
      <c r="F91" s="16" t="str">
        <f t="shared" si="9"/>
        <v>--</v>
      </c>
      <c r="G91" s="16" t="str">
        <f t="shared" si="10"/>
        <v>--</v>
      </c>
      <c r="H91" s="24" t="str">
        <f>IFERROR(VLOOKUP(B91,#REF!,8,FALSE),"")</f>
        <v/>
      </c>
      <c r="I91" s="17">
        <v>0</v>
      </c>
      <c r="J91" s="17">
        <v>0</v>
      </c>
      <c r="K91" s="24" t="str">
        <f>IFERROR(VLOOKUP(B91,#REF!,11,FALSE),"")</f>
        <v/>
      </c>
      <c r="L91" s="17">
        <v>3000</v>
      </c>
      <c r="M91" s="6" t="s">
        <v>403</v>
      </c>
      <c r="N91" s="18" t="str">
        <f>IFERROR(VLOOKUP(B91,#REF!,13,FALSE),"")</f>
        <v/>
      </c>
      <c r="O91" s="19" t="str">
        <f>IFERROR(VLOOKUP(B91,#REF!,14,FALSE),"")</f>
        <v/>
      </c>
      <c r="P91" s="19" t="str">
        <f>IFERROR(VLOOKUP(B91,#REF!,15,FALSE),"")</f>
        <v/>
      </c>
      <c r="Q91" s="19"/>
      <c r="R91" s="25" t="str">
        <f>IFERROR(VLOOKUP(B91,#REF!,16,FALSE),"")</f>
        <v/>
      </c>
      <c r="S91" s="17">
        <v>0</v>
      </c>
      <c r="T91" s="17">
        <v>3000</v>
      </c>
      <c r="U91" s="17">
        <v>0</v>
      </c>
      <c r="V91" s="17">
        <v>0</v>
      </c>
      <c r="W91" s="20">
        <v>3000</v>
      </c>
      <c r="X91" s="16" t="s">
        <v>38</v>
      </c>
      <c r="Y91" s="21" t="s">
        <v>38</v>
      </c>
      <c r="Z91" s="20">
        <v>0</v>
      </c>
      <c r="AA91" s="17" t="s">
        <v>38</v>
      </c>
      <c r="AB91" s="22" t="s">
        <v>39</v>
      </c>
      <c r="AC91" s="23" t="str">
        <f t="shared" si="11"/>
        <v>E</v>
      </c>
      <c r="AD91" s="17">
        <v>0</v>
      </c>
      <c r="AE91" s="17">
        <v>1935</v>
      </c>
      <c r="AF91" s="17">
        <v>0</v>
      </c>
      <c r="AG91" s="17">
        <v>0</v>
      </c>
      <c r="AH91" s="15" t="s">
        <v>40</v>
      </c>
    </row>
    <row r="92" spans="1:34" ht="14.5">
      <c r="A92" s="13" t="str">
        <f t="shared" si="6"/>
        <v>ZeroZero</v>
      </c>
      <c r="B92" s="14" t="s">
        <v>270</v>
      </c>
      <c r="C92" s="15" t="s">
        <v>219</v>
      </c>
      <c r="D92" s="19" t="str">
        <f t="shared" si="7"/>
        <v>前八週無拉料</v>
      </c>
      <c r="E92" s="16" t="str">
        <f t="shared" si="8"/>
        <v>--</v>
      </c>
      <c r="F92" s="16" t="str">
        <f t="shared" si="9"/>
        <v>--</v>
      </c>
      <c r="G92" s="16" t="str">
        <f t="shared" si="10"/>
        <v>--</v>
      </c>
      <c r="H92" s="24" t="str">
        <f>IFERROR(VLOOKUP(B92,#REF!,8,FALSE),"")</f>
        <v/>
      </c>
      <c r="I92" s="17">
        <v>0</v>
      </c>
      <c r="J92" s="17">
        <v>0</v>
      </c>
      <c r="K92" s="24" t="str">
        <f>IFERROR(VLOOKUP(B92,#REF!,11,FALSE),"")</f>
        <v/>
      </c>
      <c r="L92" s="17">
        <v>1900</v>
      </c>
      <c r="M92" s="6" t="s">
        <v>404</v>
      </c>
      <c r="N92" s="18" t="str">
        <f>IFERROR(VLOOKUP(B92,#REF!,13,FALSE),"")</f>
        <v/>
      </c>
      <c r="O92" s="19" t="str">
        <f>IFERROR(VLOOKUP(B92,#REF!,14,FALSE),"")</f>
        <v/>
      </c>
      <c r="P92" s="19" t="str">
        <f>IFERROR(VLOOKUP(B92,#REF!,15,FALSE),"")</f>
        <v/>
      </c>
      <c r="Q92" s="19"/>
      <c r="R92" s="25" t="str">
        <f>IFERROR(VLOOKUP(B92,#REF!,16,FALSE),"")</f>
        <v/>
      </c>
      <c r="S92" s="17">
        <v>0</v>
      </c>
      <c r="T92" s="17">
        <v>1900</v>
      </c>
      <c r="U92" s="17">
        <v>0</v>
      </c>
      <c r="V92" s="17">
        <v>0</v>
      </c>
      <c r="W92" s="20">
        <v>1900</v>
      </c>
      <c r="X92" s="16" t="s">
        <v>38</v>
      </c>
      <c r="Y92" s="21" t="s">
        <v>38</v>
      </c>
      <c r="Z92" s="20">
        <v>0</v>
      </c>
      <c r="AA92" s="17">
        <v>0</v>
      </c>
      <c r="AB92" s="22" t="s">
        <v>39</v>
      </c>
      <c r="AC92" s="23" t="str">
        <f t="shared" si="11"/>
        <v>E</v>
      </c>
      <c r="AD92" s="17">
        <v>0</v>
      </c>
      <c r="AE92" s="17">
        <v>0</v>
      </c>
      <c r="AF92" s="17">
        <v>0</v>
      </c>
      <c r="AG92" s="17">
        <v>0</v>
      </c>
      <c r="AH92" s="15" t="s">
        <v>40</v>
      </c>
    </row>
    <row r="93" spans="1:34" ht="14.5">
      <c r="A93" s="13" t="str">
        <f t="shared" si="6"/>
        <v>ZeroZero</v>
      </c>
      <c r="B93" s="14" t="s">
        <v>349</v>
      </c>
      <c r="C93" s="15" t="s">
        <v>350</v>
      </c>
      <c r="D93" s="19" t="str">
        <f t="shared" si="7"/>
        <v>前八週無拉料</v>
      </c>
      <c r="E93" s="16" t="str">
        <f t="shared" si="8"/>
        <v>--</v>
      </c>
      <c r="F93" s="16" t="str">
        <f t="shared" si="9"/>
        <v>--</v>
      </c>
      <c r="G93" s="16" t="str">
        <f t="shared" si="10"/>
        <v>--</v>
      </c>
      <c r="H93" s="24" t="str">
        <f>IFERROR(VLOOKUP(B93,#REF!,8,FALSE),"")</f>
        <v/>
      </c>
      <c r="I93" s="17">
        <v>0</v>
      </c>
      <c r="J93" s="17">
        <v>0</v>
      </c>
      <c r="K93" s="24" t="str">
        <f>IFERROR(VLOOKUP(B93,#REF!,11,FALSE),"")</f>
        <v/>
      </c>
      <c r="L93" s="17">
        <v>2900</v>
      </c>
      <c r="M93" s="6" t="s">
        <v>404</v>
      </c>
      <c r="N93" s="18" t="str">
        <f>IFERROR(VLOOKUP(B93,#REF!,13,FALSE),"")</f>
        <v/>
      </c>
      <c r="O93" s="19" t="str">
        <f>IFERROR(VLOOKUP(B93,#REF!,14,FALSE),"")</f>
        <v/>
      </c>
      <c r="P93" s="19" t="str">
        <f>IFERROR(VLOOKUP(B93,#REF!,15,FALSE),"")</f>
        <v/>
      </c>
      <c r="Q93" s="19"/>
      <c r="R93" s="25" t="str">
        <f>IFERROR(VLOOKUP(B93,#REF!,16,FALSE),"")</f>
        <v/>
      </c>
      <c r="S93" s="17">
        <v>0</v>
      </c>
      <c r="T93" s="17">
        <v>2900</v>
      </c>
      <c r="U93" s="17">
        <v>0</v>
      </c>
      <c r="V93" s="17">
        <v>0</v>
      </c>
      <c r="W93" s="20">
        <v>2900</v>
      </c>
      <c r="X93" s="16" t="s">
        <v>38</v>
      </c>
      <c r="Y93" s="21" t="s">
        <v>38</v>
      </c>
      <c r="Z93" s="20">
        <v>0</v>
      </c>
      <c r="AA93" s="17" t="s">
        <v>38</v>
      </c>
      <c r="AB93" s="22" t="s">
        <v>39</v>
      </c>
      <c r="AC93" s="23" t="str">
        <f t="shared" si="11"/>
        <v>E</v>
      </c>
      <c r="AD93" s="17">
        <v>0</v>
      </c>
      <c r="AE93" s="17">
        <v>0</v>
      </c>
      <c r="AF93" s="17">
        <v>0</v>
      </c>
      <c r="AG93" s="17">
        <v>0</v>
      </c>
      <c r="AH93" s="15" t="s">
        <v>40</v>
      </c>
    </row>
    <row r="94" spans="1:34" ht="14.5">
      <c r="A94" s="13" t="str">
        <f t="shared" si="6"/>
        <v>ZeroZero</v>
      </c>
      <c r="B94" s="14" t="s">
        <v>301</v>
      </c>
      <c r="C94" s="15" t="s">
        <v>219</v>
      </c>
      <c r="D94" s="19" t="str">
        <f t="shared" si="7"/>
        <v>前八週無拉料</v>
      </c>
      <c r="E94" s="16" t="str">
        <f t="shared" si="8"/>
        <v>--</v>
      </c>
      <c r="F94" s="16" t="str">
        <f t="shared" si="9"/>
        <v>--</v>
      </c>
      <c r="G94" s="16" t="str">
        <f t="shared" si="10"/>
        <v>--</v>
      </c>
      <c r="H94" s="24" t="str">
        <f>IFERROR(VLOOKUP(B94,#REF!,8,FALSE),"")</f>
        <v/>
      </c>
      <c r="I94" s="17">
        <v>42000</v>
      </c>
      <c r="J94" s="17">
        <v>0</v>
      </c>
      <c r="K94" s="24" t="str">
        <f>IFERROR(VLOOKUP(B94,#REF!,11,FALSE),"")</f>
        <v/>
      </c>
      <c r="L94" s="17">
        <v>18000</v>
      </c>
      <c r="M94" s="6" t="s">
        <v>404</v>
      </c>
      <c r="N94" s="18" t="str">
        <f>IFERROR(VLOOKUP(B94,#REF!,13,FALSE),"")</f>
        <v/>
      </c>
      <c r="O94" s="19" t="str">
        <f>IFERROR(VLOOKUP(B94,#REF!,14,FALSE),"")</f>
        <v/>
      </c>
      <c r="P94" s="19" t="str">
        <f>IFERROR(VLOOKUP(B94,#REF!,15,FALSE),"")</f>
        <v/>
      </c>
      <c r="Q94" s="19"/>
      <c r="R94" s="25" t="str">
        <f>IFERROR(VLOOKUP(B94,#REF!,16,FALSE),"")</f>
        <v/>
      </c>
      <c r="S94" s="17">
        <v>0</v>
      </c>
      <c r="T94" s="17">
        <v>18000</v>
      </c>
      <c r="U94" s="17">
        <v>0</v>
      </c>
      <c r="V94" s="17">
        <v>0</v>
      </c>
      <c r="W94" s="20">
        <v>60000</v>
      </c>
      <c r="X94" s="16" t="s">
        <v>38</v>
      </c>
      <c r="Y94" s="21" t="s">
        <v>38</v>
      </c>
      <c r="Z94" s="20">
        <v>0</v>
      </c>
      <c r="AA94" s="17" t="s">
        <v>38</v>
      </c>
      <c r="AB94" s="22" t="s">
        <v>39</v>
      </c>
      <c r="AC94" s="23" t="str">
        <f t="shared" si="11"/>
        <v>E</v>
      </c>
      <c r="AD94" s="17">
        <v>0</v>
      </c>
      <c r="AE94" s="17">
        <v>19153</v>
      </c>
      <c r="AF94" s="17">
        <v>0</v>
      </c>
      <c r="AG94" s="17">
        <v>0</v>
      </c>
      <c r="AH94" s="15" t="s">
        <v>40</v>
      </c>
    </row>
    <row r="95" spans="1:34" ht="14.5">
      <c r="A95" s="13" t="str">
        <f t="shared" si="6"/>
        <v>ZeroZero</v>
      </c>
      <c r="B95" s="14" t="s">
        <v>73</v>
      </c>
      <c r="C95" s="15" t="s">
        <v>51</v>
      </c>
      <c r="D95" s="19" t="str">
        <f t="shared" si="7"/>
        <v>前八週無拉料</v>
      </c>
      <c r="E95" s="16" t="str">
        <f t="shared" si="8"/>
        <v>--</v>
      </c>
      <c r="F95" s="16" t="str">
        <f t="shared" si="9"/>
        <v>--</v>
      </c>
      <c r="G95" s="16" t="str">
        <f t="shared" si="10"/>
        <v>--</v>
      </c>
      <c r="H95" s="24" t="str">
        <f>IFERROR(VLOOKUP(B95,#REF!,8,FALSE),"")</f>
        <v/>
      </c>
      <c r="I95" s="17">
        <v>3000</v>
      </c>
      <c r="J95" s="17">
        <v>3000</v>
      </c>
      <c r="K95" s="24" t="str">
        <f>IFERROR(VLOOKUP(B95,#REF!,11,FALSE),"")</f>
        <v/>
      </c>
      <c r="L95" s="17">
        <v>1500</v>
      </c>
      <c r="M95" s="6" t="s">
        <v>405</v>
      </c>
      <c r="N95" s="18" t="str">
        <f>IFERROR(VLOOKUP(B95,#REF!,13,FALSE),"")</f>
        <v/>
      </c>
      <c r="O95" s="19" t="str">
        <f>IFERROR(VLOOKUP(B95,#REF!,14,FALSE),"")</f>
        <v/>
      </c>
      <c r="P95" s="19" t="str">
        <f>IFERROR(VLOOKUP(B95,#REF!,15,FALSE),"")</f>
        <v/>
      </c>
      <c r="Q95" s="19"/>
      <c r="R95" s="25" t="str">
        <f>IFERROR(VLOOKUP(B95,#REF!,16,FALSE),"")</f>
        <v/>
      </c>
      <c r="S95" s="17">
        <v>0</v>
      </c>
      <c r="T95" s="17">
        <v>1500</v>
      </c>
      <c r="U95" s="17">
        <v>0</v>
      </c>
      <c r="V95" s="17">
        <v>0</v>
      </c>
      <c r="W95" s="20">
        <v>4500</v>
      </c>
      <c r="X95" s="16" t="s">
        <v>38</v>
      </c>
      <c r="Y95" s="21" t="s">
        <v>38</v>
      </c>
      <c r="Z95" s="20">
        <v>0</v>
      </c>
      <c r="AA95" s="17" t="s">
        <v>38</v>
      </c>
      <c r="AB95" s="22" t="s">
        <v>39</v>
      </c>
      <c r="AC95" s="23" t="str">
        <f t="shared" si="11"/>
        <v>E</v>
      </c>
      <c r="AD95" s="17">
        <v>0</v>
      </c>
      <c r="AE95" s="17">
        <v>0</v>
      </c>
      <c r="AF95" s="17">
        <v>0</v>
      </c>
      <c r="AG95" s="17">
        <v>0</v>
      </c>
      <c r="AH95" s="15" t="s">
        <v>40</v>
      </c>
    </row>
    <row r="96" spans="1:34" ht="14.5">
      <c r="A96" s="13" t="str">
        <f t="shared" si="6"/>
        <v>ZeroZero</v>
      </c>
      <c r="B96" s="14" t="s">
        <v>77</v>
      </c>
      <c r="C96" s="15" t="s">
        <v>51</v>
      </c>
      <c r="D96" s="19" t="str">
        <f t="shared" si="7"/>
        <v>前八週無拉料</v>
      </c>
      <c r="E96" s="16" t="str">
        <f t="shared" si="8"/>
        <v>--</v>
      </c>
      <c r="F96" s="16" t="str">
        <f t="shared" si="9"/>
        <v>--</v>
      </c>
      <c r="G96" s="16" t="str">
        <f t="shared" si="10"/>
        <v>--</v>
      </c>
      <c r="H96" s="24" t="str">
        <f>IFERROR(VLOOKUP(B96,#REF!,8,FALSE),"")</f>
        <v/>
      </c>
      <c r="I96" s="17">
        <v>0</v>
      </c>
      <c r="J96" s="17">
        <v>0</v>
      </c>
      <c r="K96" s="24" t="str">
        <f>IFERROR(VLOOKUP(B96,#REF!,11,FALSE),"")</f>
        <v/>
      </c>
      <c r="L96" s="17">
        <v>6000</v>
      </c>
      <c r="M96" s="6" t="s">
        <v>405</v>
      </c>
      <c r="N96" s="18" t="str">
        <f>IFERROR(VLOOKUP(B96,#REF!,13,FALSE),"")</f>
        <v/>
      </c>
      <c r="O96" s="19" t="str">
        <f>IFERROR(VLOOKUP(B96,#REF!,14,FALSE),"")</f>
        <v/>
      </c>
      <c r="P96" s="19" t="str">
        <f>IFERROR(VLOOKUP(B96,#REF!,15,FALSE),"")</f>
        <v/>
      </c>
      <c r="Q96" s="19"/>
      <c r="R96" s="25" t="str">
        <f>IFERROR(VLOOKUP(B96,#REF!,16,FALSE),"")</f>
        <v/>
      </c>
      <c r="S96" s="17">
        <v>0</v>
      </c>
      <c r="T96" s="17">
        <v>3000</v>
      </c>
      <c r="U96" s="17">
        <v>0</v>
      </c>
      <c r="V96" s="17">
        <v>3000</v>
      </c>
      <c r="W96" s="20">
        <v>6000</v>
      </c>
      <c r="X96" s="16" t="s">
        <v>38</v>
      </c>
      <c r="Y96" s="21" t="s">
        <v>38</v>
      </c>
      <c r="Z96" s="20">
        <v>0</v>
      </c>
      <c r="AA96" s="17" t="s">
        <v>38</v>
      </c>
      <c r="AB96" s="22" t="s">
        <v>39</v>
      </c>
      <c r="AC96" s="23" t="str">
        <f t="shared" si="11"/>
        <v>E</v>
      </c>
      <c r="AD96" s="17">
        <v>0</v>
      </c>
      <c r="AE96" s="17">
        <v>1721</v>
      </c>
      <c r="AF96" s="17">
        <v>0</v>
      </c>
      <c r="AG96" s="17">
        <v>2590</v>
      </c>
      <c r="AH96" s="15" t="s">
        <v>40</v>
      </c>
    </row>
    <row r="97" spans="1:34" ht="14.5">
      <c r="A97" s="13" t="str">
        <f t="shared" si="6"/>
        <v>ZeroZero</v>
      </c>
      <c r="B97" s="14" t="s">
        <v>338</v>
      </c>
      <c r="C97" s="15" t="s">
        <v>321</v>
      </c>
      <c r="D97" s="19" t="str">
        <f t="shared" si="7"/>
        <v>前八週無拉料</v>
      </c>
      <c r="E97" s="16" t="str">
        <f t="shared" si="8"/>
        <v>--</v>
      </c>
      <c r="F97" s="16" t="str">
        <f t="shared" si="9"/>
        <v>--</v>
      </c>
      <c r="G97" s="16" t="str">
        <f t="shared" si="10"/>
        <v>--</v>
      </c>
      <c r="H97" s="24" t="str">
        <f>IFERROR(VLOOKUP(B97,#REF!,8,FALSE),"")</f>
        <v/>
      </c>
      <c r="I97" s="17">
        <v>3000</v>
      </c>
      <c r="J97" s="17">
        <v>0</v>
      </c>
      <c r="K97" s="24" t="str">
        <f>IFERROR(VLOOKUP(B97,#REF!,11,FALSE),"")</f>
        <v/>
      </c>
      <c r="L97" s="17">
        <v>9000</v>
      </c>
      <c r="M97" s="6" t="s">
        <v>403</v>
      </c>
      <c r="N97" s="18" t="str">
        <f>IFERROR(VLOOKUP(B97,#REF!,13,FALSE),"")</f>
        <v/>
      </c>
      <c r="O97" s="19" t="str">
        <f>IFERROR(VLOOKUP(B97,#REF!,14,FALSE),"")</f>
        <v/>
      </c>
      <c r="P97" s="19" t="str">
        <f>IFERROR(VLOOKUP(B97,#REF!,15,FALSE),"")</f>
        <v/>
      </c>
      <c r="Q97" s="19"/>
      <c r="R97" s="25" t="str">
        <f>IFERROR(VLOOKUP(B97,#REF!,16,FALSE),"")</f>
        <v/>
      </c>
      <c r="S97" s="17">
        <v>0</v>
      </c>
      <c r="T97" s="17">
        <v>9000</v>
      </c>
      <c r="U97" s="17">
        <v>0</v>
      </c>
      <c r="V97" s="17">
        <v>0</v>
      </c>
      <c r="W97" s="20">
        <v>12000</v>
      </c>
      <c r="X97" s="16" t="s">
        <v>38</v>
      </c>
      <c r="Y97" s="21" t="s">
        <v>38</v>
      </c>
      <c r="Z97" s="20">
        <v>0</v>
      </c>
      <c r="AA97" s="17" t="s">
        <v>38</v>
      </c>
      <c r="AB97" s="22" t="s">
        <v>39</v>
      </c>
      <c r="AC97" s="23" t="str">
        <f t="shared" si="11"/>
        <v>E</v>
      </c>
      <c r="AD97" s="17">
        <v>0</v>
      </c>
      <c r="AE97" s="17">
        <v>5000</v>
      </c>
      <c r="AF97" s="17">
        <v>5500</v>
      </c>
      <c r="AG97" s="17">
        <v>0</v>
      </c>
      <c r="AH97" s="15" t="s">
        <v>40</v>
      </c>
    </row>
    <row r="98" spans="1:34" ht="14.5">
      <c r="A98" s="13" t="str">
        <f t="shared" si="6"/>
        <v>ZeroZero</v>
      </c>
      <c r="B98" s="14" t="s">
        <v>257</v>
      </c>
      <c r="C98" s="15" t="s">
        <v>219</v>
      </c>
      <c r="D98" s="19" t="str">
        <f t="shared" si="7"/>
        <v>前八週無拉料</v>
      </c>
      <c r="E98" s="16" t="str">
        <f t="shared" si="8"/>
        <v>--</v>
      </c>
      <c r="F98" s="16" t="str">
        <f t="shared" si="9"/>
        <v>--</v>
      </c>
      <c r="G98" s="16" t="str">
        <f t="shared" si="10"/>
        <v>--</v>
      </c>
      <c r="H98" s="24" t="str">
        <f>IFERROR(VLOOKUP(B98,#REF!,8,FALSE),"")</f>
        <v/>
      </c>
      <c r="I98" s="17">
        <v>0</v>
      </c>
      <c r="J98" s="17">
        <v>0</v>
      </c>
      <c r="K98" s="24" t="str">
        <f>IFERROR(VLOOKUP(B98,#REF!,11,FALSE),"")</f>
        <v/>
      </c>
      <c r="L98" s="17">
        <v>9000</v>
      </c>
      <c r="M98" s="6" t="s">
        <v>404</v>
      </c>
      <c r="N98" s="18" t="str">
        <f>IFERROR(VLOOKUP(B98,#REF!,13,FALSE),"")</f>
        <v/>
      </c>
      <c r="O98" s="19" t="str">
        <f>IFERROR(VLOOKUP(B98,#REF!,14,FALSE),"")</f>
        <v/>
      </c>
      <c r="P98" s="19" t="str">
        <f>IFERROR(VLOOKUP(B98,#REF!,15,FALSE),"")</f>
        <v/>
      </c>
      <c r="Q98" s="19"/>
      <c r="R98" s="25" t="str">
        <f>IFERROR(VLOOKUP(B98,#REF!,16,FALSE),"")</f>
        <v/>
      </c>
      <c r="S98" s="17">
        <v>0</v>
      </c>
      <c r="T98" s="17">
        <v>0</v>
      </c>
      <c r="U98" s="17">
        <v>9000</v>
      </c>
      <c r="V98" s="17">
        <v>0</v>
      </c>
      <c r="W98" s="20">
        <v>9000</v>
      </c>
      <c r="X98" s="16" t="s">
        <v>38</v>
      </c>
      <c r="Y98" s="21" t="s">
        <v>38</v>
      </c>
      <c r="Z98" s="20">
        <v>0</v>
      </c>
      <c r="AA98" s="17" t="s">
        <v>38</v>
      </c>
      <c r="AB98" s="22" t="s">
        <v>39</v>
      </c>
      <c r="AC98" s="23" t="str">
        <f t="shared" si="11"/>
        <v>E</v>
      </c>
      <c r="AD98" s="17">
        <v>0</v>
      </c>
      <c r="AE98" s="17">
        <v>0</v>
      </c>
      <c r="AF98" s="17">
        <v>0</v>
      </c>
      <c r="AG98" s="17">
        <v>0</v>
      </c>
      <c r="AH98" s="15" t="s">
        <v>40</v>
      </c>
    </row>
    <row r="99" spans="1:34" ht="14.5">
      <c r="A99" s="13" t="str">
        <f t="shared" si="6"/>
        <v>OverStock</v>
      </c>
      <c r="B99" s="14" t="s">
        <v>295</v>
      </c>
      <c r="C99" s="15" t="s">
        <v>219</v>
      </c>
      <c r="D99" s="19">
        <f t="shared" si="7"/>
        <v>16</v>
      </c>
      <c r="E99" s="16" t="str">
        <f t="shared" si="8"/>
        <v>--</v>
      </c>
      <c r="F99" s="16">
        <f t="shared" si="9"/>
        <v>24</v>
      </c>
      <c r="G99" s="16" t="str">
        <f t="shared" si="10"/>
        <v>--</v>
      </c>
      <c r="H99" s="24" t="str">
        <f>IFERROR(VLOOKUP(B99,#REF!,8,FALSE),"")</f>
        <v/>
      </c>
      <c r="I99" s="17">
        <v>30000</v>
      </c>
      <c r="J99" s="17">
        <v>0</v>
      </c>
      <c r="K99" s="24" t="str">
        <f>IFERROR(VLOOKUP(B99,#REF!,11,FALSE),"")</f>
        <v/>
      </c>
      <c r="L99" s="17">
        <v>20000</v>
      </c>
      <c r="M99" s="6" t="s">
        <v>404</v>
      </c>
      <c r="N99" s="18" t="str">
        <f>IFERROR(VLOOKUP(B99,#REF!,13,FALSE),"")</f>
        <v/>
      </c>
      <c r="O99" s="19" t="str">
        <f>IFERROR(VLOOKUP(B99,#REF!,14,FALSE),"")</f>
        <v/>
      </c>
      <c r="P99" s="19" t="str">
        <f>IFERROR(VLOOKUP(B99,#REF!,15,FALSE),"")</f>
        <v/>
      </c>
      <c r="Q99" s="19"/>
      <c r="R99" s="25" t="str">
        <f>IFERROR(VLOOKUP(B99,#REF!,16,FALSE),"")</f>
        <v/>
      </c>
      <c r="S99" s="17">
        <v>0</v>
      </c>
      <c r="T99" s="17">
        <v>0</v>
      </c>
      <c r="U99" s="17">
        <v>20000</v>
      </c>
      <c r="V99" s="17">
        <v>0</v>
      </c>
      <c r="W99" s="20">
        <v>50000</v>
      </c>
      <c r="X99" s="16">
        <v>40</v>
      </c>
      <c r="Y99" s="21" t="s">
        <v>38</v>
      </c>
      <c r="Z99" s="20">
        <v>1250</v>
      </c>
      <c r="AA99" s="17" t="s">
        <v>38</v>
      </c>
      <c r="AB99" s="22" t="s">
        <v>39</v>
      </c>
      <c r="AC99" s="23" t="str">
        <f t="shared" si="11"/>
        <v>E</v>
      </c>
      <c r="AD99" s="17">
        <v>0</v>
      </c>
      <c r="AE99" s="17">
        <v>0</v>
      </c>
      <c r="AF99" s="17">
        <v>0</v>
      </c>
      <c r="AG99" s="17">
        <v>0</v>
      </c>
      <c r="AH99" s="15" t="s">
        <v>40</v>
      </c>
    </row>
    <row r="100" spans="1:34" ht="14.5">
      <c r="A100" s="13" t="str">
        <f t="shared" si="6"/>
        <v>ZeroZero</v>
      </c>
      <c r="B100" s="14" t="s">
        <v>81</v>
      </c>
      <c r="C100" s="15" t="s">
        <v>51</v>
      </c>
      <c r="D100" s="19" t="str">
        <f t="shared" si="7"/>
        <v>前八週無拉料</v>
      </c>
      <c r="E100" s="16" t="str">
        <f t="shared" si="8"/>
        <v>--</v>
      </c>
      <c r="F100" s="16" t="str">
        <f t="shared" si="9"/>
        <v>--</v>
      </c>
      <c r="G100" s="16" t="str">
        <f t="shared" si="10"/>
        <v>--</v>
      </c>
      <c r="H100" s="24" t="str">
        <f>IFERROR(VLOOKUP(B100,#REF!,8,FALSE),"")</f>
        <v/>
      </c>
      <c r="I100" s="17">
        <v>3000</v>
      </c>
      <c r="J100" s="17">
        <v>0</v>
      </c>
      <c r="K100" s="24" t="str">
        <f>IFERROR(VLOOKUP(B100,#REF!,11,FALSE),"")</f>
        <v/>
      </c>
      <c r="L100" s="17">
        <v>3000</v>
      </c>
      <c r="M100" s="6" t="s">
        <v>405</v>
      </c>
      <c r="N100" s="18" t="str">
        <f>IFERROR(VLOOKUP(B100,#REF!,13,FALSE),"")</f>
        <v/>
      </c>
      <c r="O100" s="19" t="str">
        <f>IFERROR(VLOOKUP(B100,#REF!,14,FALSE),"")</f>
        <v/>
      </c>
      <c r="P100" s="19" t="str">
        <f>IFERROR(VLOOKUP(B100,#REF!,15,FALSE),"")</f>
        <v/>
      </c>
      <c r="Q100" s="19"/>
      <c r="R100" s="25" t="str">
        <f>IFERROR(VLOOKUP(B100,#REF!,16,FALSE),"")</f>
        <v/>
      </c>
      <c r="S100" s="17">
        <v>0</v>
      </c>
      <c r="T100" s="17">
        <v>3000</v>
      </c>
      <c r="U100" s="17">
        <v>0</v>
      </c>
      <c r="V100" s="17">
        <v>0</v>
      </c>
      <c r="W100" s="20">
        <v>6000</v>
      </c>
      <c r="X100" s="16" t="s">
        <v>38</v>
      </c>
      <c r="Y100" s="21" t="s">
        <v>38</v>
      </c>
      <c r="Z100" s="20">
        <v>0</v>
      </c>
      <c r="AA100" s="17" t="s">
        <v>38</v>
      </c>
      <c r="AB100" s="22" t="s">
        <v>39</v>
      </c>
      <c r="AC100" s="23" t="str">
        <f t="shared" si="11"/>
        <v>E</v>
      </c>
      <c r="AD100" s="17">
        <v>0</v>
      </c>
      <c r="AE100" s="17">
        <v>728</v>
      </c>
      <c r="AF100" s="17">
        <v>3500</v>
      </c>
      <c r="AG100" s="17">
        <v>500</v>
      </c>
      <c r="AH100" s="15" t="s">
        <v>40</v>
      </c>
    </row>
    <row r="101" spans="1:34" ht="14.5">
      <c r="A101" s="13" t="str">
        <f t="shared" si="6"/>
        <v>ZeroZero</v>
      </c>
      <c r="B101" s="14" t="s">
        <v>50</v>
      </c>
      <c r="C101" s="15" t="s">
        <v>51</v>
      </c>
      <c r="D101" s="19" t="str">
        <f t="shared" si="7"/>
        <v>前八週無拉料</v>
      </c>
      <c r="E101" s="16" t="str">
        <f t="shared" si="8"/>
        <v>--</v>
      </c>
      <c r="F101" s="16" t="str">
        <f t="shared" si="9"/>
        <v>--</v>
      </c>
      <c r="G101" s="16" t="str">
        <f t="shared" si="10"/>
        <v>--</v>
      </c>
      <c r="H101" s="24" t="str">
        <f>IFERROR(VLOOKUP(B101,#REF!,8,FALSE),"")</f>
        <v/>
      </c>
      <c r="I101" s="17">
        <v>765000</v>
      </c>
      <c r="J101" s="17">
        <v>153000</v>
      </c>
      <c r="K101" s="24" t="str">
        <f>IFERROR(VLOOKUP(B101,#REF!,11,FALSE),"")</f>
        <v/>
      </c>
      <c r="L101" s="17">
        <v>1903</v>
      </c>
      <c r="M101" s="6" t="s">
        <v>405</v>
      </c>
      <c r="N101" s="18" t="str">
        <f>IFERROR(VLOOKUP(B101,#REF!,13,FALSE),"")</f>
        <v/>
      </c>
      <c r="O101" s="19" t="str">
        <f>IFERROR(VLOOKUP(B101,#REF!,14,FALSE),"")</f>
        <v/>
      </c>
      <c r="P101" s="19" t="str">
        <f>IFERROR(VLOOKUP(B101,#REF!,15,FALSE),"")</f>
        <v/>
      </c>
      <c r="Q101" s="19"/>
      <c r="R101" s="25" t="str">
        <f>IFERROR(VLOOKUP(B101,#REF!,16,FALSE),"")</f>
        <v/>
      </c>
      <c r="S101" s="17">
        <v>0</v>
      </c>
      <c r="T101" s="17">
        <v>1700</v>
      </c>
      <c r="U101" s="17">
        <v>203</v>
      </c>
      <c r="V101" s="17">
        <v>0</v>
      </c>
      <c r="W101" s="20">
        <v>766903</v>
      </c>
      <c r="X101" s="16" t="s">
        <v>38</v>
      </c>
      <c r="Y101" s="21" t="s">
        <v>38</v>
      </c>
      <c r="Z101" s="20">
        <v>0</v>
      </c>
      <c r="AA101" s="17" t="s">
        <v>38</v>
      </c>
      <c r="AB101" s="22" t="s">
        <v>39</v>
      </c>
      <c r="AC101" s="23" t="str">
        <f t="shared" si="11"/>
        <v>E</v>
      </c>
      <c r="AD101" s="17">
        <v>0</v>
      </c>
      <c r="AE101" s="17">
        <v>0</v>
      </c>
      <c r="AF101" s="17">
        <v>0</v>
      </c>
      <c r="AG101" s="17">
        <v>0</v>
      </c>
      <c r="AH101" s="15" t="s">
        <v>40</v>
      </c>
    </row>
    <row r="102" spans="1:34" ht="14.5">
      <c r="A102" s="13" t="str">
        <f t="shared" si="6"/>
        <v>OverStock</v>
      </c>
      <c r="B102" s="14" t="s">
        <v>281</v>
      </c>
      <c r="C102" s="15" t="s">
        <v>219</v>
      </c>
      <c r="D102" s="19">
        <f t="shared" si="7"/>
        <v>111.8</v>
      </c>
      <c r="E102" s="16" t="str">
        <f t="shared" si="8"/>
        <v>--</v>
      </c>
      <c r="F102" s="16">
        <f t="shared" si="9"/>
        <v>6923.1</v>
      </c>
      <c r="G102" s="16" t="str">
        <f t="shared" si="10"/>
        <v>--</v>
      </c>
      <c r="H102" s="24" t="str">
        <f>IFERROR(VLOOKUP(B102,#REF!,8,FALSE),"")</f>
        <v/>
      </c>
      <c r="I102" s="17">
        <v>90000</v>
      </c>
      <c r="J102" s="17">
        <v>0</v>
      </c>
      <c r="K102" s="24" t="str">
        <f>IFERROR(VLOOKUP(B102,#REF!,11,FALSE),"")</f>
        <v/>
      </c>
      <c r="L102" s="17">
        <v>1454</v>
      </c>
      <c r="M102" s="6" t="s">
        <v>404</v>
      </c>
      <c r="N102" s="18" t="str">
        <f>IFERROR(VLOOKUP(B102,#REF!,13,FALSE),"")</f>
        <v/>
      </c>
      <c r="O102" s="19" t="str">
        <f>IFERROR(VLOOKUP(B102,#REF!,14,FALSE),"")</f>
        <v/>
      </c>
      <c r="P102" s="19" t="str">
        <f>IFERROR(VLOOKUP(B102,#REF!,15,FALSE),"")</f>
        <v/>
      </c>
      <c r="Q102" s="19"/>
      <c r="R102" s="25" t="str">
        <f>IFERROR(VLOOKUP(B102,#REF!,16,FALSE),"")</f>
        <v/>
      </c>
      <c r="S102" s="17">
        <v>0</v>
      </c>
      <c r="T102" s="17">
        <v>1436</v>
      </c>
      <c r="U102" s="17">
        <v>18</v>
      </c>
      <c r="V102" s="17">
        <v>0</v>
      </c>
      <c r="W102" s="20">
        <v>91454</v>
      </c>
      <c r="X102" s="16">
        <v>7034.9</v>
      </c>
      <c r="Y102" s="21" t="s">
        <v>38</v>
      </c>
      <c r="Z102" s="20">
        <v>13</v>
      </c>
      <c r="AA102" s="17" t="s">
        <v>38</v>
      </c>
      <c r="AB102" s="22" t="s">
        <v>39</v>
      </c>
      <c r="AC102" s="23" t="str">
        <f t="shared" si="11"/>
        <v>E</v>
      </c>
      <c r="AD102" s="17">
        <v>0</v>
      </c>
      <c r="AE102" s="17">
        <v>0</v>
      </c>
      <c r="AF102" s="17">
        <v>0</v>
      </c>
      <c r="AG102" s="17">
        <v>0</v>
      </c>
      <c r="AH102" s="15" t="s">
        <v>40</v>
      </c>
    </row>
    <row r="103" spans="1:34" ht="14.5">
      <c r="A103" s="13" t="str">
        <f t="shared" si="6"/>
        <v>OverStock</v>
      </c>
      <c r="B103" s="14" t="s">
        <v>130</v>
      </c>
      <c r="C103" s="15" t="s">
        <v>37</v>
      </c>
      <c r="D103" s="19">
        <f t="shared" si="7"/>
        <v>12</v>
      </c>
      <c r="E103" s="16" t="str">
        <f t="shared" si="8"/>
        <v>--</v>
      </c>
      <c r="F103" s="16">
        <f t="shared" si="9"/>
        <v>20</v>
      </c>
      <c r="G103" s="16" t="str">
        <f t="shared" si="10"/>
        <v>--</v>
      </c>
      <c r="H103" s="24" t="str">
        <f>IFERROR(VLOOKUP(B103,#REF!,8,FALSE),"")</f>
        <v/>
      </c>
      <c r="I103" s="17">
        <v>15000</v>
      </c>
      <c r="J103" s="17">
        <v>6000</v>
      </c>
      <c r="K103" s="24" t="str">
        <f>IFERROR(VLOOKUP(B103,#REF!,11,FALSE),"")</f>
        <v/>
      </c>
      <c r="L103" s="17">
        <v>9000</v>
      </c>
      <c r="M103" s="6" t="s">
        <v>405</v>
      </c>
      <c r="N103" s="18" t="str">
        <f>IFERROR(VLOOKUP(B103,#REF!,13,FALSE),"")</f>
        <v/>
      </c>
      <c r="O103" s="19" t="str">
        <f>IFERROR(VLOOKUP(B103,#REF!,14,FALSE),"")</f>
        <v/>
      </c>
      <c r="P103" s="19" t="str">
        <f>IFERROR(VLOOKUP(B103,#REF!,15,FALSE),"")</f>
        <v/>
      </c>
      <c r="Q103" s="19"/>
      <c r="R103" s="25" t="str">
        <f>IFERROR(VLOOKUP(B103,#REF!,16,FALSE),"")</f>
        <v/>
      </c>
      <c r="S103" s="17">
        <v>0</v>
      </c>
      <c r="T103" s="17">
        <v>9000</v>
      </c>
      <c r="U103" s="17">
        <v>0</v>
      </c>
      <c r="V103" s="17">
        <v>0</v>
      </c>
      <c r="W103" s="20">
        <v>24000</v>
      </c>
      <c r="X103" s="16">
        <v>32</v>
      </c>
      <c r="Y103" s="21" t="s">
        <v>38</v>
      </c>
      <c r="Z103" s="20">
        <v>750</v>
      </c>
      <c r="AA103" s="17" t="s">
        <v>38</v>
      </c>
      <c r="AB103" s="22" t="s">
        <v>39</v>
      </c>
      <c r="AC103" s="23" t="str">
        <f t="shared" si="11"/>
        <v>E</v>
      </c>
      <c r="AD103" s="17">
        <v>0</v>
      </c>
      <c r="AE103" s="17">
        <v>4386</v>
      </c>
      <c r="AF103" s="17">
        <v>6558</v>
      </c>
      <c r="AG103" s="17">
        <v>0</v>
      </c>
      <c r="AH103" s="15" t="s">
        <v>40</v>
      </c>
    </row>
    <row r="104" spans="1:34" ht="14.5">
      <c r="A104" s="13" t="str">
        <f t="shared" si="6"/>
        <v>ZeroZero</v>
      </c>
      <c r="B104" s="14" t="s">
        <v>212</v>
      </c>
      <c r="C104" s="15" t="s">
        <v>211</v>
      </c>
      <c r="D104" s="19" t="str">
        <f t="shared" si="7"/>
        <v>前八週無拉料</v>
      </c>
      <c r="E104" s="16" t="str">
        <f t="shared" si="8"/>
        <v>--</v>
      </c>
      <c r="F104" s="16" t="str">
        <f t="shared" si="9"/>
        <v>--</v>
      </c>
      <c r="G104" s="16" t="str">
        <f t="shared" si="10"/>
        <v>--</v>
      </c>
      <c r="H104" s="24" t="str">
        <f>IFERROR(VLOOKUP(B104,#REF!,8,FALSE),"")</f>
        <v/>
      </c>
      <c r="I104" s="17">
        <v>0</v>
      </c>
      <c r="J104" s="17">
        <v>0</v>
      </c>
      <c r="K104" s="24" t="str">
        <f>IFERROR(VLOOKUP(B104,#REF!,11,FALSE),"")</f>
        <v/>
      </c>
      <c r="L104" s="17">
        <v>12920</v>
      </c>
      <c r="M104" s="6" t="s">
        <v>404</v>
      </c>
      <c r="N104" s="18" t="str">
        <f>IFERROR(VLOOKUP(B104,#REF!,13,FALSE),"")</f>
        <v/>
      </c>
      <c r="O104" s="19" t="str">
        <f>IFERROR(VLOOKUP(B104,#REF!,14,FALSE),"")</f>
        <v/>
      </c>
      <c r="P104" s="19" t="str">
        <f>IFERROR(VLOOKUP(B104,#REF!,15,FALSE),"")</f>
        <v/>
      </c>
      <c r="Q104" s="19"/>
      <c r="R104" s="25" t="str">
        <f>IFERROR(VLOOKUP(B104,#REF!,16,FALSE),"")</f>
        <v/>
      </c>
      <c r="S104" s="17">
        <v>0</v>
      </c>
      <c r="T104" s="17">
        <v>12700</v>
      </c>
      <c r="U104" s="17">
        <v>220</v>
      </c>
      <c r="V104" s="17">
        <v>0</v>
      </c>
      <c r="W104" s="20">
        <v>12920</v>
      </c>
      <c r="X104" s="16" t="s">
        <v>38</v>
      </c>
      <c r="Y104" s="21" t="s">
        <v>38</v>
      </c>
      <c r="Z104" s="20">
        <v>0</v>
      </c>
      <c r="AA104" s="17" t="s">
        <v>38</v>
      </c>
      <c r="AB104" s="22" t="s">
        <v>39</v>
      </c>
      <c r="AC104" s="23" t="str">
        <f t="shared" si="11"/>
        <v>E</v>
      </c>
      <c r="AD104" s="17">
        <v>0</v>
      </c>
      <c r="AE104" s="17">
        <v>0</v>
      </c>
      <c r="AF104" s="17">
        <v>0</v>
      </c>
      <c r="AG104" s="17">
        <v>0</v>
      </c>
      <c r="AH104" s="15" t="s">
        <v>40</v>
      </c>
    </row>
    <row r="105" spans="1:34" ht="14.5">
      <c r="A105" s="13" t="str">
        <f t="shared" si="6"/>
        <v>ZeroZero</v>
      </c>
      <c r="B105" s="14" t="s">
        <v>223</v>
      </c>
      <c r="C105" s="15" t="s">
        <v>219</v>
      </c>
      <c r="D105" s="19" t="str">
        <f t="shared" si="7"/>
        <v>前八週無拉料</v>
      </c>
      <c r="E105" s="16" t="str">
        <f t="shared" si="8"/>
        <v>--</v>
      </c>
      <c r="F105" s="16" t="str">
        <f t="shared" si="9"/>
        <v>--</v>
      </c>
      <c r="G105" s="16" t="str">
        <f t="shared" si="10"/>
        <v>--</v>
      </c>
      <c r="H105" s="24" t="str">
        <f>IFERROR(VLOOKUP(B105,#REF!,8,FALSE),"")</f>
        <v/>
      </c>
      <c r="I105" s="17">
        <v>0</v>
      </c>
      <c r="J105" s="17">
        <v>0</v>
      </c>
      <c r="K105" s="24" t="str">
        <f>IFERROR(VLOOKUP(B105,#REF!,11,FALSE),"")</f>
        <v/>
      </c>
      <c r="L105" s="17">
        <v>6000</v>
      </c>
      <c r="M105" s="6" t="s">
        <v>404</v>
      </c>
      <c r="N105" s="18" t="str">
        <f>IFERROR(VLOOKUP(B105,#REF!,13,FALSE),"")</f>
        <v/>
      </c>
      <c r="O105" s="19" t="str">
        <f>IFERROR(VLOOKUP(B105,#REF!,14,FALSE),"")</f>
        <v/>
      </c>
      <c r="P105" s="19" t="str">
        <f>IFERROR(VLOOKUP(B105,#REF!,15,FALSE),"")</f>
        <v/>
      </c>
      <c r="Q105" s="19"/>
      <c r="R105" s="25" t="str">
        <f>IFERROR(VLOOKUP(B105,#REF!,16,FALSE),"")</f>
        <v/>
      </c>
      <c r="S105" s="17">
        <v>0</v>
      </c>
      <c r="T105" s="17">
        <v>6000</v>
      </c>
      <c r="U105" s="17">
        <v>0</v>
      </c>
      <c r="V105" s="17">
        <v>0</v>
      </c>
      <c r="W105" s="20">
        <v>6000</v>
      </c>
      <c r="X105" s="16" t="s">
        <v>38</v>
      </c>
      <c r="Y105" s="21" t="s">
        <v>38</v>
      </c>
      <c r="Z105" s="20">
        <v>0</v>
      </c>
      <c r="AA105" s="17" t="s">
        <v>38</v>
      </c>
      <c r="AB105" s="22" t="s">
        <v>39</v>
      </c>
      <c r="AC105" s="23" t="str">
        <f t="shared" si="11"/>
        <v>E</v>
      </c>
      <c r="AD105" s="17">
        <v>0</v>
      </c>
      <c r="AE105" s="17">
        <v>0</v>
      </c>
      <c r="AF105" s="17">
        <v>0</v>
      </c>
      <c r="AG105" s="17">
        <v>0</v>
      </c>
      <c r="AH105" s="15" t="s">
        <v>40</v>
      </c>
    </row>
    <row r="106" spans="1:34" ht="14.5">
      <c r="A106" s="13" t="str">
        <f t="shared" si="6"/>
        <v>ZeroZero</v>
      </c>
      <c r="B106" s="14" t="s">
        <v>391</v>
      </c>
      <c r="C106" s="15" t="s">
        <v>347</v>
      </c>
      <c r="D106" s="19" t="str">
        <f t="shared" si="7"/>
        <v>前八週無拉料</v>
      </c>
      <c r="E106" s="16" t="str">
        <f t="shared" si="8"/>
        <v>--</v>
      </c>
      <c r="F106" s="16" t="str">
        <f t="shared" si="9"/>
        <v>--</v>
      </c>
      <c r="G106" s="16" t="str">
        <f t="shared" si="10"/>
        <v>--</v>
      </c>
      <c r="H106" s="24" t="str">
        <f>IFERROR(VLOOKUP(B106,#REF!,8,FALSE),"")</f>
        <v/>
      </c>
      <c r="I106" s="17">
        <v>0</v>
      </c>
      <c r="J106" s="17">
        <v>0</v>
      </c>
      <c r="K106" s="24" t="str">
        <f>IFERROR(VLOOKUP(B106,#REF!,11,FALSE),"")</f>
        <v/>
      </c>
      <c r="L106" s="17">
        <v>1160</v>
      </c>
      <c r="M106" s="6" t="s">
        <v>403</v>
      </c>
      <c r="N106" s="18" t="str">
        <f>IFERROR(VLOOKUP(B106,#REF!,13,FALSE),"")</f>
        <v/>
      </c>
      <c r="O106" s="19" t="str">
        <f>IFERROR(VLOOKUP(B106,#REF!,14,FALSE),"")</f>
        <v/>
      </c>
      <c r="P106" s="19" t="str">
        <f>IFERROR(VLOOKUP(B106,#REF!,15,FALSE),"")</f>
        <v/>
      </c>
      <c r="Q106" s="19"/>
      <c r="R106" s="25" t="str">
        <f>IFERROR(VLOOKUP(B106,#REF!,16,FALSE),"")</f>
        <v/>
      </c>
      <c r="S106" s="17">
        <v>0</v>
      </c>
      <c r="T106" s="17">
        <v>1160</v>
      </c>
      <c r="U106" s="17">
        <v>0</v>
      </c>
      <c r="V106" s="17">
        <v>0</v>
      </c>
      <c r="W106" s="20">
        <v>1160</v>
      </c>
      <c r="X106" s="16" t="s">
        <v>38</v>
      </c>
      <c r="Y106" s="21" t="s">
        <v>38</v>
      </c>
      <c r="Z106" s="20">
        <v>0</v>
      </c>
      <c r="AA106" s="17" t="s">
        <v>38</v>
      </c>
      <c r="AB106" s="22" t="s">
        <v>39</v>
      </c>
      <c r="AC106" s="23" t="str">
        <f t="shared" si="11"/>
        <v>E</v>
      </c>
      <c r="AD106" s="17">
        <v>0</v>
      </c>
      <c r="AE106" s="17">
        <v>0</v>
      </c>
      <c r="AF106" s="17">
        <v>0</v>
      </c>
      <c r="AG106" s="17">
        <v>0</v>
      </c>
      <c r="AH106" s="15" t="s">
        <v>40</v>
      </c>
    </row>
    <row r="107" spans="1:34" ht="14.5">
      <c r="A107" s="13" t="str">
        <f t="shared" si="6"/>
        <v>OverStock</v>
      </c>
      <c r="B107" s="14" t="s">
        <v>293</v>
      </c>
      <c r="C107" s="15" t="s">
        <v>219</v>
      </c>
      <c r="D107" s="19">
        <f t="shared" si="7"/>
        <v>15.1</v>
      </c>
      <c r="E107" s="16" t="str">
        <f t="shared" si="8"/>
        <v>--</v>
      </c>
      <c r="F107" s="16">
        <f t="shared" si="9"/>
        <v>14.2</v>
      </c>
      <c r="G107" s="16" t="str">
        <f t="shared" si="10"/>
        <v>--</v>
      </c>
      <c r="H107" s="24" t="str">
        <f>IFERROR(VLOOKUP(B107,#REF!,8,FALSE),"")</f>
        <v/>
      </c>
      <c r="I107" s="17">
        <v>6000</v>
      </c>
      <c r="J107" s="17">
        <v>6000</v>
      </c>
      <c r="K107" s="24" t="str">
        <f>IFERROR(VLOOKUP(B107,#REF!,11,FALSE),"")</f>
        <v/>
      </c>
      <c r="L107" s="17">
        <v>6381</v>
      </c>
      <c r="M107" s="6" t="s">
        <v>404</v>
      </c>
      <c r="N107" s="18" t="str">
        <f>IFERROR(VLOOKUP(B107,#REF!,13,FALSE),"")</f>
        <v/>
      </c>
      <c r="O107" s="19" t="str">
        <f>IFERROR(VLOOKUP(B107,#REF!,14,FALSE),"")</f>
        <v/>
      </c>
      <c r="P107" s="19" t="str">
        <f>IFERROR(VLOOKUP(B107,#REF!,15,FALSE),"")</f>
        <v/>
      </c>
      <c r="Q107" s="19"/>
      <c r="R107" s="25" t="str">
        <f>IFERROR(VLOOKUP(B107,#REF!,16,FALSE),"")</f>
        <v/>
      </c>
      <c r="S107" s="17">
        <v>0</v>
      </c>
      <c r="T107" s="17">
        <v>3000</v>
      </c>
      <c r="U107" s="17">
        <v>3381</v>
      </c>
      <c r="V107" s="17">
        <v>0</v>
      </c>
      <c r="W107" s="20">
        <v>12381</v>
      </c>
      <c r="X107" s="16">
        <v>29.3</v>
      </c>
      <c r="Y107" s="21" t="s">
        <v>38</v>
      </c>
      <c r="Z107" s="20">
        <v>423</v>
      </c>
      <c r="AA107" s="17" t="s">
        <v>38</v>
      </c>
      <c r="AB107" s="22" t="s">
        <v>39</v>
      </c>
      <c r="AC107" s="23" t="str">
        <f t="shared" si="11"/>
        <v>E</v>
      </c>
      <c r="AD107" s="17">
        <v>0</v>
      </c>
      <c r="AE107" s="17">
        <v>0</v>
      </c>
      <c r="AF107" s="17">
        <v>0</v>
      </c>
      <c r="AG107" s="17">
        <v>0</v>
      </c>
      <c r="AH107" s="15" t="s">
        <v>40</v>
      </c>
    </row>
    <row r="108" spans="1:34" ht="14.5">
      <c r="A108" s="13" t="str">
        <f t="shared" si="6"/>
        <v>ZeroZero</v>
      </c>
      <c r="B108" s="14" t="s">
        <v>85</v>
      </c>
      <c r="C108" s="15" t="s">
        <v>51</v>
      </c>
      <c r="D108" s="19" t="str">
        <f t="shared" si="7"/>
        <v>前八週無拉料</v>
      </c>
      <c r="E108" s="16" t="str">
        <f t="shared" si="8"/>
        <v>--</v>
      </c>
      <c r="F108" s="16" t="str">
        <f t="shared" si="9"/>
        <v>--</v>
      </c>
      <c r="G108" s="16" t="str">
        <f t="shared" si="10"/>
        <v>--</v>
      </c>
      <c r="H108" s="24" t="str">
        <f>IFERROR(VLOOKUP(B108,#REF!,8,FALSE),"")</f>
        <v/>
      </c>
      <c r="I108" s="17">
        <v>0</v>
      </c>
      <c r="J108" s="17">
        <v>0</v>
      </c>
      <c r="K108" s="24" t="str">
        <f>IFERROR(VLOOKUP(B108,#REF!,11,FALSE),"")</f>
        <v/>
      </c>
      <c r="L108" s="17">
        <v>1223</v>
      </c>
      <c r="M108" s="6" t="s">
        <v>405</v>
      </c>
      <c r="N108" s="18" t="str">
        <f>IFERROR(VLOOKUP(B108,#REF!,13,FALSE),"")</f>
        <v/>
      </c>
      <c r="O108" s="19" t="str">
        <f>IFERROR(VLOOKUP(B108,#REF!,14,FALSE),"")</f>
        <v/>
      </c>
      <c r="P108" s="19" t="str">
        <f>IFERROR(VLOOKUP(B108,#REF!,15,FALSE),"")</f>
        <v/>
      </c>
      <c r="Q108" s="19"/>
      <c r="R108" s="25" t="str">
        <f>IFERROR(VLOOKUP(B108,#REF!,16,FALSE),"")</f>
        <v/>
      </c>
      <c r="S108" s="17">
        <v>0</v>
      </c>
      <c r="T108" s="17">
        <v>1223</v>
      </c>
      <c r="U108" s="17">
        <v>0</v>
      </c>
      <c r="V108" s="17">
        <v>0</v>
      </c>
      <c r="W108" s="20">
        <v>1223</v>
      </c>
      <c r="X108" s="16" t="s">
        <v>38</v>
      </c>
      <c r="Y108" s="21" t="s">
        <v>38</v>
      </c>
      <c r="Z108" s="20">
        <v>0</v>
      </c>
      <c r="AA108" s="17" t="s">
        <v>38</v>
      </c>
      <c r="AB108" s="22" t="s">
        <v>39</v>
      </c>
      <c r="AC108" s="23" t="str">
        <f t="shared" si="11"/>
        <v>E</v>
      </c>
      <c r="AD108" s="17">
        <v>0</v>
      </c>
      <c r="AE108" s="17">
        <v>0</v>
      </c>
      <c r="AF108" s="17">
        <v>0</v>
      </c>
      <c r="AG108" s="17">
        <v>0</v>
      </c>
      <c r="AH108" s="15" t="s">
        <v>40</v>
      </c>
    </row>
    <row r="109" spans="1:34" ht="14.5">
      <c r="A109" s="13" t="str">
        <f t="shared" si="6"/>
        <v>ZeroZero</v>
      </c>
      <c r="B109" s="14" t="s">
        <v>313</v>
      </c>
      <c r="C109" s="15" t="s">
        <v>211</v>
      </c>
      <c r="D109" s="19" t="str">
        <f t="shared" si="7"/>
        <v>前八週無拉料</v>
      </c>
      <c r="E109" s="16" t="str">
        <f t="shared" si="8"/>
        <v>--</v>
      </c>
      <c r="F109" s="16" t="str">
        <f t="shared" si="9"/>
        <v>--</v>
      </c>
      <c r="G109" s="16" t="str">
        <f t="shared" si="10"/>
        <v>--</v>
      </c>
      <c r="H109" s="24" t="str">
        <f>IFERROR(VLOOKUP(B109,#REF!,8,FALSE),"")</f>
        <v/>
      </c>
      <c r="I109" s="17">
        <v>0</v>
      </c>
      <c r="J109" s="17">
        <v>0</v>
      </c>
      <c r="K109" s="24" t="str">
        <f>IFERROR(VLOOKUP(B109,#REF!,11,FALSE),"")</f>
        <v/>
      </c>
      <c r="L109" s="17">
        <v>5700</v>
      </c>
      <c r="M109" s="6" t="s">
        <v>404</v>
      </c>
      <c r="N109" s="18" t="str">
        <f>IFERROR(VLOOKUP(B109,#REF!,13,FALSE),"")</f>
        <v/>
      </c>
      <c r="O109" s="19" t="str">
        <f>IFERROR(VLOOKUP(B109,#REF!,14,FALSE),"")</f>
        <v/>
      </c>
      <c r="P109" s="19" t="str">
        <f>IFERROR(VLOOKUP(B109,#REF!,15,FALSE),"")</f>
        <v/>
      </c>
      <c r="Q109" s="19"/>
      <c r="R109" s="25" t="str">
        <f>IFERROR(VLOOKUP(B109,#REF!,16,FALSE),"")</f>
        <v/>
      </c>
      <c r="S109" s="17">
        <v>0</v>
      </c>
      <c r="T109" s="17">
        <v>5700</v>
      </c>
      <c r="U109" s="17">
        <v>0</v>
      </c>
      <c r="V109" s="17">
        <v>0</v>
      </c>
      <c r="W109" s="20">
        <v>5700</v>
      </c>
      <c r="X109" s="16" t="s">
        <v>38</v>
      </c>
      <c r="Y109" s="21" t="s">
        <v>38</v>
      </c>
      <c r="Z109" s="20">
        <v>0</v>
      </c>
      <c r="AA109" s="17" t="s">
        <v>38</v>
      </c>
      <c r="AB109" s="22" t="s">
        <v>39</v>
      </c>
      <c r="AC109" s="23" t="str">
        <f t="shared" si="11"/>
        <v>E</v>
      </c>
      <c r="AD109" s="17">
        <v>0</v>
      </c>
      <c r="AE109" s="17">
        <v>0</v>
      </c>
      <c r="AF109" s="17">
        <v>0</v>
      </c>
      <c r="AG109" s="17">
        <v>0</v>
      </c>
      <c r="AH109" s="15" t="s">
        <v>40</v>
      </c>
    </row>
    <row r="110" spans="1:34" ht="14.5">
      <c r="A110" s="13" t="str">
        <f t="shared" si="6"/>
        <v>ZeroZero</v>
      </c>
      <c r="B110" s="14" t="s">
        <v>278</v>
      </c>
      <c r="C110" s="15" t="s">
        <v>219</v>
      </c>
      <c r="D110" s="19" t="str">
        <f t="shared" si="7"/>
        <v>前八週無拉料</v>
      </c>
      <c r="E110" s="16" t="str">
        <f t="shared" si="8"/>
        <v>--</v>
      </c>
      <c r="F110" s="16" t="str">
        <f t="shared" si="9"/>
        <v>--</v>
      </c>
      <c r="G110" s="16" t="str">
        <f t="shared" si="10"/>
        <v>--</v>
      </c>
      <c r="H110" s="24" t="str">
        <f>IFERROR(VLOOKUP(B110,#REF!,8,FALSE),"")</f>
        <v/>
      </c>
      <c r="I110" s="17">
        <v>0</v>
      </c>
      <c r="J110" s="17">
        <v>0</v>
      </c>
      <c r="K110" s="24" t="str">
        <f>IFERROR(VLOOKUP(B110,#REF!,11,FALSE),"")</f>
        <v/>
      </c>
      <c r="L110" s="17">
        <v>500</v>
      </c>
      <c r="M110" s="6" t="s">
        <v>404</v>
      </c>
      <c r="N110" s="18" t="str">
        <f>IFERROR(VLOOKUP(B110,#REF!,13,FALSE),"")</f>
        <v/>
      </c>
      <c r="O110" s="19" t="str">
        <f>IFERROR(VLOOKUP(B110,#REF!,14,FALSE),"")</f>
        <v/>
      </c>
      <c r="P110" s="19" t="str">
        <f>IFERROR(VLOOKUP(B110,#REF!,15,FALSE),"")</f>
        <v/>
      </c>
      <c r="Q110" s="19"/>
      <c r="R110" s="25" t="str">
        <f>IFERROR(VLOOKUP(B110,#REF!,16,FALSE),"")</f>
        <v/>
      </c>
      <c r="S110" s="17">
        <v>0</v>
      </c>
      <c r="T110" s="17">
        <v>500</v>
      </c>
      <c r="U110" s="17">
        <v>0</v>
      </c>
      <c r="V110" s="17">
        <v>0</v>
      </c>
      <c r="W110" s="20">
        <v>500</v>
      </c>
      <c r="X110" s="16" t="s">
        <v>38</v>
      </c>
      <c r="Y110" s="21" t="s">
        <v>38</v>
      </c>
      <c r="Z110" s="20">
        <v>0</v>
      </c>
      <c r="AA110" s="17" t="s">
        <v>38</v>
      </c>
      <c r="AB110" s="22" t="s">
        <v>39</v>
      </c>
      <c r="AC110" s="23" t="str">
        <f t="shared" si="11"/>
        <v>E</v>
      </c>
      <c r="AD110" s="17">
        <v>0</v>
      </c>
      <c r="AE110" s="17">
        <v>0</v>
      </c>
      <c r="AF110" s="17">
        <v>0</v>
      </c>
      <c r="AG110" s="17">
        <v>0</v>
      </c>
      <c r="AH110" s="15" t="s">
        <v>40</v>
      </c>
    </row>
    <row r="111" spans="1:34" ht="14.5">
      <c r="A111" s="13" t="str">
        <f t="shared" si="6"/>
        <v>ZeroZero</v>
      </c>
      <c r="B111" s="14" t="s">
        <v>76</v>
      </c>
      <c r="C111" s="15" t="s">
        <v>51</v>
      </c>
      <c r="D111" s="19" t="str">
        <f t="shared" si="7"/>
        <v>前八週無拉料</v>
      </c>
      <c r="E111" s="16" t="str">
        <f t="shared" si="8"/>
        <v>--</v>
      </c>
      <c r="F111" s="16" t="str">
        <f t="shared" si="9"/>
        <v>--</v>
      </c>
      <c r="G111" s="16" t="str">
        <f t="shared" si="10"/>
        <v>--</v>
      </c>
      <c r="H111" s="24" t="str">
        <f>IFERROR(VLOOKUP(B111,#REF!,8,FALSE),"")</f>
        <v/>
      </c>
      <c r="I111" s="17">
        <v>0</v>
      </c>
      <c r="J111" s="17">
        <v>0</v>
      </c>
      <c r="K111" s="24" t="str">
        <f>IFERROR(VLOOKUP(B111,#REF!,11,FALSE),"")</f>
        <v/>
      </c>
      <c r="L111" s="17">
        <v>3000</v>
      </c>
      <c r="M111" s="6" t="s">
        <v>405</v>
      </c>
      <c r="N111" s="18" t="str">
        <f>IFERROR(VLOOKUP(B111,#REF!,13,FALSE),"")</f>
        <v/>
      </c>
      <c r="O111" s="19" t="str">
        <f>IFERROR(VLOOKUP(B111,#REF!,14,FALSE),"")</f>
        <v/>
      </c>
      <c r="P111" s="19" t="str">
        <f>IFERROR(VLOOKUP(B111,#REF!,15,FALSE),"")</f>
        <v/>
      </c>
      <c r="Q111" s="19"/>
      <c r="R111" s="25" t="str">
        <f>IFERROR(VLOOKUP(B111,#REF!,16,FALSE),"")</f>
        <v/>
      </c>
      <c r="S111" s="17">
        <v>0</v>
      </c>
      <c r="T111" s="17">
        <v>3000</v>
      </c>
      <c r="U111" s="17">
        <v>0</v>
      </c>
      <c r="V111" s="17">
        <v>0</v>
      </c>
      <c r="W111" s="20">
        <v>3000</v>
      </c>
      <c r="X111" s="16" t="s">
        <v>38</v>
      </c>
      <c r="Y111" s="21" t="s">
        <v>38</v>
      </c>
      <c r="Z111" s="20">
        <v>0</v>
      </c>
      <c r="AA111" s="17" t="s">
        <v>38</v>
      </c>
      <c r="AB111" s="22" t="s">
        <v>39</v>
      </c>
      <c r="AC111" s="23" t="str">
        <f t="shared" si="11"/>
        <v>E</v>
      </c>
      <c r="AD111" s="17">
        <v>0</v>
      </c>
      <c r="AE111" s="17">
        <v>0</v>
      </c>
      <c r="AF111" s="17">
        <v>0</v>
      </c>
      <c r="AG111" s="17">
        <v>0</v>
      </c>
      <c r="AH111" s="15" t="s">
        <v>40</v>
      </c>
    </row>
    <row r="112" spans="1:34" ht="14.5">
      <c r="A112" s="13" t="str">
        <f t="shared" si="6"/>
        <v>ZeroZero</v>
      </c>
      <c r="B112" s="14" t="s">
        <v>351</v>
      </c>
      <c r="C112" s="15" t="s">
        <v>350</v>
      </c>
      <c r="D112" s="19" t="str">
        <f t="shared" si="7"/>
        <v>前八週無拉料</v>
      </c>
      <c r="E112" s="16" t="str">
        <f t="shared" si="8"/>
        <v>--</v>
      </c>
      <c r="F112" s="16" t="str">
        <f t="shared" si="9"/>
        <v>--</v>
      </c>
      <c r="G112" s="16" t="str">
        <f t="shared" si="10"/>
        <v>--</v>
      </c>
      <c r="H112" s="24" t="str">
        <f>IFERROR(VLOOKUP(B112,#REF!,8,FALSE),"")</f>
        <v/>
      </c>
      <c r="I112" s="17">
        <v>0</v>
      </c>
      <c r="J112" s="17">
        <v>0</v>
      </c>
      <c r="K112" s="24" t="str">
        <f>IFERROR(VLOOKUP(B112,#REF!,11,FALSE),"")</f>
        <v/>
      </c>
      <c r="L112" s="17">
        <v>600</v>
      </c>
      <c r="M112" s="6" t="s">
        <v>404</v>
      </c>
      <c r="N112" s="18" t="str">
        <f>IFERROR(VLOOKUP(B112,#REF!,13,FALSE),"")</f>
        <v/>
      </c>
      <c r="O112" s="19" t="str">
        <f>IFERROR(VLOOKUP(B112,#REF!,14,FALSE),"")</f>
        <v/>
      </c>
      <c r="P112" s="19" t="str">
        <f>IFERROR(VLOOKUP(B112,#REF!,15,FALSE),"")</f>
        <v/>
      </c>
      <c r="Q112" s="19"/>
      <c r="R112" s="25" t="str">
        <f>IFERROR(VLOOKUP(B112,#REF!,16,FALSE),"")</f>
        <v/>
      </c>
      <c r="S112" s="17">
        <v>0</v>
      </c>
      <c r="T112" s="17">
        <v>600</v>
      </c>
      <c r="U112" s="17">
        <v>0</v>
      </c>
      <c r="V112" s="17">
        <v>0</v>
      </c>
      <c r="W112" s="20">
        <v>600</v>
      </c>
      <c r="X112" s="16" t="s">
        <v>38</v>
      </c>
      <c r="Y112" s="21" t="s">
        <v>38</v>
      </c>
      <c r="Z112" s="20">
        <v>0</v>
      </c>
      <c r="AA112" s="17" t="s">
        <v>38</v>
      </c>
      <c r="AB112" s="22" t="s">
        <v>39</v>
      </c>
      <c r="AC112" s="23" t="str">
        <f t="shared" si="11"/>
        <v>E</v>
      </c>
      <c r="AD112" s="17">
        <v>0</v>
      </c>
      <c r="AE112" s="17">
        <v>0</v>
      </c>
      <c r="AF112" s="17">
        <v>0</v>
      </c>
      <c r="AG112" s="17">
        <v>0</v>
      </c>
      <c r="AH112" s="15" t="s">
        <v>40</v>
      </c>
    </row>
    <row r="113" spans="1:34" ht="14.5">
      <c r="A113" s="13" t="str">
        <f t="shared" si="6"/>
        <v>OverStock</v>
      </c>
      <c r="B113" s="14" t="s">
        <v>198</v>
      </c>
      <c r="C113" s="15" t="s">
        <v>139</v>
      </c>
      <c r="D113" s="19">
        <f t="shared" si="7"/>
        <v>14.8</v>
      </c>
      <c r="E113" s="16">
        <f t="shared" si="8"/>
        <v>25.5</v>
      </c>
      <c r="F113" s="16">
        <f t="shared" si="9"/>
        <v>34.1</v>
      </c>
      <c r="G113" s="16">
        <f t="shared" si="10"/>
        <v>58.8</v>
      </c>
      <c r="H113" s="24" t="str">
        <f>IFERROR(VLOOKUP(B113,#REF!,8,FALSE),"")</f>
        <v/>
      </c>
      <c r="I113" s="17">
        <v>3000</v>
      </c>
      <c r="J113" s="17">
        <v>3000</v>
      </c>
      <c r="K113" s="24" t="str">
        <f>IFERROR(VLOOKUP(B113,#REF!,11,FALSE),"")</f>
        <v/>
      </c>
      <c r="L113" s="17">
        <v>1300</v>
      </c>
      <c r="M113" s="6" t="s">
        <v>405</v>
      </c>
      <c r="N113" s="18" t="str">
        <f>IFERROR(VLOOKUP(B113,#REF!,13,FALSE),"")</f>
        <v/>
      </c>
      <c r="O113" s="19" t="str">
        <f>IFERROR(VLOOKUP(B113,#REF!,14,FALSE),"")</f>
        <v/>
      </c>
      <c r="P113" s="19" t="str">
        <f>IFERROR(VLOOKUP(B113,#REF!,15,FALSE),"")</f>
        <v/>
      </c>
      <c r="Q113" s="19"/>
      <c r="R113" s="25" t="str">
        <f>IFERROR(VLOOKUP(B113,#REF!,16,FALSE),"")</f>
        <v/>
      </c>
      <c r="S113" s="17">
        <v>0</v>
      </c>
      <c r="T113" s="17">
        <v>0</v>
      </c>
      <c r="U113" s="17">
        <v>1300</v>
      </c>
      <c r="V113" s="17">
        <v>0</v>
      </c>
      <c r="W113" s="20">
        <v>4300</v>
      </c>
      <c r="X113" s="16">
        <v>48.9</v>
      </c>
      <c r="Y113" s="21">
        <v>84.3</v>
      </c>
      <c r="Z113" s="20">
        <v>88</v>
      </c>
      <c r="AA113" s="17">
        <v>51</v>
      </c>
      <c r="AB113" s="22">
        <v>0.6</v>
      </c>
      <c r="AC113" s="23">
        <f t="shared" si="11"/>
        <v>100</v>
      </c>
      <c r="AD113" s="17">
        <v>460</v>
      </c>
      <c r="AE113" s="17">
        <v>0</v>
      </c>
      <c r="AF113" s="17">
        <v>0</v>
      </c>
      <c r="AG113" s="17">
        <v>0</v>
      </c>
      <c r="AH113" s="15" t="s">
        <v>40</v>
      </c>
    </row>
    <row r="114" spans="1:34" ht="14.5">
      <c r="A114" s="13" t="str">
        <f t="shared" si="6"/>
        <v>ZeroZero</v>
      </c>
      <c r="B114" s="14" t="s">
        <v>214</v>
      </c>
      <c r="C114" s="15" t="s">
        <v>211</v>
      </c>
      <c r="D114" s="19" t="str">
        <f t="shared" si="7"/>
        <v>前八週無拉料</v>
      </c>
      <c r="E114" s="16" t="str">
        <f t="shared" si="8"/>
        <v>--</v>
      </c>
      <c r="F114" s="16" t="str">
        <f t="shared" si="9"/>
        <v>--</v>
      </c>
      <c r="G114" s="16" t="str">
        <f t="shared" si="10"/>
        <v>--</v>
      </c>
      <c r="H114" s="24" t="str">
        <f>IFERROR(VLOOKUP(B114,#REF!,8,FALSE),"")</f>
        <v/>
      </c>
      <c r="I114" s="17">
        <v>4000</v>
      </c>
      <c r="J114" s="17">
        <v>4000</v>
      </c>
      <c r="K114" s="24" t="str">
        <f>IFERROR(VLOOKUP(B114,#REF!,11,FALSE),"")</f>
        <v/>
      </c>
      <c r="L114" s="17">
        <v>4000</v>
      </c>
      <c r="M114" s="6" t="s">
        <v>404</v>
      </c>
      <c r="N114" s="18" t="str">
        <f>IFERROR(VLOOKUP(B114,#REF!,13,FALSE),"")</f>
        <v/>
      </c>
      <c r="O114" s="19" t="str">
        <f>IFERROR(VLOOKUP(B114,#REF!,14,FALSE),"")</f>
        <v/>
      </c>
      <c r="P114" s="19" t="str">
        <f>IFERROR(VLOOKUP(B114,#REF!,15,FALSE),"")</f>
        <v/>
      </c>
      <c r="Q114" s="19"/>
      <c r="R114" s="25" t="str">
        <f>IFERROR(VLOOKUP(B114,#REF!,16,FALSE),"")</f>
        <v/>
      </c>
      <c r="S114" s="17">
        <v>0</v>
      </c>
      <c r="T114" s="17">
        <v>4000</v>
      </c>
      <c r="U114" s="17">
        <v>0</v>
      </c>
      <c r="V114" s="17">
        <v>0</v>
      </c>
      <c r="W114" s="20">
        <v>8000</v>
      </c>
      <c r="X114" s="16" t="s">
        <v>38</v>
      </c>
      <c r="Y114" s="21" t="s">
        <v>38</v>
      </c>
      <c r="Z114" s="20">
        <v>0</v>
      </c>
      <c r="AA114" s="17" t="s">
        <v>38</v>
      </c>
      <c r="AB114" s="22" t="s">
        <v>39</v>
      </c>
      <c r="AC114" s="23" t="str">
        <f t="shared" si="11"/>
        <v>E</v>
      </c>
      <c r="AD114" s="17">
        <v>0</v>
      </c>
      <c r="AE114" s="17">
        <v>2763</v>
      </c>
      <c r="AF114" s="17">
        <v>4640</v>
      </c>
      <c r="AG114" s="17">
        <v>2848</v>
      </c>
      <c r="AH114" s="15" t="s">
        <v>40</v>
      </c>
    </row>
    <row r="115" spans="1:34" ht="14.5">
      <c r="A115" s="13" t="str">
        <f t="shared" si="6"/>
        <v>ZeroZero</v>
      </c>
      <c r="B115" s="14" t="s">
        <v>213</v>
      </c>
      <c r="C115" s="15" t="s">
        <v>211</v>
      </c>
      <c r="D115" s="19" t="str">
        <f t="shared" si="7"/>
        <v>前八週無拉料</v>
      </c>
      <c r="E115" s="16" t="str">
        <f t="shared" si="8"/>
        <v>--</v>
      </c>
      <c r="F115" s="16" t="str">
        <f t="shared" si="9"/>
        <v>--</v>
      </c>
      <c r="G115" s="16" t="str">
        <f t="shared" si="10"/>
        <v>--</v>
      </c>
      <c r="H115" s="24" t="str">
        <f>IFERROR(VLOOKUP(B115,#REF!,8,FALSE),"")</f>
        <v/>
      </c>
      <c r="I115" s="17">
        <v>800</v>
      </c>
      <c r="J115" s="17">
        <v>800</v>
      </c>
      <c r="K115" s="24" t="str">
        <f>IFERROR(VLOOKUP(B115,#REF!,11,FALSE),"")</f>
        <v/>
      </c>
      <c r="L115" s="17">
        <v>800</v>
      </c>
      <c r="M115" s="6" t="s">
        <v>404</v>
      </c>
      <c r="N115" s="18" t="str">
        <f>IFERROR(VLOOKUP(B115,#REF!,13,FALSE),"")</f>
        <v/>
      </c>
      <c r="O115" s="19" t="str">
        <f>IFERROR(VLOOKUP(B115,#REF!,14,FALSE),"")</f>
        <v/>
      </c>
      <c r="P115" s="19" t="str">
        <f>IFERROR(VLOOKUP(B115,#REF!,15,FALSE),"")</f>
        <v/>
      </c>
      <c r="Q115" s="19"/>
      <c r="R115" s="25" t="str">
        <f>IFERROR(VLOOKUP(B115,#REF!,16,FALSE),"")</f>
        <v/>
      </c>
      <c r="S115" s="17">
        <v>0</v>
      </c>
      <c r="T115" s="17">
        <v>800</v>
      </c>
      <c r="U115" s="17">
        <v>0</v>
      </c>
      <c r="V115" s="17">
        <v>0</v>
      </c>
      <c r="W115" s="20">
        <v>1600</v>
      </c>
      <c r="X115" s="16" t="s">
        <v>38</v>
      </c>
      <c r="Y115" s="21" t="s">
        <v>38</v>
      </c>
      <c r="Z115" s="20">
        <v>0</v>
      </c>
      <c r="AA115" s="17" t="s">
        <v>38</v>
      </c>
      <c r="AB115" s="22" t="s">
        <v>39</v>
      </c>
      <c r="AC115" s="23" t="str">
        <f t="shared" si="11"/>
        <v>E</v>
      </c>
      <c r="AD115" s="17">
        <v>0</v>
      </c>
      <c r="AE115" s="17">
        <v>0</v>
      </c>
      <c r="AF115" s="17">
        <v>0</v>
      </c>
      <c r="AG115" s="17">
        <v>0</v>
      </c>
      <c r="AH115" s="15" t="s">
        <v>40</v>
      </c>
    </row>
    <row r="116" spans="1:34" ht="14.5">
      <c r="A116" s="13" t="str">
        <f t="shared" si="6"/>
        <v>ZeroZero</v>
      </c>
      <c r="B116" s="14" t="s">
        <v>217</v>
      </c>
      <c r="C116" s="15" t="s">
        <v>211</v>
      </c>
      <c r="D116" s="19" t="str">
        <f t="shared" si="7"/>
        <v>前八週無拉料</v>
      </c>
      <c r="E116" s="16" t="str">
        <f t="shared" si="8"/>
        <v>--</v>
      </c>
      <c r="F116" s="16" t="str">
        <f t="shared" si="9"/>
        <v>--</v>
      </c>
      <c r="G116" s="16" t="str">
        <f t="shared" si="10"/>
        <v>--</v>
      </c>
      <c r="H116" s="24" t="str">
        <f>IFERROR(VLOOKUP(B116,#REF!,8,FALSE),"")</f>
        <v/>
      </c>
      <c r="I116" s="17">
        <v>0</v>
      </c>
      <c r="J116" s="17">
        <v>0</v>
      </c>
      <c r="K116" s="24" t="str">
        <f>IFERROR(VLOOKUP(B116,#REF!,11,FALSE),"")</f>
        <v/>
      </c>
      <c r="L116" s="17">
        <v>730</v>
      </c>
      <c r="M116" s="6" t="s">
        <v>404</v>
      </c>
      <c r="N116" s="18" t="str">
        <f>IFERROR(VLOOKUP(B116,#REF!,13,FALSE),"")</f>
        <v/>
      </c>
      <c r="O116" s="19" t="str">
        <f>IFERROR(VLOOKUP(B116,#REF!,14,FALSE),"")</f>
        <v/>
      </c>
      <c r="P116" s="19" t="str">
        <f>IFERROR(VLOOKUP(B116,#REF!,15,FALSE),"")</f>
        <v/>
      </c>
      <c r="Q116" s="19"/>
      <c r="R116" s="25" t="str">
        <f>IFERROR(VLOOKUP(B116,#REF!,16,FALSE),"")</f>
        <v/>
      </c>
      <c r="S116" s="17">
        <v>0</v>
      </c>
      <c r="T116" s="17">
        <v>730</v>
      </c>
      <c r="U116" s="17">
        <v>0</v>
      </c>
      <c r="V116" s="17">
        <v>0</v>
      </c>
      <c r="W116" s="20">
        <v>730</v>
      </c>
      <c r="X116" s="16" t="s">
        <v>38</v>
      </c>
      <c r="Y116" s="21" t="s">
        <v>38</v>
      </c>
      <c r="Z116" s="20">
        <v>0</v>
      </c>
      <c r="AA116" s="17" t="s">
        <v>38</v>
      </c>
      <c r="AB116" s="22" t="s">
        <v>39</v>
      </c>
      <c r="AC116" s="23" t="str">
        <f t="shared" si="11"/>
        <v>E</v>
      </c>
      <c r="AD116" s="17">
        <v>0</v>
      </c>
      <c r="AE116" s="17">
        <v>0</v>
      </c>
      <c r="AF116" s="17">
        <v>0</v>
      </c>
      <c r="AG116" s="17">
        <v>152</v>
      </c>
      <c r="AH116" s="15" t="s">
        <v>40</v>
      </c>
    </row>
    <row r="117" spans="1:34" ht="14.5">
      <c r="A117" s="13" t="str">
        <f t="shared" si="6"/>
        <v>ZeroZero</v>
      </c>
      <c r="B117" s="14" t="s">
        <v>62</v>
      </c>
      <c r="C117" s="15" t="s">
        <v>51</v>
      </c>
      <c r="D117" s="19" t="str">
        <f t="shared" si="7"/>
        <v>前八週無拉料</v>
      </c>
      <c r="E117" s="16" t="str">
        <f t="shared" si="8"/>
        <v>--</v>
      </c>
      <c r="F117" s="16" t="str">
        <f t="shared" si="9"/>
        <v>--</v>
      </c>
      <c r="G117" s="16" t="str">
        <f t="shared" si="10"/>
        <v>--</v>
      </c>
      <c r="H117" s="24" t="str">
        <f>IFERROR(VLOOKUP(B117,#REF!,8,FALSE),"")</f>
        <v/>
      </c>
      <c r="I117" s="17">
        <v>0</v>
      </c>
      <c r="J117" s="17">
        <v>0</v>
      </c>
      <c r="K117" s="24" t="str">
        <f>IFERROR(VLOOKUP(B117,#REF!,11,FALSE),"")</f>
        <v/>
      </c>
      <c r="L117" s="17">
        <v>900</v>
      </c>
      <c r="M117" s="6" t="s">
        <v>405</v>
      </c>
      <c r="N117" s="18" t="str">
        <f>IFERROR(VLOOKUP(B117,#REF!,13,FALSE),"")</f>
        <v/>
      </c>
      <c r="O117" s="19" t="str">
        <f>IFERROR(VLOOKUP(B117,#REF!,14,FALSE),"")</f>
        <v/>
      </c>
      <c r="P117" s="19" t="str">
        <f>IFERROR(VLOOKUP(B117,#REF!,15,FALSE),"")</f>
        <v/>
      </c>
      <c r="Q117" s="19"/>
      <c r="R117" s="25" t="str">
        <f>IFERROR(VLOOKUP(B117,#REF!,16,FALSE),"")</f>
        <v/>
      </c>
      <c r="S117" s="17">
        <v>0</v>
      </c>
      <c r="T117" s="17">
        <v>900</v>
      </c>
      <c r="U117" s="17">
        <v>0</v>
      </c>
      <c r="V117" s="17">
        <v>0</v>
      </c>
      <c r="W117" s="20">
        <v>900</v>
      </c>
      <c r="X117" s="16" t="s">
        <v>38</v>
      </c>
      <c r="Y117" s="21" t="s">
        <v>38</v>
      </c>
      <c r="Z117" s="20">
        <v>0</v>
      </c>
      <c r="AA117" s="17" t="s">
        <v>38</v>
      </c>
      <c r="AB117" s="22" t="s">
        <v>39</v>
      </c>
      <c r="AC117" s="23" t="str">
        <f t="shared" si="11"/>
        <v>E</v>
      </c>
      <c r="AD117" s="17">
        <v>0</v>
      </c>
      <c r="AE117" s="17">
        <v>0</v>
      </c>
      <c r="AF117" s="17">
        <v>0</v>
      </c>
      <c r="AG117" s="17">
        <v>0</v>
      </c>
      <c r="AH117" s="15" t="s">
        <v>40</v>
      </c>
    </row>
    <row r="118" spans="1:34" ht="14.5">
      <c r="A118" s="13" t="str">
        <f t="shared" si="6"/>
        <v>ZeroZero</v>
      </c>
      <c r="B118" s="14" t="s">
        <v>337</v>
      </c>
      <c r="C118" s="15" t="s">
        <v>321</v>
      </c>
      <c r="D118" s="19" t="str">
        <f t="shared" si="7"/>
        <v>前八週無拉料</v>
      </c>
      <c r="E118" s="16" t="str">
        <f t="shared" si="8"/>
        <v>--</v>
      </c>
      <c r="F118" s="16" t="str">
        <f t="shared" si="9"/>
        <v>--</v>
      </c>
      <c r="G118" s="16" t="str">
        <f t="shared" si="10"/>
        <v>--</v>
      </c>
      <c r="H118" s="24" t="str">
        <f>IFERROR(VLOOKUP(B118,#REF!,8,FALSE),"")</f>
        <v/>
      </c>
      <c r="I118" s="17">
        <v>0</v>
      </c>
      <c r="J118" s="17">
        <v>0</v>
      </c>
      <c r="K118" s="24" t="str">
        <f>IFERROR(VLOOKUP(B118,#REF!,11,FALSE),"")</f>
        <v/>
      </c>
      <c r="L118" s="17">
        <v>3000</v>
      </c>
      <c r="M118" s="6" t="s">
        <v>403</v>
      </c>
      <c r="N118" s="18" t="str">
        <f>IFERROR(VLOOKUP(B118,#REF!,13,FALSE),"")</f>
        <v/>
      </c>
      <c r="O118" s="19" t="str">
        <f>IFERROR(VLOOKUP(B118,#REF!,14,FALSE),"")</f>
        <v/>
      </c>
      <c r="P118" s="19" t="str">
        <f>IFERROR(VLOOKUP(B118,#REF!,15,FALSE),"")</f>
        <v/>
      </c>
      <c r="Q118" s="19"/>
      <c r="R118" s="25" t="str">
        <f>IFERROR(VLOOKUP(B118,#REF!,16,FALSE),"")</f>
        <v/>
      </c>
      <c r="S118" s="17">
        <v>0</v>
      </c>
      <c r="T118" s="17">
        <v>3000</v>
      </c>
      <c r="U118" s="17">
        <v>0</v>
      </c>
      <c r="V118" s="17">
        <v>0</v>
      </c>
      <c r="W118" s="20">
        <v>3000</v>
      </c>
      <c r="X118" s="16" t="s">
        <v>38</v>
      </c>
      <c r="Y118" s="21" t="s">
        <v>38</v>
      </c>
      <c r="Z118" s="20">
        <v>0</v>
      </c>
      <c r="AA118" s="17" t="s">
        <v>38</v>
      </c>
      <c r="AB118" s="22" t="s">
        <v>39</v>
      </c>
      <c r="AC118" s="23" t="str">
        <f t="shared" si="11"/>
        <v>E</v>
      </c>
      <c r="AD118" s="17">
        <v>0</v>
      </c>
      <c r="AE118" s="17">
        <v>0</v>
      </c>
      <c r="AF118" s="17">
        <v>0</v>
      </c>
      <c r="AG118" s="17">
        <v>0</v>
      </c>
      <c r="AH118" s="15" t="s">
        <v>40</v>
      </c>
    </row>
    <row r="119" spans="1:34" ht="14.5">
      <c r="A119" s="13" t="str">
        <f t="shared" si="6"/>
        <v>ZeroZero</v>
      </c>
      <c r="B119" s="14" t="s">
        <v>164</v>
      </c>
      <c r="C119" s="15" t="s">
        <v>139</v>
      </c>
      <c r="D119" s="19" t="str">
        <f t="shared" si="7"/>
        <v>前八週無拉料</v>
      </c>
      <c r="E119" s="16" t="str">
        <f t="shared" si="8"/>
        <v>--</v>
      </c>
      <c r="F119" s="16" t="str">
        <f t="shared" si="9"/>
        <v>--</v>
      </c>
      <c r="G119" s="16" t="str">
        <f t="shared" si="10"/>
        <v>--</v>
      </c>
      <c r="H119" s="24" t="str">
        <f>IFERROR(VLOOKUP(B119,#REF!,8,FALSE),"")</f>
        <v/>
      </c>
      <c r="I119" s="17">
        <v>0</v>
      </c>
      <c r="J119" s="17">
        <v>0</v>
      </c>
      <c r="K119" s="24" t="str">
        <f>IFERROR(VLOOKUP(B119,#REF!,11,FALSE),"")</f>
        <v/>
      </c>
      <c r="L119" s="17">
        <v>410</v>
      </c>
      <c r="M119" s="6" t="s">
        <v>405</v>
      </c>
      <c r="N119" s="18" t="str">
        <f>IFERROR(VLOOKUP(B119,#REF!,13,FALSE),"")</f>
        <v/>
      </c>
      <c r="O119" s="19" t="str">
        <f>IFERROR(VLOOKUP(B119,#REF!,14,FALSE),"")</f>
        <v/>
      </c>
      <c r="P119" s="19" t="str">
        <f>IFERROR(VLOOKUP(B119,#REF!,15,FALSE),"")</f>
        <v/>
      </c>
      <c r="Q119" s="19"/>
      <c r="R119" s="25" t="str">
        <f>IFERROR(VLOOKUP(B119,#REF!,16,FALSE),"")</f>
        <v/>
      </c>
      <c r="S119" s="17">
        <v>0</v>
      </c>
      <c r="T119" s="17">
        <v>410</v>
      </c>
      <c r="U119" s="17">
        <v>0</v>
      </c>
      <c r="V119" s="17">
        <v>0</v>
      </c>
      <c r="W119" s="20">
        <v>410</v>
      </c>
      <c r="X119" s="16" t="s">
        <v>38</v>
      </c>
      <c r="Y119" s="21" t="s">
        <v>38</v>
      </c>
      <c r="Z119" s="20">
        <v>0</v>
      </c>
      <c r="AA119" s="17" t="s">
        <v>38</v>
      </c>
      <c r="AB119" s="22" t="s">
        <v>39</v>
      </c>
      <c r="AC119" s="23" t="str">
        <f t="shared" si="11"/>
        <v>E</v>
      </c>
      <c r="AD119" s="17">
        <v>0</v>
      </c>
      <c r="AE119" s="17">
        <v>0</v>
      </c>
      <c r="AF119" s="17">
        <v>0</v>
      </c>
      <c r="AG119" s="17">
        <v>0</v>
      </c>
      <c r="AH119" s="15" t="s">
        <v>40</v>
      </c>
    </row>
    <row r="120" spans="1:34" ht="14.5">
      <c r="A120" s="13" t="str">
        <f t="shared" si="6"/>
        <v>Normal</v>
      </c>
      <c r="B120" s="14" t="s">
        <v>36</v>
      </c>
      <c r="C120" s="15" t="s">
        <v>37</v>
      </c>
      <c r="D120" s="19">
        <f t="shared" si="7"/>
        <v>9</v>
      </c>
      <c r="E120" s="16" t="str">
        <f t="shared" si="8"/>
        <v>--</v>
      </c>
      <c r="F120" s="16">
        <f t="shared" si="9"/>
        <v>6</v>
      </c>
      <c r="G120" s="16" t="str">
        <f t="shared" si="10"/>
        <v>--</v>
      </c>
      <c r="H120" s="24" t="str">
        <f>IFERROR(VLOOKUP(B120,#REF!,8,FALSE),"")</f>
        <v/>
      </c>
      <c r="I120" s="17">
        <v>18000</v>
      </c>
      <c r="J120" s="17">
        <v>12000</v>
      </c>
      <c r="K120" s="24" t="str">
        <f>IFERROR(VLOOKUP(B120,#REF!,11,FALSE),"")</f>
        <v/>
      </c>
      <c r="L120" s="17">
        <v>27000</v>
      </c>
      <c r="M120" s="6" t="s">
        <v>405</v>
      </c>
      <c r="N120" s="18" t="str">
        <f>IFERROR(VLOOKUP(B120,#REF!,13,FALSE),"")</f>
        <v/>
      </c>
      <c r="O120" s="19" t="str">
        <f>IFERROR(VLOOKUP(B120,#REF!,14,FALSE),"")</f>
        <v/>
      </c>
      <c r="P120" s="19" t="str">
        <f>IFERROR(VLOOKUP(B120,#REF!,15,FALSE),"")</f>
        <v/>
      </c>
      <c r="Q120" s="19"/>
      <c r="R120" s="25" t="str">
        <f>IFERROR(VLOOKUP(B120,#REF!,16,FALSE),"")</f>
        <v/>
      </c>
      <c r="S120" s="17">
        <v>0</v>
      </c>
      <c r="T120" s="17">
        <v>27000</v>
      </c>
      <c r="U120" s="17">
        <v>0</v>
      </c>
      <c r="V120" s="17">
        <v>0</v>
      </c>
      <c r="W120" s="20">
        <v>45000</v>
      </c>
      <c r="X120" s="16">
        <v>15</v>
      </c>
      <c r="Y120" s="21" t="s">
        <v>38</v>
      </c>
      <c r="Z120" s="20">
        <v>3000</v>
      </c>
      <c r="AA120" s="17" t="s">
        <v>38</v>
      </c>
      <c r="AB120" s="22" t="s">
        <v>39</v>
      </c>
      <c r="AC120" s="23" t="str">
        <f t="shared" si="11"/>
        <v>E</v>
      </c>
      <c r="AD120" s="17">
        <v>0</v>
      </c>
      <c r="AE120" s="17">
        <v>6874</v>
      </c>
      <c r="AF120" s="17">
        <v>5000</v>
      </c>
      <c r="AG120" s="17">
        <v>0</v>
      </c>
      <c r="AH120" s="15" t="s">
        <v>40</v>
      </c>
    </row>
    <row r="121" spans="1:34" ht="14.5">
      <c r="A121" s="13" t="str">
        <f t="shared" si="6"/>
        <v>Normal</v>
      </c>
      <c r="B121" s="14" t="s">
        <v>41</v>
      </c>
      <c r="C121" s="15" t="s">
        <v>37</v>
      </c>
      <c r="D121" s="19">
        <f t="shared" si="7"/>
        <v>3.2</v>
      </c>
      <c r="E121" s="16" t="str">
        <f t="shared" si="8"/>
        <v>--</v>
      </c>
      <c r="F121" s="16">
        <f t="shared" si="9"/>
        <v>8.8000000000000007</v>
      </c>
      <c r="G121" s="16" t="str">
        <f t="shared" si="10"/>
        <v>--</v>
      </c>
      <c r="H121" s="24" t="str">
        <f>IFERROR(VLOOKUP(B121,#REF!,8,FALSE),"")</f>
        <v/>
      </c>
      <c r="I121" s="17">
        <v>55000</v>
      </c>
      <c r="J121" s="17">
        <v>0</v>
      </c>
      <c r="K121" s="24" t="str">
        <f>IFERROR(VLOOKUP(B121,#REF!,11,FALSE),"")</f>
        <v/>
      </c>
      <c r="L121" s="17">
        <v>20000</v>
      </c>
      <c r="M121" s="6" t="s">
        <v>405</v>
      </c>
      <c r="N121" s="18" t="str">
        <f>IFERROR(VLOOKUP(B121,#REF!,13,FALSE),"")</f>
        <v/>
      </c>
      <c r="O121" s="19" t="str">
        <f>IFERROR(VLOOKUP(B121,#REF!,14,FALSE),"")</f>
        <v/>
      </c>
      <c r="P121" s="19" t="str">
        <f>IFERROR(VLOOKUP(B121,#REF!,15,FALSE),"")</f>
        <v/>
      </c>
      <c r="Q121" s="19"/>
      <c r="R121" s="25" t="str">
        <f>IFERROR(VLOOKUP(B121,#REF!,16,FALSE),"")</f>
        <v/>
      </c>
      <c r="S121" s="17">
        <v>0</v>
      </c>
      <c r="T121" s="17">
        <v>20000</v>
      </c>
      <c r="U121" s="17">
        <v>0</v>
      </c>
      <c r="V121" s="17">
        <v>0</v>
      </c>
      <c r="W121" s="20">
        <v>75000</v>
      </c>
      <c r="X121" s="16">
        <v>12</v>
      </c>
      <c r="Y121" s="21" t="s">
        <v>38</v>
      </c>
      <c r="Z121" s="20">
        <v>6250</v>
      </c>
      <c r="AA121" s="17" t="s">
        <v>38</v>
      </c>
      <c r="AB121" s="22" t="s">
        <v>39</v>
      </c>
      <c r="AC121" s="23" t="str">
        <f t="shared" si="11"/>
        <v>E</v>
      </c>
      <c r="AD121" s="17">
        <v>0</v>
      </c>
      <c r="AE121" s="17">
        <v>1461</v>
      </c>
      <c r="AF121" s="17">
        <v>0</v>
      </c>
      <c r="AG121" s="17">
        <v>0</v>
      </c>
      <c r="AH121" s="15" t="s">
        <v>40</v>
      </c>
    </row>
    <row r="122" spans="1:34" ht="14.5">
      <c r="A122" s="13" t="str">
        <f t="shared" si="6"/>
        <v>None</v>
      </c>
      <c r="B122" s="14" t="s">
        <v>42</v>
      </c>
      <c r="C122" s="15" t="s">
        <v>43</v>
      </c>
      <c r="D122" s="19" t="str">
        <f t="shared" si="7"/>
        <v>前八週無拉料</v>
      </c>
      <c r="E122" s="16" t="str">
        <f t="shared" si="8"/>
        <v>--</v>
      </c>
      <c r="F122" s="16" t="str">
        <f t="shared" si="9"/>
        <v>--</v>
      </c>
      <c r="G122" s="16" t="str">
        <f t="shared" si="10"/>
        <v>--</v>
      </c>
      <c r="H122" s="24" t="str">
        <f>IFERROR(VLOOKUP(B122,#REF!,8,FALSE),"")</f>
        <v/>
      </c>
      <c r="I122" s="17">
        <v>0</v>
      </c>
      <c r="J122" s="17">
        <v>0</v>
      </c>
      <c r="K122" s="24" t="str">
        <f>IFERROR(VLOOKUP(B122,#REF!,11,FALSE),"")</f>
        <v/>
      </c>
      <c r="L122" s="17">
        <v>0</v>
      </c>
      <c r="M122" s="6" t="s">
        <v>405</v>
      </c>
      <c r="N122" s="18" t="str">
        <f>IFERROR(VLOOKUP(B122,#REF!,13,FALSE),"")</f>
        <v/>
      </c>
      <c r="O122" s="19" t="str">
        <f>IFERROR(VLOOKUP(B122,#REF!,14,FALSE),"")</f>
        <v/>
      </c>
      <c r="P122" s="19" t="str">
        <f>IFERROR(VLOOKUP(B122,#REF!,15,FALSE),"")</f>
        <v/>
      </c>
      <c r="Q122" s="19"/>
      <c r="R122" s="25" t="str">
        <f>IFERROR(VLOOKUP(B122,#REF!,16,FALSE),"")</f>
        <v/>
      </c>
      <c r="S122" s="17">
        <v>0</v>
      </c>
      <c r="T122" s="17">
        <v>0</v>
      </c>
      <c r="U122" s="17">
        <v>0</v>
      </c>
      <c r="V122" s="17">
        <v>0</v>
      </c>
      <c r="W122" s="20">
        <v>0</v>
      </c>
      <c r="X122" s="16" t="s">
        <v>38</v>
      </c>
      <c r="Y122" s="21" t="s">
        <v>38</v>
      </c>
      <c r="Z122" s="20">
        <v>0</v>
      </c>
      <c r="AA122" s="17" t="s">
        <v>38</v>
      </c>
      <c r="AB122" s="22" t="s">
        <v>39</v>
      </c>
      <c r="AC122" s="23" t="str">
        <f t="shared" si="11"/>
        <v>E</v>
      </c>
      <c r="AD122" s="17">
        <v>0</v>
      </c>
      <c r="AE122" s="17">
        <v>0</v>
      </c>
      <c r="AF122" s="17">
        <v>4000</v>
      </c>
      <c r="AG122" s="17">
        <v>0</v>
      </c>
      <c r="AH122" s="15" t="s">
        <v>40</v>
      </c>
    </row>
    <row r="123" spans="1:34" ht="14.5">
      <c r="A123" s="13" t="str">
        <f t="shared" si="6"/>
        <v>Normal</v>
      </c>
      <c r="B123" s="14" t="s">
        <v>44</v>
      </c>
      <c r="C123" s="15" t="s">
        <v>43</v>
      </c>
      <c r="D123" s="19">
        <f t="shared" si="7"/>
        <v>7</v>
      </c>
      <c r="E123" s="16" t="str">
        <f t="shared" si="8"/>
        <v>--</v>
      </c>
      <c r="F123" s="16">
        <f t="shared" si="9"/>
        <v>0</v>
      </c>
      <c r="G123" s="16" t="str">
        <f t="shared" si="10"/>
        <v>--</v>
      </c>
      <c r="H123" s="24" t="str">
        <f>IFERROR(VLOOKUP(B123,#REF!,8,FALSE),"")</f>
        <v/>
      </c>
      <c r="I123" s="17">
        <v>0</v>
      </c>
      <c r="J123" s="17">
        <v>0</v>
      </c>
      <c r="K123" s="24" t="str">
        <f>IFERROR(VLOOKUP(B123,#REF!,11,FALSE),"")</f>
        <v/>
      </c>
      <c r="L123" s="17">
        <v>17500</v>
      </c>
      <c r="M123" s="6" t="s">
        <v>405</v>
      </c>
      <c r="N123" s="18" t="str">
        <f>IFERROR(VLOOKUP(B123,#REF!,13,FALSE),"")</f>
        <v/>
      </c>
      <c r="O123" s="19" t="str">
        <f>IFERROR(VLOOKUP(B123,#REF!,14,FALSE),"")</f>
        <v/>
      </c>
      <c r="P123" s="19" t="str">
        <f>IFERROR(VLOOKUP(B123,#REF!,15,FALSE),"")</f>
        <v/>
      </c>
      <c r="Q123" s="19"/>
      <c r="R123" s="25" t="str">
        <f>IFERROR(VLOOKUP(B123,#REF!,16,FALSE),"")</f>
        <v/>
      </c>
      <c r="S123" s="17">
        <v>0</v>
      </c>
      <c r="T123" s="17">
        <v>17500</v>
      </c>
      <c r="U123" s="17">
        <v>0</v>
      </c>
      <c r="V123" s="17">
        <v>0</v>
      </c>
      <c r="W123" s="20">
        <v>17500</v>
      </c>
      <c r="X123" s="16">
        <v>7</v>
      </c>
      <c r="Y123" s="21" t="s">
        <v>38</v>
      </c>
      <c r="Z123" s="20">
        <v>2500</v>
      </c>
      <c r="AA123" s="17" t="s">
        <v>38</v>
      </c>
      <c r="AB123" s="22" t="s">
        <v>39</v>
      </c>
      <c r="AC123" s="23" t="str">
        <f t="shared" si="11"/>
        <v>E</v>
      </c>
      <c r="AD123" s="17">
        <v>8000</v>
      </c>
      <c r="AE123" s="17">
        <v>8000</v>
      </c>
      <c r="AF123" s="17">
        <v>0</v>
      </c>
      <c r="AG123" s="17">
        <v>0</v>
      </c>
      <c r="AH123" s="15" t="s">
        <v>40</v>
      </c>
    </row>
    <row r="124" spans="1:34" ht="14.5">
      <c r="A124" s="13" t="str">
        <f t="shared" si="6"/>
        <v>Normal</v>
      </c>
      <c r="B124" s="14" t="s">
        <v>45</v>
      </c>
      <c r="C124" s="15" t="s">
        <v>46</v>
      </c>
      <c r="D124" s="19">
        <f t="shared" si="7"/>
        <v>2.6</v>
      </c>
      <c r="E124" s="16" t="str">
        <f t="shared" si="8"/>
        <v>--</v>
      </c>
      <c r="F124" s="16">
        <f t="shared" si="9"/>
        <v>6.7</v>
      </c>
      <c r="G124" s="16" t="str">
        <f t="shared" si="10"/>
        <v>--</v>
      </c>
      <c r="H124" s="24" t="str">
        <f>IFERROR(VLOOKUP(B124,#REF!,8,FALSE),"")</f>
        <v/>
      </c>
      <c r="I124" s="17">
        <v>15600</v>
      </c>
      <c r="J124" s="17">
        <v>15600</v>
      </c>
      <c r="K124" s="24" t="str">
        <f>IFERROR(VLOOKUP(B124,#REF!,11,FALSE),"")</f>
        <v/>
      </c>
      <c r="L124" s="17">
        <v>6000</v>
      </c>
      <c r="M124" s="6" t="s">
        <v>405</v>
      </c>
      <c r="N124" s="18" t="str">
        <f>IFERROR(VLOOKUP(B124,#REF!,13,FALSE),"")</f>
        <v/>
      </c>
      <c r="O124" s="19" t="str">
        <f>IFERROR(VLOOKUP(B124,#REF!,14,FALSE),"")</f>
        <v/>
      </c>
      <c r="P124" s="19" t="str">
        <f>IFERROR(VLOOKUP(B124,#REF!,15,FALSE),"")</f>
        <v/>
      </c>
      <c r="Q124" s="19"/>
      <c r="R124" s="25" t="str">
        <f>IFERROR(VLOOKUP(B124,#REF!,16,FALSE),"")</f>
        <v/>
      </c>
      <c r="S124" s="17">
        <v>0</v>
      </c>
      <c r="T124" s="17">
        <v>6000</v>
      </c>
      <c r="U124" s="17">
        <v>0</v>
      </c>
      <c r="V124" s="17">
        <v>0</v>
      </c>
      <c r="W124" s="20">
        <v>21600</v>
      </c>
      <c r="X124" s="16">
        <v>9.3000000000000007</v>
      </c>
      <c r="Y124" s="21" t="s">
        <v>38</v>
      </c>
      <c r="Z124" s="20">
        <v>2325</v>
      </c>
      <c r="AA124" s="17" t="s">
        <v>38</v>
      </c>
      <c r="AB124" s="22" t="s">
        <v>39</v>
      </c>
      <c r="AC124" s="23" t="str">
        <f t="shared" si="11"/>
        <v>E</v>
      </c>
      <c r="AD124" s="17">
        <v>7800</v>
      </c>
      <c r="AE124" s="17">
        <v>4800</v>
      </c>
      <c r="AF124" s="17">
        <v>6600</v>
      </c>
      <c r="AG124" s="17">
        <v>10200</v>
      </c>
      <c r="AH124" s="15" t="s">
        <v>40</v>
      </c>
    </row>
    <row r="125" spans="1:34" ht="14.5">
      <c r="A125" s="13" t="str">
        <f t="shared" si="6"/>
        <v>OverStock</v>
      </c>
      <c r="B125" s="14" t="s">
        <v>47</v>
      </c>
      <c r="C125" s="15" t="s">
        <v>46</v>
      </c>
      <c r="D125" s="19">
        <f t="shared" si="7"/>
        <v>1.6</v>
      </c>
      <c r="E125" s="16" t="str">
        <f t="shared" si="8"/>
        <v>--</v>
      </c>
      <c r="F125" s="16">
        <f t="shared" si="9"/>
        <v>48</v>
      </c>
      <c r="G125" s="16" t="str">
        <f t="shared" si="10"/>
        <v>--</v>
      </c>
      <c r="H125" s="24" t="str">
        <f>IFERROR(VLOOKUP(B125,#REF!,8,FALSE),"")</f>
        <v/>
      </c>
      <c r="I125" s="17">
        <v>18000</v>
      </c>
      <c r="J125" s="17">
        <v>18000</v>
      </c>
      <c r="K125" s="24" t="str">
        <f>IFERROR(VLOOKUP(B125,#REF!,11,FALSE),"")</f>
        <v/>
      </c>
      <c r="L125" s="17">
        <v>600</v>
      </c>
      <c r="M125" s="6" t="s">
        <v>405</v>
      </c>
      <c r="N125" s="18" t="str">
        <f>IFERROR(VLOOKUP(B125,#REF!,13,FALSE),"")</f>
        <v/>
      </c>
      <c r="O125" s="19" t="str">
        <f>IFERROR(VLOOKUP(B125,#REF!,14,FALSE),"")</f>
        <v/>
      </c>
      <c r="P125" s="19" t="str">
        <f>IFERROR(VLOOKUP(B125,#REF!,15,FALSE),"")</f>
        <v/>
      </c>
      <c r="Q125" s="19"/>
      <c r="R125" s="25" t="str">
        <f>IFERROR(VLOOKUP(B125,#REF!,16,FALSE),"")</f>
        <v/>
      </c>
      <c r="S125" s="17">
        <v>0</v>
      </c>
      <c r="T125" s="17">
        <v>600</v>
      </c>
      <c r="U125" s="17">
        <v>0</v>
      </c>
      <c r="V125" s="17">
        <v>0</v>
      </c>
      <c r="W125" s="20">
        <v>18600</v>
      </c>
      <c r="X125" s="16">
        <v>49.6</v>
      </c>
      <c r="Y125" s="21" t="s">
        <v>38</v>
      </c>
      <c r="Z125" s="20">
        <v>375</v>
      </c>
      <c r="AA125" s="17" t="s">
        <v>38</v>
      </c>
      <c r="AB125" s="22" t="s">
        <v>39</v>
      </c>
      <c r="AC125" s="23" t="str">
        <f t="shared" si="11"/>
        <v>E</v>
      </c>
      <c r="AD125" s="17">
        <v>1800</v>
      </c>
      <c r="AE125" s="17">
        <v>2400</v>
      </c>
      <c r="AF125" s="17">
        <v>4200</v>
      </c>
      <c r="AG125" s="17">
        <v>4200</v>
      </c>
      <c r="AH125" s="15" t="s">
        <v>40</v>
      </c>
    </row>
    <row r="126" spans="1:34" ht="14.5">
      <c r="A126" s="13" t="str">
        <f t="shared" si="6"/>
        <v>ZeroZero</v>
      </c>
      <c r="B126" s="14" t="s">
        <v>48</v>
      </c>
      <c r="C126" s="15" t="s">
        <v>49</v>
      </c>
      <c r="D126" s="19" t="str">
        <f t="shared" si="7"/>
        <v>前八週無拉料</v>
      </c>
      <c r="E126" s="16" t="str">
        <f t="shared" si="8"/>
        <v>--</v>
      </c>
      <c r="F126" s="16" t="str">
        <f t="shared" si="9"/>
        <v>--</v>
      </c>
      <c r="G126" s="16" t="str">
        <f t="shared" si="10"/>
        <v>--</v>
      </c>
      <c r="H126" s="24" t="str">
        <f>IFERROR(VLOOKUP(B126,#REF!,8,FALSE),"")</f>
        <v/>
      </c>
      <c r="I126" s="17">
        <v>0</v>
      </c>
      <c r="J126" s="17">
        <v>0</v>
      </c>
      <c r="K126" s="24" t="str">
        <f>IFERROR(VLOOKUP(B126,#REF!,11,FALSE),"")</f>
        <v/>
      </c>
      <c r="L126" s="17">
        <v>11</v>
      </c>
      <c r="M126" s="6" t="s">
        <v>405</v>
      </c>
      <c r="N126" s="18" t="str">
        <f>IFERROR(VLOOKUP(B126,#REF!,13,FALSE),"")</f>
        <v/>
      </c>
      <c r="O126" s="19" t="str">
        <f>IFERROR(VLOOKUP(B126,#REF!,14,FALSE),"")</f>
        <v/>
      </c>
      <c r="P126" s="19" t="str">
        <f>IFERROR(VLOOKUP(B126,#REF!,15,FALSE),"")</f>
        <v/>
      </c>
      <c r="Q126" s="19"/>
      <c r="R126" s="25" t="str">
        <f>IFERROR(VLOOKUP(B126,#REF!,16,FALSE),"")</f>
        <v/>
      </c>
      <c r="S126" s="17">
        <v>0</v>
      </c>
      <c r="T126" s="17">
        <v>11</v>
      </c>
      <c r="U126" s="17">
        <v>0</v>
      </c>
      <c r="V126" s="17">
        <v>0</v>
      </c>
      <c r="W126" s="20">
        <v>11</v>
      </c>
      <c r="X126" s="16" t="s">
        <v>38</v>
      </c>
      <c r="Y126" s="21" t="s">
        <v>38</v>
      </c>
      <c r="Z126" s="20">
        <v>0</v>
      </c>
      <c r="AA126" s="17" t="s">
        <v>38</v>
      </c>
      <c r="AB126" s="22" t="s">
        <v>39</v>
      </c>
      <c r="AC126" s="23" t="str">
        <f t="shared" si="11"/>
        <v>E</v>
      </c>
      <c r="AD126" s="17">
        <v>0</v>
      </c>
      <c r="AE126" s="17">
        <v>0</v>
      </c>
      <c r="AF126" s="17">
        <v>0</v>
      </c>
      <c r="AG126" s="17">
        <v>0</v>
      </c>
      <c r="AH126" s="15" t="s">
        <v>40</v>
      </c>
    </row>
    <row r="127" spans="1:34" ht="14.5">
      <c r="A127" s="13" t="str">
        <f t="shared" si="6"/>
        <v>ZeroZero</v>
      </c>
      <c r="B127" s="14" t="s">
        <v>52</v>
      </c>
      <c r="C127" s="15" t="s">
        <v>51</v>
      </c>
      <c r="D127" s="19" t="str">
        <f t="shared" si="7"/>
        <v>前八週無拉料</v>
      </c>
      <c r="E127" s="16" t="str">
        <f t="shared" si="8"/>
        <v>--</v>
      </c>
      <c r="F127" s="16" t="str">
        <f t="shared" si="9"/>
        <v>--</v>
      </c>
      <c r="G127" s="16" t="str">
        <f t="shared" si="10"/>
        <v>--</v>
      </c>
      <c r="H127" s="24" t="str">
        <f>IFERROR(VLOOKUP(B127,#REF!,8,FALSE),"")</f>
        <v/>
      </c>
      <c r="I127" s="17">
        <v>84000</v>
      </c>
      <c r="J127" s="17">
        <v>42000</v>
      </c>
      <c r="K127" s="24" t="str">
        <f>IFERROR(VLOOKUP(B127,#REF!,11,FALSE),"")</f>
        <v/>
      </c>
      <c r="L127" s="17">
        <v>1098</v>
      </c>
      <c r="M127" s="6" t="s">
        <v>405</v>
      </c>
      <c r="N127" s="18" t="str">
        <f>IFERROR(VLOOKUP(B127,#REF!,13,FALSE),"")</f>
        <v/>
      </c>
      <c r="O127" s="19" t="str">
        <f>IFERROR(VLOOKUP(B127,#REF!,14,FALSE),"")</f>
        <v/>
      </c>
      <c r="P127" s="19" t="str">
        <f>IFERROR(VLOOKUP(B127,#REF!,15,FALSE),"")</f>
        <v/>
      </c>
      <c r="Q127" s="19"/>
      <c r="R127" s="25" t="str">
        <f>IFERROR(VLOOKUP(B127,#REF!,16,FALSE),"")</f>
        <v/>
      </c>
      <c r="S127" s="17">
        <v>0</v>
      </c>
      <c r="T127" s="17">
        <v>1098</v>
      </c>
      <c r="U127" s="17">
        <v>0</v>
      </c>
      <c r="V127" s="17">
        <v>0</v>
      </c>
      <c r="W127" s="20">
        <v>85098</v>
      </c>
      <c r="X127" s="16" t="s">
        <v>38</v>
      </c>
      <c r="Y127" s="21" t="s">
        <v>38</v>
      </c>
      <c r="Z127" s="20">
        <v>0</v>
      </c>
      <c r="AA127" s="17" t="s">
        <v>38</v>
      </c>
      <c r="AB127" s="22" t="s">
        <v>39</v>
      </c>
      <c r="AC127" s="23" t="str">
        <f t="shared" si="11"/>
        <v>E</v>
      </c>
      <c r="AD127" s="17">
        <v>0</v>
      </c>
      <c r="AE127" s="17">
        <v>0</v>
      </c>
      <c r="AF127" s="17">
        <v>0</v>
      </c>
      <c r="AG127" s="17">
        <v>0</v>
      </c>
      <c r="AH127" s="15" t="s">
        <v>40</v>
      </c>
    </row>
    <row r="128" spans="1:34" ht="14.5">
      <c r="A128" s="13" t="str">
        <f t="shared" si="6"/>
        <v>OverStock</v>
      </c>
      <c r="B128" s="14" t="s">
        <v>53</v>
      </c>
      <c r="C128" s="15" t="s">
        <v>37</v>
      </c>
      <c r="D128" s="19">
        <f t="shared" si="7"/>
        <v>0</v>
      </c>
      <c r="E128" s="16" t="str">
        <f t="shared" si="8"/>
        <v>--</v>
      </c>
      <c r="F128" s="16">
        <f t="shared" si="9"/>
        <v>39.9</v>
      </c>
      <c r="G128" s="16" t="str">
        <f t="shared" si="10"/>
        <v>--</v>
      </c>
      <c r="H128" s="24" t="str">
        <f>IFERROR(VLOOKUP(B128,#REF!,8,FALSE),"")</f>
        <v/>
      </c>
      <c r="I128" s="17">
        <v>12500</v>
      </c>
      <c r="J128" s="17">
        <v>2500</v>
      </c>
      <c r="K128" s="24" t="str">
        <f>IFERROR(VLOOKUP(B128,#REF!,11,FALSE),"")</f>
        <v/>
      </c>
      <c r="L128" s="17">
        <v>0</v>
      </c>
      <c r="M128" s="6" t="s">
        <v>405</v>
      </c>
      <c r="N128" s="18" t="str">
        <f>IFERROR(VLOOKUP(B128,#REF!,13,FALSE),"")</f>
        <v/>
      </c>
      <c r="O128" s="19" t="str">
        <f>IFERROR(VLOOKUP(B128,#REF!,14,FALSE),"")</f>
        <v/>
      </c>
      <c r="P128" s="19" t="str">
        <f>IFERROR(VLOOKUP(B128,#REF!,15,FALSE),"")</f>
        <v/>
      </c>
      <c r="Q128" s="19"/>
      <c r="R128" s="25" t="str">
        <f>IFERROR(VLOOKUP(B128,#REF!,16,FALSE),"")</f>
        <v/>
      </c>
      <c r="S128" s="17">
        <v>0</v>
      </c>
      <c r="T128" s="17">
        <v>0</v>
      </c>
      <c r="U128" s="17">
        <v>0</v>
      </c>
      <c r="V128" s="17">
        <v>0</v>
      </c>
      <c r="W128" s="20">
        <v>12500</v>
      </c>
      <c r="X128" s="16">
        <v>39.9</v>
      </c>
      <c r="Y128" s="21" t="s">
        <v>38</v>
      </c>
      <c r="Z128" s="20">
        <v>313</v>
      </c>
      <c r="AA128" s="17" t="s">
        <v>38</v>
      </c>
      <c r="AB128" s="22" t="s">
        <v>39</v>
      </c>
      <c r="AC128" s="23" t="str">
        <f t="shared" si="11"/>
        <v>E</v>
      </c>
      <c r="AD128" s="17">
        <v>0</v>
      </c>
      <c r="AE128" s="17">
        <v>1650</v>
      </c>
      <c r="AF128" s="17">
        <v>4500</v>
      </c>
      <c r="AG128" s="17">
        <v>880</v>
      </c>
      <c r="AH128" s="15" t="s">
        <v>40</v>
      </c>
    </row>
    <row r="129" spans="1:34" ht="14.5">
      <c r="A129" s="13" t="str">
        <f t="shared" si="6"/>
        <v>Normal</v>
      </c>
      <c r="B129" s="14" t="s">
        <v>54</v>
      </c>
      <c r="C129" s="15" t="s">
        <v>37</v>
      </c>
      <c r="D129" s="19">
        <f t="shared" si="7"/>
        <v>3.1</v>
      </c>
      <c r="E129" s="16" t="str">
        <f t="shared" si="8"/>
        <v>--</v>
      </c>
      <c r="F129" s="16">
        <f t="shared" si="9"/>
        <v>4.9000000000000004</v>
      </c>
      <c r="G129" s="16" t="str">
        <f t="shared" si="10"/>
        <v>--</v>
      </c>
      <c r="H129" s="24" t="str">
        <f>IFERROR(VLOOKUP(B129,#REF!,8,FALSE),"")</f>
        <v/>
      </c>
      <c r="I129" s="17">
        <v>20000</v>
      </c>
      <c r="J129" s="17">
        <v>10000</v>
      </c>
      <c r="K129" s="24" t="str">
        <f>IFERROR(VLOOKUP(B129,#REF!,11,FALSE),"")</f>
        <v/>
      </c>
      <c r="L129" s="17">
        <v>12500</v>
      </c>
      <c r="M129" s="6" t="s">
        <v>405</v>
      </c>
      <c r="N129" s="18" t="str">
        <f>IFERROR(VLOOKUP(B129,#REF!,13,FALSE),"")</f>
        <v/>
      </c>
      <c r="O129" s="19" t="str">
        <f>IFERROR(VLOOKUP(B129,#REF!,14,FALSE),"")</f>
        <v/>
      </c>
      <c r="P129" s="19" t="str">
        <f>IFERROR(VLOOKUP(B129,#REF!,15,FALSE),"")</f>
        <v/>
      </c>
      <c r="Q129" s="19"/>
      <c r="R129" s="25" t="str">
        <f>IFERROR(VLOOKUP(B129,#REF!,16,FALSE),"")</f>
        <v/>
      </c>
      <c r="S129" s="17">
        <v>0</v>
      </c>
      <c r="T129" s="17">
        <v>12500</v>
      </c>
      <c r="U129" s="17">
        <v>0</v>
      </c>
      <c r="V129" s="17">
        <v>0</v>
      </c>
      <c r="W129" s="20">
        <v>32500</v>
      </c>
      <c r="X129" s="16">
        <v>8</v>
      </c>
      <c r="Y129" s="21" t="s">
        <v>38</v>
      </c>
      <c r="Z129" s="20">
        <v>4063</v>
      </c>
      <c r="AA129" s="17" t="s">
        <v>38</v>
      </c>
      <c r="AB129" s="22" t="s">
        <v>39</v>
      </c>
      <c r="AC129" s="23" t="str">
        <f t="shared" si="11"/>
        <v>E</v>
      </c>
      <c r="AD129" s="17">
        <v>0</v>
      </c>
      <c r="AE129" s="17">
        <v>3821</v>
      </c>
      <c r="AF129" s="17">
        <v>3000</v>
      </c>
      <c r="AG129" s="17">
        <v>6000</v>
      </c>
      <c r="AH129" s="15" t="s">
        <v>40</v>
      </c>
    </row>
    <row r="130" spans="1:34" ht="14.5">
      <c r="A130" s="13" t="str">
        <f t="shared" si="6"/>
        <v>Normal</v>
      </c>
      <c r="B130" s="14" t="s">
        <v>55</v>
      </c>
      <c r="C130" s="15" t="s">
        <v>37</v>
      </c>
      <c r="D130" s="19">
        <f t="shared" si="7"/>
        <v>2.5</v>
      </c>
      <c r="E130" s="16" t="str">
        <f t="shared" si="8"/>
        <v>--</v>
      </c>
      <c r="F130" s="16">
        <f t="shared" si="9"/>
        <v>6.8</v>
      </c>
      <c r="G130" s="16" t="str">
        <f t="shared" si="10"/>
        <v>--</v>
      </c>
      <c r="H130" s="24" t="str">
        <f>IFERROR(VLOOKUP(B130,#REF!,8,FALSE),"")</f>
        <v/>
      </c>
      <c r="I130" s="17">
        <v>27500</v>
      </c>
      <c r="J130" s="17">
        <v>27500</v>
      </c>
      <c r="K130" s="24" t="str">
        <f>IFERROR(VLOOKUP(B130,#REF!,11,FALSE),"")</f>
        <v/>
      </c>
      <c r="L130" s="17">
        <v>10000</v>
      </c>
      <c r="M130" s="6" t="s">
        <v>405</v>
      </c>
      <c r="N130" s="18" t="str">
        <f>IFERROR(VLOOKUP(B130,#REF!,13,FALSE),"")</f>
        <v/>
      </c>
      <c r="O130" s="19" t="str">
        <f>IFERROR(VLOOKUP(B130,#REF!,14,FALSE),"")</f>
        <v/>
      </c>
      <c r="P130" s="19" t="str">
        <f>IFERROR(VLOOKUP(B130,#REF!,15,FALSE),"")</f>
        <v/>
      </c>
      <c r="Q130" s="19"/>
      <c r="R130" s="25" t="str">
        <f>IFERROR(VLOOKUP(B130,#REF!,16,FALSE),"")</f>
        <v/>
      </c>
      <c r="S130" s="17">
        <v>0</v>
      </c>
      <c r="T130" s="17">
        <v>10000</v>
      </c>
      <c r="U130" s="17">
        <v>0</v>
      </c>
      <c r="V130" s="17">
        <v>0</v>
      </c>
      <c r="W130" s="20">
        <v>37500</v>
      </c>
      <c r="X130" s="16">
        <v>9.1999999999999993</v>
      </c>
      <c r="Y130" s="21" t="s">
        <v>38</v>
      </c>
      <c r="Z130" s="20">
        <v>4063</v>
      </c>
      <c r="AA130" s="17" t="s">
        <v>38</v>
      </c>
      <c r="AB130" s="22" t="s">
        <v>39</v>
      </c>
      <c r="AC130" s="23" t="str">
        <f t="shared" si="11"/>
        <v>E</v>
      </c>
      <c r="AD130" s="17">
        <v>0</v>
      </c>
      <c r="AE130" s="17">
        <v>3910</v>
      </c>
      <c r="AF130" s="17">
        <v>3000</v>
      </c>
      <c r="AG130" s="17">
        <v>6000</v>
      </c>
      <c r="AH130" s="15" t="s">
        <v>40</v>
      </c>
    </row>
    <row r="131" spans="1:34" ht="14.5">
      <c r="A131" s="13" t="str">
        <f t="shared" si="6"/>
        <v>Normal</v>
      </c>
      <c r="B131" s="14" t="s">
        <v>57</v>
      </c>
      <c r="C131" s="15" t="s">
        <v>51</v>
      </c>
      <c r="D131" s="19">
        <f t="shared" si="7"/>
        <v>4</v>
      </c>
      <c r="E131" s="16" t="str">
        <f t="shared" si="8"/>
        <v>--</v>
      </c>
      <c r="F131" s="16">
        <f t="shared" si="9"/>
        <v>0</v>
      </c>
      <c r="G131" s="16" t="str">
        <f t="shared" si="10"/>
        <v>--</v>
      </c>
      <c r="H131" s="24" t="str">
        <f>IFERROR(VLOOKUP(B131,#REF!,8,FALSE),"")</f>
        <v/>
      </c>
      <c r="I131" s="17">
        <v>0</v>
      </c>
      <c r="J131" s="17">
        <v>0</v>
      </c>
      <c r="K131" s="24" t="str">
        <f>IFERROR(VLOOKUP(B131,#REF!,11,FALSE),"")</f>
        <v/>
      </c>
      <c r="L131" s="17">
        <v>2500</v>
      </c>
      <c r="M131" s="6" t="s">
        <v>405</v>
      </c>
      <c r="N131" s="18" t="str">
        <f>IFERROR(VLOOKUP(B131,#REF!,13,FALSE),"")</f>
        <v/>
      </c>
      <c r="O131" s="19" t="str">
        <f>IFERROR(VLOOKUP(B131,#REF!,14,FALSE),"")</f>
        <v/>
      </c>
      <c r="P131" s="19" t="str">
        <f>IFERROR(VLOOKUP(B131,#REF!,15,FALSE),"")</f>
        <v/>
      </c>
      <c r="Q131" s="19"/>
      <c r="R131" s="25" t="str">
        <f>IFERROR(VLOOKUP(B131,#REF!,16,FALSE),"")</f>
        <v/>
      </c>
      <c r="S131" s="17">
        <v>0</v>
      </c>
      <c r="T131" s="17">
        <v>0</v>
      </c>
      <c r="U131" s="17">
        <v>0</v>
      </c>
      <c r="V131" s="17">
        <v>2500</v>
      </c>
      <c r="W131" s="20">
        <v>2500</v>
      </c>
      <c r="X131" s="16">
        <v>4</v>
      </c>
      <c r="Y131" s="21" t="s">
        <v>38</v>
      </c>
      <c r="Z131" s="20">
        <v>625</v>
      </c>
      <c r="AA131" s="17" t="s">
        <v>38</v>
      </c>
      <c r="AB131" s="22" t="s">
        <v>39</v>
      </c>
      <c r="AC131" s="23" t="str">
        <f t="shared" si="11"/>
        <v>E</v>
      </c>
      <c r="AD131" s="17">
        <v>0</v>
      </c>
      <c r="AE131" s="17">
        <v>3000</v>
      </c>
      <c r="AF131" s="17">
        <v>1000</v>
      </c>
      <c r="AG131" s="17">
        <v>0</v>
      </c>
      <c r="AH131" s="15" t="s">
        <v>40</v>
      </c>
    </row>
    <row r="132" spans="1:34" ht="14.5">
      <c r="A132" s="13" t="str">
        <f t="shared" ref="A132:A195" si="12">IF(OR(Z132=0,LEN(Z132)=0)*OR(AA132=0,LEN(AA132)=0),IF(W132&gt;0,"ZeroZero","None"),IF(IF(LEN(X132)=0,0,X132)&gt;16,"OverStock",IF(Z132=0,"FCST","Normal")))</f>
        <v>Normal</v>
      </c>
      <c r="B132" s="14" t="s">
        <v>58</v>
      </c>
      <c r="C132" s="15" t="s">
        <v>51</v>
      </c>
      <c r="D132" s="19">
        <f t="shared" ref="D132:D195" si="13">IF(Z132=0,"前八週無拉料",ROUND(L132/Z132,1))</f>
        <v>0</v>
      </c>
      <c r="E132" s="16" t="str">
        <f t="shared" ref="E132:E195" si="14">IF(OR(AA132=0,LEN(AA132)=0),"--",ROUND(L132/AA132,1))</f>
        <v>--</v>
      </c>
      <c r="F132" s="16">
        <f t="shared" ref="F132:F195" si="15">IF(Z132=0,"--",ROUND(I132/Z132,1))</f>
        <v>0</v>
      </c>
      <c r="G132" s="16" t="str">
        <f t="shared" ref="G132:G195" si="16">IF(OR(AA132=0,LEN(AA132)=0),"--",ROUND(I132/AA132,1))</f>
        <v>--</v>
      </c>
      <c r="H132" s="24" t="str">
        <f>IFERROR(VLOOKUP(B132,#REF!,8,FALSE),"")</f>
        <v/>
      </c>
      <c r="I132" s="17">
        <v>0</v>
      </c>
      <c r="J132" s="17">
        <v>0</v>
      </c>
      <c r="K132" s="24" t="str">
        <f>IFERROR(VLOOKUP(B132,#REF!,11,FALSE),"")</f>
        <v/>
      </c>
      <c r="L132" s="17">
        <v>0</v>
      </c>
      <c r="M132" s="6" t="s">
        <v>405</v>
      </c>
      <c r="N132" s="18" t="str">
        <f>IFERROR(VLOOKUP(B132,#REF!,13,FALSE),"")</f>
        <v/>
      </c>
      <c r="O132" s="19" t="str">
        <f>IFERROR(VLOOKUP(B132,#REF!,14,FALSE),"")</f>
        <v/>
      </c>
      <c r="P132" s="19" t="str">
        <f>IFERROR(VLOOKUP(B132,#REF!,15,FALSE),"")</f>
        <v/>
      </c>
      <c r="Q132" s="19"/>
      <c r="R132" s="25" t="str">
        <f>IFERROR(VLOOKUP(B132,#REF!,16,FALSE),"")</f>
        <v/>
      </c>
      <c r="S132" s="17">
        <v>0</v>
      </c>
      <c r="T132" s="17">
        <v>0</v>
      </c>
      <c r="U132" s="17">
        <v>0</v>
      </c>
      <c r="V132" s="17">
        <v>0</v>
      </c>
      <c r="W132" s="20">
        <v>0</v>
      </c>
      <c r="X132" s="16">
        <v>0</v>
      </c>
      <c r="Y132" s="21" t="s">
        <v>38</v>
      </c>
      <c r="Z132" s="20">
        <v>33438</v>
      </c>
      <c r="AA132" s="17" t="s">
        <v>38</v>
      </c>
      <c r="AB132" s="22" t="s">
        <v>39</v>
      </c>
      <c r="AC132" s="23" t="str">
        <f t="shared" ref="AC132:AC195" si="17">IF($AB132="E","E",IF($AB132="F","F",IF($AB132&lt;0.5,50,IF($AB132&lt;2,100,150))))</f>
        <v>E</v>
      </c>
      <c r="AD132" s="17">
        <v>0</v>
      </c>
      <c r="AE132" s="17">
        <v>119552</v>
      </c>
      <c r="AF132" s="17">
        <v>148498</v>
      </c>
      <c r="AG132" s="17">
        <v>77041</v>
      </c>
      <c r="AH132" s="15" t="s">
        <v>40</v>
      </c>
    </row>
    <row r="133" spans="1:34" ht="14.5">
      <c r="A133" s="13" t="str">
        <f t="shared" si="12"/>
        <v>Normal</v>
      </c>
      <c r="B133" s="14" t="s">
        <v>61</v>
      </c>
      <c r="C133" s="15" t="s">
        <v>51</v>
      </c>
      <c r="D133" s="19">
        <f t="shared" si="13"/>
        <v>7</v>
      </c>
      <c r="E133" s="16" t="str">
        <f t="shared" si="14"/>
        <v>--</v>
      </c>
      <c r="F133" s="16">
        <f t="shared" si="15"/>
        <v>0</v>
      </c>
      <c r="G133" s="16" t="str">
        <f t="shared" si="16"/>
        <v>--</v>
      </c>
      <c r="H133" s="24" t="str">
        <f>IFERROR(VLOOKUP(B133,#REF!,8,FALSE),"")</f>
        <v/>
      </c>
      <c r="I133" s="17">
        <v>0</v>
      </c>
      <c r="J133" s="17">
        <v>0</v>
      </c>
      <c r="K133" s="24" t="str">
        <f>IFERROR(VLOOKUP(B133,#REF!,11,FALSE),"")</f>
        <v/>
      </c>
      <c r="L133" s="17">
        <v>436116</v>
      </c>
      <c r="M133" s="6" t="s">
        <v>405</v>
      </c>
      <c r="N133" s="18" t="str">
        <f>IFERROR(VLOOKUP(B133,#REF!,13,FALSE),"")</f>
        <v/>
      </c>
      <c r="O133" s="19" t="str">
        <f>IFERROR(VLOOKUP(B133,#REF!,14,FALSE),"")</f>
        <v/>
      </c>
      <c r="P133" s="19" t="str">
        <f>IFERROR(VLOOKUP(B133,#REF!,15,FALSE),"")</f>
        <v/>
      </c>
      <c r="Q133" s="19"/>
      <c r="R133" s="25" t="str">
        <f>IFERROR(VLOOKUP(B133,#REF!,16,FALSE),"")</f>
        <v/>
      </c>
      <c r="S133" s="17">
        <v>0</v>
      </c>
      <c r="T133" s="17">
        <v>331480</v>
      </c>
      <c r="U133" s="17">
        <v>104636</v>
      </c>
      <c r="V133" s="17">
        <v>0</v>
      </c>
      <c r="W133" s="20">
        <v>436116</v>
      </c>
      <c r="X133" s="16">
        <v>7</v>
      </c>
      <c r="Y133" s="21" t="s">
        <v>38</v>
      </c>
      <c r="Z133" s="20">
        <v>62644</v>
      </c>
      <c r="AA133" s="17" t="s">
        <v>38</v>
      </c>
      <c r="AB133" s="22" t="s">
        <v>39</v>
      </c>
      <c r="AC133" s="23" t="str">
        <f t="shared" si="17"/>
        <v>E</v>
      </c>
      <c r="AD133" s="17">
        <v>133500</v>
      </c>
      <c r="AE133" s="17">
        <v>247450</v>
      </c>
      <c r="AF133" s="17">
        <v>38500</v>
      </c>
      <c r="AG133" s="17">
        <v>15000</v>
      </c>
      <c r="AH133" s="15" t="s">
        <v>40</v>
      </c>
    </row>
    <row r="134" spans="1:34" ht="14.5">
      <c r="A134" s="13" t="str">
        <f t="shared" si="12"/>
        <v>Normal</v>
      </c>
      <c r="B134" s="14" t="s">
        <v>63</v>
      </c>
      <c r="C134" s="15" t="s">
        <v>51</v>
      </c>
      <c r="D134" s="19">
        <f t="shared" si="13"/>
        <v>14.4</v>
      </c>
      <c r="E134" s="16" t="str">
        <f t="shared" si="14"/>
        <v>--</v>
      </c>
      <c r="F134" s="16">
        <f t="shared" si="15"/>
        <v>1.6</v>
      </c>
      <c r="G134" s="16" t="str">
        <f t="shared" si="16"/>
        <v>--</v>
      </c>
      <c r="H134" s="24" t="str">
        <f>IFERROR(VLOOKUP(B134,#REF!,8,FALSE),"")</f>
        <v/>
      </c>
      <c r="I134" s="17">
        <v>2500</v>
      </c>
      <c r="J134" s="17">
        <v>2500</v>
      </c>
      <c r="K134" s="24" t="str">
        <f>IFERROR(VLOOKUP(B134,#REF!,11,FALSE),"")</f>
        <v/>
      </c>
      <c r="L134" s="17">
        <v>22500</v>
      </c>
      <c r="M134" s="6" t="s">
        <v>405</v>
      </c>
      <c r="N134" s="18" t="str">
        <f>IFERROR(VLOOKUP(B134,#REF!,13,FALSE),"")</f>
        <v/>
      </c>
      <c r="O134" s="19" t="str">
        <f>IFERROR(VLOOKUP(B134,#REF!,14,FALSE),"")</f>
        <v/>
      </c>
      <c r="P134" s="19" t="str">
        <f>IFERROR(VLOOKUP(B134,#REF!,15,FALSE),"")</f>
        <v/>
      </c>
      <c r="Q134" s="19"/>
      <c r="R134" s="25" t="str">
        <f>IFERROR(VLOOKUP(B134,#REF!,16,FALSE),"")</f>
        <v/>
      </c>
      <c r="S134" s="17">
        <v>0</v>
      </c>
      <c r="T134" s="17">
        <v>22500</v>
      </c>
      <c r="U134" s="17">
        <v>0</v>
      </c>
      <c r="V134" s="17">
        <v>0</v>
      </c>
      <c r="W134" s="20">
        <v>25000</v>
      </c>
      <c r="X134" s="16">
        <v>16</v>
      </c>
      <c r="Y134" s="21" t="s">
        <v>38</v>
      </c>
      <c r="Z134" s="20">
        <v>1563</v>
      </c>
      <c r="AA134" s="17" t="s">
        <v>38</v>
      </c>
      <c r="AB134" s="22" t="s">
        <v>39</v>
      </c>
      <c r="AC134" s="23" t="str">
        <f t="shared" si="17"/>
        <v>E</v>
      </c>
      <c r="AD134" s="17">
        <v>0</v>
      </c>
      <c r="AE134" s="17">
        <v>5182</v>
      </c>
      <c r="AF134" s="17">
        <v>11848</v>
      </c>
      <c r="AG134" s="17">
        <v>2344</v>
      </c>
      <c r="AH134" s="15" t="s">
        <v>40</v>
      </c>
    </row>
    <row r="135" spans="1:34" ht="14.5">
      <c r="A135" s="13" t="str">
        <f t="shared" si="12"/>
        <v>OverStock</v>
      </c>
      <c r="B135" s="14" t="s">
        <v>64</v>
      </c>
      <c r="C135" s="15" t="s">
        <v>51</v>
      </c>
      <c r="D135" s="19">
        <f t="shared" si="13"/>
        <v>16.2</v>
      </c>
      <c r="E135" s="16" t="str">
        <f t="shared" si="14"/>
        <v>--</v>
      </c>
      <c r="F135" s="16">
        <f t="shared" si="15"/>
        <v>4.8</v>
      </c>
      <c r="G135" s="16" t="str">
        <f t="shared" si="16"/>
        <v>--</v>
      </c>
      <c r="H135" s="24" t="str">
        <f>IFERROR(VLOOKUP(B135,#REF!,8,FALSE),"")</f>
        <v/>
      </c>
      <c r="I135" s="17">
        <v>60000</v>
      </c>
      <c r="J135" s="17">
        <v>60000</v>
      </c>
      <c r="K135" s="24" t="str">
        <f>IFERROR(VLOOKUP(B135,#REF!,11,FALSE),"")</f>
        <v/>
      </c>
      <c r="L135" s="17">
        <v>204858</v>
      </c>
      <c r="M135" s="6" t="s">
        <v>405</v>
      </c>
      <c r="N135" s="18" t="str">
        <f>IFERROR(VLOOKUP(B135,#REF!,13,FALSE),"")</f>
        <v/>
      </c>
      <c r="O135" s="19" t="str">
        <f>IFERROR(VLOOKUP(B135,#REF!,14,FALSE),"")</f>
        <v/>
      </c>
      <c r="P135" s="19" t="str">
        <f>IFERROR(VLOOKUP(B135,#REF!,15,FALSE),"")</f>
        <v/>
      </c>
      <c r="Q135" s="19"/>
      <c r="R135" s="25" t="str">
        <f>IFERROR(VLOOKUP(B135,#REF!,16,FALSE),"")</f>
        <v/>
      </c>
      <c r="S135" s="17">
        <v>0</v>
      </c>
      <c r="T135" s="17">
        <v>144000</v>
      </c>
      <c r="U135" s="17">
        <v>60858</v>
      </c>
      <c r="V135" s="17">
        <v>0</v>
      </c>
      <c r="W135" s="20">
        <v>264858</v>
      </c>
      <c r="X135" s="16">
        <v>21</v>
      </c>
      <c r="Y135" s="21" t="s">
        <v>38</v>
      </c>
      <c r="Z135" s="20">
        <v>12628</v>
      </c>
      <c r="AA135" s="17" t="s">
        <v>38</v>
      </c>
      <c r="AB135" s="22" t="s">
        <v>39</v>
      </c>
      <c r="AC135" s="23" t="str">
        <f t="shared" si="17"/>
        <v>E</v>
      </c>
      <c r="AD135" s="17">
        <v>39000</v>
      </c>
      <c r="AE135" s="17">
        <v>84000</v>
      </c>
      <c r="AF135" s="17">
        <v>64500</v>
      </c>
      <c r="AG135" s="17">
        <v>27000</v>
      </c>
      <c r="AH135" s="15" t="s">
        <v>40</v>
      </c>
    </row>
    <row r="136" spans="1:34" ht="14.5">
      <c r="A136" s="13" t="str">
        <f t="shared" si="12"/>
        <v>OverStock</v>
      </c>
      <c r="B136" s="14" t="s">
        <v>65</v>
      </c>
      <c r="C136" s="15" t="s">
        <v>51</v>
      </c>
      <c r="D136" s="19">
        <f t="shared" si="13"/>
        <v>3.3</v>
      </c>
      <c r="E136" s="16" t="str">
        <f t="shared" si="14"/>
        <v>--</v>
      </c>
      <c r="F136" s="16">
        <f t="shared" si="15"/>
        <v>12.9</v>
      </c>
      <c r="G136" s="16" t="str">
        <f t="shared" si="16"/>
        <v>--</v>
      </c>
      <c r="H136" s="24" t="str">
        <f>IFERROR(VLOOKUP(B136,#REF!,8,FALSE),"")</f>
        <v/>
      </c>
      <c r="I136" s="17">
        <v>2191500</v>
      </c>
      <c r="J136" s="17">
        <v>1591500</v>
      </c>
      <c r="K136" s="24" t="str">
        <f>IFERROR(VLOOKUP(B136,#REF!,11,FALSE),"")</f>
        <v/>
      </c>
      <c r="L136" s="17">
        <v>557237</v>
      </c>
      <c r="M136" s="6" t="s">
        <v>405</v>
      </c>
      <c r="N136" s="18" t="str">
        <f>IFERROR(VLOOKUP(B136,#REF!,13,FALSE),"")</f>
        <v/>
      </c>
      <c r="O136" s="19" t="str">
        <f>IFERROR(VLOOKUP(B136,#REF!,14,FALSE),"")</f>
        <v/>
      </c>
      <c r="P136" s="19" t="str">
        <f>IFERROR(VLOOKUP(B136,#REF!,15,FALSE),"")</f>
        <v/>
      </c>
      <c r="Q136" s="19"/>
      <c r="R136" s="25" t="str">
        <f>IFERROR(VLOOKUP(B136,#REF!,16,FALSE),"")</f>
        <v/>
      </c>
      <c r="S136" s="17">
        <v>0</v>
      </c>
      <c r="T136" s="17">
        <v>219000</v>
      </c>
      <c r="U136" s="17">
        <v>338237</v>
      </c>
      <c r="V136" s="17">
        <v>0</v>
      </c>
      <c r="W136" s="20">
        <v>2748737</v>
      </c>
      <c r="X136" s="16">
        <v>16.2</v>
      </c>
      <c r="Y136" s="21" t="s">
        <v>38</v>
      </c>
      <c r="Z136" s="20">
        <v>169860</v>
      </c>
      <c r="AA136" s="17" t="s">
        <v>38</v>
      </c>
      <c r="AB136" s="22" t="s">
        <v>39</v>
      </c>
      <c r="AC136" s="23" t="str">
        <f t="shared" si="17"/>
        <v>E</v>
      </c>
      <c r="AD136" s="17">
        <v>175500</v>
      </c>
      <c r="AE136" s="17">
        <v>765000</v>
      </c>
      <c r="AF136" s="17">
        <v>238500</v>
      </c>
      <c r="AG136" s="17">
        <v>58500</v>
      </c>
      <c r="AH136" s="15" t="s">
        <v>40</v>
      </c>
    </row>
    <row r="137" spans="1:34" ht="14.5">
      <c r="A137" s="13" t="str">
        <f t="shared" si="12"/>
        <v>OverStock</v>
      </c>
      <c r="B137" s="14" t="s">
        <v>68</v>
      </c>
      <c r="C137" s="15" t="s">
        <v>51</v>
      </c>
      <c r="D137" s="19">
        <f t="shared" si="13"/>
        <v>5.3</v>
      </c>
      <c r="E137" s="16" t="str">
        <f t="shared" si="14"/>
        <v>--</v>
      </c>
      <c r="F137" s="16">
        <f t="shared" si="15"/>
        <v>25.8</v>
      </c>
      <c r="G137" s="16" t="str">
        <f t="shared" si="16"/>
        <v>--</v>
      </c>
      <c r="H137" s="24" t="str">
        <f>IFERROR(VLOOKUP(B137,#REF!,8,FALSE),"")</f>
        <v/>
      </c>
      <c r="I137" s="17">
        <v>121000</v>
      </c>
      <c r="J137" s="17">
        <v>91000</v>
      </c>
      <c r="K137" s="24" t="str">
        <f>IFERROR(VLOOKUP(B137,#REF!,11,FALSE),"")</f>
        <v/>
      </c>
      <c r="L137" s="17">
        <v>25000</v>
      </c>
      <c r="M137" s="6" t="s">
        <v>405</v>
      </c>
      <c r="N137" s="18" t="str">
        <f>IFERROR(VLOOKUP(B137,#REF!,13,FALSE),"")</f>
        <v/>
      </c>
      <c r="O137" s="19" t="str">
        <f>IFERROR(VLOOKUP(B137,#REF!,14,FALSE),"")</f>
        <v/>
      </c>
      <c r="P137" s="19" t="str">
        <f>IFERROR(VLOOKUP(B137,#REF!,15,FALSE),"")</f>
        <v/>
      </c>
      <c r="Q137" s="19"/>
      <c r="R137" s="25" t="str">
        <f>IFERROR(VLOOKUP(B137,#REF!,16,FALSE),"")</f>
        <v/>
      </c>
      <c r="S137" s="17">
        <v>0</v>
      </c>
      <c r="T137" s="17">
        <v>25000</v>
      </c>
      <c r="U137" s="17">
        <v>0</v>
      </c>
      <c r="V137" s="17">
        <v>0</v>
      </c>
      <c r="W137" s="20">
        <v>146000</v>
      </c>
      <c r="X137" s="16">
        <v>31.1</v>
      </c>
      <c r="Y137" s="21" t="s">
        <v>38</v>
      </c>
      <c r="Z137" s="20">
        <v>4688</v>
      </c>
      <c r="AA137" s="17" t="s">
        <v>38</v>
      </c>
      <c r="AB137" s="22" t="s">
        <v>39</v>
      </c>
      <c r="AC137" s="23" t="str">
        <f t="shared" si="17"/>
        <v>E</v>
      </c>
      <c r="AD137" s="17">
        <v>3263</v>
      </c>
      <c r="AE137" s="17">
        <v>19864</v>
      </c>
      <c r="AF137" s="17">
        <v>25500</v>
      </c>
      <c r="AG137" s="17">
        <v>14500</v>
      </c>
      <c r="AH137" s="15" t="s">
        <v>40</v>
      </c>
    </row>
    <row r="138" spans="1:34" ht="14.5">
      <c r="A138" s="13" t="str">
        <f t="shared" si="12"/>
        <v>Normal</v>
      </c>
      <c r="B138" s="14" t="s">
        <v>69</v>
      </c>
      <c r="C138" s="15" t="s">
        <v>51</v>
      </c>
      <c r="D138" s="19">
        <f t="shared" si="13"/>
        <v>14.7</v>
      </c>
      <c r="E138" s="16" t="str">
        <f t="shared" si="14"/>
        <v>--</v>
      </c>
      <c r="F138" s="16">
        <f t="shared" si="15"/>
        <v>0</v>
      </c>
      <c r="G138" s="16" t="str">
        <f t="shared" si="16"/>
        <v>--</v>
      </c>
      <c r="H138" s="24" t="str">
        <f>IFERROR(VLOOKUP(B138,#REF!,8,FALSE),"")</f>
        <v/>
      </c>
      <c r="I138" s="17">
        <v>0</v>
      </c>
      <c r="J138" s="17">
        <v>0</v>
      </c>
      <c r="K138" s="24" t="str">
        <f>IFERROR(VLOOKUP(B138,#REF!,11,FALSE),"")</f>
        <v/>
      </c>
      <c r="L138" s="17">
        <v>11626</v>
      </c>
      <c r="M138" s="6" t="s">
        <v>405</v>
      </c>
      <c r="N138" s="18" t="str">
        <f>IFERROR(VLOOKUP(B138,#REF!,13,FALSE),"")</f>
        <v/>
      </c>
      <c r="O138" s="19" t="str">
        <f>IFERROR(VLOOKUP(B138,#REF!,14,FALSE),"")</f>
        <v/>
      </c>
      <c r="P138" s="19" t="str">
        <f>IFERROR(VLOOKUP(B138,#REF!,15,FALSE),"")</f>
        <v/>
      </c>
      <c r="Q138" s="19"/>
      <c r="R138" s="25" t="str">
        <f>IFERROR(VLOOKUP(B138,#REF!,16,FALSE),"")</f>
        <v/>
      </c>
      <c r="S138" s="17">
        <v>0</v>
      </c>
      <c r="T138" s="17">
        <v>7500</v>
      </c>
      <c r="U138" s="17">
        <v>4126</v>
      </c>
      <c r="V138" s="17">
        <v>0</v>
      </c>
      <c r="W138" s="20">
        <v>11626</v>
      </c>
      <c r="X138" s="16">
        <v>14.7</v>
      </c>
      <c r="Y138" s="21" t="s">
        <v>38</v>
      </c>
      <c r="Z138" s="20">
        <v>789</v>
      </c>
      <c r="AA138" s="17" t="s">
        <v>38</v>
      </c>
      <c r="AB138" s="22" t="s">
        <v>39</v>
      </c>
      <c r="AC138" s="23" t="str">
        <f t="shared" si="17"/>
        <v>E</v>
      </c>
      <c r="AD138" s="17">
        <v>0</v>
      </c>
      <c r="AE138" s="17">
        <v>7500</v>
      </c>
      <c r="AF138" s="17">
        <v>12500</v>
      </c>
      <c r="AG138" s="17">
        <v>5000</v>
      </c>
      <c r="AH138" s="15" t="s">
        <v>40</v>
      </c>
    </row>
    <row r="139" spans="1:34" ht="14.5">
      <c r="A139" s="13" t="str">
        <f t="shared" si="12"/>
        <v>OverStock</v>
      </c>
      <c r="B139" s="14" t="s">
        <v>70</v>
      </c>
      <c r="C139" s="15" t="s">
        <v>51</v>
      </c>
      <c r="D139" s="19">
        <f t="shared" si="13"/>
        <v>18</v>
      </c>
      <c r="E139" s="16" t="str">
        <f t="shared" si="14"/>
        <v>--</v>
      </c>
      <c r="F139" s="16">
        <f t="shared" si="15"/>
        <v>6.5</v>
      </c>
      <c r="G139" s="16" t="str">
        <f t="shared" si="16"/>
        <v>--</v>
      </c>
      <c r="H139" s="24" t="str">
        <f>IFERROR(VLOOKUP(B139,#REF!,8,FALSE),"")</f>
        <v/>
      </c>
      <c r="I139" s="17">
        <v>2500</v>
      </c>
      <c r="J139" s="17">
        <v>2500</v>
      </c>
      <c r="K139" s="24" t="str">
        <f>IFERROR(VLOOKUP(B139,#REF!,11,FALSE),"")</f>
        <v/>
      </c>
      <c r="L139" s="17">
        <v>6927</v>
      </c>
      <c r="M139" s="6" t="s">
        <v>405</v>
      </c>
      <c r="N139" s="18" t="str">
        <f>IFERROR(VLOOKUP(B139,#REF!,13,FALSE),"")</f>
        <v/>
      </c>
      <c r="O139" s="19" t="str">
        <f>IFERROR(VLOOKUP(B139,#REF!,14,FALSE),"")</f>
        <v/>
      </c>
      <c r="P139" s="19" t="str">
        <f>IFERROR(VLOOKUP(B139,#REF!,15,FALSE),"")</f>
        <v/>
      </c>
      <c r="Q139" s="19"/>
      <c r="R139" s="25" t="str">
        <f>IFERROR(VLOOKUP(B139,#REF!,16,FALSE),"")</f>
        <v/>
      </c>
      <c r="S139" s="17">
        <v>0</v>
      </c>
      <c r="T139" s="17">
        <v>5000</v>
      </c>
      <c r="U139" s="17">
        <v>1927</v>
      </c>
      <c r="V139" s="17">
        <v>0</v>
      </c>
      <c r="W139" s="20">
        <v>9427</v>
      </c>
      <c r="X139" s="16">
        <v>24.5</v>
      </c>
      <c r="Y139" s="21" t="s">
        <v>38</v>
      </c>
      <c r="Z139" s="20">
        <v>384</v>
      </c>
      <c r="AA139" s="17" t="s">
        <v>38</v>
      </c>
      <c r="AB139" s="22" t="s">
        <v>39</v>
      </c>
      <c r="AC139" s="23" t="str">
        <f t="shared" si="17"/>
        <v>E</v>
      </c>
      <c r="AD139" s="17">
        <v>0</v>
      </c>
      <c r="AE139" s="17">
        <v>5000</v>
      </c>
      <c r="AF139" s="17">
        <v>0</v>
      </c>
      <c r="AG139" s="17">
        <v>0</v>
      </c>
      <c r="AH139" s="15" t="s">
        <v>40</v>
      </c>
    </row>
    <row r="140" spans="1:34" ht="14.5">
      <c r="A140" s="13" t="str">
        <f t="shared" si="12"/>
        <v>Normal</v>
      </c>
      <c r="B140" s="14" t="s">
        <v>71</v>
      </c>
      <c r="C140" s="15" t="s">
        <v>51</v>
      </c>
      <c r="D140" s="19">
        <f t="shared" si="13"/>
        <v>3.1</v>
      </c>
      <c r="E140" s="16" t="str">
        <f t="shared" si="14"/>
        <v>--</v>
      </c>
      <c r="F140" s="16">
        <f t="shared" si="15"/>
        <v>0</v>
      </c>
      <c r="G140" s="16" t="str">
        <f t="shared" si="16"/>
        <v>--</v>
      </c>
      <c r="H140" s="24" t="str">
        <f>IFERROR(VLOOKUP(B140,#REF!,8,FALSE),"")</f>
        <v/>
      </c>
      <c r="I140" s="17">
        <v>0</v>
      </c>
      <c r="J140" s="17">
        <v>0</v>
      </c>
      <c r="K140" s="24" t="str">
        <f>IFERROR(VLOOKUP(B140,#REF!,11,FALSE),"")</f>
        <v/>
      </c>
      <c r="L140" s="17">
        <v>271152</v>
      </c>
      <c r="M140" s="6" t="s">
        <v>405</v>
      </c>
      <c r="N140" s="18" t="str">
        <f>IFERROR(VLOOKUP(B140,#REF!,13,FALSE),"")</f>
        <v/>
      </c>
      <c r="O140" s="19" t="str">
        <f>IFERROR(VLOOKUP(B140,#REF!,14,FALSE),"")</f>
        <v/>
      </c>
      <c r="P140" s="19" t="str">
        <f>IFERROR(VLOOKUP(B140,#REF!,15,FALSE),"")</f>
        <v/>
      </c>
      <c r="Q140" s="19"/>
      <c r="R140" s="25" t="str">
        <f>IFERROR(VLOOKUP(B140,#REF!,16,FALSE),"")</f>
        <v/>
      </c>
      <c r="S140" s="17">
        <v>0</v>
      </c>
      <c r="T140" s="17">
        <v>0</v>
      </c>
      <c r="U140" s="17">
        <v>271152</v>
      </c>
      <c r="V140" s="17">
        <v>0</v>
      </c>
      <c r="W140" s="20">
        <v>271152</v>
      </c>
      <c r="X140" s="16">
        <v>3.1</v>
      </c>
      <c r="Y140" s="21" t="s">
        <v>38</v>
      </c>
      <c r="Z140" s="20">
        <v>88355</v>
      </c>
      <c r="AA140" s="17" t="s">
        <v>38</v>
      </c>
      <c r="AB140" s="22" t="s">
        <v>39</v>
      </c>
      <c r="AC140" s="23" t="str">
        <f t="shared" si="17"/>
        <v>E</v>
      </c>
      <c r="AD140" s="17">
        <v>65000</v>
      </c>
      <c r="AE140" s="17">
        <v>322500</v>
      </c>
      <c r="AF140" s="17">
        <v>245000</v>
      </c>
      <c r="AG140" s="17">
        <v>75000</v>
      </c>
      <c r="AH140" s="15" t="s">
        <v>40</v>
      </c>
    </row>
    <row r="141" spans="1:34" ht="14.5">
      <c r="A141" s="13" t="str">
        <f t="shared" si="12"/>
        <v>Normal</v>
      </c>
      <c r="B141" s="14" t="s">
        <v>75</v>
      </c>
      <c r="C141" s="15" t="s">
        <v>51</v>
      </c>
      <c r="D141" s="19">
        <f t="shared" si="13"/>
        <v>8.1</v>
      </c>
      <c r="E141" s="16" t="str">
        <f t="shared" si="14"/>
        <v>--</v>
      </c>
      <c r="F141" s="16">
        <f t="shared" si="15"/>
        <v>0</v>
      </c>
      <c r="G141" s="16" t="str">
        <f t="shared" si="16"/>
        <v>--</v>
      </c>
      <c r="H141" s="24" t="str">
        <f>IFERROR(VLOOKUP(B141,#REF!,8,FALSE),"")</f>
        <v/>
      </c>
      <c r="I141" s="17">
        <v>0</v>
      </c>
      <c r="J141" s="17">
        <v>0</v>
      </c>
      <c r="K141" s="24" t="str">
        <f>IFERROR(VLOOKUP(B141,#REF!,11,FALSE),"")</f>
        <v/>
      </c>
      <c r="L141" s="17">
        <v>3050</v>
      </c>
      <c r="M141" s="6" t="s">
        <v>405</v>
      </c>
      <c r="N141" s="18" t="str">
        <f>IFERROR(VLOOKUP(B141,#REF!,13,FALSE),"")</f>
        <v/>
      </c>
      <c r="O141" s="19" t="str">
        <f>IFERROR(VLOOKUP(B141,#REF!,14,FALSE),"")</f>
        <v/>
      </c>
      <c r="P141" s="19" t="str">
        <f>IFERROR(VLOOKUP(B141,#REF!,15,FALSE),"")</f>
        <v/>
      </c>
      <c r="Q141" s="19"/>
      <c r="R141" s="25" t="str">
        <f>IFERROR(VLOOKUP(B141,#REF!,16,FALSE),"")</f>
        <v/>
      </c>
      <c r="S141" s="17">
        <v>0</v>
      </c>
      <c r="T141" s="17">
        <v>3050</v>
      </c>
      <c r="U141" s="17">
        <v>0</v>
      </c>
      <c r="V141" s="17">
        <v>0</v>
      </c>
      <c r="W141" s="20">
        <v>3050</v>
      </c>
      <c r="X141" s="16">
        <v>8.1</v>
      </c>
      <c r="Y141" s="21" t="s">
        <v>38</v>
      </c>
      <c r="Z141" s="20">
        <v>375</v>
      </c>
      <c r="AA141" s="17" t="s">
        <v>38</v>
      </c>
      <c r="AB141" s="22" t="s">
        <v>39</v>
      </c>
      <c r="AC141" s="23" t="str">
        <f t="shared" si="17"/>
        <v>E</v>
      </c>
      <c r="AD141" s="17">
        <v>0</v>
      </c>
      <c r="AE141" s="17">
        <v>0</v>
      </c>
      <c r="AF141" s="17">
        <v>0</v>
      </c>
      <c r="AG141" s="17">
        <v>515</v>
      </c>
      <c r="AH141" s="15" t="s">
        <v>40</v>
      </c>
    </row>
    <row r="142" spans="1:34" ht="14.5">
      <c r="A142" s="13" t="str">
        <f t="shared" si="12"/>
        <v>Normal</v>
      </c>
      <c r="B142" s="14" t="s">
        <v>79</v>
      </c>
      <c r="C142" s="15" t="s">
        <v>51</v>
      </c>
      <c r="D142" s="19">
        <f t="shared" si="13"/>
        <v>8</v>
      </c>
      <c r="E142" s="16" t="str">
        <f t="shared" si="14"/>
        <v>--</v>
      </c>
      <c r="F142" s="16">
        <f t="shared" si="15"/>
        <v>0</v>
      </c>
      <c r="G142" s="16" t="str">
        <f t="shared" si="16"/>
        <v>--</v>
      </c>
      <c r="H142" s="24" t="str">
        <f>IFERROR(VLOOKUP(B142,#REF!,8,FALSE),"")</f>
        <v/>
      </c>
      <c r="I142" s="17">
        <v>0</v>
      </c>
      <c r="J142" s="17">
        <v>0</v>
      </c>
      <c r="K142" s="24" t="str">
        <f>IFERROR(VLOOKUP(B142,#REF!,11,FALSE),"")</f>
        <v/>
      </c>
      <c r="L142" s="17">
        <v>2500</v>
      </c>
      <c r="M142" s="6" t="s">
        <v>405</v>
      </c>
      <c r="N142" s="18" t="str">
        <f>IFERROR(VLOOKUP(B142,#REF!,13,FALSE),"")</f>
        <v/>
      </c>
      <c r="O142" s="19" t="str">
        <f>IFERROR(VLOOKUP(B142,#REF!,14,FALSE),"")</f>
        <v/>
      </c>
      <c r="P142" s="19" t="str">
        <f>IFERROR(VLOOKUP(B142,#REF!,15,FALSE),"")</f>
        <v/>
      </c>
      <c r="Q142" s="19"/>
      <c r="R142" s="25" t="str">
        <f>IFERROR(VLOOKUP(B142,#REF!,16,FALSE),"")</f>
        <v/>
      </c>
      <c r="S142" s="17">
        <v>0</v>
      </c>
      <c r="T142" s="17">
        <v>0</v>
      </c>
      <c r="U142" s="17">
        <v>0</v>
      </c>
      <c r="V142" s="17">
        <v>2500</v>
      </c>
      <c r="W142" s="20">
        <v>2500</v>
      </c>
      <c r="X142" s="16">
        <v>8</v>
      </c>
      <c r="Y142" s="21" t="s">
        <v>38</v>
      </c>
      <c r="Z142" s="20">
        <v>313</v>
      </c>
      <c r="AA142" s="17" t="s">
        <v>38</v>
      </c>
      <c r="AB142" s="22" t="s">
        <v>39</v>
      </c>
      <c r="AC142" s="23" t="str">
        <f t="shared" si="17"/>
        <v>E</v>
      </c>
      <c r="AD142" s="17">
        <v>0</v>
      </c>
      <c r="AE142" s="17">
        <v>714</v>
      </c>
      <c r="AF142" s="17">
        <v>4100</v>
      </c>
      <c r="AG142" s="17">
        <v>1200</v>
      </c>
      <c r="AH142" s="15" t="s">
        <v>40</v>
      </c>
    </row>
    <row r="143" spans="1:34" ht="14.5">
      <c r="A143" s="13" t="str">
        <f t="shared" si="12"/>
        <v>Normal</v>
      </c>
      <c r="B143" s="14" t="s">
        <v>82</v>
      </c>
      <c r="C143" s="15" t="s">
        <v>51</v>
      </c>
      <c r="D143" s="19">
        <f t="shared" si="13"/>
        <v>2.7</v>
      </c>
      <c r="E143" s="16" t="str">
        <f t="shared" si="14"/>
        <v>--</v>
      </c>
      <c r="F143" s="16">
        <f t="shared" si="15"/>
        <v>1.8</v>
      </c>
      <c r="G143" s="16" t="str">
        <f t="shared" si="16"/>
        <v>--</v>
      </c>
      <c r="H143" s="24" t="str">
        <f>IFERROR(VLOOKUP(B143,#REF!,8,FALSE),"")</f>
        <v/>
      </c>
      <c r="I143" s="17">
        <v>5000</v>
      </c>
      <c r="J143" s="17">
        <v>0</v>
      </c>
      <c r="K143" s="24" t="str">
        <f>IFERROR(VLOOKUP(B143,#REF!,11,FALSE),"")</f>
        <v/>
      </c>
      <c r="L143" s="17">
        <v>7710</v>
      </c>
      <c r="M143" s="6" t="s">
        <v>405</v>
      </c>
      <c r="N143" s="18" t="str">
        <f>IFERROR(VLOOKUP(B143,#REF!,13,FALSE),"")</f>
        <v/>
      </c>
      <c r="O143" s="19" t="str">
        <f>IFERROR(VLOOKUP(B143,#REF!,14,FALSE),"")</f>
        <v/>
      </c>
      <c r="P143" s="19" t="str">
        <f>IFERROR(VLOOKUP(B143,#REF!,15,FALSE),"")</f>
        <v/>
      </c>
      <c r="Q143" s="19"/>
      <c r="R143" s="25" t="str">
        <f>IFERROR(VLOOKUP(B143,#REF!,16,FALSE),"")</f>
        <v/>
      </c>
      <c r="S143" s="17">
        <v>0</v>
      </c>
      <c r="T143" s="17">
        <v>7710</v>
      </c>
      <c r="U143" s="17">
        <v>0</v>
      </c>
      <c r="V143" s="17">
        <v>0</v>
      </c>
      <c r="W143" s="20">
        <v>12710</v>
      </c>
      <c r="X143" s="16">
        <v>4.5</v>
      </c>
      <c r="Y143" s="21" t="s">
        <v>38</v>
      </c>
      <c r="Z143" s="20">
        <v>2813</v>
      </c>
      <c r="AA143" s="17" t="s">
        <v>38</v>
      </c>
      <c r="AB143" s="22" t="s">
        <v>39</v>
      </c>
      <c r="AC143" s="23" t="str">
        <f t="shared" si="17"/>
        <v>E</v>
      </c>
      <c r="AD143" s="17">
        <v>6897</v>
      </c>
      <c r="AE143" s="17">
        <v>3747</v>
      </c>
      <c r="AF143" s="17">
        <v>5604</v>
      </c>
      <c r="AG143" s="17">
        <v>0</v>
      </c>
      <c r="AH143" s="15" t="s">
        <v>40</v>
      </c>
    </row>
    <row r="144" spans="1:34" ht="14.5">
      <c r="A144" s="13" t="str">
        <f t="shared" si="12"/>
        <v>ZeroZero</v>
      </c>
      <c r="B144" s="14" t="s">
        <v>84</v>
      </c>
      <c r="C144" s="15" t="s">
        <v>51</v>
      </c>
      <c r="D144" s="19" t="str">
        <f t="shared" si="13"/>
        <v>前八週無拉料</v>
      </c>
      <c r="E144" s="16" t="str">
        <f t="shared" si="14"/>
        <v>--</v>
      </c>
      <c r="F144" s="16" t="str">
        <f t="shared" si="15"/>
        <v>--</v>
      </c>
      <c r="G144" s="16" t="str">
        <f t="shared" si="16"/>
        <v>--</v>
      </c>
      <c r="H144" s="24" t="str">
        <f>IFERROR(VLOOKUP(B144,#REF!,8,FALSE),"")</f>
        <v/>
      </c>
      <c r="I144" s="17">
        <v>0</v>
      </c>
      <c r="J144" s="17">
        <v>0</v>
      </c>
      <c r="K144" s="24" t="str">
        <f>IFERROR(VLOOKUP(B144,#REF!,11,FALSE),"")</f>
        <v/>
      </c>
      <c r="L144" s="17">
        <v>6000</v>
      </c>
      <c r="M144" s="6" t="s">
        <v>405</v>
      </c>
      <c r="N144" s="18" t="str">
        <f>IFERROR(VLOOKUP(B144,#REF!,13,FALSE),"")</f>
        <v/>
      </c>
      <c r="O144" s="19" t="str">
        <f>IFERROR(VLOOKUP(B144,#REF!,14,FALSE),"")</f>
        <v/>
      </c>
      <c r="P144" s="19" t="str">
        <f>IFERROR(VLOOKUP(B144,#REF!,15,FALSE),"")</f>
        <v/>
      </c>
      <c r="Q144" s="19"/>
      <c r="R144" s="25" t="str">
        <f>IFERROR(VLOOKUP(B144,#REF!,16,FALSE),"")</f>
        <v/>
      </c>
      <c r="S144" s="17">
        <v>0</v>
      </c>
      <c r="T144" s="17">
        <v>6000</v>
      </c>
      <c r="U144" s="17">
        <v>0</v>
      </c>
      <c r="V144" s="17">
        <v>0</v>
      </c>
      <c r="W144" s="20">
        <v>6000</v>
      </c>
      <c r="X144" s="16" t="s">
        <v>38</v>
      </c>
      <c r="Y144" s="21" t="s">
        <v>38</v>
      </c>
      <c r="Z144" s="20">
        <v>0</v>
      </c>
      <c r="AA144" s="17" t="s">
        <v>38</v>
      </c>
      <c r="AB144" s="22" t="s">
        <v>39</v>
      </c>
      <c r="AC144" s="23" t="str">
        <f t="shared" si="17"/>
        <v>E</v>
      </c>
      <c r="AD144" s="17">
        <v>0</v>
      </c>
      <c r="AE144" s="17">
        <v>0</v>
      </c>
      <c r="AF144" s="17">
        <v>1602</v>
      </c>
      <c r="AG144" s="17">
        <v>1302</v>
      </c>
      <c r="AH144" s="15" t="s">
        <v>40</v>
      </c>
    </row>
    <row r="145" spans="1:34" ht="14.5">
      <c r="A145" s="13" t="str">
        <f t="shared" si="12"/>
        <v>None</v>
      </c>
      <c r="B145" s="14" t="s">
        <v>86</v>
      </c>
      <c r="C145" s="15" t="s">
        <v>51</v>
      </c>
      <c r="D145" s="19" t="str">
        <f t="shared" si="13"/>
        <v>前八週無拉料</v>
      </c>
      <c r="E145" s="16" t="str">
        <f t="shared" si="14"/>
        <v>--</v>
      </c>
      <c r="F145" s="16" t="str">
        <f t="shared" si="15"/>
        <v>--</v>
      </c>
      <c r="G145" s="16" t="str">
        <f t="shared" si="16"/>
        <v>--</v>
      </c>
      <c r="H145" s="24" t="str">
        <f>IFERROR(VLOOKUP(B145,#REF!,8,FALSE),"")</f>
        <v/>
      </c>
      <c r="I145" s="17">
        <v>0</v>
      </c>
      <c r="J145" s="17">
        <v>0</v>
      </c>
      <c r="K145" s="24" t="str">
        <f>IFERROR(VLOOKUP(B145,#REF!,11,FALSE),"")</f>
        <v/>
      </c>
      <c r="L145" s="17">
        <v>0</v>
      </c>
      <c r="M145" s="6" t="s">
        <v>405</v>
      </c>
      <c r="N145" s="18" t="str">
        <f>IFERROR(VLOOKUP(B145,#REF!,13,FALSE),"")</f>
        <v/>
      </c>
      <c r="O145" s="19" t="str">
        <f>IFERROR(VLOOKUP(B145,#REF!,14,FALSE),"")</f>
        <v/>
      </c>
      <c r="P145" s="19" t="str">
        <f>IFERROR(VLOOKUP(B145,#REF!,15,FALSE),"")</f>
        <v/>
      </c>
      <c r="Q145" s="19"/>
      <c r="R145" s="25" t="str">
        <f>IFERROR(VLOOKUP(B145,#REF!,16,FALSE),"")</f>
        <v/>
      </c>
      <c r="S145" s="17">
        <v>0</v>
      </c>
      <c r="T145" s="17">
        <v>0</v>
      </c>
      <c r="U145" s="17">
        <v>0</v>
      </c>
      <c r="V145" s="17">
        <v>0</v>
      </c>
      <c r="W145" s="20">
        <v>0</v>
      </c>
      <c r="X145" s="16" t="s">
        <v>38</v>
      </c>
      <c r="Y145" s="21" t="s">
        <v>38</v>
      </c>
      <c r="Z145" s="20">
        <v>0</v>
      </c>
      <c r="AA145" s="17" t="s">
        <v>38</v>
      </c>
      <c r="AB145" s="22" t="s">
        <v>39</v>
      </c>
      <c r="AC145" s="23" t="str">
        <f t="shared" si="17"/>
        <v>E</v>
      </c>
      <c r="AD145" s="17">
        <v>0</v>
      </c>
      <c r="AE145" s="17">
        <v>0</v>
      </c>
      <c r="AF145" s="17">
        <v>0</v>
      </c>
      <c r="AG145" s="17">
        <v>0</v>
      </c>
      <c r="AH145" s="15" t="s">
        <v>40</v>
      </c>
    </row>
    <row r="146" spans="1:34" ht="14.5">
      <c r="A146" s="13" t="str">
        <f t="shared" si="12"/>
        <v>ZeroZero</v>
      </c>
      <c r="B146" s="14" t="s">
        <v>87</v>
      </c>
      <c r="C146" s="15" t="s">
        <v>51</v>
      </c>
      <c r="D146" s="19" t="str">
        <f t="shared" si="13"/>
        <v>前八週無拉料</v>
      </c>
      <c r="E146" s="16" t="str">
        <f t="shared" si="14"/>
        <v>--</v>
      </c>
      <c r="F146" s="16" t="str">
        <f t="shared" si="15"/>
        <v>--</v>
      </c>
      <c r="G146" s="16" t="str">
        <f t="shared" si="16"/>
        <v>--</v>
      </c>
      <c r="H146" s="24" t="str">
        <f>IFERROR(VLOOKUP(B146,#REF!,8,FALSE),"")</f>
        <v/>
      </c>
      <c r="I146" s="17">
        <v>0</v>
      </c>
      <c r="J146" s="17">
        <v>0</v>
      </c>
      <c r="K146" s="24" t="str">
        <f>IFERROR(VLOOKUP(B146,#REF!,11,FALSE),"")</f>
        <v/>
      </c>
      <c r="L146" s="17">
        <v>2500</v>
      </c>
      <c r="M146" s="6" t="s">
        <v>405</v>
      </c>
      <c r="N146" s="18" t="str">
        <f>IFERROR(VLOOKUP(B146,#REF!,13,FALSE),"")</f>
        <v/>
      </c>
      <c r="O146" s="19" t="str">
        <f>IFERROR(VLOOKUP(B146,#REF!,14,FALSE),"")</f>
        <v/>
      </c>
      <c r="P146" s="19" t="str">
        <f>IFERROR(VLOOKUP(B146,#REF!,15,FALSE),"")</f>
        <v/>
      </c>
      <c r="Q146" s="19"/>
      <c r="R146" s="25" t="str">
        <f>IFERROR(VLOOKUP(B146,#REF!,16,FALSE),"")</f>
        <v/>
      </c>
      <c r="S146" s="17">
        <v>0</v>
      </c>
      <c r="T146" s="17">
        <v>2500</v>
      </c>
      <c r="U146" s="17">
        <v>0</v>
      </c>
      <c r="V146" s="17">
        <v>0</v>
      </c>
      <c r="W146" s="20">
        <v>2500</v>
      </c>
      <c r="X146" s="16" t="s">
        <v>38</v>
      </c>
      <c r="Y146" s="21" t="s">
        <v>38</v>
      </c>
      <c r="Z146" s="20">
        <v>0</v>
      </c>
      <c r="AA146" s="17" t="s">
        <v>38</v>
      </c>
      <c r="AB146" s="22" t="s">
        <v>39</v>
      </c>
      <c r="AC146" s="23" t="str">
        <f t="shared" si="17"/>
        <v>E</v>
      </c>
      <c r="AD146" s="17">
        <v>0</v>
      </c>
      <c r="AE146" s="17">
        <v>0</v>
      </c>
      <c r="AF146" s="17">
        <v>801</v>
      </c>
      <c r="AG146" s="17">
        <v>651</v>
      </c>
      <c r="AH146" s="15" t="s">
        <v>40</v>
      </c>
    </row>
    <row r="147" spans="1:34" ht="14.5">
      <c r="A147" s="13" t="str">
        <f t="shared" si="12"/>
        <v>OverStock</v>
      </c>
      <c r="B147" s="14" t="s">
        <v>88</v>
      </c>
      <c r="C147" s="15" t="s">
        <v>51</v>
      </c>
      <c r="D147" s="19">
        <f t="shared" si="13"/>
        <v>18.8</v>
      </c>
      <c r="E147" s="16" t="str">
        <f t="shared" si="14"/>
        <v>--</v>
      </c>
      <c r="F147" s="16">
        <f t="shared" si="15"/>
        <v>0</v>
      </c>
      <c r="G147" s="16" t="str">
        <f t="shared" si="16"/>
        <v>--</v>
      </c>
      <c r="H147" s="24" t="str">
        <f>IFERROR(VLOOKUP(B147,#REF!,8,FALSE),"")</f>
        <v/>
      </c>
      <c r="I147" s="17">
        <v>0</v>
      </c>
      <c r="J147" s="17">
        <v>0</v>
      </c>
      <c r="K147" s="24" t="str">
        <f>IFERROR(VLOOKUP(B147,#REF!,11,FALSE),"")</f>
        <v/>
      </c>
      <c r="L147" s="17">
        <v>19530</v>
      </c>
      <c r="M147" s="6" t="s">
        <v>405</v>
      </c>
      <c r="N147" s="18" t="str">
        <f>IFERROR(VLOOKUP(B147,#REF!,13,FALSE),"")</f>
        <v/>
      </c>
      <c r="O147" s="19" t="str">
        <f>IFERROR(VLOOKUP(B147,#REF!,14,FALSE),"")</f>
        <v/>
      </c>
      <c r="P147" s="19" t="str">
        <f>IFERROR(VLOOKUP(B147,#REF!,15,FALSE),"")</f>
        <v/>
      </c>
      <c r="Q147" s="19"/>
      <c r="R147" s="25" t="str">
        <f>IFERROR(VLOOKUP(B147,#REF!,16,FALSE),"")</f>
        <v/>
      </c>
      <c r="S147" s="17">
        <v>0</v>
      </c>
      <c r="T147" s="17">
        <v>15000</v>
      </c>
      <c r="U147" s="17">
        <v>4530</v>
      </c>
      <c r="V147" s="17">
        <v>0</v>
      </c>
      <c r="W147" s="20">
        <v>19530</v>
      </c>
      <c r="X147" s="16">
        <v>18.8</v>
      </c>
      <c r="Y147" s="21" t="s">
        <v>38</v>
      </c>
      <c r="Z147" s="20">
        <v>1039</v>
      </c>
      <c r="AA147" s="17" t="s">
        <v>38</v>
      </c>
      <c r="AB147" s="22" t="s">
        <v>39</v>
      </c>
      <c r="AC147" s="23" t="str">
        <f t="shared" si="17"/>
        <v>E</v>
      </c>
      <c r="AD147" s="17">
        <v>0</v>
      </c>
      <c r="AE147" s="17">
        <v>9000</v>
      </c>
      <c r="AF147" s="17">
        <v>12000</v>
      </c>
      <c r="AG147" s="17">
        <v>6000</v>
      </c>
      <c r="AH147" s="15" t="s">
        <v>40</v>
      </c>
    </row>
    <row r="148" spans="1:34" ht="14.5">
      <c r="A148" s="13" t="str">
        <f t="shared" si="12"/>
        <v>Normal</v>
      </c>
      <c r="B148" s="14" t="s">
        <v>89</v>
      </c>
      <c r="C148" s="15" t="s">
        <v>51</v>
      </c>
      <c r="D148" s="19">
        <f t="shared" si="13"/>
        <v>0.6</v>
      </c>
      <c r="E148" s="16" t="str">
        <f t="shared" si="14"/>
        <v>--</v>
      </c>
      <c r="F148" s="16">
        <f t="shared" si="15"/>
        <v>3.3</v>
      </c>
      <c r="G148" s="16" t="str">
        <f t="shared" si="16"/>
        <v>--</v>
      </c>
      <c r="H148" s="24" t="str">
        <f>IFERROR(VLOOKUP(B148,#REF!,8,FALSE),"")</f>
        <v/>
      </c>
      <c r="I148" s="17">
        <v>30000</v>
      </c>
      <c r="J148" s="17">
        <v>6000</v>
      </c>
      <c r="K148" s="24" t="str">
        <f>IFERROR(VLOOKUP(B148,#REF!,11,FALSE),"")</f>
        <v/>
      </c>
      <c r="L148" s="17">
        <v>4974</v>
      </c>
      <c r="M148" s="6" t="s">
        <v>405</v>
      </c>
      <c r="N148" s="18" t="str">
        <f>IFERROR(VLOOKUP(B148,#REF!,13,FALSE),"")</f>
        <v/>
      </c>
      <c r="O148" s="19" t="str">
        <f>IFERROR(VLOOKUP(B148,#REF!,14,FALSE),"")</f>
        <v/>
      </c>
      <c r="P148" s="19" t="str">
        <f>IFERROR(VLOOKUP(B148,#REF!,15,FALSE),"")</f>
        <v/>
      </c>
      <c r="Q148" s="19"/>
      <c r="R148" s="25" t="str">
        <f>IFERROR(VLOOKUP(B148,#REF!,16,FALSE),"")</f>
        <v/>
      </c>
      <c r="S148" s="17">
        <v>0</v>
      </c>
      <c r="T148" s="17">
        <v>3000</v>
      </c>
      <c r="U148" s="17">
        <v>1974</v>
      </c>
      <c r="V148" s="17">
        <v>0</v>
      </c>
      <c r="W148" s="20">
        <v>34974</v>
      </c>
      <c r="X148" s="16">
        <v>3.9</v>
      </c>
      <c r="Y148" s="21" t="s">
        <v>38</v>
      </c>
      <c r="Z148" s="20">
        <v>8984</v>
      </c>
      <c r="AA148" s="17" t="s">
        <v>38</v>
      </c>
      <c r="AB148" s="22" t="s">
        <v>39</v>
      </c>
      <c r="AC148" s="23" t="str">
        <f t="shared" si="17"/>
        <v>E</v>
      </c>
      <c r="AD148" s="17">
        <v>3000</v>
      </c>
      <c r="AE148" s="17">
        <v>9000</v>
      </c>
      <c r="AF148" s="17">
        <v>3000</v>
      </c>
      <c r="AG148" s="17">
        <v>0</v>
      </c>
      <c r="AH148" s="15" t="s">
        <v>40</v>
      </c>
    </row>
    <row r="149" spans="1:34" ht="14.5">
      <c r="A149" s="13" t="str">
        <f t="shared" si="12"/>
        <v>Normal</v>
      </c>
      <c r="B149" s="14" t="s">
        <v>90</v>
      </c>
      <c r="C149" s="15" t="s">
        <v>51</v>
      </c>
      <c r="D149" s="19">
        <f t="shared" si="13"/>
        <v>15</v>
      </c>
      <c r="E149" s="16" t="str">
        <f t="shared" si="14"/>
        <v>--</v>
      </c>
      <c r="F149" s="16">
        <f t="shared" si="15"/>
        <v>0</v>
      </c>
      <c r="G149" s="16" t="str">
        <f t="shared" si="16"/>
        <v>--</v>
      </c>
      <c r="H149" s="24" t="str">
        <f>IFERROR(VLOOKUP(B149,#REF!,8,FALSE),"")</f>
        <v/>
      </c>
      <c r="I149" s="17">
        <v>0</v>
      </c>
      <c r="J149" s="17">
        <v>0</v>
      </c>
      <c r="K149" s="24" t="str">
        <f>IFERROR(VLOOKUP(B149,#REF!,11,FALSE),"")</f>
        <v/>
      </c>
      <c r="L149" s="17">
        <v>3912</v>
      </c>
      <c r="M149" s="6" t="s">
        <v>405</v>
      </c>
      <c r="N149" s="18" t="str">
        <f>IFERROR(VLOOKUP(B149,#REF!,13,FALSE),"")</f>
        <v/>
      </c>
      <c r="O149" s="19" t="str">
        <f>IFERROR(VLOOKUP(B149,#REF!,14,FALSE),"")</f>
        <v/>
      </c>
      <c r="P149" s="19" t="str">
        <f>IFERROR(VLOOKUP(B149,#REF!,15,FALSE),"")</f>
        <v/>
      </c>
      <c r="Q149" s="19"/>
      <c r="R149" s="25" t="str">
        <f>IFERROR(VLOOKUP(B149,#REF!,16,FALSE),"")</f>
        <v/>
      </c>
      <c r="S149" s="17">
        <v>0</v>
      </c>
      <c r="T149" s="17">
        <v>0</v>
      </c>
      <c r="U149" s="17">
        <v>3912</v>
      </c>
      <c r="V149" s="17">
        <v>0</v>
      </c>
      <c r="W149" s="20">
        <v>3912</v>
      </c>
      <c r="X149" s="16">
        <v>15</v>
      </c>
      <c r="Y149" s="21" t="s">
        <v>38</v>
      </c>
      <c r="Z149" s="20">
        <v>261</v>
      </c>
      <c r="AA149" s="17" t="s">
        <v>38</v>
      </c>
      <c r="AB149" s="22" t="s">
        <v>39</v>
      </c>
      <c r="AC149" s="23" t="str">
        <f t="shared" si="17"/>
        <v>E</v>
      </c>
      <c r="AD149" s="17">
        <v>3000</v>
      </c>
      <c r="AE149" s="17">
        <v>0</v>
      </c>
      <c r="AF149" s="17">
        <v>0</v>
      </c>
      <c r="AG149" s="17">
        <v>0</v>
      </c>
      <c r="AH149" s="15" t="s">
        <v>40</v>
      </c>
    </row>
    <row r="150" spans="1:34" ht="14.5">
      <c r="A150" s="13" t="str">
        <f t="shared" si="12"/>
        <v>ZeroZero</v>
      </c>
      <c r="B150" s="14" t="s">
        <v>91</v>
      </c>
      <c r="C150" s="15" t="s">
        <v>51</v>
      </c>
      <c r="D150" s="19" t="str">
        <f t="shared" si="13"/>
        <v>前八週無拉料</v>
      </c>
      <c r="E150" s="16" t="str">
        <f t="shared" si="14"/>
        <v>--</v>
      </c>
      <c r="F150" s="16" t="str">
        <f t="shared" si="15"/>
        <v>--</v>
      </c>
      <c r="G150" s="16" t="str">
        <f t="shared" si="16"/>
        <v>--</v>
      </c>
      <c r="H150" s="24" t="str">
        <f>IFERROR(VLOOKUP(B150,#REF!,8,FALSE),"")</f>
        <v/>
      </c>
      <c r="I150" s="17">
        <v>3000</v>
      </c>
      <c r="J150" s="17">
        <v>0</v>
      </c>
      <c r="K150" s="24" t="str">
        <f>IFERROR(VLOOKUP(B150,#REF!,11,FALSE),"")</f>
        <v/>
      </c>
      <c r="L150" s="17">
        <v>0</v>
      </c>
      <c r="M150" s="6" t="s">
        <v>405</v>
      </c>
      <c r="N150" s="18" t="str">
        <f>IFERROR(VLOOKUP(B150,#REF!,13,FALSE),"")</f>
        <v/>
      </c>
      <c r="O150" s="19" t="str">
        <f>IFERROR(VLOOKUP(B150,#REF!,14,FALSE),"")</f>
        <v/>
      </c>
      <c r="P150" s="19" t="str">
        <f>IFERROR(VLOOKUP(B150,#REF!,15,FALSE),"")</f>
        <v/>
      </c>
      <c r="Q150" s="19"/>
      <c r="R150" s="25" t="str">
        <f>IFERROR(VLOOKUP(B150,#REF!,16,FALSE),"")</f>
        <v/>
      </c>
      <c r="S150" s="17">
        <v>0</v>
      </c>
      <c r="T150" s="17">
        <v>0</v>
      </c>
      <c r="U150" s="17">
        <v>0</v>
      </c>
      <c r="V150" s="17">
        <v>0</v>
      </c>
      <c r="W150" s="20">
        <v>3000</v>
      </c>
      <c r="X150" s="16" t="s">
        <v>38</v>
      </c>
      <c r="Y150" s="21" t="s">
        <v>38</v>
      </c>
      <c r="Z150" s="20">
        <v>0</v>
      </c>
      <c r="AA150" s="17" t="s">
        <v>38</v>
      </c>
      <c r="AB150" s="22" t="s">
        <v>39</v>
      </c>
      <c r="AC150" s="23" t="str">
        <f t="shared" si="17"/>
        <v>E</v>
      </c>
      <c r="AD150" s="17">
        <v>0</v>
      </c>
      <c r="AE150" s="17">
        <v>0</v>
      </c>
      <c r="AF150" s="17">
        <v>0</v>
      </c>
      <c r="AG150" s="17">
        <v>0</v>
      </c>
      <c r="AH150" s="15" t="s">
        <v>40</v>
      </c>
    </row>
    <row r="151" spans="1:34" ht="14.5">
      <c r="A151" s="13" t="str">
        <f t="shared" si="12"/>
        <v>Normal</v>
      </c>
      <c r="B151" s="14" t="s">
        <v>92</v>
      </c>
      <c r="C151" s="15" t="s">
        <v>51</v>
      </c>
      <c r="D151" s="19">
        <f t="shared" si="13"/>
        <v>12.2</v>
      </c>
      <c r="E151" s="16" t="str">
        <f t="shared" si="14"/>
        <v>--</v>
      </c>
      <c r="F151" s="16">
        <f t="shared" si="15"/>
        <v>3.8</v>
      </c>
      <c r="G151" s="16" t="str">
        <f t="shared" si="16"/>
        <v>--</v>
      </c>
      <c r="H151" s="24" t="str">
        <f>IFERROR(VLOOKUP(B151,#REF!,8,FALSE),"")</f>
        <v/>
      </c>
      <c r="I151" s="17">
        <v>150000</v>
      </c>
      <c r="J151" s="17">
        <v>75000</v>
      </c>
      <c r="K151" s="24" t="str">
        <f>IFERROR(VLOOKUP(B151,#REF!,11,FALSE),"")</f>
        <v/>
      </c>
      <c r="L151" s="17">
        <v>486000</v>
      </c>
      <c r="M151" s="6" t="s">
        <v>405</v>
      </c>
      <c r="N151" s="18" t="str">
        <f>IFERROR(VLOOKUP(B151,#REF!,13,FALSE),"")</f>
        <v/>
      </c>
      <c r="O151" s="19" t="str">
        <f>IFERROR(VLOOKUP(B151,#REF!,14,FALSE),"")</f>
        <v/>
      </c>
      <c r="P151" s="19" t="str">
        <f>IFERROR(VLOOKUP(B151,#REF!,15,FALSE),"")</f>
        <v/>
      </c>
      <c r="Q151" s="19"/>
      <c r="R151" s="25" t="str">
        <f>IFERROR(VLOOKUP(B151,#REF!,16,FALSE),"")</f>
        <v/>
      </c>
      <c r="S151" s="17">
        <v>0</v>
      </c>
      <c r="T151" s="17">
        <v>486000</v>
      </c>
      <c r="U151" s="17">
        <v>0</v>
      </c>
      <c r="V151" s="17">
        <v>0</v>
      </c>
      <c r="W151" s="20">
        <v>636000</v>
      </c>
      <c r="X151" s="16">
        <v>16</v>
      </c>
      <c r="Y151" s="21" t="s">
        <v>38</v>
      </c>
      <c r="Z151" s="20">
        <v>39750</v>
      </c>
      <c r="AA151" s="17" t="s">
        <v>38</v>
      </c>
      <c r="AB151" s="22" t="s">
        <v>39</v>
      </c>
      <c r="AC151" s="23" t="str">
        <f t="shared" si="17"/>
        <v>E</v>
      </c>
      <c r="AD151" s="17">
        <v>0</v>
      </c>
      <c r="AE151" s="17">
        <v>0</v>
      </c>
      <c r="AF151" s="17">
        <v>0</v>
      </c>
      <c r="AG151" s="17">
        <v>160996</v>
      </c>
      <c r="AH151" s="15" t="s">
        <v>40</v>
      </c>
    </row>
    <row r="152" spans="1:34" ht="14.5">
      <c r="A152" s="13" t="str">
        <f t="shared" si="12"/>
        <v>Normal</v>
      </c>
      <c r="B152" s="14" t="s">
        <v>94</v>
      </c>
      <c r="C152" s="15" t="s">
        <v>37</v>
      </c>
      <c r="D152" s="19">
        <f t="shared" si="13"/>
        <v>1</v>
      </c>
      <c r="E152" s="16" t="str">
        <f t="shared" si="14"/>
        <v>--</v>
      </c>
      <c r="F152" s="16">
        <f t="shared" si="15"/>
        <v>13.1</v>
      </c>
      <c r="G152" s="16" t="str">
        <f t="shared" si="16"/>
        <v>--</v>
      </c>
      <c r="H152" s="24" t="str">
        <f>IFERROR(VLOOKUP(B152,#REF!,8,FALSE),"")</f>
        <v/>
      </c>
      <c r="I152" s="17">
        <v>438000</v>
      </c>
      <c r="J152" s="17">
        <v>150000</v>
      </c>
      <c r="K152" s="24" t="str">
        <f>IFERROR(VLOOKUP(B152,#REF!,11,FALSE),"")</f>
        <v/>
      </c>
      <c r="L152" s="17">
        <v>33000</v>
      </c>
      <c r="M152" s="6" t="s">
        <v>405</v>
      </c>
      <c r="N152" s="18" t="str">
        <f>IFERROR(VLOOKUP(B152,#REF!,13,FALSE),"")</f>
        <v/>
      </c>
      <c r="O152" s="19" t="str">
        <f>IFERROR(VLOOKUP(B152,#REF!,14,FALSE),"")</f>
        <v/>
      </c>
      <c r="P152" s="19" t="str">
        <f>IFERROR(VLOOKUP(B152,#REF!,15,FALSE),"")</f>
        <v/>
      </c>
      <c r="Q152" s="19"/>
      <c r="R152" s="25" t="str">
        <f>IFERROR(VLOOKUP(B152,#REF!,16,FALSE),"")</f>
        <v/>
      </c>
      <c r="S152" s="17">
        <v>0</v>
      </c>
      <c r="T152" s="17">
        <v>33000</v>
      </c>
      <c r="U152" s="17">
        <v>0</v>
      </c>
      <c r="V152" s="17">
        <v>0</v>
      </c>
      <c r="W152" s="20">
        <v>471000</v>
      </c>
      <c r="X152" s="16">
        <v>14.1</v>
      </c>
      <c r="Y152" s="21" t="s">
        <v>38</v>
      </c>
      <c r="Z152" s="20">
        <v>33375</v>
      </c>
      <c r="AA152" s="17" t="s">
        <v>38</v>
      </c>
      <c r="AB152" s="22" t="s">
        <v>39</v>
      </c>
      <c r="AC152" s="23" t="str">
        <f t="shared" si="17"/>
        <v>E</v>
      </c>
      <c r="AD152" s="17">
        <v>0</v>
      </c>
      <c r="AE152" s="17">
        <v>98120</v>
      </c>
      <c r="AF152" s="17">
        <v>100920</v>
      </c>
      <c r="AG152" s="17">
        <v>59226</v>
      </c>
      <c r="AH152" s="15" t="s">
        <v>40</v>
      </c>
    </row>
    <row r="153" spans="1:34" ht="14.5">
      <c r="A153" s="13" t="str">
        <f t="shared" si="12"/>
        <v>Normal</v>
      </c>
      <c r="B153" s="14" t="s">
        <v>95</v>
      </c>
      <c r="C153" s="15" t="s">
        <v>37</v>
      </c>
      <c r="D153" s="19">
        <f t="shared" si="13"/>
        <v>0</v>
      </c>
      <c r="E153" s="16" t="str">
        <f t="shared" si="14"/>
        <v>--</v>
      </c>
      <c r="F153" s="16">
        <f t="shared" si="15"/>
        <v>0</v>
      </c>
      <c r="G153" s="16" t="str">
        <f t="shared" si="16"/>
        <v>--</v>
      </c>
      <c r="H153" s="24" t="str">
        <f>IFERROR(VLOOKUP(B153,#REF!,8,FALSE),"")</f>
        <v/>
      </c>
      <c r="I153" s="17">
        <v>0</v>
      </c>
      <c r="J153" s="17">
        <v>0</v>
      </c>
      <c r="K153" s="24" t="str">
        <f>IFERROR(VLOOKUP(B153,#REF!,11,FALSE),"")</f>
        <v/>
      </c>
      <c r="L153" s="17">
        <v>0</v>
      </c>
      <c r="M153" s="6" t="s">
        <v>405</v>
      </c>
      <c r="N153" s="18" t="str">
        <f>IFERROR(VLOOKUP(B153,#REF!,13,FALSE),"")</f>
        <v/>
      </c>
      <c r="O153" s="19" t="str">
        <f>IFERROR(VLOOKUP(B153,#REF!,14,FALSE),"")</f>
        <v/>
      </c>
      <c r="P153" s="19" t="str">
        <f>IFERROR(VLOOKUP(B153,#REF!,15,FALSE),"")</f>
        <v/>
      </c>
      <c r="Q153" s="19"/>
      <c r="R153" s="25" t="str">
        <f>IFERROR(VLOOKUP(B153,#REF!,16,FALSE),"")</f>
        <v/>
      </c>
      <c r="S153" s="17">
        <v>0</v>
      </c>
      <c r="T153" s="17">
        <v>0</v>
      </c>
      <c r="U153" s="17">
        <v>0</v>
      </c>
      <c r="V153" s="17">
        <v>0</v>
      </c>
      <c r="W153" s="20">
        <v>0</v>
      </c>
      <c r="X153" s="16">
        <v>0</v>
      </c>
      <c r="Y153" s="21" t="s">
        <v>38</v>
      </c>
      <c r="Z153" s="20">
        <v>750</v>
      </c>
      <c r="AA153" s="17" t="s">
        <v>38</v>
      </c>
      <c r="AB153" s="22" t="s">
        <v>39</v>
      </c>
      <c r="AC153" s="23" t="str">
        <f t="shared" si="17"/>
        <v>E</v>
      </c>
      <c r="AD153" s="17">
        <v>0</v>
      </c>
      <c r="AE153" s="17">
        <v>4368</v>
      </c>
      <c r="AF153" s="17">
        <v>9000</v>
      </c>
      <c r="AG153" s="17">
        <v>1760</v>
      </c>
      <c r="AH153" s="15" t="s">
        <v>40</v>
      </c>
    </row>
    <row r="154" spans="1:34" ht="14.5">
      <c r="A154" s="13" t="str">
        <f t="shared" si="12"/>
        <v>Normal</v>
      </c>
      <c r="B154" s="14" t="s">
        <v>96</v>
      </c>
      <c r="C154" s="15" t="s">
        <v>37</v>
      </c>
      <c r="D154" s="19">
        <f t="shared" si="13"/>
        <v>9.1</v>
      </c>
      <c r="E154" s="16" t="str">
        <f t="shared" si="14"/>
        <v>--</v>
      </c>
      <c r="F154" s="16">
        <f t="shared" si="15"/>
        <v>1.9</v>
      </c>
      <c r="G154" s="16" t="str">
        <f t="shared" si="16"/>
        <v>--</v>
      </c>
      <c r="H154" s="24" t="str">
        <f>IFERROR(VLOOKUP(B154,#REF!,8,FALSE),"")</f>
        <v/>
      </c>
      <c r="I154" s="17">
        <v>45000</v>
      </c>
      <c r="J154" s="17">
        <v>45000</v>
      </c>
      <c r="K154" s="24" t="str">
        <f>IFERROR(VLOOKUP(B154,#REF!,11,FALSE),"")</f>
        <v/>
      </c>
      <c r="L154" s="17">
        <v>216000</v>
      </c>
      <c r="M154" s="6" t="s">
        <v>405</v>
      </c>
      <c r="N154" s="18" t="str">
        <f>IFERROR(VLOOKUP(B154,#REF!,13,FALSE),"")</f>
        <v/>
      </c>
      <c r="O154" s="19" t="str">
        <f>IFERROR(VLOOKUP(B154,#REF!,14,FALSE),"")</f>
        <v/>
      </c>
      <c r="P154" s="19" t="str">
        <f>IFERROR(VLOOKUP(B154,#REF!,15,FALSE),"")</f>
        <v/>
      </c>
      <c r="Q154" s="19"/>
      <c r="R154" s="25" t="str">
        <f>IFERROR(VLOOKUP(B154,#REF!,16,FALSE),"")</f>
        <v/>
      </c>
      <c r="S154" s="17">
        <v>0</v>
      </c>
      <c r="T154" s="17">
        <v>216000</v>
      </c>
      <c r="U154" s="17">
        <v>0</v>
      </c>
      <c r="V154" s="17">
        <v>0</v>
      </c>
      <c r="W154" s="20">
        <v>261000</v>
      </c>
      <c r="X154" s="16">
        <v>11</v>
      </c>
      <c r="Y154" s="21" t="s">
        <v>38</v>
      </c>
      <c r="Z154" s="20">
        <v>23625</v>
      </c>
      <c r="AA154" s="17" t="s">
        <v>38</v>
      </c>
      <c r="AB154" s="22" t="s">
        <v>39</v>
      </c>
      <c r="AC154" s="23" t="str">
        <f t="shared" si="17"/>
        <v>E</v>
      </c>
      <c r="AD154" s="17">
        <v>0</v>
      </c>
      <c r="AE154" s="17">
        <v>44887</v>
      </c>
      <c r="AF154" s="17">
        <v>100156</v>
      </c>
      <c r="AG154" s="17">
        <v>39826</v>
      </c>
      <c r="AH154" s="15" t="s">
        <v>40</v>
      </c>
    </row>
    <row r="155" spans="1:34" ht="14.5">
      <c r="A155" s="13" t="str">
        <f t="shared" si="12"/>
        <v>Normal</v>
      </c>
      <c r="B155" s="14" t="s">
        <v>97</v>
      </c>
      <c r="C155" s="15" t="s">
        <v>37</v>
      </c>
      <c r="D155" s="19">
        <f t="shared" si="13"/>
        <v>5.9</v>
      </c>
      <c r="E155" s="16" t="str">
        <f t="shared" si="14"/>
        <v>--</v>
      </c>
      <c r="F155" s="16">
        <f t="shared" si="15"/>
        <v>8</v>
      </c>
      <c r="G155" s="16" t="str">
        <f t="shared" si="16"/>
        <v>--</v>
      </c>
      <c r="H155" s="24" t="str">
        <f>IFERROR(VLOOKUP(B155,#REF!,8,FALSE),"")</f>
        <v/>
      </c>
      <c r="I155" s="17">
        <v>57000</v>
      </c>
      <c r="J155" s="17">
        <v>21000</v>
      </c>
      <c r="K155" s="24" t="str">
        <f>IFERROR(VLOOKUP(B155,#REF!,11,FALSE),"")</f>
        <v/>
      </c>
      <c r="L155" s="17">
        <v>42000</v>
      </c>
      <c r="M155" s="6" t="s">
        <v>405</v>
      </c>
      <c r="N155" s="18" t="str">
        <f>IFERROR(VLOOKUP(B155,#REF!,13,FALSE),"")</f>
        <v/>
      </c>
      <c r="O155" s="19" t="str">
        <f>IFERROR(VLOOKUP(B155,#REF!,14,FALSE),"")</f>
        <v/>
      </c>
      <c r="P155" s="19" t="str">
        <f>IFERROR(VLOOKUP(B155,#REF!,15,FALSE),"")</f>
        <v/>
      </c>
      <c r="Q155" s="19"/>
      <c r="R155" s="25" t="str">
        <f>IFERROR(VLOOKUP(B155,#REF!,16,FALSE),"")</f>
        <v/>
      </c>
      <c r="S155" s="17">
        <v>0</v>
      </c>
      <c r="T155" s="17">
        <v>42000</v>
      </c>
      <c r="U155" s="17">
        <v>0</v>
      </c>
      <c r="V155" s="17">
        <v>0</v>
      </c>
      <c r="W155" s="20">
        <v>99000</v>
      </c>
      <c r="X155" s="16">
        <v>13.9</v>
      </c>
      <c r="Y155" s="21" t="s">
        <v>38</v>
      </c>
      <c r="Z155" s="20">
        <v>7125</v>
      </c>
      <c r="AA155" s="17" t="s">
        <v>38</v>
      </c>
      <c r="AB155" s="22" t="s">
        <v>39</v>
      </c>
      <c r="AC155" s="23" t="str">
        <f t="shared" si="17"/>
        <v>E</v>
      </c>
      <c r="AD155" s="17">
        <v>0</v>
      </c>
      <c r="AE155" s="17">
        <v>27097</v>
      </c>
      <c r="AF155" s="17">
        <v>26523</v>
      </c>
      <c r="AG155" s="17">
        <v>13874</v>
      </c>
      <c r="AH155" s="15" t="s">
        <v>40</v>
      </c>
    </row>
    <row r="156" spans="1:34" ht="14.5">
      <c r="A156" s="13" t="str">
        <f t="shared" si="12"/>
        <v>ZeroZero</v>
      </c>
      <c r="B156" s="14" t="s">
        <v>98</v>
      </c>
      <c r="C156" s="15" t="s">
        <v>37</v>
      </c>
      <c r="D156" s="19" t="str">
        <f t="shared" si="13"/>
        <v>前八週無拉料</v>
      </c>
      <c r="E156" s="16" t="str">
        <f t="shared" si="14"/>
        <v>--</v>
      </c>
      <c r="F156" s="16" t="str">
        <f t="shared" si="15"/>
        <v>--</v>
      </c>
      <c r="G156" s="16" t="str">
        <f t="shared" si="16"/>
        <v>--</v>
      </c>
      <c r="H156" s="24" t="str">
        <f>IFERROR(VLOOKUP(B156,#REF!,8,FALSE),"")</f>
        <v/>
      </c>
      <c r="I156" s="17">
        <v>12000</v>
      </c>
      <c r="J156" s="17">
        <v>6000</v>
      </c>
      <c r="K156" s="24" t="str">
        <f>IFERROR(VLOOKUP(B156,#REF!,11,FALSE),"")</f>
        <v/>
      </c>
      <c r="L156" s="17">
        <v>0</v>
      </c>
      <c r="M156" s="6" t="s">
        <v>405</v>
      </c>
      <c r="N156" s="18" t="str">
        <f>IFERROR(VLOOKUP(B156,#REF!,13,FALSE),"")</f>
        <v/>
      </c>
      <c r="O156" s="19" t="str">
        <f>IFERROR(VLOOKUP(B156,#REF!,14,FALSE),"")</f>
        <v/>
      </c>
      <c r="P156" s="19" t="str">
        <f>IFERROR(VLOOKUP(B156,#REF!,15,FALSE),"")</f>
        <v/>
      </c>
      <c r="Q156" s="19"/>
      <c r="R156" s="25" t="str">
        <f>IFERROR(VLOOKUP(B156,#REF!,16,FALSE),"")</f>
        <v/>
      </c>
      <c r="S156" s="17">
        <v>0</v>
      </c>
      <c r="T156" s="17">
        <v>0</v>
      </c>
      <c r="U156" s="17">
        <v>0</v>
      </c>
      <c r="V156" s="17">
        <v>0</v>
      </c>
      <c r="W156" s="20">
        <v>12000</v>
      </c>
      <c r="X156" s="16" t="s">
        <v>38</v>
      </c>
      <c r="Y156" s="21" t="s">
        <v>38</v>
      </c>
      <c r="Z156" s="20">
        <v>0</v>
      </c>
      <c r="AA156" s="17" t="s">
        <v>38</v>
      </c>
      <c r="AB156" s="22" t="s">
        <v>39</v>
      </c>
      <c r="AC156" s="23" t="str">
        <f t="shared" si="17"/>
        <v>E</v>
      </c>
      <c r="AD156" s="17">
        <v>0</v>
      </c>
      <c r="AE156" s="17">
        <v>1416</v>
      </c>
      <c r="AF156" s="17">
        <v>2000</v>
      </c>
      <c r="AG156" s="17">
        <v>0</v>
      </c>
      <c r="AH156" s="15" t="s">
        <v>40</v>
      </c>
    </row>
    <row r="157" spans="1:34" ht="14.5">
      <c r="A157" s="13" t="str">
        <f t="shared" si="12"/>
        <v>Normal</v>
      </c>
      <c r="B157" s="14" t="s">
        <v>99</v>
      </c>
      <c r="C157" s="15" t="s">
        <v>37</v>
      </c>
      <c r="D157" s="19">
        <f t="shared" si="13"/>
        <v>1.6</v>
      </c>
      <c r="E157" s="16" t="str">
        <f t="shared" si="14"/>
        <v>--</v>
      </c>
      <c r="F157" s="16">
        <f t="shared" si="15"/>
        <v>3.2</v>
      </c>
      <c r="G157" s="16" t="str">
        <f t="shared" si="16"/>
        <v>--</v>
      </c>
      <c r="H157" s="24" t="str">
        <f>IFERROR(VLOOKUP(B157,#REF!,8,FALSE),"")</f>
        <v/>
      </c>
      <c r="I157" s="17">
        <v>6000</v>
      </c>
      <c r="J157" s="17">
        <v>0</v>
      </c>
      <c r="K157" s="24" t="str">
        <f>IFERROR(VLOOKUP(B157,#REF!,11,FALSE),"")</f>
        <v/>
      </c>
      <c r="L157" s="17">
        <v>3000</v>
      </c>
      <c r="M157" s="6" t="s">
        <v>405</v>
      </c>
      <c r="N157" s="18" t="str">
        <f>IFERROR(VLOOKUP(B157,#REF!,13,FALSE),"")</f>
        <v/>
      </c>
      <c r="O157" s="19" t="str">
        <f>IFERROR(VLOOKUP(B157,#REF!,14,FALSE),"")</f>
        <v/>
      </c>
      <c r="P157" s="19" t="str">
        <f>IFERROR(VLOOKUP(B157,#REF!,15,FALSE),"")</f>
        <v/>
      </c>
      <c r="Q157" s="19"/>
      <c r="R157" s="25" t="str">
        <f>IFERROR(VLOOKUP(B157,#REF!,16,FALSE),"")</f>
        <v/>
      </c>
      <c r="S157" s="17">
        <v>0</v>
      </c>
      <c r="T157" s="17">
        <v>3000</v>
      </c>
      <c r="U157" s="17">
        <v>0</v>
      </c>
      <c r="V157" s="17">
        <v>0</v>
      </c>
      <c r="W157" s="20">
        <v>9000</v>
      </c>
      <c r="X157" s="16">
        <v>4.8</v>
      </c>
      <c r="Y157" s="21" t="s">
        <v>38</v>
      </c>
      <c r="Z157" s="20">
        <v>1875</v>
      </c>
      <c r="AA157" s="17" t="s">
        <v>38</v>
      </c>
      <c r="AB157" s="22" t="s">
        <v>39</v>
      </c>
      <c r="AC157" s="23" t="str">
        <f t="shared" si="17"/>
        <v>E</v>
      </c>
      <c r="AD157" s="17">
        <v>0</v>
      </c>
      <c r="AE157" s="17">
        <v>6125</v>
      </c>
      <c r="AF157" s="17">
        <v>3900</v>
      </c>
      <c r="AG157" s="17">
        <v>4400</v>
      </c>
      <c r="AH157" s="15" t="s">
        <v>40</v>
      </c>
    </row>
    <row r="158" spans="1:34" ht="14.5">
      <c r="A158" s="13" t="str">
        <f t="shared" si="12"/>
        <v>OverStock</v>
      </c>
      <c r="B158" s="14" t="s">
        <v>100</v>
      </c>
      <c r="C158" s="15" t="s">
        <v>37</v>
      </c>
      <c r="D158" s="19">
        <f t="shared" si="13"/>
        <v>0</v>
      </c>
      <c r="E158" s="16" t="str">
        <f t="shared" si="14"/>
        <v>--</v>
      </c>
      <c r="F158" s="16">
        <f t="shared" si="15"/>
        <v>104</v>
      </c>
      <c r="G158" s="16" t="str">
        <f t="shared" si="16"/>
        <v>--</v>
      </c>
      <c r="H158" s="24" t="str">
        <f>IFERROR(VLOOKUP(B158,#REF!,8,FALSE),"")</f>
        <v/>
      </c>
      <c r="I158" s="17">
        <v>39000</v>
      </c>
      <c r="J158" s="17">
        <v>6000</v>
      </c>
      <c r="K158" s="24" t="str">
        <f>IFERROR(VLOOKUP(B158,#REF!,11,FALSE),"")</f>
        <v/>
      </c>
      <c r="L158" s="17">
        <v>0</v>
      </c>
      <c r="M158" s="6" t="s">
        <v>405</v>
      </c>
      <c r="N158" s="18" t="str">
        <f>IFERROR(VLOOKUP(B158,#REF!,13,FALSE),"")</f>
        <v/>
      </c>
      <c r="O158" s="19" t="str">
        <f>IFERROR(VLOOKUP(B158,#REF!,14,FALSE),"")</f>
        <v/>
      </c>
      <c r="P158" s="19" t="str">
        <f>IFERROR(VLOOKUP(B158,#REF!,15,FALSE),"")</f>
        <v/>
      </c>
      <c r="Q158" s="19"/>
      <c r="R158" s="25" t="str">
        <f>IFERROR(VLOOKUP(B158,#REF!,16,FALSE),"")</f>
        <v/>
      </c>
      <c r="S158" s="17">
        <v>0</v>
      </c>
      <c r="T158" s="17">
        <v>0</v>
      </c>
      <c r="U158" s="17">
        <v>0</v>
      </c>
      <c r="V158" s="17">
        <v>0</v>
      </c>
      <c r="W158" s="20">
        <v>39000</v>
      </c>
      <c r="X158" s="16">
        <v>104</v>
      </c>
      <c r="Y158" s="21" t="s">
        <v>38</v>
      </c>
      <c r="Z158" s="20">
        <v>375</v>
      </c>
      <c r="AA158" s="17" t="s">
        <v>38</v>
      </c>
      <c r="AB158" s="22" t="s">
        <v>39</v>
      </c>
      <c r="AC158" s="23" t="str">
        <f t="shared" si="17"/>
        <v>E</v>
      </c>
      <c r="AD158" s="17">
        <v>0</v>
      </c>
      <c r="AE158" s="17">
        <v>7447</v>
      </c>
      <c r="AF158" s="17">
        <v>25000</v>
      </c>
      <c r="AG158" s="17">
        <v>1700</v>
      </c>
      <c r="AH158" s="15" t="s">
        <v>40</v>
      </c>
    </row>
    <row r="159" spans="1:34" ht="14.5">
      <c r="A159" s="13" t="str">
        <f t="shared" si="12"/>
        <v>OverStock</v>
      </c>
      <c r="B159" s="14" t="s">
        <v>101</v>
      </c>
      <c r="C159" s="15" t="s">
        <v>37</v>
      </c>
      <c r="D159" s="19">
        <f t="shared" si="13"/>
        <v>0</v>
      </c>
      <c r="E159" s="16" t="str">
        <f t="shared" si="14"/>
        <v>--</v>
      </c>
      <c r="F159" s="16">
        <f t="shared" si="15"/>
        <v>88</v>
      </c>
      <c r="G159" s="16" t="str">
        <f t="shared" si="16"/>
        <v>--</v>
      </c>
      <c r="H159" s="24" t="str">
        <f>IFERROR(VLOOKUP(B159,#REF!,8,FALSE),"")</f>
        <v/>
      </c>
      <c r="I159" s="17">
        <v>33000</v>
      </c>
      <c r="J159" s="17">
        <v>12000</v>
      </c>
      <c r="K159" s="24" t="str">
        <f>IFERROR(VLOOKUP(B159,#REF!,11,FALSE),"")</f>
        <v/>
      </c>
      <c r="L159" s="17">
        <v>0</v>
      </c>
      <c r="M159" s="6" t="s">
        <v>405</v>
      </c>
      <c r="N159" s="18" t="str">
        <f>IFERROR(VLOOKUP(B159,#REF!,13,FALSE),"")</f>
        <v/>
      </c>
      <c r="O159" s="19" t="str">
        <f>IFERROR(VLOOKUP(B159,#REF!,14,FALSE),"")</f>
        <v/>
      </c>
      <c r="P159" s="19" t="str">
        <f>IFERROR(VLOOKUP(B159,#REF!,15,FALSE),"")</f>
        <v/>
      </c>
      <c r="Q159" s="19"/>
      <c r="R159" s="25" t="str">
        <f>IFERROR(VLOOKUP(B159,#REF!,16,FALSE),"")</f>
        <v/>
      </c>
      <c r="S159" s="17">
        <v>0</v>
      </c>
      <c r="T159" s="17">
        <v>0</v>
      </c>
      <c r="U159" s="17">
        <v>0</v>
      </c>
      <c r="V159" s="17">
        <v>0</v>
      </c>
      <c r="W159" s="20">
        <v>33000</v>
      </c>
      <c r="X159" s="16">
        <v>88</v>
      </c>
      <c r="Y159" s="21" t="s">
        <v>38</v>
      </c>
      <c r="Z159" s="20">
        <v>375</v>
      </c>
      <c r="AA159" s="17" t="s">
        <v>38</v>
      </c>
      <c r="AB159" s="22" t="s">
        <v>39</v>
      </c>
      <c r="AC159" s="23" t="str">
        <f t="shared" si="17"/>
        <v>E</v>
      </c>
      <c r="AD159" s="17">
        <v>0</v>
      </c>
      <c r="AE159" s="17">
        <v>5963</v>
      </c>
      <c r="AF159" s="17">
        <v>4148</v>
      </c>
      <c r="AG159" s="17">
        <v>6400</v>
      </c>
      <c r="AH159" s="15" t="s">
        <v>40</v>
      </c>
    </row>
    <row r="160" spans="1:34" ht="14.5">
      <c r="A160" s="13" t="str">
        <f t="shared" si="12"/>
        <v>OverStock</v>
      </c>
      <c r="B160" s="14" t="s">
        <v>102</v>
      </c>
      <c r="C160" s="15" t="s">
        <v>37</v>
      </c>
      <c r="D160" s="19">
        <f t="shared" si="13"/>
        <v>2.7</v>
      </c>
      <c r="E160" s="16" t="str">
        <f t="shared" si="14"/>
        <v>--</v>
      </c>
      <c r="F160" s="16">
        <f t="shared" si="15"/>
        <v>37.299999999999997</v>
      </c>
      <c r="G160" s="16" t="str">
        <f t="shared" si="16"/>
        <v>--</v>
      </c>
      <c r="H160" s="24" t="str">
        <f>IFERROR(VLOOKUP(B160,#REF!,8,FALSE),"")</f>
        <v/>
      </c>
      <c r="I160" s="17">
        <v>42000</v>
      </c>
      <c r="J160" s="17">
        <v>3000</v>
      </c>
      <c r="K160" s="24" t="str">
        <f>IFERROR(VLOOKUP(B160,#REF!,11,FALSE),"")</f>
        <v/>
      </c>
      <c r="L160" s="17">
        <v>3000</v>
      </c>
      <c r="M160" s="6" t="s">
        <v>405</v>
      </c>
      <c r="N160" s="18" t="str">
        <f>IFERROR(VLOOKUP(B160,#REF!,13,FALSE),"")</f>
        <v/>
      </c>
      <c r="O160" s="19" t="str">
        <f>IFERROR(VLOOKUP(B160,#REF!,14,FALSE),"")</f>
        <v/>
      </c>
      <c r="P160" s="19" t="str">
        <f>IFERROR(VLOOKUP(B160,#REF!,15,FALSE),"")</f>
        <v/>
      </c>
      <c r="Q160" s="19"/>
      <c r="R160" s="25" t="str">
        <f>IFERROR(VLOOKUP(B160,#REF!,16,FALSE),"")</f>
        <v/>
      </c>
      <c r="S160" s="17">
        <v>0</v>
      </c>
      <c r="T160" s="17">
        <v>3000</v>
      </c>
      <c r="U160" s="17">
        <v>0</v>
      </c>
      <c r="V160" s="17">
        <v>0</v>
      </c>
      <c r="W160" s="20">
        <v>45000</v>
      </c>
      <c r="X160" s="16">
        <v>40</v>
      </c>
      <c r="Y160" s="21" t="s">
        <v>38</v>
      </c>
      <c r="Z160" s="20">
        <v>1125</v>
      </c>
      <c r="AA160" s="17" t="s">
        <v>38</v>
      </c>
      <c r="AB160" s="22" t="s">
        <v>39</v>
      </c>
      <c r="AC160" s="23" t="str">
        <f t="shared" si="17"/>
        <v>E</v>
      </c>
      <c r="AD160" s="17">
        <v>0</v>
      </c>
      <c r="AE160" s="17">
        <v>15390</v>
      </c>
      <c r="AF160" s="17">
        <v>6656</v>
      </c>
      <c r="AG160" s="17">
        <v>12800</v>
      </c>
      <c r="AH160" s="15" t="s">
        <v>40</v>
      </c>
    </row>
    <row r="161" spans="1:34" ht="14.5">
      <c r="A161" s="13" t="str">
        <f t="shared" si="12"/>
        <v>Normal</v>
      </c>
      <c r="B161" s="14" t="s">
        <v>103</v>
      </c>
      <c r="C161" s="15" t="s">
        <v>37</v>
      </c>
      <c r="D161" s="19">
        <f t="shared" si="13"/>
        <v>1.3</v>
      </c>
      <c r="E161" s="16" t="str">
        <f t="shared" si="14"/>
        <v>--</v>
      </c>
      <c r="F161" s="16">
        <f t="shared" si="15"/>
        <v>6.7</v>
      </c>
      <c r="G161" s="16" t="str">
        <f t="shared" si="16"/>
        <v>--</v>
      </c>
      <c r="H161" s="24" t="str">
        <f>IFERROR(VLOOKUP(B161,#REF!,8,FALSE),"")</f>
        <v/>
      </c>
      <c r="I161" s="17">
        <v>15000</v>
      </c>
      <c r="J161" s="17">
        <v>0</v>
      </c>
      <c r="K161" s="24" t="str">
        <f>IFERROR(VLOOKUP(B161,#REF!,11,FALSE),"")</f>
        <v/>
      </c>
      <c r="L161" s="17">
        <v>3000</v>
      </c>
      <c r="M161" s="6" t="s">
        <v>405</v>
      </c>
      <c r="N161" s="18" t="str">
        <f>IFERROR(VLOOKUP(B161,#REF!,13,FALSE),"")</f>
        <v/>
      </c>
      <c r="O161" s="19" t="str">
        <f>IFERROR(VLOOKUP(B161,#REF!,14,FALSE),"")</f>
        <v/>
      </c>
      <c r="P161" s="19" t="str">
        <f>IFERROR(VLOOKUP(B161,#REF!,15,FALSE),"")</f>
        <v/>
      </c>
      <c r="Q161" s="19"/>
      <c r="R161" s="25" t="str">
        <f>IFERROR(VLOOKUP(B161,#REF!,16,FALSE),"")</f>
        <v/>
      </c>
      <c r="S161" s="17">
        <v>0</v>
      </c>
      <c r="T161" s="17">
        <v>3000</v>
      </c>
      <c r="U161" s="17">
        <v>0</v>
      </c>
      <c r="V161" s="17">
        <v>0</v>
      </c>
      <c r="W161" s="20">
        <v>18000</v>
      </c>
      <c r="X161" s="16">
        <v>8</v>
      </c>
      <c r="Y161" s="21" t="s">
        <v>38</v>
      </c>
      <c r="Z161" s="20">
        <v>2250</v>
      </c>
      <c r="AA161" s="17" t="s">
        <v>38</v>
      </c>
      <c r="AB161" s="22" t="s">
        <v>39</v>
      </c>
      <c r="AC161" s="23" t="str">
        <f t="shared" si="17"/>
        <v>E</v>
      </c>
      <c r="AD161" s="17">
        <v>0</v>
      </c>
      <c r="AE161" s="17">
        <v>8694</v>
      </c>
      <c r="AF161" s="17">
        <v>11530</v>
      </c>
      <c r="AG161" s="17">
        <v>7000</v>
      </c>
      <c r="AH161" s="15" t="s">
        <v>40</v>
      </c>
    </row>
    <row r="162" spans="1:34" ht="14.5">
      <c r="A162" s="13" t="str">
        <f t="shared" si="12"/>
        <v>Normal</v>
      </c>
      <c r="B162" s="14" t="s">
        <v>104</v>
      </c>
      <c r="C162" s="15" t="s">
        <v>37</v>
      </c>
      <c r="D162" s="19">
        <f t="shared" si="13"/>
        <v>0.1</v>
      </c>
      <c r="E162" s="16" t="str">
        <f t="shared" si="14"/>
        <v>--</v>
      </c>
      <c r="F162" s="16">
        <f t="shared" si="15"/>
        <v>0</v>
      </c>
      <c r="G162" s="16" t="str">
        <f t="shared" si="16"/>
        <v>--</v>
      </c>
      <c r="H162" s="24" t="str">
        <f>IFERROR(VLOOKUP(B162,#REF!,8,FALSE),"")</f>
        <v/>
      </c>
      <c r="I162" s="17">
        <v>0</v>
      </c>
      <c r="J162" s="17">
        <v>0</v>
      </c>
      <c r="K162" s="24" t="str">
        <f>IFERROR(VLOOKUP(B162,#REF!,11,FALSE),"")</f>
        <v/>
      </c>
      <c r="L162" s="17">
        <v>243</v>
      </c>
      <c r="M162" s="6" t="s">
        <v>405</v>
      </c>
      <c r="N162" s="18" t="str">
        <f>IFERROR(VLOOKUP(B162,#REF!,13,FALSE),"")</f>
        <v/>
      </c>
      <c r="O162" s="19" t="str">
        <f>IFERROR(VLOOKUP(B162,#REF!,14,FALSE),"")</f>
        <v/>
      </c>
      <c r="P162" s="19" t="str">
        <f>IFERROR(VLOOKUP(B162,#REF!,15,FALSE),"")</f>
        <v/>
      </c>
      <c r="Q162" s="19"/>
      <c r="R162" s="25" t="str">
        <f>IFERROR(VLOOKUP(B162,#REF!,16,FALSE),"")</f>
        <v/>
      </c>
      <c r="S162" s="17">
        <v>0</v>
      </c>
      <c r="T162" s="17">
        <v>243</v>
      </c>
      <c r="U162" s="17">
        <v>0</v>
      </c>
      <c r="V162" s="17">
        <v>0</v>
      </c>
      <c r="W162" s="20">
        <v>243</v>
      </c>
      <c r="X162" s="16">
        <v>0.1</v>
      </c>
      <c r="Y162" s="21" t="s">
        <v>38</v>
      </c>
      <c r="Z162" s="20">
        <v>1688</v>
      </c>
      <c r="AA162" s="17" t="s">
        <v>38</v>
      </c>
      <c r="AB162" s="22" t="s">
        <v>39</v>
      </c>
      <c r="AC162" s="23" t="str">
        <f t="shared" si="17"/>
        <v>E</v>
      </c>
      <c r="AD162" s="17">
        <v>0</v>
      </c>
      <c r="AE162" s="17">
        <v>0</v>
      </c>
      <c r="AF162" s="17">
        <v>0</v>
      </c>
      <c r="AG162" s="17">
        <v>0</v>
      </c>
      <c r="AH162" s="15" t="s">
        <v>40</v>
      </c>
    </row>
    <row r="163" spans="1:34" ht="14.5">
      <c r="A163" s="13" t="str">
        <f t="shared" si="12"/>
        <v>OverStock</v>
      </c>
      <c r="B163" s="14" t="s">
        <v>105</v>
      </c>
      <c r="C163" s="15" t="s">
        <v>37</v>
      </c>
      <c r="D163" s="19">
        <f t="shared" si="13"/>
        <v>0.7</v>
      </c>
      <c r="E163" s="16" t="str">
        <f t="shared" si="14"/>
        <v>--</v>
      </c>
      <c r="F163" s="16">
        <f t="shared" si="15"/>
        <v>15.7</v>
      </c>
      <c r="G163" s="16" t="str">
        <f t="shared" si="16"/>
        <v>--</v>
      </c>
      <c r="H163" s="24" t="str">
        <f>IFERROR(VLOOKUP(B163,#REF!,8,FALSE),"")</f>
        <v/>
      </c>
      <c r="I163" s="17">
        <v>2427000</v>
      </c>
      <c r="J163" s="17">
        <v>768000</v>
      </c>
      <c r="K163" s="24" t="str">
        <f>IFERROR(VLOOKUP(B163,#REF!,11,FALSE),"")</f>
        <v/>
      </c>
      <c r="L163" s="17">
        <v>105000</v>
      </c>
      <c r="M163" s="6" t="s">
        <v>405</v>
      </c>
      <c r="N163" s="18" t="str">
        <f>IFERROR(VLOOKUP(B163,#REF!,13,FALSE),"")</f>
        <v/>
      </c>
      <c r="O163" s="19" t="str">
        <f>IFERROR(VLOOKUP(B163,#REF!,14,FALSE),"")</f>
        <v/>
      </c>
      <c r="P163" s="19" t="str">
        <f>IFERROR(VLOOKUP(B163,#REF!,15,FALSE),"")</f>
        <v/>
      </c>
      <c r="Q163" s="19"/>
      <c r="R163" s="25" t="str">
        <f>IFERROR(VLOOKUP(B163,#REF!,16,FALSE),"")</f>
        <v/>
      </c>
      <c r="S163" s="17">
        <v>0</v>
      </c>
      <c r="T163" s="17">
        <v>105000</v>
      </c>
      <c r="U163" s="17">
        <v>0</v>
      </c>
      <c r="V163" s="17">
        <v>0</v>
      </c>
      <c r="W163" s="20">
        <v>2532000</v>
      </c>
      <c r="X163" s="16">
        <v>16.3</v>
      </c>
      <c r="Y163" s="21" t="s">
        <v>38</v>
      </c>
      <c r="Z163" s="20">
        <v>154875</v>
      </c>
      <c r="AA163" s="17" t="s">
        <v>38</v>
      </c>
      <c r="AB163" s="22" t="s">
        <v>39</v>
      </c>
      <c r="AC163" s="23" t="str">
        <f t="shared" si="17"/>
        <v>E</v>
      </c>
      <c r="AD163" s="17">
        <v>0</v>
      </c>
      <c r="AE163" s="17">
        <v>953917</v>
      </c>
      <c r="AF163" s="17">
        <v>878600</v>
      </c>
      <c r="AG163" s="17">
        <v>489600</v>
      </c>
      <c r="AH163" s="15" t="s">
        <v>40</v>
      </c>
    </row>
    <row r="164" spans="1:34" ht="14.5">
      <c r="A164" s="13" t="str">
        <f t="shared" si="12"/>
        <v>OverStock</v>
      </c>
      <c r="B164" s="14" t="s">
        <v>106</v>
      </c>
      <c r="C164" s="15" t="s">
        <v>37</v>
      </c>
      <c r="D164" s="19">
        <f t="shared" si="13"/>
        <v>2.9</v>
      </c>
      <c r="E164" s="16" t="str">
        <f t="shared" si="14"/>
        <v>--</v>
      </c>
      <c r="F164" s="16">
        <f t="shared" si="15"/>
        <v>13.4</v>
      </c>
      <c r="G164" s="16" t="str">
        <f t="shared" si="16"/>
        <v>--</v>
      </c>
      <c r="H164" s="24" t="str">
        <f>IFERROR(VLOOKUP(B164,#REF!,8,FALSE),"")</f>
        <v/>
      </c>
      <c r="I164" s="17">
        <v>252000</v>
      </c>
      <c r="J164" s="17">
        <v>141000</v>
      </c>
      <c r="K164" s="24" t="str">
        <f>IFERROR(VLOOKUP(B164,#REF!,11,FALSE),"")</f>
        <v/>
      </c>
      <c r="L164" s="17">
        <v>54000</v>
      </c>
      <c r="M164" s="6" t="s">
        <v>405</v>
      </c>
      <c r="N164" s="18" t="str">
        <f>IFERROR(VLOOKUP(B164,#REF!,13,FALSE),"")</f>
        <v/>
      </c>
      <c r="O164" s="19" t="str">
        <f>IFERROR(VLOOKUP(B164,#REF!,14,FALSE),"")</f>
        <v/>
      </c>
      <c r="P164" s="19" t="str">
        <f>IFERROR(VLOOKUP(B164,#REF!,15,FALSE),"")</f>
        <v/>
      </c>
      <c r="Q164" s="19"/>
      <c r="R164" s="25" t="str">
        <f>IFERROR(VLOOKUP(B164,#REF!,16,FALSE),"")</f>
        <v/>
      </c>
      <c r="S164" s="17">
        <v>0</v>
      </c>
      <c r="T164" s="17">
        <v>54000</v>
      </c>
      <c r="U164" s="17">
        <v>0</v>
      </c>
      <c r="V164" s="17">
        <v>0</v>
      </c>
      <c r="W164" s="20">
        <v>306000</v>
      </c>
      <c r="X164" s="16">
        <v>16.3</v>
      </c>
      <c r="Y164" s="21" t="s">
        <v>38</v>
      </c>
      <c r="Z164" s="20">
        <v>18750</v>
      </c>
      <c r="AA164" s="17" t="s">
        <v>38</v>
      </c>
      <c r="AB164" s="22" t="s">
        <v>39</v>
      </c>
      <c r="AC164" s="23" t="str">
        <f t="shared" si="17"/>
        <v>E</v>
      </c>
      <c r="AD164" s="17">
        <v>153</v>
      </c>
      <c r="AE164" s="17">
        <v>55407</v>
      </c>
      <c r="AF164" s="17">
        <v>37400</v>
      </c>
      <c r="AG164" s="17">
        <v>17554</v>
      </c>
      <c r="AH164" s="15" t="s">
        <v>40</v>
      </c>
    </row>
    <row r="165" spans="1:34" ht="14.5">
      <c r="A165" s="13" t="str">
        <f t="shared" si="12"/>
        <v>Normal</v>
      </c>
      <c r="B165" s="14" t="s">
        <v>107</v>
      </c>
      <c r="C165" s="15" t="s">
        <v>37</v>
      </c>
      <c r="D165" s="19">
        <f t="shared" si="13"/>
        <v>0</v>
      </c>
      <c r="E165" s="16" t="str">
        <f t="shared" si="14"/>
        <v>--</v>
      </c>
      <c r="F165" s="16">
        <f t="shared" si="15"/>
        <v>0</v>
      </c>
      <c r="G165" s="16" t="str">
        <f t="shared" si="16"/>
        <v>--</v>
      </c>
      <c r="H165" s="24" t="str">
        <f>IFERROR(VLOOKUP(B165,#REF!,8,FALSE),"")</f>
        <v/>
      </c>
      <c r="I165" s="17">
        <v>0</v>
      </c>
      <c r="J165" s="17">
        <v>0</v>
      </c>
      <c r="K165" s="24" t="str">
        <f>IFERROR(VLOOKUP(B165,#REF!,11,FALSE),"")</f>
        <v/>
      </c>
      <c r="L165" s="17">
        <v>0</v>
      </c>
      <c r="M165" s="6" t="s">
        <v>405</v>
      </c>
      <c r="N165" s="18" t="str">
        <f>IFERROR(VLOOKUP(B165,#REF!,13,FALSE),"")</f>
        <v/>
      </c>
      <c r="O165" s="19" t="str">
        <f>IFERROR(VLOOKUP(B165,#REF!,14,FALSE),"")</f>
        <v/>
      </c>
      <c r="P165" s="19" t="str">
        <f>IFERROR(VLOOKUP(B165,#REF!,15,FALSE),"")</f>
        <v/>
      </c>
      <c r="Q165" s="19"/>
      <c r="R165" s="25" t="str">
        <f>IFERROR(VLOOKUP(B165,#REF!,16,FALSE),"")</f>
        <v/>
      </c>
      <c r="S165" s="17">
        <v>0</v>
      </c>
      <c r="T165" s="17">
        <v>0</v>
      </c>
      <c r="U165" s="17">
        <v>0</v>
      </c>
      <c r="V165" s="17">
        <v>0</v>
      </c>
      <c r="W165" s="20">
        <v>0</v>
      </c>
      <c r="X165" s="16">
        <v>0</v>
      </c>
      <c r="Y165" s="21" t="s">
        <v>38</v>
      </c>
      <c r="Z165" s="20">
        <v>1500</v>
      </c>
      <c r="AA165" s="17" t="s">
        <v>38</v>
      </c>
      <c r="AB165" s="22" t="s">
        <v>39</v>
      </c>
      <c r="AC165" s="23" t="str">
        <f t="shared" si="17"/>
        <v>E</v>
      </c>
      <c r="AD165" s="17">
        <v>0</v>
      </c>
      <c r="AE165" s="17">
        <v>0</v>
      </c>
      <c r="AF165" s="17">
        <v>0</v>
      </c>
      <c r="AG165" s="17">
        <v>0</v>
      </c>
      <c r="AH165" s="15" t="s">
        <v>40</v>
      </c>
    </row>
    <row r="166" spans="1:34" ht="14.5">
      <c r="A166" s="13" t="str">
        <f t="shared" si="12"/>
        <v>Normal</v>
      </c>
      <c r="B166" s="14" t="s">
        <v>108</v>
      </c>
      <c r="C166" s="15" t="s">
        <v>37</v>
      </c>
      <c r="D166" s="19">
        <f t="shared" si="13"/>
        <v>6.6</v>
      </c>
      <c r="E166" s="16" t="str">
        <f t="shared" si="14"/>
        <v>--</v>
      </c>
      <c r="F166" s="16">
        <f t="shared" si="15"/>
        <v>7.2</v>
      </c>
      <c r="G166" s="16" t="str">
        <f t="shared" si="16"/>
        <v>--</v>
      </c>
      <c r="H166" s="24" t="str">
        <f>IFERROR(VLOOKUP(B166,#REF!,8,FALSE),"")</f>
        <v/>
      </c>
      <c r="I166" s="17">
        <v>1272000</v>
      </c>
      <c r="J166" s="17">
        <v>915000</v>
      </c>
      <c r="K166" s="24" t="str">
        <f>IFERROR(VLOOKUP(B166,#REF!,11,FALSE),"")</f>
        <v/>
      </c>
      <c r="L166" s="17">
        <v>1161000</v>
      </c>
      <c r="M166" s="6" t="s">
        <v>405</v>
      </c>
      <c r="N166" s="18" t="str">
        <f>IFERROR(VLOOKUP(B166,#REF!,13,FALSE),"")</f>
        <v/>
      </c>
      <c r="O166" s="19" t="str">
        <f>IFERROR(VLOOKUP(B166,#REF!,14,FALSE),"")</f>
        <v/>
      </c>
      <c r="P166" s="19" t="str">
        <f>IFERROR(VLOOKUP(B166,#REF!,15,FALSE),"")</f>
        <v/>
      </c>
      <c r="Q166" s="19"/>
      <c r="R166" s="25" t="str">
        <f>IFERROR(VLOOKUP(B166,#REF!,16,FALSE),"")</f>
        <v/>
      </c>
      <c r="S166" s="17">
        <v>0</v>
      </c>
      <c r="T166" s="17">
        <v>1161000</v>
      </c>
      <c r="U166" s="17">
        <v>0</v>
      </c>
      <c r="V166" s="17">
        <v>0</v>
      </c>
      <c r="W166" s="20">
        <v>2433000</v>
      </c>
      <c r="X166" s="16">
        <v>13.8</v>
      </c>
      <c r="Y166" s="21" t="s">
        <v>38</v>
      </c>
      <c r="Z166" s="20">
        <v>176625</v>
      </c>
      <c r="AA166" s="17" t="s">
        <v>38</v>
      </c>
      <c r="AB166" s="22" t="s">
        <v>39</v>
      </c>
      <c r="AC166" s="23" t="str">
        <f t="shared" si="17"/>
        <v>E</v>
      </c>
      <c r="AD166" s="17">
        <v>0</v>
      </c>
      <c r="AE166" s="17">
        <v>408779</v>
      </c>
      <c r="AF166" s="17">
        <v>288690</v>
      </c>
      <c r="AG166" s="17">
        <v>756313</v>
      </c>
      <c r="AH166" s="15" t="s">
        <v>40</v>
      </c>
    </row>
    <row r="167" spans="1:34" ht="14.5">
      <c r="A167" s="13" t="str">
        <f t="shared" si="12"/>
        <v>OverStock</v>
      </c>
      <c r="B167" s="14" t="s">
        <v>109</v>
      </c>
      <c r="C167" s="15" t="s">
        <v>37</v>
      </c>
      <c r="D167" s="19">
        <f t="shared" si="13"/>
        <v>0</v>
      </c>
      <c r="E167" s="16" t="str">
        <f t="shared" si="14"/>
        <v>--</v>
      </c>
      <c r="F167" s="16">
        <f t="shared" si="15"/>
        <v>93.3</v>
      </c>
      <c r="G167" s="16" t="str">
        <f t="shared" si="16"/>
        <v>--</v>
      </c>
      <c r="H167" s="24" t="str">
        <f>IFERROR(VLOOKUP(B167,#REF!,8,FALSE),"")</f>
        <v/>
      </c>
      <c r="I167" s="17">
        <v>945000</v>
      </c>
      <c r="J167" s="17">
        <v>945000</v>
      </c>
      <c r="K167" s="24" t="str">
        <f>IFERROR(VLOOKUP(B167,#REF!,11,FALSE),"")</f>
        <v/>
      </c>
      <c r="L167" s="17">
        <v>0</v>
      </c>
      <c r="M167" s="6" t="s">
        <v>405</v>
      </c>
      <c r="N167" s="18" t="str">
        <f>IFERROR(VLOOKUP(B167,#REF!,13,FALSE),"")</f>
        <v/>
      </c>
      <c r="O167" s="19" t="str">
        <f>IFERROR(VLOOKUP(B167,#REF!,14,FALSE),"")</f>
        <v/>
      </c>
      <c r="P167" s="19" t="str">
        <f>IFERROR(VLOOKUP(B167,#REF!,15,FALSE),"")</f>
        <v/>
      </c>
      <c r="Q167" s="19"/>
      <c r="R167" s="25" t="str">
        <f>IFERROR(VLOOKUP(B167,#REF!,16,FALSE),"")</f>
        <v/>
      </c>
      <c r="S167" s="17">
        <v>0</v>
      </c>
      <c r="T167" s="17">
        <v>0</v>
      </c>
      <c r="U167" s="17">
        <v>0</v>
      </c>
      <c r="V167" s="17">
        <v>0</v>
      </c>
      <c r="W167" s="20">
        <v>945000</v>
      </c>
      <c r="X167" s="16">
        <v>93.3</v>
      </c>
      <c r="Y167" s="21" t="s">
        <v>38</v>
      </c>
      <c r="Z167" s="20">
        <v>10125</v>
      </c>
      <c r="AA167" s="17" t="s">
        <v>38</v>
      </c>
      <c r="AB167" s="22" t="s">
        <v>39</v>
      </c>
      <c r="AC167" s="23" t="str">
        <f t="shared" si="17"/>
        <v>E</v>
      </c>
      <c r="AD167" s="17">
        <v>16657</v>
      </c>
      <c r="AE167" s="17">
        <v>154987</v>
      </c>
      <c r="AF167" s="17">
        <v>51650</v>
      </c>
      <c r="AG167" s="17">
        <v>36900</v>
      </c>
      <c r="AH167" s="15" t="s">
        <v>40</v>
      </c>
    </row>
    <row r="168" spans="1:34" ht="14.5">
      <c r="A168" s="13" t="str">
        <f t="shared" si="12"/>
        <v>Normal</v>
      </c>
      <c r="B168" s="14" t="s">
        <v>110</v>
      </c>
      <c r="C168" s="15" t="s">
        <v>37</v>
      </c>
      <c r="D168" s="19">
        <f t="shared" si="13"/>
        <v>0</v>
      </c>
      <c r="E168" s="16" t="str">
        <f t="shared" si="14"/>
        <v>--</v>
      </c>
      <c r="F168" s="16">
        <f t="shared" si="15"/>
        <v>3.6</v>
      </c>
      <c r="G168" s="16" t="str">
        <f t="shared" si="16"/>
        <v>--</v>
      </c>
      <c r="H168" s="24" t="str">
        <f>IFERROR(VLOOKUP(B168,#REF!,8,FALSE),"")</f>
        <v/>
      </c>
      <c r="I168" s="17">
        <v>60000</v>
      </c>
      <c r="J168" s="17">
        <v>0</v>
      </c>
      <c r="K168" s="24" t="str">
        <f>IFERROR(VLOOKUP(B168,#REF!,11,FALSE),"")</f>
        <v/>
      </c>
      <c r="L168" s="17">
        <v>0</v>
      </c>
      <c r="M168" s="6" t="s">
        <v>405</v>
      </c>
      <c r="N168" s="18" t="str">
        <f>IFERROR(VLOOKUP(B168,#REF!,13,FALSE),"")</f>
        <v/>
      </c>
      <c r="O168" s="19" t="str">
        <f>IFERROR(VLOOKUP(B168,#REF!,14,FALSE),"")</f>
        <v/>
      </c>
      <c r="P168" s="19" t="str">
        <f>IFERROR(VLOOKUP(B168,#REF!,15,FALSE),"")</f>
        <v/>
      </c>
      <c r="Q168" s="19"/>
      <c r="R168" s="25" t="str">
        <f>IFERROR(VLOOKUP(B168,#REF!,16,FALSE),"")</f>
        <v/>
      </c>
      <c r="S168" s="17">
        <v>0</v>
      </c>
      <c r="T168" s="17">
        <v>0</v>
      </c>
      <c r="U168" s="17">
        <v>0</v>
      </c>
      <c r="V168" s="17">
        <v>0</v>
      </c>
      <c r="W168" s="20">
        <v>60000</v>
      </c>
      <c r="X168" s="16">
        <v>3.6</v>
      </c>
      <c r="Y168" s="21" t="s">
        <v>38</v>
      </c>
      <c r="Z168" s="20">
        <v>16875</v>
      </c>
      <c r="AA168" s="17" t="s">
        <v>38</v>
      </c>
      <c r="AB168" s="22" t="s">
        <v>39</v>
      </c>
      <c r="AC168" s="23" t="str">
        <f t="shared" si="17"/>
        <v>E</v>
      </c>
      <c r="AD168" s="17">
        <v>0</v>
      </c>
      <c r="AE168" s="17">
        <v>172750</v>
      </c>
      <c r="AF168" s="17">
        <v>65000</v>
      </c>
      <c r="AG168" s="17">
        <v>30520</v>
      </c>
      <c r="AH168" s="15" t="s">
        <v>40</v>
      </c>
    </row>
    <row r="169" spans="1:34" ht="14.5">
      <c r="A169" s="13" t="str">
        <f t="shared" si="12"/>
        <v>ZeroZero</v>
      </c>
      <c r="B169" s="14" t="s">
        <v>112</v>
      </c>
      <c r="C169" s="15" t="s">
        <v>37</v>
      </c>
      <c r="D169" s="19" t="str">
        <f t="shared" si="13"/>
        <v>前八週無拉料</v>
      </c>
      <c r="E169" s="16" t="str">
        <f t="shared" si="14"/>
        <v>--</v>
      </c>
      <c r="F169" s="16" t="str">
        <f t="shared" si="15"/>
        <v>--</v>
      </c>
      <c r="G169" s="16" t="str">
        <f t="shared" si="16"/>
        <v>--</v>
      </c>
      <c r="H169" s="24" t="str">
        <f>IFERROR(VLOOKUP(B169,#REF!,8,FALSE),"")</f>
        <v/>
      </c>
      <c r="I169" s="17">
        <v>90000</v>
      </c>
      <c r="J169" s="17">
        <v>0</v>
      </c>
      <c r="K169" s="24" t="str">
        <f>IFERROR(VLOOKUP(B169,#REF!,11,FALSE),"")</f>
        <v/>
      </c>
      <c r="L169" s="17">
        <v>0</v>
      </c>
      <c r="M169" s="6" t="s">
        <v>405</v>
      </c>
      <c r="N169" s="18" t="str">
        <f>IFERROR(VLOOKUP(B169,#REF!,13,FALSE),"")</f>
        <v/>
      </c>
      <c r="O169" s="19" t="str">
        <f>IFERROR(VLOOKUP(B169,#REF!,14,FALSE),"")</f>
        <v/>
      </c>
      <c r="P169" s="19" t="str">
        <f>IFERROR(VLOOKUP(B169,#REF!,15,FALSE),"")</f>
        <v/>
      </c>
      <c r="Q169" s="19"/>
      <c r="R169" s="25" t="str">
        <f>IFERROR(VLOOKUP(B169,#REF!,16,FALSE),"")</f>
        <v/>
      </c>
      <c r="S169" s="17">
        <v>0</v>
      </c>
      <c r="T169" s="17">
        <v>0</v>
      </c>
      <c r="U169" s="17">
        <v>0</v>
      </c>
      <c r="V169" s="17">
        <v>0</v>
      </c>
      <c r="W169" s="20">
        <v>90000</v>
      </c>
      <c r="X169" s="16" t="s">
        <v>38</v>
      </c>
      <c r="Y169" s="21" t="s">
        <v>38</v>
      </c>
      <c r="Z169" s="20">
        <v>0</v>
      </c>
      <c r="AA169" s="17" t="s">
        <v>38</v>
      </c>
      <c r="AB169" s="22" t="s">
        <v>39</v>
      </c>
      <c r="AC169" s="23" t="str">
        <f t="shared" si="17"/>
        <v>E</v>
      </c>
      <c r="AD169" s="17">
        <v>0</v>
      </c>
      <c r="AE169" s="17">
        <v>67365</v>
      </c>
      <c r="AF169" s="17">
        <v>2000</v>
      </c>
      <c r="AG169" s="17">
        <v>0</v>
      </c>
      <c r="AH169" s="15" t="s">
        <v>40</v>
      </c>
    </row>
    <row r="170" spans="1:34" ht="14.5">
      <c r="A170" s="13" t="str">
        <f t="shared" si="12"/>
        <v>OverStock</v>
      </c>
      <c r="B170" s="14" t="s">
        <v>114</v>
      </c>
      <c r="C170" s="15" t="s">
        <v>37</v>
      </c>
      <c r="D170" s="19">
        <f t="shared" si="13"/>
        <v>5.0999999999999996</v>
      </c>
      <c r="E170" s="16" t="str">
        <f t="shared" si="14"/>
        <v>--</v>
      </c>
      <c r="F170" s="16">
        <f t="shared" si="15"/>
        <v>14.5</v>
      </c>
      <c r="G170" s="16" t="str">
        <f t="shared" si="16"/>
        <v>--</v>
      </c>
      <c r="H170" s="24" t="str">
        <f>IFERROR(VLOOKUP(B170,#REF!,8,FALSE),"")</f>
        <v/>
      </c>
      <c r="I170" s="17">
        <v>60000</v>
      </c>
      <c r="J170" s="17">
        <v>30000</v>
      </c>
      <c r="K170" s="24" t="str">
        <f>IFERROR(VLOOKUP(B170,#REF!,11,FALSE),"")</f>
        <v/>
      </c>
      <c r="L170" s="17">
        <v>21000</v>
      </c>
      <c r="M170" s="6" t="s">
        <v>405</v>
      </c>
      <c r="N170" s="18" t="str">
        <f>IFERROR(VLOOKUP(B170,#REF!,13,FALSE),"")</f>
        <v/>
      </c>
      <c r="O170" s="19" t="str">
        <f>IFERROR(VLOOKUP(B170,#REF!,14,FALSE),"")</f>
        <v/>
      </c>
      <c r="P170" s="19" t="str">
        <f>IFERROR(VLOOKUP(B170,#REF!,15,FALSE),"")</f>
        <v/>
      </c>
      <c r="Q170" s="19"/>
      <c r="R170" s="25" t="str">
        <f>IFERROR(VLOOKUP(B170,#REF!,16,FALSE),"")</f>
        <v/>
      </c>
      <c r="S170" s="17">
        <v>0</v>
      </c>
      <c r="T170" s="17">
        <v>21000</v>
      </c>
      <c r="U170" s="17">
        <v>0</v>
      </c>
      <c r="V170" s="17">
        <v>0</v>
      </c>
      <c r="W170" s="20">
        <v>81000</v>
      </c>
      <c r="X170" s="16">
        <v>19.600000000000001</v>
      </c>
      <c r="Y170" s="21" t="s">
        <v>38</v>
      </c>
      <c r="Z170" s="20">
        <v>4125</v>
      </c>
      <c r="AA170" s="17" t="s">
        <v>38</v>
      </c>
      <c r="AB170" s="22" t="s">
        <v>39</v>
      </c>
      <c r="AC170" s="23" t="str">
        <f t="shared" si="17"/>
        <v>E</v>
      </c>
      <c r="AD170" s="17">
        <v>0</v>
      </c>
      <c r="AE170" s="17">
        <v>26788</v>
      </c>
      <c r="AF170" s="17">
        <v>26523</v>
      </c>
      <c r="AG170" s="17">
        <v>13874</v>
      </c>
      <c r="AH170" s="15" t="s">
        <v>40</v>
      </c>
    </row>
    <row r="171" spans="1:34" ht="14.5">
      <c r="A171" s="13" t="str">
        <f t="shared" si="12"/>
        <v>Normal</v>
      </c>
      <c r="B171" s="14" t="s">
        <v>115</v>
      </c>
      <c r="C171" s="15" t="s">
        <v>37</v>
      </c>
      <c r="D171" s="19">
        <f t="shared" si="13"/>
        <v>0</v>
      </c>
      <c r="E171" s="16" t="str">
        <f t="shared" si="14"/>
        <v>--</v>
      </c>
      <c r="F171" s="16">
        <f t="shared" si="15"/>
        <v>14.2</v>
      </c>
      <c r="G171" s="16" t="str">
        <f t="shared" si="16"/>
        <v>--</v>
      </c>
      <c r="H171" s="24" t="str">
        <f>IFERROR(VLOOKUP(B171,#REF!,8,FALSE),"")</f>
        <v/>
      </c>
      <c r="I171" s="17">
        <v>48000</v>
      </c>
      <c r="J171" s="17">
        <v>0</v>
      </c>
      <c r="K171" s="24" t="str">
        <f>IFERROR(VLOOKUP(B171,#REF!,11,FALSE),"")</f>
        <v/>
      </c>
      <c r="L171" s="17">
        <v>0</v>
      </c>
      <c r="M171" s="6" t="s">
        <v>405</v>
      </c>
      <c r="N171" s="18" t="str">
        <f>IFERROR(VLOOKUP(B171,#REF!,13,FALSE),"")</f>
        <v/>
      </c>
      <c r="O171" s="19" t="str">
        <f>IFERROR(VLOOKUP(B171,#REF!,14,FALSE),"")</f>
        <v/>
      </c>
      <c r="P171" s="19" t="str">
        <f>IFERROR(VLOOKUP(B171,#REF!,15,FALSE),"")</f>
        <v/>
      </c>
      <c r="Q171" s="19"/>
      <c r="R171" s="25" t="str">
        <f>IFERROR(VLOOKUP(B171,#REF!,16,FALSE),"")</f>
        <v/>
      </c>
      <c r="S171" s="17">
        <v>0</v>
      </c>
      <c r="T171" s="17">
        <v>0</v>
      </c>
      <c r="U171" s="17">
        <v>0</v>
      </c>
      <c r="V171" s="17">
        <v>0</v>
      </c>
      <c r="W171" s="20">
        <v>48000</v>
      </c>
      <c r="X171" s="16">
        <v>14.2</v>
      </c>
      <c r="Y171" s="21" t="s">
        <v>38</v>
      </c>
      <c r="Z171" s="20">
        <v>3375</v>
      </c>
      <c r="AA171" s="17" t="s">
        <v>38</v>
      </c>
      <c r="AB171" s="22" t="s">
        <v>39</v>
      </c>
      <c r="AC171" s="23" t="str">
        <f t="shared" si="17"/>
        <v>E</v>
      </c>
      <c r="AD171" s="17">
        <v>10079</v>
      </c>
      <c r="AE171" s="17">
        <v>10764</v>
      </c>
      <c r="AF171" s="17">
        <v>32000</v>
      </c>
      <c r="AG171" s="17">
        <v>24000</v>
      </c>
      <c r="AH171" s="15" t="s">
        <v>40</v>
      </c>
    </row>
    <row r="172" spans="1:34" ht="14.5">
      <c r="A172" s="13" t="str">
        <f t="shared" si="12"/>
        <v>Normal</v>
      </c>
      <c r="B172" s="14" t="s">
        <v>116</v>
      </c>
      <c r="C172" s="15" t="s">
        <v>37</v>
      </c>
      <c r="D172" s="19">
        <f t="shared" si="13"/>
        <v>0</v>
      </c>
      <c r="E172" s="16" t="str">
        <f t="shared" si="14"/>
        <v>--</v>
      </c>
      <c r="F172" s="16">
        <f t="shared" si="15"/>
        <v>0</v>
      </c>
      <c r="G172" s="16" t="str">
        <f t="shared" si="16"/>
        <v>--</v>
      </c>
      <c r="H172" s="24" t="str">
        <f>IFERROR(VLOOKUP(B172,#REF!,8,FALSE),"")</f>
        <v/>
      </c>
      <c r="I172" s="17">
        <v>0</v>
      </c>
      <c r="J172" s="17">
        <v>0</v>
      </c>
      <c r="K172" s="24" t="str">
        <f>IFERROR(VLOOKUP(B172,#REF!,11,FALSE),"")</f>
        <v/>
      </c>
      <c r="L172" s="17">
        <v>0</v>
      </c>
      <c r="M172" s="6" t="s">
        <v>405</v>
      </c>
      <c r="N172" s="18" t="str">
        <f>IFERROR(VLOOKUP(B172,#REF!,13,FALSE),"")</f>
        <v/>
      </c>
      <c r="O172" s="19" t="str">
        <f>IFERROR(VLOOKUP(B172,#REF!,14,FALSE),"")</f>
        <v/>
      </c>
      <c r="P172" s="19" t="str">
        <f>IFERROR(VLOOKUP(B172,#REF!,15,FALSE),"")</f>
        <v/>
      </c>
      <c r="Q172" s="19"/>
      <c r="R172" s="25" t="str">
        <f>IFERROR(VLOOKUP(B172,#REF!,16,FALSE),"")</f>
        <v/>
      </c>
      <c r="S172" s="17">
        <v>0</v>
      </c>
      <c r="T172" s="17">
        <v>0</v>
      </c>
      <c r="U172" s="17">
        <v>0</v>
      </c>
      <c r="V172" s="17">
        <v>0</v>
      </c>
      <c r="W172" s="20">
        <v>0</v>
      </c>
      <c r="X172" s="16">
        <v>0</v>
      </c>
      <c r="Y172" s="21" t="s">
        <v>38</v>
      </c>
      <c r="Z172" s="20">
        <v>375</v>
      </c>
      <c r="AA172" s="17" t="s">
        <v>38</v>
      </c>
      <c r="AB172" s="22" t="s">
        <v>39</v>
      </c>
      <c r="AC172" s="23" t="str">
        <f t="shared" si="17"/>
        <v>E</v>
      </c>
      <c r="AD172" s="17">
        <v>0</v>
      </c>
      <c r="AE172" s="17">
        <v>1242</v>
      </c>
      <c r="AF172" s="17">
        <v>5000</v>
      </c>
      <c r="AG172" s="17">
        <v>6000</v>
      </c>
      <c r="AH172" s="15" t="s">
        <v>40</v>
      </c>
    </row>
    <row r="173" spans="1:34" ht="14.5">
      <c r="A173" s="13" t="str">
        <f t="shared" si="12"/>
        <v>OverStock</v>
      </c>
      <c r="B173" s="14" t="s">
        <v>117</v>
      </c>
      <c r="C173" s="15" t="s">
        <v>37</v>
      </c>
      <c r="D173" s="19">
        <f t="shared" si="13"/>
        <v>0</v>
      </c>
      <c r="E173" s="16" t="str">
        <f t="shared" si="14"/>
        <v>--</v>
      </c>
      <c r="F173" s="16">
        <f t="shared" si="15"/>
        <v>32</v>
      </c>
      <c r="G173" s="16" t="str">
        <f t="shared" si="16"/>
        <v>--</v>
      </c>
      <c r="H173" s="24" t="str">
        <f>IFERROR(VLOOKUP(B173,#REF!,8,FALSE),"")</f>
        <v/>
      </c>
      <c r="I173" s="17">
        <v>12000</v>
      </c>
      <c r="J173" s="17">
        <v>0</v>
      </c>
      <c r="K173" s="24" t="str">
        <f>IFERROR(VLOOKUP(B173,#REF!,11,FALSE),"")</f>
        <v/>
      </c>
      <c r="L173" s="17">
        <v>0</v>
      </c>
      <c r="M173" s="6" t="s">
        <v>405</v>
      </c>
      <c r="N173" s="18" t="str">
        <f>IFERROR(VLOOKUP(B173,#REF!,13,FALSE),"")</f>
        <v/>
      </c>
      <c r="O173" s="19" t="str">
        <f>IFERROR(VLOOKUP(B173,#REF!,14,FALSE),"")</f>
        <v/>
      </c>
      <c r="P173" s="19" t="str">
        <f>IFERROR(VLOOKUP(B173,#REF!,15,FALSE),"")</f>
        <v/>
      </c>
      <c r="Q173" s="19"/>
      <c r="R173" s="25" t="str">
        <f>IFERROR(VLOOKUP(B173,#REF!,16,FALSE),"")</f>
        <v/>
      </c>
      <c r="S173" s="17">
        <v>0</v>
      </c>
      <c r="T173" s="17">
        <v>0</v>
      </c>
      <c r="U173" s="17">
        <v>0</v>
      </c>
      <c r="V173" s="17">
        <v>0</v>
      </c>
      <c r="W173" s="20">
        <v>12000</v>
      </c>
      <c r="X173" s="16">
        <v>32</v>
      </c>
      <c r="Y173" s="21" t="s">
        <v>38</v>
      </c>
      <c r="Z173" s="20">
        <v>375</v>
      </c>
      <c r="AA173" s="17" t="s">
        <v>38</v>
      </c>
      <c r="AB173" s="22" t="s">
        <v>39</v>
      </c>
      <c r="AC173" s="23" t="str">
        <f t="shared" si="17"/>
        <v>E</v>
      </c>
      <c r="AD173" s="17">
        <v>0</v>
      </c>
      <c r="AE173" s="17">
        <v>22878</v>
      </c>
      <c r="AF173" s="17">
        <v>9000</v>
      </c>
      <c r="AG173" s="17">
        <v>1760</v>
      </c>
      <c r="AH173" s="15" t="s">
        <v>40</v>
      </c>
    </row>
    <row r="174" spans="1:34" ht="14.5">
      <c r="A174" s="13" t="str">
        <f t="shared" si="12"/>
        <v>OverStock</v>
      </c>
      <c r="B174" s="14" t="s">
        <v>118</v>
      </c>
      <c r="C174" s="15" t="s">
        <v>37</v>
      </c>
      <c r="D174" s="19">
        <f t="shared" si="13"/>
        <v>3.3</v>
      </c>
      <c r="E174" s="16" t="str">
        <f t="shared" si="14"/>
        <v>--</v>
      </c>
      <c r="F174" s="16">
        <f t="shared" si="15"/>
        <v>17.7</v>
      </c>
      <c r="G174" s="16" t="str">
        <f t="shared" si="16"/>
        <v>--</v>
      </c>
      <c r="H174" s="24" t="str">
        <f>IFERROR(VLOOKUP(B174,#REF!,8,FALSE),"")</f>
        <v/>
      </c>
      <c r="I174" s="17">
        <v>564000</v>
      </c>
      <c r="J174" s="17">
        <v>234000</v>
      </c>
      <c r="K174" s="24" t="str">
        <f>IFERROR(VLOOKUP(B174,#REF!,11,FALSE),"")</f>
        <v/>
      </c>
      <c r="L174" s="17">
        <v>105000</v>
      </c>
      <c r="M174" s="6" t="s">
        <v>405</v>
      </c>
      <c r="N174" s="18" t="str">
        <f>IFERROR(VLOOKUP(B174,#REF!,13,FALSE),"")</f>
        <v/>
      </c>
      <c r="O174" s="19" t="str">
        <f>IFERROR(VLOOKUP(B174,#REF!,14,FALSE),"")</f>
        <v/>
      </c>
      <c r="P174" s="19" t="str">
        <f>IFERROR(VLOOKUP(B174,#REF!,15,FALSE),"")</f>
        <v/>
      </c>
      <c r="Q174" s="19"/>
      <c r="R174" s="25" t="str">
        <f>IFERROR(VLOOKUP(B174,#REF!,16,FALSE),"")</f>
        <v/>
      </c>
      <c r="S174" s="17">
        <v>0</v>
      </c>
      <c r="T174" s="17">
        <v>105000</v>
      </c>
      <c r="U174" s="17">
        <v>0</v>
      </c>
      <c r="V174" s="17">
        <v>0</v>
      </c>
      <c r="W174" s="20">
        <v>669000</v>
      </c>
      <c r="X174" s="16">
        <v>21</v>
      </c>
      <c r="Y174" s="21" t="s">
        <v>38</v>
      </c>
      <c r="Z174" s="20">
        <v>31875</v>
      </c>
      <c r="AA174" s="17" t="s">
        <v>38</v>
      </c>
      <c r="AB174" s="22" t="s">
        <v>39</v>
      </c>
      <c r="AC174" s="23" t="str">
        <f t="shared" si="17"/>
        <v>E</v>
      </c>
      <c r="AD174" s="17">
        <v>0</v>
      </c>
      <c r="AE174" s="17">
        <v>378984</v>
      </c>
      <c r="AF174" s="17">
        <v>147074</v>
      </c>
      <c r="AG174" s="17">
        <v>78460</v>
      </c>
      <c r="AH174" s="15" t="s">
        <v>40</v>
      </c>
    </row>
    <row r="175" spans="1:34" ht="14.5">
      <c r="A175" s="13" t="str">
        <f t="shared" si="12"/>
        <v>Normal</v>
      </c>
      <c r="B175" s="14" t="s">
        <v>119</v>
      </c>
      <c r="C175" s="15" t="s">
        <v>37</v>
      </c>
      <c r="D175" s="19">
        <f t="shared" si="13"/>
        <v>0</v>
      </c>
      <c r="E175" s="16" t="str">
        <f t="shared" si="14"/>
        <v>--</v>
      </c>
      <c r="F175" s="16">
        <f t="shared" si="15"/>
        <v>11.6</v>
      </c>
      <c r="G175" s="16" t="str">
        <f t="shared" si="16"/>
        <v>--</v>
      </c>
      <c r="H175" s="24" t="str">
        <f>IFERROR(VLOOKUP(B175,#REF!,8,FALSE),"")</f>
        <v/>
      </c>
      <c r="I175" s="17">
        <v>18000</v>
      </c>
      <c r="J175" s="17">
        <v>18000</v>
      </c>
      <c r="K175" s="24" t="str">
        <f>IFERROR(VLOOKUP(B175,#REF!,11,FALSE),"")</f>
        <v/>
      </c>
      <c r="L175" s="17">
        <v>0</v>
      </c>
      <c r="M175" s="6" t="s">
        <v>405</v>
      </c>
      <c r="N175" s="18" t="str">
        <f>IFERROR(VLOOKUP(B175,#REF!,13,FALSE),"")</f>
        <v/>
      </c>
      <c r="O175" s="19" t="str">
        <f>IFERROR(VLOOKUP(B175,#REF!,14,FALSE),"")</f>
        <v/>
      </c>
      <c r="P175" s="19" t="str">
        <f>IFERROR(VLOOKUP(B175,#REF!,15,FALSE),"")</f>
        <v/>
      </c>
      <c r="Q175" s="19"/>
      <c r="R175" s="25" t="str">
        <f>IFERROR(VLOOKUP(B175,#REF!,16,FALSE),"")</f>
        <v/>
      </c>
      <c r="S175" s="17">
        <v>0</v>
      </c>
      <c r="T175" s="17">
        <v>0</v>
      </c>
      <c r="U175" s="17">
        <v>0</v>
      </c>
      <c r="V175" s="17">
        <v>0</v>
      </c>
      <c r="W175" s="20">
        <v>18000</v>
      </c>
      <c r="X175" s="16">
        <v>11.6</v>
      </c>
      <c r="Y175" s="21" t="s">
        <v>38</v>
      </c>
      <c r="Z175" s="20">
        <v>1556</v>
      </c>
      <c r="AA175" s="17" t="s">
        <v>38</v>
      </c>
      <c r="AB175" s="22" t="s">
        <v>39</v>
      </c>
      <c r="AC175" s="23" t="str">
        <f t="shared" si="17"/>
        <v>E</v>
      </c>
      <c r="AD175" s="17">
        <v>0</v>
      </c>
      <c r="AE175" s="17">
        <v>0</v>
      </c>
      <c r="AF175" s="17">
        <v>0</v>
      </c>
      <c r="AG175" s="17">
        <v>0</v>
      </c>
      <c r="AH175" s="15" t="s">
        <v>40</v>
      </c>
    </row>
    <row r="176" spans="1:34" ht="14.5">
      <c r="A176" s="13" t="str">
        <f t="shared" si="12"/>
        <v>OverStock</v>
      </c>
      <c r="B176" s="14" t="s">
        <v>120</v>
      </c>
      <c r="C176" s="15" t="s">
        <v>37</v>
      </c>
      <c r="D176" s="19">
        <f t="shared" si="13"/>
        <v>0</v>
      </c>
      <c r="E176" s="16" t="str">
        <f t="shared" si="14"/>
        <v>--</v>
      </c>
      <c r="F176" s="16">
        <f t="shared" si="15"/>
        <v>310.3</v>
      </c>
      <c r="G176" s="16" t="str">
        <f t="shared" si="16"/>
        <v>--</v>
      </c>
      <c r="H176" s="24" t="str">
        <f>IFERROR(VLOOKUP(B176,#REF!,8,FALSE),"")</f>
        <v/>
      </c>
      <c r="I176" s="17">
        <v>90000</v>
      </c>
      <c r="J176" s="17">
        <v>72000</v>
      </c>
      <c r="K176" s="24" t="str">
        <f>IFERROR(VLOOKUP(B176,#REF!,11,FALSE),"")</f>
        <v/>
      </c>
      <c r="L176" s="17">
        <v>0</v>
      </c>
      <c r="M176" s="6" t="s">
        <v>405</v>
      </c>
      <c r="N176" s="18" t="str">
        <f>IFERROR(VLOOKUP(B176,#REF!,13,FALSE),"")</f>
        <v/>
      </c>
      <c r="O176" s="19" t="str">
        <f>IFERROR(VLOOKUP(B176,#REF!,14,FALSE),"")</f>
        <v/>
      </c>
      <c r="P176" s="19" t="str">
        <f>IFERROR(VLOOKUP(B176,#REF!,15,FALSE),"")</f>
        <v/>
      </c>
      <c r="Q176" s="19"/>
      <c r="R176" s="25" t="str">
        <f>IFERROR(VLOOKUP(B176,#REF!,16,FALSE),"")</f>
        <v/>
      </c>
      <c r="S176" s="17">
        <v>0</v>
      </c>
      <c r="T176" s="17">
        <v>0</v>
      </c>
      <c r="U176" s="17">
        <v>0</v>
      </c>
      <c r="V176" s="17">
        <v>0</v>
      </c>
      <c r="W176" s="20">
        <v>90000</v>
      </c>
      <c r="X176" s="16">
        <v>310.3</v>
      </c>
      <c r="Y176" s="21" t="s">
        <v>38</v>
      </c>
      <c r="Z176" s="20">
        <v>290</v>
      </c>
      <c r="AA176" s="17" t="s">
        <v>38</v>
      </c>
      <c r="AB176" s="22" t="s">
        <v>39</v>
      </c>
      <c r="AC176" s="23" t="str">
        <f t="shared" si="17"/>
        <v>E</v>
      </c>
      <c r="AD176" s="17">
        <v>0</v>
      </c>
      <c r="AE176" s="17">
        <v>10000</v>
      </c>
      <c r="AF176" s="17">
        <v>11000</v>
      </c>
      <c r="AG176" s="17">
        <v>0</v>
      </c>
      <c r="AH176" s="15" t="s">
        <v>40</v>
      </c>
    </row>
    <row r="177" spans="1:34" ht="14.5">
      <c r="A177" s="13" t="str">
        <f t="shared" si="12"/>
        <v>Normal</v>
      </c>
      <c r="B177" s="14" t="s">
        <v>121</v>
      </c>
      <c r="C177" s="15" t="s">
        <v>37</v>
      </c>
      <c r="D177" s="19">
        <f t="shared" si="13"/>
        <v>0.1</v>
      </c>
      <c r="E177" s="16" t="str">
        <f t="shared" si="14"/>
        <v>--</v>
      </c>
      <c r="F177" s="16">
        <f t="shared" si="15"/>
        <v>0</v>
      </c>
      <c r="G177" s="16" t="str">
        <f t="shared" si="16"/>
        <v>--</v>
      </c>
      <c r="H177" s="24" t="str">
        <f>IFERROR(VLOOKUP(B177,#REF!,8,FALSE),"")</f>
        <v/>
      </c>
      <c r="I177" s="17">
        <v>0</v>
      </c>
      <c r="J177" s="17">
        <v>0</v>
      </c>
      <c r="K177" s="24" t="str">
        <f>IFERROR(VLOOKUP(B177,#REF!,11,FALSE),"")</f>
        <v/>
      </c>
      <c r="L177" s="17">
        <v>30</v>
      </c>
      <c r="M177" s="6" t="s">
        <v>405</v>
      </c>
      <c r="N177" s="18" t="str">
        <f>IFERROR(VLOOKUP(B177,#REF!,13,FALSE),"")</f>
        <v/>
      </c>
      <c r="O177" s="19" t="str">
        <f>IFERROR(VLOOKUP(B177,#REF!,14,FALSE),"")</f>
        <v/>
      </c>
      <c r="P177" s="19" t="str">
        <f>IFERROR(VLOOKUP(B177,#REF!,15,FALSE),"")</f>
        <v/>
      </c>
      <c r="Q177" s="19"/>
      <c r="R177" s="25" t="str">
        <f>IFERROR(VLOOKUP(B177,#REF!,16,FALSE),"")</f>
        <v/>
      </c>
      <c r="S177" s="17">
        <v>0</v>
      </c>
      <c r="T177" s="17">
        <v>30</v>
      </c>
      <c r="U177" s="17">
        <v>0</v>
      </c>
      <c r="V177" s="17">
        <v>0</v>
      </c>
      <c r="W177" s="20">
        <v>30</v>
      </c>
      <c r="X177" s="16">
        <v>0.1</v>
      </c>
      <c r="Y177" s="21" t="s">
        <v>38</v>
      </c>
      <c r="Z177" s="20">
        <v>375</v>
      </c>
      <c r="AA177" s="17" t="s">
        <v>38</v>
      </c>
      <c r="AB177" s="22" t="s">
        <v>39</v>
      </c>
      <c r="AC177" s="23" t="str">
        <f t="shared" si="17"/>
        <v>E</v>
      </c>
      <c r="AD177" s="17">
        <v>0</v>
      </c>
      <c r="AE177" s="17">
        <v>0</v>
      </c>
      <c r="AF177" s="17">
        <v>0</v>
      </c>
      <c r="AG177" s="17">
        <v>0</v>
      </c>
      <c r="AH177" s="15" t="s">
        <v>40</v>
      </c>
    </row>
    <row r="178" spans="1:34" ht="14.5">
      <c r="A178" s="13" t="str">
        <f t="shared" si="12"/>
        <v>OverStock</v>
      </c>
      <c r="B178" s="14" t="s">
        <v>122</v>
      </c>
      <c r="C178" s="15" t="s">
        <v>37</v>
      </c>
      <c r="D178" s="19">
        <f t="shared" si="13"/>
        <v>8</v>
      </c>
      <c r="E178" s="16" t="str">
        <f t="shared" si="14"/>
        <v>--</v>
      </c>
      <c r="F178" s="16">
        <f t="shared" si="15"/>
        <v>61.3</v>
      </c>
      <c r="G178" s="16" t="str">
        <f t="shared" si="16"/>
        <v>--</v>
      </c>
      <c r="H178" s="24" t="str">
        <f>IFERROR(VLOOKUP(B178,#REF!,8,FALSE),"")</f>
        <v/>
      </c>
      <c r="I178" s="17">
        <v>69000</v>
      </c>
      <c r="J178" s="17">
        <v>42000</v>
      </c>
      <c r="K178" s="24" t="str">
        <f>IFERROR(VLOOKUP(B178,#REF!,11,FALSE),"")</f>
        <v/>
      </c>
      <c r="L178" s="17">
        <v>9000</v>
      </c>
      <c r="M178" s="6" t="s">
        <v>405</v>
      </c>
      <c r="N178" s="18" t="str">
        <f>IFERROR(VLOOKUP(B178,#REF!,13,FALSE),"")</f>
        <v/>
      </c>
      <c r="O178" s="19" t="str">
        <f>IFERROR(VLOOKUP(B178,#REF!,14,FALSE),"")</f>
        <v/>
      </c>
      <c r="P178" s="19" t="str">
        <f>IFERROR(VLOOKUP(B178,#REF!,15,FALSE),"")</f>
        <v/>
      </c>
      <c r="Q178" s="19"/>
      <c r="R178" s="25" t="str">
        <f>IFERROR(VLOOKUP(B178,#REF!,16,FALSE),"")</f>
        <v/>
      </c>
      <c r="S178" s="17">
        <v>0</v>
      </c>
      <c r="T178" s="17">
        <v>9000</v>
      </c>
      <c r="U178" s="17">
        <v>0</v>
      </c>
      <c r="V178" s="17">
        <v>0</v>
      </c>
      <c r="W178" s="20">
        <v>78000</v>
      </c>
      <c r="X178" s="16">
        <v>69.3</v>
      </c>
      <c r="Y178" s="21" t="s">
        <v>38</v>
      </c>
      <c r="Z178" s="20">
        <v>1125</v>
      </c>
      <c r="AA178" s="17" t="s">
        <v>38</v>
      </c>
      <c r="AB178" s="22" t="s">
        <v>39</v>
      </c>
      <c r="AC178" s="23" t="str">
        <f t="shared" si="17"/>
        <v>E</v>
      </c>
      <c r="AD178" s="17">
        <v>0</v>
      </c>
      <c r="AE178" s="17">
        <v>11667</v>
      </c>
      <c r="AF178" s="17">
        <v>18000</v>
      </c>
      <c r="AG178" s="17">
        <v>3520</v>
      </c>
      <c r="AH178" s="15" t="s">
        <v>40</v>
      </c>
    </row>
    <row r="179" spans="1:34" ht="14.5">
      <c r="A179" s="13" t="str">
        <f t="shared" si="12"/>
        <v>Normal</v>
      </c>
      <c r="B179" s="14" t="s">
        <v>123</v>
      </c>
      <c r="C179" s="15" t="s">
        <v>37</v>
      </c>
      <c r="D179" s="19">
        <f t="shared" si="13"/>
        <v>1.4</v>
      </c>
      <c r="E179" s="16" t="str">
        <f t="shared" si="14"/>
        <v>--</v>
      </c>
      <c r="F179" s="16">
        <f t="shared" si="15"/>
        <v>0</v>
      </c>
      <c r="G179" s="16" t="str">
        <f t="shared" si="16"/>
        <v>--</v>
      </c>
      <c r="H179" s="24" t="str">
        <f>IFERROR(VLOOKUP(B179,#REF!,8,FALSE),"")</f>
        <v/>
      </c>
      <c r="I179" s="17">
        <v>0</v>
      </c>
      <c r="J179" s="17">
        <v>0</v>
      </c>
      <c r="K179" s="24" t="str">
        <f>IFERROR(VLOOKUP(B179,#REF!,11,FALSE),"")</f>
        <v/>
      </c>
      <c r="L179" s="17">
        <v>9000</v>
      </c>
      <c r="M179" s="6" t="s">
        <v>405</v>
      </c>
      <c r="N179" s="18" t="str">
        <f>IFERROR(VLOOKUP(B179,#REF!,13,FALSE),"")</f>
        <v/>
      </c>
      <c r="O179" s="19" t="str">
        <f>IFERROR(VLOOKUP(B179,#REF!,14,FALSE),"")</f>
        <v/>
      </c>
      <c r="P179" s="19" t="str">
        <f>IFERROR(VLOOKUP(B179,#REF!,15,FALSE),"")</f>
        <v/>
      </c>
      <c r="Q179" s="19"/>
      <c r="R179" s="25" t="str">
        <f>IFERROR(VLOOKUP(B179,#REF!,16,FALSE),"")</f>
        <v/>
      </c>
      <c r="S179" s="17">
        <v>0</v>
      </c>
      <c r="T179" s="17">
        <v>9000</v>
      </c>
      <c r="U179" s="17">
        <v>0</v>
      </c>
      <c r="V179" s="17">
        <v>0</v>
      </c>
      <c r="W179" s="20">
        <v>9000</v>
      </c>
      <c r="X179" s="16">
        <v>1.4</v>
      </c>
      <c r="Y179" s="21" t="s">
        <v>38</v>
      </c>
      <c r="Z179" s="20">
        <v>6375</v>
      </c>
      <c r="AA179" s="17" t="s">
        <v>38</v>
      </c>
      <c r="AB179" s="22" t="s">
        <v>39</v>
      </c>
      <c r="AC179" s="23" t="str">
        <f t="shared" si="17"/>
        <v>E</v>
      </c>
      <c r="AD179" s="17">
        <v>0</v>
      </c>
      <c r="AE179" s="17">
        <v>0</v>
      </c>
      <c r="AF179" s="17">
        <v>0</v>
      </c>
      <c r="AG179" s="17">
        <v>0</v>
      </c>
      <c r="AH179" s="15" t="s">
        <v>40</v>
      </c>
    </row>
    <row r="180" spans="1:34" ht="14.5">
      <c r="A180" s="13" t="str">
        <f t="shared" si="12"/>
        <v>Normal</v>
      </c>
      <c r="B180" s="14" t="s">
        <v>124</v>
      </c>
      <c r="C180" s="15" t="s">
        <v>37</v>
      </c>
      <c r="D180" s="19">
        <f t="shared" si="13"/>
        <v>0</v>
      </c>
      <c r="E180" s="16" t="str">
        <f t="shared" si="14"/>
        <v>--</v>
      </c>
      <c r="F180" s="16">
        <f t="shared" si="15"/>
        <v>0</v>
      </c>
      <c r="G180" s="16" t="str">
        <f t="shared" si="16"/>
        <v>--</v>
      </c>
      <c r="H180" s="24" t="str">
        <f>IFERROR(VLOOKUP(B180,#REF!,8,FALSE),"")</f>
        <v/>
      </c>
      <c r="I180" s="17">
        <v>0</v>
      </c>
      <c r="J180" s="17">
        <v>0</v>
      </c>
      <c r="K180" s="24" t="str">
        <f>IFERROR(VLOOKUP(B180,#REF!,11,FALSE),"")</f>
        <v/>
      </c>
      <c r="L180" s="17">
        <v>0</v>
      </c>
      <c r="M180" s="6" t="s">
        <v>405</v>
      </c>
      <c r="N180" s="18" t="str">
        <f>IFERROR(VLOOKUP(B180,#REF!,13,FALSE),"")</f>
        <v/>
      </c>
      <c r="O180" s="19" t="str">
        <f>IFERROR(VLOOKUP(B180,#REF!,14,FALSE),"")</f>
        <v/>
      </c>
      <c r="P180" s="19" t="str">
        <f>IFERROR(VLOOKUP(B180,#REF!,15,FALSE),"")</f>
        <v/>
      </c>
      <c r="Q180" s="19"/>
      <c r="R180" s="25" t="str">
        <f>IFERROR(VLOOKUP(B180,#REF!,16,FALSE),"")</f>
        <v/>
      </c>
      <c r="S180" s="17">
        <v>0</v>
      </c>
      <c r="T180" s="17">
        <v>0</v>
      </c>
      <c r="U180" s="17">
        <v>0</v>
      </c>
      <c r="V180" s="17">
        <v>0</v>
      </c>
      <c r="W180" s="20">
        <v>0</v>
      </c>
      <c r="X180" s="16">
        <v>0</v>
      </c>
      <c r="Y180" s="21" t="s">
        <v>38</v>
      </c>
      <c r="Z180" s="20">
        <v>4886</v>
      </c>
      <c r="AA180" s="17" t="s">
        <v>38</v>
      </c>
      <c r="AB180" s="22" t="s">
        <v>39</v>
      </c>
      <c r="AC180" s="23" t="str">
        <f t="shared" si="17"/>
        <v>E</v>
      </c>
      <c r="AD180" s="17">
        <v>0</v>
      </c>
      <c r="AE180" s="17">
        <v>0</v>
      </c>
      <c r="AF180" s="17">
        <v>0</v>
      </c>
      <c r="AG180" s="17">
        <v>0</v>
      </c>
      <c r="AH180" s="15" t="s">
        <v>40</v>
      </c>
    </row>
    <row r="181" spans="1:34" ht="14.5">
      <c r="A181" s="13" t="str">
        <f t="shared" si="12"/>
        <v>ZeroZero</v>
      </c>
      <c r="B181" s="14" t="s">
        <v>126</v>
      </c>
      <c r="C181" s="15" t="s">
        <v>37</v>
      </c>
      <c r="D181" s="19" t="str">
        <f t="shared" si="13"/>
        <v>前八週無拉料</v>
      </c>
      <c r="E181" s="16" t="str">
        <f t="shared" si="14"/>
        <v>--</v>
      </c>
      <c r="F181" s="16" t="str">
        <f t="shared" si="15"/>
        <v>--</v>
      </c>
      <c r="G181" s="16" t="str">
        <f t="shared" si="16"/>
        <v>--</v>
      </c>
      <c r="H181" s="24" t="str">
        <f>IFERROR(VLOOKUP(B181,#REF!,8,FALSE),"")</f>
        <v/>
      </c>
      <c r="I181" s="17">
        <v>6000</v>
      </c>
      <c r="J181" s="17">
        <v>6000</v>
      </c>
      <c r="K181" s="24" t="str">
        <f>IFERROR(VLOOKUP(B181,#REF!,11,FALSE),"")</f>
        <v/>
      </c>
      <c r="L181" s="17">
        <v>0</v>
      </c>
      <c r="M181" s="6" t="s">
        <v>405</v>
      </c>
      <c r="N181" s="18" t="str">
        <f>IFERROR(VLOOKUP(B181,#REF!,13,FALSE),"")</f>
        <v/>
      </c>
      <c r="O181" s="19" t="str">
        <f>IFERROR(VLOOKUP(B181,#REF!,14,FALSE),"")</f>
        <v/>
      </c>
      <c r="P181" s="19" t="str">
        <f>IFERROR(VLOOKUP(B181,#REF!,15,FALSE),"")</f>
        <v/>
      </c>
      <c r="Q181" s="19"/>
      <c r="R181" s="25" t="str">
        <f>IFERROR(VLOOKUP(B181,#REF!,16,FALSE),"")</f>
        <v/>
      </c>
      <c r="S181" s="17">
        <v>0</v>
      </c>
      <c r="T181" s="17">
        <v>0</v>
      </c>
      <c r="U181" s="17">
        <v>0</v>
      </c>
      <c r="V181" s="17">
        <v>0</v>
      </c>
      <c r="W181" s="20">
        <v>6000</v>
      </c>
      <c r="X181" s="16" t="s">
        <v>38</v>
      </c>
      <c r="Y181" s="21" t="s">
        <v>38</v>
      </c>
      <c r="Z181" s="20">
        <v>0</v>
      </c>
      <c r="AA181" s="17" t="s">
        <v>38</v>
      </c>
      <c r="AB181" s="22" t="s">
        <v>39</v>
      </c>
      <c r="AC181" s="23" t="str">
        <f t="shared" si="17"/>
        <v>E</v>
      </c>
      <c r="AD181" s="17">
        <v>0</v>
      </c>
      <c r="AE181" s="17">
        <v>0</v>
      </c>
      <c r="AF181" s="17">
        <v>0</v>
      </c>
      <c r="AG181" s="17">
        <v>0</v>
      </c>
      <c r="AH181" s="15" t="s">
        <v>40</v>
      </c>
    </row>
    <row r="182" spans="1:34" ht="14.5">
      <c r="A182" s="13" t="str">
        <f t="shared" si="12"/>
        <v>Normal</v>
      </c>
      <c r="B182" s="14" t="s">
        <v>129</v>
      </c>
      <c r="C182" s="15" t="s">
        <v>37</v>
      </c>
      <c r="D182" s="19">
        <f t="shared" si="13"/>
        <v>0</v>
      </c>
      <c r="E182" s="16" t="str">
        <f t="shared" si="14"/>
        <v>--</v>
      </c>
      <c r="F182" s="16">
        <f t="shared" si="15"/>
        <v>10.6</v>
      </c>
      <c r="G182" s="16" t="str">
        <f t="shared" si="16"/>
        <v>--</v>
      </c>
      <c r="H182" s="24" t="str">
        <f>IFERROR(VLOOKUP(B182,#REF!,8,FALSE),"")</f>
        <v/>
      </c>
      <c r="I182" s="17">
        <v>99000</v>
      </c>
      <c r="J182" s="17">
        <v>63000</v>
      </c>
      <c r="K182" s="24" t="str">
        <f>IFERROR(VLOOKUP(B182,#REF!,11,FALSE),"")</f>
        <v/>
      </c>
      <c r="L182" s="17">
        <v>0</v>
      </c>
      <c r="M182" s="6" t="s">
        <v>405</v>
      </c>
      <c r="N182" s="18" t="str">
        <f>IFERROR(VLOOKUP(B182,#REF!,13,FALSE),"")</f>
        <v/>
      </c>
      <c r="O182" s="19" t="str">
        <f>IFERROR(VLOOKUP(B182,#REF!,14,FALSE),"")</f>
        <v/>
      </c>
      <c r="P182" s="19" t="str">
        <f>IFERROR(VLOOKUP(B182,#REF!,15,FALSE),"")</f>
        <v/>
      </c>
      <c r="Q182" s="19"/>
      <c r="R182" s="25" t="str">
        <f>IFERROR(VLOOKUP(B182,#REF!,16,FALSE),"")</f>
        <v/>
      </c>
      <c r="S182" s="17">
        <v>0</v>
      </c>
      <c r="T182" s="17">
        <v>0</v>
      </c>
      <c r="U182" s="17">
        <v>0</v>
      </c>
      <c r="V182" s="17">
        <v>0</v>
      </c>
      <c r="W182" s="20">
        <v>99000</v>
      </c>
      <c r="X182" s="16">
        <v>10.6</v>
      </c>
      <c r="Y182" s="21" t="s">
        <v>38</v>
      </c>
      <c r="Z182" s="20">
        <v>9375</v>
      </c>
      <c r="AA182" s="17" t="s">
        <v>38</v>
      </c>
      <c r="AB182" s="22" t="s">
        <v>39</v>
      </c>
      <c r="AC182" s="23" t="str">
        <f t="shared" si="17"/>
        <v>E</v>
      </c>
      <c r="AD182" s="17">
        <v>0</v>
      </c>
      <c r="AE182" s="17">
        <v>43337</v>
      </c>
      <c r="AF182" s="17">
        <v>32400</v>
      </c>
      <c r="AG182" s="17">
        <v>13440</v>
      </c>
      <c r="AH182" s="15" t="s">
        <v>40</v>
      </c>
    </row>
    <row r="183" spans="1:34" ht="14.5">
      <c r="A183" s="13" t="str">
        <f t="shared" si="12"/>
        <v>OverStock</v>
      </c>
      <c r="B183" s="14" t="s">
        <v>131</v>
      </c>
      <c r="C183" s="15" t="s">
        <v>37</v>
      </c>
      <c r="D183" s="19">
        <f t="shared" si="13"/>
        <v>0</v>
      </c>
      <c r="E183" s="16" t="str">
        <f t="shared" si="14"/>
        <v>--</v>
      </c>
      <c r="F183" s="16">
        <f t="shared" si="15"/>
        <v>66.400000000000006</v>
      </c>
      <c r="G183" s="16" t="str">
        <f t="shared" si="16"/>
        <v>--</v>
      </c>
      <c r="H183" s="24" t="str">
        <f>IFERROR(VLOOKUP(B183,#REF!,8,FALSE),"")</f>
        <v/>
      </c>
      <c r="I183" s="17">
        <v>498000</v>
      </c>
      <c r="J183" s="17">
        <v>330000</v>
      </c>
      <c r="K183" s="24" t="str">
        <f>IFERROR(VLOOKUP(B183,#REF!,11,FALSE),"")</f>
        <v/>
      </c>
      <c r="L183" s="17">
        <v>0</v>
      </c>
      <c r="M183" s="6" t="s">
        <v>405</v>
      </c>
      <c r="N183" s="18" t="str">
        <f>IFERROR(VLOOKUP(B183,#REF!,13,FALSE),"")</f>
        <v/>
      </c>
      <c r="O183" s="19" t="str">
        <f>IFERROR(VLOOKUP(B183,#REF!,14,FALSE),"")</f>
        <v/>
      </c>
      <c r="P183" s="19" t="str">
        <f>IFERROR(VLOOKUP(B183,#REF!,15,FALSE),"")</f>
        <v/>
      </c>
      <c r="Q183" s="19"/>
      <c r="R183" s="25" t="str">
        <f>IFERROR(VLOOKUP(B183,#REF!,16,FALSE),"")</f>
        <v/>
      </c>
      <c r="S183" s="17">
        <v>0</v>
      </c>
      <c r="T183" s="17">
        <v>0</v>
      </c>
      <c r="U183" s="17">
        <v>0</v>
      </c>
      <c r="V183" s="17">
        <v>0</v>
      </c>
      <c r="W183" s="20">
        <v>498000</v>
      </c>
      <c r="X183" s="16">
        <v>66.400000000000006</v>
      </c>
      <c r="Y183" s="21" t="s">
        <v>38</v>
      </c>
      <c r="Z183" s="20">
        <v>7500</v>
      </c>
      <c r="AA183" s="17" t="s">
        <v>38</v>
      </c>
      <c r="AB183" s="22" t="s">
        <v>39</v>
      </c>
      <c r="AC183" s="23" t="str">
        <f t="shared" si="17"/>
        <v>E</v>
      </c>
      <c r="AD183" s="17">
        <v>0</v>
      </c>
      <c r="AE183" s="17">
        <v>172464</v>
      </c>
      <c r="AF183" s="17">
        <v>196000</v>
      </c>
      <c r="AG183" s="17">
        <v>84000</v>
      </c>
      <c r="AH183" s="15" t="s">
        <v>40</v>
      </c>
    </row>
    <row r="184" spans="1:34" ht="14.5">
      <c r="A184" s="13" t="str">
        <f t="shared" si="12"/>
        <v>OverStock</v>
      </c>
      <c r="B184" s="14" t="s">
        <v>132</v>
      </c>
      <c r="C184" s="15" t="s">
        <v>37</v>
      </c>
      <c r="D184" s="19">
        <f t="shared" si="13"/>
        <v>3.7</v>
      </c>
      <c r="E184" s="16" t="str">
        <f t="shared" si="14"/>
        <v>--</v>
      </c>
      <c r="F184" s="16">
        <f t="shared" si="15"/>
        <v>21.4</v>
      </c>
      <c r="G184" s="16" t="str">
        <f t="shared" si="16"/>
        <v>--</v>
      </c>
      <c r="H184" s="24" t="str">
        <f>IFERROR(VLOOKUP(B184,#REF!,8,FALSE),"")</f>
        <v/>
      </c>
      <c r="I184" s="17">
        <v>345000</v>
      </c>
      <c r="J184" s="17">
        <v>177000</v>
      </c>
      <c r="K184" s="24" t="str">
        <f>IFERROR(VLOOKUP(B184,#REF!,11,FALSE),"")</f>
        <v/>
      </c>
      <c r="L184" s="17">
        <v>60000</v>
      </c>
      <c r="M184" s="6" t="s">
        <v>405</v>
      </c>
      <c r="N184" s="18" t="str">
        <f>IFERROR(VLOOKUP(B184,#REF!,13,FALSE),"")</f>
        <v/>
      </c>
      <c r="O184" s="19" t="str">
        <f>IFERROR(VLOOKUP(B184,#REF!,14,FALSE),"")</f>
        <v/>
      </c>
      <c r="P184" s="19" t="str">
        <f>IFERROR(VLOOKUP(B184,#REF!,15,FALSE),"")</f>
        <v/>
      </c>
      <c r="Q184" s="19"/>
      <c r="R184" s="25" t="str">
        <f>IFERROR(VLOOKUP(B184,#REF!,16,FALSE),"")</f>
        <v/>
      </c>
      <c r="S184" s="17">
        <v>0</v>
      </c>
      <c r="T184" s="17">
        <v>60000</v>
      </c>
      <c r="U184" s="17">
        <v>0</v>
      </c>
      <c r="V184" s="17">
        <v>0</v>
      </c>
      <c r="W184" s="20">
        <v>405000</v>
      </c>
      <c r="X184" s="16">
        <v>25.1</v>
      </c>
      <c r="Y184" s="21" t="s">
        <v>38</v>
      </c>
      <c r="Z184" s="20">
        <v>16125</v>
      </c>
      <c r="AA184" s="17" t="s">
        <v>38</v>
      </c>
      <c r="AB184" s="22" t="s">
        <v>39</v>
      </c>
      <c r="AC184" s="23" t="str">
        <f t="shared" si="17"/>
        <v>E</v>
      </c>
      <c r="AD184" s="17">
        <v>5304</v>
      </c>
      <c r="AE184" s="17">
        <v>38552</v>
      </c>
      <c r="AF184" s="17">
        <v>51538</v>
      </c>
      <c r="AG184" s="17">
        <v>30004</v>
      </c>
      <c r="AH184" s="15" t="s">
        <v>40</v>
      </c>
    </row>
    <row r="185" spans="1:34" ht="14.5">
      <c r="A185" s="13" t="str">
        <f t="shared" si="12"/>
        <v>ZeroZero</v>
      </c>
      <c r="B185" s="14" t="s">
        <v>133</v>
      </c>
      <c r="C185" s="15" t="s">
        <v>37</v>
      </c>
      <c r="D185" s="19" t="str">
        <f t="shared" si="13"/>
        <v>前八週無拉料</v>
      </c>
      <c r="E185" s="16" t="str">
        <f t="shared" si="14"/>
        <v>--</v>
      </c>
      <c r="F185" s="16" t="str">
        <f t="shared" si="15"/>
        <v>--</v>
      </c>
      <c r="G185" s="16" t="str">
        <f t="shared" si="16"/>
        <v>--</v>
      </c>
      <c r="H185" s="24" t="str">
        <f>IFERROR(VLOOKUP(B185,#REF!,8,FALSE),"")</f>
        <v/>
      </c>
      <c r="I185" s="17">
        <v>21000</v>
      </c>
      <c r="J185" s="17">
        <v>6000</v>
      </c>
      <c r="K185" s="24" t="str">
        <f>IFERROR(VLOOKUP(B185,#REF!,11,FALSE),"")</f>
        <v/>
      </c>
      <c r="L185" s="17">
        <v>0</v>
      </c>
      <c r="M185" s="6" t="s">
        <v>405</v>
      </c>
      <c r="N185" s="18" t="str">
        <f>IFERROR(VLOOKUP(B185,#REF!,13,FALSE),"")</f>
        <v/>
      </c>
      <c r="O185" s="19" t="str">
        <f>IFERROR(VLOOKUP(B185,#REF!,14,FALSE),"")</f>
        <v/>
      </c>
      <c r="P185" s="19" t="str">
        <f>IFERROR(VLOOKUP(B185,#REF!,15,FALSE),"")</f>
        <v/>
      </c>
      <c r="Q185" s="19"/>
      <c r="R185" s="25" t="str">
        <f>IFERROR(VLOOKUP(B185,#REF!,16,FALSE),"")</f>
        <v/>
      </c>
      <c r="S185" s="17">
        <v>0</v>
      </c>
      <c r="T185" s="17">
        <v>0</v>
      </c>
      <c r="U185" s="17">
        <v>0</v>
      </c>
      <c r="V185" s="17">
        <v>0</v>
      </c>
      <c r="W185" s="20">
        <v>21000</v>
      </c>
      <c r="X185" s="16" t="s">
        <v>38</v>
      </c>
      <c r="Y185" s="21" t="s">
        <v>38</v>
      </c>
      <c r="Z185" s="20">
        <v>0</v>
      </c>
      <c r="AA185" s="17" t="s">
        <v>38</v>
      </c>
      <c r="AB185" s="22" t="s">
        <v>39</v>
      </c>
      <c r="AC185" s="23" t="str">
        <f t="shared" si="17"/>
        <v>E</v>
      </c>
      <c r="AD185" s="17">
        <v>0</v>
      </c>
      <c r="AE185" s="17">
        <v>9165</v>
      </c>
      <c r="AF185" s="17">
        <v>25000</v>
      </c>
      <c r="AG185" s="17">
        <v>1700</v>
      </c>
      <c r="AH185" s="15" t="s">
        <v>40</v>
      </c>
    </row>
    <row r="186" spans="1:34" ht="14.5">
      <c r="A186" s="13" t="str">
        <f t="shared" si="12"/>
        <v>Normal</v>
      </c>
      <c r="B186" s="14" t="s">
        <v>134</v>
      </c>
      <c r="C186" s="15" t="s">
        <v>46</v>
      </c>
      <c r="D186" s="19">
        <f t="shared" si="13"/>
        <v>0</v>
      </c>
      <c r="E186" s="16" t="str">
        <f t="shared" si="14"/>
        <v>--</v>
      </c>
      <c r="F186" s="16">
        <f t="shared" si="15"/>
        <v>0</v>
      </c>
      <c r="G186" s="16" t="str">
        <f t="shared" si="16"/>
        <v>--</v>
      </c>
      <c r="H186" s="24" t="str">
        <f>IFERROR(VLOOKUP(B186,#REF!,8,FALSE),"")</f>
        <v/>
      </c>
      <c r="I186" s="17">
        <v>0</v>
      </c>
      <c r="J186" s="17">
        <v>0</v>
      </c>
      <c r="K186" s="24" t="str">
        <f>IFERROR(VLOOKUP(B186,#REF!,11,FALSE),"")</f>
        <v/>
      </c>
      <c r="L186" s="17">
        <v>0</v>
      </c>
      <c r="M186" s="6" t="s">
        <v>405</v>
      </c>
      <c r="N186" s="18" t="str">
        <f>IFERROR(VLOOKUP(B186,#REF!,13,FALSE),"")</f>
        <v/>
      </c>
      <c r="O186" s="19" t="str">
        <f>IFERROR(VLOOKUP(B186,#REF!,14,FALSE),"")</f>
        <v/>
      </c>
      <c r="P186" s="19" t="str">
        <f>IFERROR(VLOOKUP(B186,#REF!,15,FALSE),"")</f>
        <v/>
      </c>
      <c r="Q186" s="19"/>
      <c r="R186" s="25" t="str">
        <f>IFERROR(VLOOKUP(B186,#REF!,16,FALSE),"")</f>
        <v/>
      </c>
      <c r="S186" s="17">
        <v>0</v>
      </c>
      <c r="T186" s="17">
        <v>0</v>
      </c>
      <c r="U186" s="17">
        <v>0</v>
      </c>
      <c r="V186" s="17">
        <v>0</v>
      </c>
      <c r="W186" s="20">
        <v>0</v>
      </c>
      <c r="X186" s="16">
        <v>0</v>
      </c>
      <c r="Y186" s="21" t="s">
        <v>38</v>
      </c>
      <c r="Z186" s="20">
        <v>105</v>
      </c>
      <c r="AA186" s="17" t="s">
        <v>38</v>
      </c>
      <c r="AB186" s="22" t="s">
        <v>39</v>
      </c>
      <c r="AC186" s="23" t="str">
        <f t="shared" si="17"/>
        <v>E</v>
      </c>
      <c r="AD186" s="17">
        <v>0</v>
      </c>
      <c r="AE186" s="17">
        <v>0</v>
      </c>
      <c r="AF186" s="17">
        <v>0</v>
      </c>
      <c r="AG186" s="17">
        <v>0</v>
      </c>
      <c r="AH186" s="15" t="s">
        <v>40</v>
      </c>
    </row>
    <row r="187" spans="1:34" ht="14.5">
      <c r="A187" s="13" t="str">
        <f t="shared" si="12"/>
        <v>Normal</v>
      </c>
      <c r="B187" s="14" t="s">
        <v>135</v>
      </c>
      <c r="C187" s="15" t="s">
        <v>46</v>
      </c>
      <c r="D187" s="19">
        <f t="shared" si="13"/>
        <v>0</v>
      </c>
      <c r="E187" s="16" t="str">
        <f t="shared" si="14"/>
        <v>--</v>
      </c>
      <c r="F187" s="16">
        <f t="shared" si="15"/>
        <v>11</v>
      </c>
      <c r="G187" s="16" t="str">
        <f t="shared" si="16"/>
        <v>--</v>
      </c>
      <c r="H187" s="24" t="str">
        <f>IFERROR(VLOOKUP(B187,#REF!,8,FALSE),"")</f>
        <v/>
      </c>
      <c r="I187" s="17">
        <v>13090</v>
      </c>
      <c r="J187" s="17">
        <v>10710</v>
      </c>
      <c r="K187" s="24" t="str">
        <f>IFERROR(VLOOKUP(B187,#REF!,11,FALSE),"")</f>
        <v/>
      </c>
      <c r="L187" s="17">
        <v>0</v>
      </c>
      <c r="M187" s="6" t="s">
        <v>405</v>
      </c>
      <c r="N187" s="18" t="str">
        <f>IFERROR(VLOOKUP(B187,#REF!,13,FALSE),"")</f>
        <v/>
      </c>
      <c r="O187" s="19" t="str">
        <f>IFERROR(VLOOKUP(B187,#REF!,14,FALSE),"")</f>
        <v/>
      </c>
      <c r="P187" s="19" t="str">
        <f>IFERROR(VLOOKUP(B187,#REF!,15,FALSE),"")</f>
        <v/>
      </c>
      <c r="Q187" s="19"/>
      <c r="R187" s="25" t="str">
        <f>IFERROR(VLOOKUP(B187,#REF!,16,FALSE),"")</f>
        <v/>
      </c>
      <c r="S187" s="17">
        <v>0</v>
      </c>
      <c r="T187" s="17">
        <v>0</v>
      </c>
      <c r="U187" s="17">
        <v>0</v>
      </c>
      <c r="V187" s="17">
        <v>0</v>
      </c>
      <c r="W187" s="20">
        <v>13090</v>
      </c>
      <c r="X187" s="16">
        <v>11</v>
      </c>
      <c r="Y187" s="21" t="s">
        <v>38</v>
      </c>
      <c r="Z187" s="20">
        <v>1190</v>
      </c>
      <c r="AA187" s="17" t="s">
        <v>38</v>
      </c>
      <c r="AB187" s="22" t="s">
        <v>39</v>
      </c>
      <c r="AC187" s="23" t="str">
        <f t="shared" si="17"/>
        <v>E</v>
      </c>
      <c r="AD187" s="17">
        <v>2380</v>
      </c>
      <c r="AE187" s="17">
        <v>1190</v>
      </c>
      <c r="AF187" s="17">
        <v>2380</v>
      </c>
      <c r="AG187" s="17">
        <v>3570</v>
      </c>
      <c r="AH187" s="15" t="s">
        <v>40</v>
      </c>
    </row>
    <row r="188" spans="1:34" ht="14.5">
      <c r="A188" s="13" t="str">
        <f t="shared" si="12"/>
        <v>Normal</v>
      </c>
      <c r="B188" s="14" t="s">
        <v>136</v>
      </c>
      <c r="C188" s="15" t="s">
        <v>46</v>
      </c>
      <c r="D188" s="19">
        <f t="shared" si="13"/>
        <v>2</v>
      </c>
      <c r="E188" s="16" t="str">
        <f t="shared" si="14"/>
        <v>--</v>
      </c>
      <c r="F188" s="16">
        <f t="shared" si="15"/>
        <v>6</v>
      </c>
      <c r="G188" s="16" t="str">
        <f t="shared" si="16"/>
        <v>--</v>
      </c>
      <c r="H188" s="24" t="str">
        <f>IFERROR(VLOOKUP(B188,#REF!,8,FALSE),"")</f>
        <v/>
      </c>
      <c r="I188" s="17">
        <v>1200</v>
      </c>
      <c r="J188" s="17">
        <v>1200</v>
      </c>
      <c r="K188" s="24" t="str">
        <f>IFERROR(VLOOKUP(B188,#REF!,11,FALSE),"")</f>
        <v/>
      </c>
      <c r="L188" s="17">
        <v>400</v>
      </c>
      <c r="M188" s="6" t="s">
        <v>405</v>
      </c>
      <c r="N188" s="18" t="str">
        <f>IFERROR(VLOOKUP(B188,#REF!,13,FALSE),"")</f>
        <v/>
      </c>
      <c r="O188" s="19" t="str">
        <f>IFERROR(VLOOKUP(B188,#REF!,14,FALSE),"")</f>
        <v/>
      </c>
      <c r="P188" s="19" t="str">
        <f>IFERROR(VLOOKUP(B188,#REF!,15,FALSE),"")</f>
        <v/>
      </c>
      <c r="Q188" s="19"/>
      <c r="R188" s="25" t="str">
        <f>IFERROR(VLOOKUP(B188,#REF!,16,FALSE),"")</f>
        <v/>
      </c>
      <c r="S188" s="17">
        <v>0</v>
      </c>
      <c r="T188" s="17">
        <v>400</v>
      </c>
      <c r="U188" s="17">
        <v>0</v>
      </c>
      <c r="V188" s="17">
        <v>0</v>
      </c>
      <c r="W188" s="20">
        <v>1600</v>
      </c>
      <c r="X188" s="16">
        <v>8</v>
      </c>
      <c r="Y188" s="21" t="s">
        <v>38</v>
      </c>
      <c r="Z188" s="20">
        <v>200</v>
      </c>
      <c r="AA188" s="17" t="s">
        <v>38</v>
      </c>
      <c r="AB188" s="22" t="s">
        <v>39</v>
      </c>
      <c r="AC188" s="23" t="str">
        <f t="shared" si="17"/>
        <v>E</v>
      </c>
      <c r="AD188" s="17">
        <v>0</v>
      </c>
      <c r="AE188" s="17">
        <v>400</v>
      </c>
      <c r="AF188" s="17">
        <v>400</v>
      </c>
      <c r="AG188" s="17">
        <v>800</v>
      </c>
      <c r="AH188" s="15" t="s">
        <v>40</v>
      </c>
    </row>
    <row r="189" spans="1:34" ht="14.5">
      <c r="A189" s="13" t="str">
        <f t="shared" si="12"/>
        <v>OverStock</v>
      </c>
      <c r="B189" s="14" t="s">
        <v>137</v>
      </c>
      <c r="C189" s="15" t="s">
        <v>46</v>
      </c>
      <c r="D189" s="19">
        <f t="shared" si="13"/>
        <v>0</v>
      </c>
      <c r="E189" s="16" t="str">
        <f t="shared" si="14"/>
        <v>--</v>
      </c>
      <c r="F189" s="16">
        <f t="shared" si="15"/>
        <v>64</v>
      </c>
      <c r="G189" s="16" t="str">
        <f t="shared" si="16"/>
        <v>--</v>
      </c>
      <c r="H189" s="24" t="str">
        <f>IFERROR(VLOOKUP(B189,#REF!,8,FALSE),"")</f>
        <v/>
      </c>
      <c r="I189" s="17">
        <v>28560</v>
      </c>
      <c r="J189" s="17">
        <v>28560</v>
      </c>
      <c r="K189" s="24" t="str">
        <f>IFERROR(VLOOKUP(B189,#REF!,11,FALSE),"")</f>
        <v/>
      </c>
      <c r="L189" s="17">
        <v>0</v>
      </c>
      <c r="M189" s="6" t="s">
        <v>405</v>
      </c>
      <c r="N189" s="18" t="str">
        <f>IFERROR(VLOOKUP(B189,#REF!,13,FALSE),"")</f>
        <v/>
      </c>
      <c r="O189" s="19" t="str">
        <f>IFERROR(VLOOKUP(B189,#REF!,14,FALSE),"")</f>
        <v/>
      </c>
      <c r="P189" s="19" t="str">
        <f>IFERROR(VLOOKUP(B189,#REF!,15,FALSE),"")</f>
        <v/>
      </c>
      <c r="Q189" s="19"/>
      <c r="R189" s="25" t="str">
        <f>IFERROR(VLOOKUP(B189,#REF!,16,FALSE),"")</f>
        <v/>
      </c>
      <c r="S189" s="17">
        <v>0</v>
      </c>
      <c r="T189" s="17">
        <v>0</v>
      </c>
      <c r="U189" s="17">
        <v>0</v>
      </c>
      <c r="V189" s="17">
        <v>0</v>
      </c>
      <c r="W189" s="20">
        <v>28560</v>
      </c>
      <c r="X189" s="16">
        <v>64</v>
      </c>
      <c r="Y189" s="21" t="s">
        <v>38</v>
      </c>
      <c r="Z189" s="20">
        <v>446</v>
      </c>
      <c r="AA189" s="17" t="s">
        <v>38</v>
      </c>
      <c r="AB189" s="22" t="s">
        <v>39</v>
      </c>
      <c r="AC189" s="23" t="str">
        <f t="shared" si="17"/>
        <v>E</v>
      </c>
      <c r="AD189" s="17">
        <v>2380</v>
      </c>
      <c r="AE189" s="17">
        <v>15470</v>
      </c>
      <c r="AF189" s="17">
        <v>5950</v>
      </c>
      <c r="AG189" s="17">
        <v>9520</v>
      </c>
      <c r="AH189" s="15" t="s">
        <v>40</v>
      </c>
    </row>
    <row r="190" spans="1:34" ht="14.5">
      <c r="A190" s="13" t="str">
        <f t="shared" si="12"/>
        <v>Normal</v>
      </c>
      <c r="B190" s="14" t="s">
        <v>138</v>
      </c>
      <c r="C190" s="15" t="s">
        <v>139</v>
      </c>
      <c r="D190" s="19">
        <f t="shared" si="13"/>
        <v>13.1</v>
      </c>
      <c r="E190" s="16">
        <f t="shared" si="14"/>
        <v>14.2</v>
      </c>
      <c r="F190" s="16">
        <f t="shared" si="15"/>
        <v>0</v>
      </c>
      <c r="G190" s="16">
        <f t="shared" si="16"/>
        <v>0</v>
      </c>
      <c r="H190" s="24" t="str">
        <f>IFERROR(VLOOKUP(B190,#REF!,8,FALSE),"")</f>
        <v/>
      </c>
      <c r="I190" s="17">
        <v>0</v>
      </c>
      <c r="J190" s="17">
        <v>0</v>
      </c>
      <c r="K190" s="24" t="str">
        <f>IFERROR(VLOOKUP(B190,#REF!,11,FALSE),"")</f>
        <v/>
      </c>
      <c r="L190" s="17">
        <v>11414</v>
      </c>
      <c r="M190" s="6" t="s">
        <v>405</v>
      </c>
      <c r="N190" s="18" t="str">
        <f>IFERROR(VLOOKUP(B190,#REF!,13,FALSE),"")</f>
        <v/>
      </c>
      <c r="O190" s="19" t="str">
        <f>IFERROR(VLOOKUP(B190,#REF!,14,FALSE),"")</f>
        <v/>
      </c>
      <c r="P190" s="19" t="str">
        <f>IFERROR(VLOOKUP(B190,#REF!,15,FALSE),"")</f>
        <v/>
      </c>
      <c r="Q190" s="19"/>
      <c r="R190" s="25" t="str">
        <f>IFERROR(VLOOKUP(B190,#REF!,16,FALSE),"")</f>
        <v/>
      </c>
      <c r="S190" s="17">
        <v>0</v>
      </c>
      <c r="T190" s="17">
        <v>2757</v>
      </c>
      <c r="U190" s="17">
        <v>8657</v>
      </c>
      <c r="V190" s="17">
        <v>0</v>
      </c>
      <c r="W190" s="20">
        <v>11414</v>
      </c>
      <c r="X190" s="16">
        <v>13.1</v>
      </c>
      <c r="Y190" s="21">
        <v>14.2</v>
      </c>
      <c r="Z190" s="20">
        <v>872</v>
      </c>
      <c r="AA190" s="17">
        <v>805</v>
      </c>
      <c r="AB190" s="22">
        <v>0.9</v>
      </c>
      <c r="AC190" s="23">
        <f t="shared" si="17"/>
        <v>100</v>
      </c>
      <c r="AD190" s="17">
        <v>0</v>
      </c>
      <c r="AE190" s="17">
        <v>6243</v>
      </c>
      <c r="AF190" s="17">
        <v>1000</v>
      </c>
      <c r="AG190" s="17">
        <v>230</v>
      </c>
      <c r="AH190" s="15" t="s">
        <v>40</v>
      </c>
    </row>
    <row r="191" spans="1:34" ht="14.5">
      <c r="A191" s="13" t="str">
        <f t="shared" si="12"/>
        <v>Normal</v>
      </c>
      <c r="B191" s="14" t="s">
        <v>140</v>
      </c>
      <c r="C191" s="15" t="s">
        <v>139</v>
      </c>
      <c r="D191" s="19">
        <f t="shared" si="13"/>
        <v>6.7</v>
      </c>
      <c r="E191" s="16">
        <f t="shared" si="14"/>
        <v>6.9</v>
      </c>
      <c r="F191" s="16">
        <f t="shared" si="15"/>
        <v>0</v>
      </c>
      <c r="G191" s="16">
        <f t="shared" si="16"/>
        <v>0</v>
      </c>
      <c r="H191" s="24" t="str">
        <f>IFERROR(VLOOKUP(B191,#REF!,8,FALSE),"")</f>
        <v/>
      </c>
      <c r="I191" s="17">
        <v>0</v>
      </c>
      <c r="J191" s="17">
        <v>0</v>
      </c>
      <c r="K191" s="24" t="str">
        <f>IFERROR(VLOOKUP(B191,#REF!,11,FALSE),"")</f>
        <v/>
      </c>
      <c r="L191" s="17">
        <v>21435</v>
      </c>
      <c r="M191" s="6" t="s">
        <v>405</v>
      </c>
      <c r="N191" s="18" t="str">
        <f>IFERROR(VLOOKUP(B191,#REF!,13,FALSE),"")</f>
        <v/>
      </c>
      <c r="O191" s="19" t="str">
        <f>IFERROR(VLOOKUP(B191,#REF!,14,FALSE),"")</f>
        <v/>
      </c>
      <c r="P191" s="19" t="str">
        <f>IFERROR(VLOOKUP(B191,#REF!,15,FALSE),"")</f>
        <v/>
      </c>
      <c r="Q191" s="19"/>
      <c r="R191" s="25" t="str">
        <f>IFERROR(VLOOKUP(B191,#REF!,16,FALSE),"")</f>
        <v/>
      </c>
      <c r="S191" s="17">
        <v>0</v>
      </c>
      <c r="T191" s="17">
        <v>0</v>
      </c>
      <c r="U191" s="17">
        <v>14435</v>
      </c>
      <c r="V191" s="17">
        <v>7000</v>
      </c>
      <c r="W191" s="20">
        <v>21435</v>
      </c>
      <c r="X191" s="16">
        <v>6.7</v>
      </c>
      <c r="Y191" s="21">
        <v>6.9</v>
      </c>
      <c r="Z191" s="20">
        <v>3220</v>
      </c>
      <c r="AA191" s="17">
        <v>3111</v>
      </c>
      <c r="AB191" s="22">
        <v>1</v>
      </c>
      <c r="AC191" s="23">
        <f t="shared" si="17"/>
        <v>100</v>
      </c>
      <c r="AD191" s="17">
        <v>3000</v>
      </c>
      <c r="AE191" s="17">
        <v>18000</v>
      </c>
      <c r="AF191" s="17">
        <v>7000</v>
      </c>
      <c r="AG191" s="17">
        <v>4000</v>
      </c>
      <c r="AH191" s="15" t="s">
        <v>40</v>
      </c>
    </row>
    <row r="192" spans="1:34" ht="14.5">
      <c r="A192" s="13" t="str">
        <f t="shared" si="12"/>
        <v>OverStock</v>
      </c>
      <c r="B192" s="14" t="s">
        <v>142</v>
      </c>
      <c r="C192" s="15" t="s">
        <v>139</v>
      </c>
      <c r="D192" s="19">
        <f t="shared" si="13"/>
        <v>0.4</v>
      </c>
      <c r="E192" s="16" t="str">
        <f t="shared" si="14"/>
        <v>--</v>
      </c>
      <c r="F192" s="16">
        <f t="shared" si="15"/>
        <v>19.399999999999999</v>
      </c>
      <c r="G192" s="16" t="str">
        <f t="shared" si="16"/>
        <v>--</v>
      </c>
      <c r="H192" s="24" t="str">
        <f>IFERROR(VLOOKUP(B192,#REF!,8,FALSE),"")</f>
        <v/>
      </c>
      <c r="I192" s="17">
        <v>145572</v>
      </c>
      <c r="J192" s="17">
        <v>145572</v>
      </c>
      <c r="K192" s="24" t="str">
        <f>IFERROR(VLOOKUP(B192,#REF!,11,FALSE),"")</f>
        <v/>
      </c>
      <c r="L192" s="17">
        <v>3200</v>
      </c>
      <c r="M192" s="6" t="s">
        <v>405</v>
      </c>
      <c r="N192" s="18" t="str">
        <f>IFERROR(VLOOKUP(B192,#REF!,13,FALSE),"")</f>
        <v/>
      </c>
      <c r="O192" s="19" t="str">
        <f>IFERROR(VLOOKUP(B192,#REF!,14,FALSE),"")</f>
        <v/>
      </c>
      <c r="P192" s="19" t="str">
        <f>IFERROR(VLOOKUP(B192,#REF!,15,FALSE),"")</f>
        <v/>
      </c>
      <c r="Q192" s="19"/>
      <c r="R192" s="25" t="str">
        <f>IFERROR(VLOOKUP(B192,#REF!,16,FALSE),"")</f>
        <v/>
      </c>
      <c r="S192" s="17">
        <v>0</v>
      </c>
      <c r="T192" s="17">
        <v>0</v>
      </c>
      <c r="U192" s="17">
        <v>3200</v>
      </c>
      <c r="V192" s="17">
        <v>0</v>
      </c>
      <c r="W192" s="20">
        <v>148772</v>
      </c>
      <c r="X192" s="16">
        <v>19.8</v>
      </c>
      <c r="Y192" s="21" t="s">
        <v>38</v>
      </c>
      <c r="Z192" s="20">
        <v>7500</v>
      </c>
      <c r="AA192" s="17" t="s">
        <v>38</v>
      </c>
      <c r="AB192" s="22" t="s">
        <v>39</v>
      </c>
      <c r="AC192" s="23" t="str">
        <f t="shared" si="17"/>
        <v>E</v>
      </c>
      <c r="AD192" s="17">
        <v>0</v>
      </c>
      <c r="AE192" s="17">
        <v>0</v>
      </c>
      <c r="AF192" s="17">
        <v>0</v>
      </c>
      <c r="AG192" s="17">
        <v>0</v>
      </c>
      <c r="AH192" s="15" t="s">
        <v>40</v>
      </c>
    </row>
    <row r="193" spans="1:34" ht="14.5">
      <c r="A193" s="13" t="str">
        <f t="shared" si="12"/>
        <v>OverStock</v>
      </c>
      <c r="B193" s="14" t="s">
        <v>143</v>
      </c>
      <c r="C193" s="15" t="s">
        <v>139</v>
      </c>
      <c r="D193" s="19">
        <f t="shared" si="13"/>
        <v>22.2</v>
      </c>
      <c r="E193" s="16">
        <f t="shared" si="14"/>
        <v>28.2</v>
      </c>
      <c r="F193" s="16">
        <f t="shared" si="15"/>
        <v>0</v>
      </c>
      <c r="G193" s="16">
        <f t="shared" si="16"/>
        <v>0</v>
      </c>
      <c r="H193" s="24" t="str">
        <f>IFERROR(VLOOKUP(B193,#REF!,8,FALSE),"")</f>
        <v/>
      </c>
      <c r="I193" s="17">
        <v>0</v>
      </c>
      <c r="J193" s="17">
        <v>0</v>
      </c>
      <c r="K193" s="24" t="str">
        <f>IFERROR(VLOOKUP(B193,#REF!,11,FALSE),"")</f>
        <v/>
      </c>
      <c r="L193" s="17">
        <v>84471</v>
      </c>
      <c r="M193" s="6" t="s">
        <v>405</v>
      </c>
      <c r="N193" s="18" t="str">
        <f>IFERROR(VLOOKUP(B193,#REF!,13,FALSE),"")</f>
        <v/>
      </c>
      <c r="O193" s="19" t="str">
        <f>IFERROR(VLOOKUP(B193,#REF!,14,FALSE),"")</f>
        <v/>
      </c>
      <c r="P193" s="19" t="str">
        <f>IFERROR(VLOOKUP(B193,#REF!,15,FALSE),"")</f>
        <v/>
      </c>
      <c r="Q193" s="19"/>
      <c r="R193" s="25" t="str">
        <f>IFERROR(VLOOKUP(B193,#REF!,16,FALSE),"")</f>
        <v/>
      </c>
      <c r="S193" s="17">
        <v>0</v>
      </c>
      <c r="T193" s="17">
        <v>54000</v>
      </c>
      <c r="U193" s="17">
        <v>30471</v>
      </c>
      <c r="V193" s="17">
        <v>0</v>
      </c>
      <c r="W193" s="20">
        <v>84471</v>
      </c>
      <c r="X193" s="16">
        <v>22.2</v>
      </c>
      <c r="Y193" s="21">
        <v>28.2</v>
      </c>
      <c r="Z193" s="20">
        <v>3811</v>
      </c>
      <c r="AA193" s="17">
        <v>3000</v>
      </c>
      <c r="AB193" s="22">
        <v>0.8</v>
      </c>
      <c r="AC193" s="23">
        <f t="shared" si="17"/>
        <v>100</v>
      </c>
      <c r="AD193" s="17">
        <v>0</v>
      </c>
      <c r="AE193" s="17">
        <v>16000</v>
      </c>
      <c r="AF193" s="17">
        <v>11000</v>
      </c>
      <c r="AG193" s="17">
        <v>9000</v>
      </c>
      <c r="AH193" s="15" t="s">
        <v>40</v>
      </c>
    </row>
    <row r="194" spans="1:34" ht="14.5">
      <c r="A194" s="13" t="str">
        <f t="shared" si="12"/>
        <v>Normal</v>
      </c>
      <c r="B194" s="14" t="s">
        <v>144</v>
      </c>
      <c r="C194" s="15" t="s">
        <v>139</v>
      </c>
      <c r="D194" s="19">
        <f t="shared" si="13"/>
        <v>9.6</v>
      </c>
      <c r="E194" s="16">
        <f t="shared" si="14"/>
        <v>10.4</v>
      </c>
      <c r="F194" s="16">
        <f t="shared" si="15"/>
        <v>0</v>
      </c>
      <c r="G194" s="16">
        <f t="shared" si="16"/>
        <v>0</v>
      </c>
      <c r="H194" s="24" t="str">
        <f>IFERROR(VLOOKUP(B194,#REF!,8,FALSE),"")</f>
        <v/>
      </c>
      <c r="I194" s="17">
        <v>0</v>
      </c>
      <c r="J194" s="17">
        <v>0</v>
      </c>
      <c r="K194" s="24" t="str">
        <f>IFERROR(VLOOKUP(B194,#REF!,11,FALSE),"")</f>
        <v/>
      </c>
      <c r="L194" s="17">
        <v>10377</v>
      </c>
      <c r="M194" s="6" t="s">
        <v>405</v>
      </c>
      <c r="N194" s="18" t="str">
        <f>IFERROR(VLOOKUP(B194,#REF!,13,FALSE),"")</f>
        <v/>
      </c>
      <c r="O194" s="19" t="str">
        <f>IFERROR(VLOOKUP(B194,#REF!,14,FALSE),"")</f>
        <v/>
      </c>
      <c r="P194" s="19" t="str">
        <f>IFERROR(VLOOKUP(B194,#REF!,15,FALSE),"")</f>
        <v/>
      </c>
      <c r="Q194" s="19"/>
      <c r="R194" s="25" t="str">
        <f>IFERROR(VLOOKUP(B194,#REF!,16,FALSE),"")</f>
        <v/>
      </c>
      <c r="S194" s="17">
        <v>0</v>
      </c>
      <c r="T194" s="17">
        <v>2160</v>
      </c>
      <c r="U194" s="17">
        <v>8217</v>
      </c>
      <c r="V194" s="17">
        <v>0</v>
      </c>
      <c r="W194" s="20">
        <v>10377</v>
      </c>
      <c r="X194" s="16">
        <v>9.6</v>
      </c>
      <c r="Y194" s="21">
        <v>10.4</v>
      </c>
      <c r="Z194" s="20">
        <v>1085</v>
      </c>
      <c r="AA194" s="17">
        <v>1000</v>
      </c>
      <c r="AB194" s="22">
        <v>0.9</v>
      </c>
      <c r="AC194" s="23">
        <f t="shared" si="17"/>
        <v>100</v>
      </c>
      <c r="AD194" s="17">
        <v>0</v>
      </c>
      <c r="AE194" s="17">
        <v>6000</v>
      </c>
      <c r="AF194" s="17">
        <v>3000</v>
      </c>
      <c r="AG194" s="17">
        <v>2000</v>
      </c>
      <c r="AH194" s="15" t="s">
        <v>40</v>
      </c>
    </row>
    <row r="195" spans="1:34" ht="14.5">
      <c r="A195" s="13" t="str">
        <f t="shared" si="12"/>
        <v>OverStock</v>
      </c>
      <c r="B195" s="14" t="s">
        <v>145</v>
      </c>
      <c r="C195" s="15" t="s">
        <v>139</v>
      </c>
      <c r="D195" s="19">
        <f t="shared" si="13"/>
        <v>17.2</v>
      </c>
      <c r="E195" s="16">
        <f t="shared" si="14"/>
        <v>11.8</v>
      </c>
      <c r="F195" s="16">
        <f t="shared" si="15"/>
        <v>0</v>
      </c>
      <c r="G195" s="16">
        <f t="shared" si="16"/>
        <v>0</v>
      </c>
      <c r="H195" s="24" t="str">
        <f>IFERROR(VLOOKUP(B195,#REF!,8,FALSE),"")</f>
        <v/>
      </c>
      <c r="I195" s="17">
        <v>0</v>
      </c>
      <c r="J195" s="17">
        <v>0</v>
      </c>
      <c r="K195" s="24" t="str">
        <f>IFERROR(VLOOKUP(B195,#REF!,11,FALSE),"")</f>
        <v/>
      </c>
      <c r="L195" s="17">
        <v>6580</v>
      </c>
      <c r="M195" s="6" t="s">
        <v>405</v>
      </c>
      <c r="N195" s="18" t="str">
        <f>IFERROR(VLOOKUP(B195,#REF!,13,FALSE),"")</f>
        <v/>
      </c>
      <c r="O195" s="19" t="str">
        <f>IFERROR(VLOOKUP(B195,#REF!,14,FALSE),"")</f>
        <v/>
      </c>
      <c r="P195" s="19" t="str">
        <f>IFERROR(VLOOKUP(B195,#REF!,15,FALSE),"")</f>
        <v/>
      </c>
      <c r="Q195" s="19"/>
      <c r="R195" s="25" t="str">
        <f>IFERROR(VLOOKUP(B195,#REF!,16,FALSE),"")</f>
        <v/>
      </c>
      <c r="S195" s="17">
        <v>0</v>
      </c>
      <c r="T195" s="17">
        <v>5100</v>
      </c>
      <c r="U195" s="17">
        <v>1480</v>
      </c>
      <c r="V195" s="17">
        <v>0</v>
      </c>
      <c r="W195" s="20">
        <v>6580</v>
      </c>
      <c r="X195" s="16">
        <v>17.2</v>
      </c>
      <c r="Y195" s="21">
        <v>11.8</v>
      </c>
      <c r="Z195" s="20">
        <v>382</v>
      </c>
      <c r="AA195" s="17">
        <v>556</v>
      </c>
      <c r="AB195" s="22">
        <v>1.5</v>
      </c>
      <c r="AC195" s="23">
        <f t="shared" si="17"/>
        <v>100</v>
      </c>
      <c r="AD195" s="17">
        <v>0</v>
      </c>
      <c r="AE195" s="17">
        <v>3000</v>
      </c>
      <c r="AF195" s="17">
        <v>2000</v>
      </c>
      <c r="AG195" s="17">
        <v>1000</v>
      </c>
      <c r="AH195" s="15" t="s">
        <v>40</v>
      </c>
    </row>
    <row r="196" spans="1:34" ht="14.5">
      <c r="A196" s="13" t="str">
        <f t="shared" ref="A196:A259" si="18">IF(OR(Z196=0,LEN(Z196)=0)*OR(AA196=0,LEN(AA196)=0),IF(W196&gt;0,"ZeroZero","None"),IF(IF(LEN(X196)=0,0,X196)&gt;16,"OverStock",IF(Z196=0,"FCST","Normal")))</f>
        <v>Normal</v>
      </c>
      <c r="B196" s="14" t="s">
        <v>146</v>
      </c>
      <c r="C196" s="15" t="s">
        <v>139</v>
      </c>
      <c r="D196" s="19">
        <f t="shared" ref="D196:D259" si="19">IF(Z196=0,"前八週無拉料",ROUND(L196/Z196,1))</f>
        <v>0.4</v>
      </c>
      <c r="E196" s="16" t="str">
        <f t="shared" ref="E196:E259" si="20">IF(OR(AA196=0,LEN(AA196)=0),"--",ROUND(L196/AA196,1))</f>
        <v>--</v>
      </c>
      <c r="F196" s="16">
        <f t="shared" ref="F196:F259" si="21">IF(Z196=0,"--",ROUND(I196/Z196,1))</f>
        <v>0</v>
      </c>
      <c r="G196" s="16" t="str">
        <f t="shared" ref="G196:G259" si="22">IF(OR(AA196=0,LEN(AA196)=0),"--",ROUND(I196/AA196,1))</f>
        <v>--</v>
      </c>
      <c r="H196" s="24" t="str">
        <f>IFERROR(VLOOKUP(B196,#REF!,8,FALSE),"")</f>
        <v/>
      </c>
      <c r="I196" s="17">
        <v>0</v>
      </c>
      <c r="J196" s="17">
        <v>0</v>
      </c>
      <c r="K196" s="24" t="str">
        <f>IFERROR(VLOOKUP(B196,#REF!,11,FALSE),"")</f>
        <v/>
      </c>
      <c r="L196" s="17">
        <v>1220</v>
      </c>
      <c r="M196" s="6" t="s">
        <v>405</v>
      </c>
      <c r="N196" s="18" t="str">
        <f>IFERROR(VLOOKUP(B196,#REF!,13,FALSE),"")</f>
        <v/>
      </c>
      <c r="O196" s="19" t="str">
        <f>IFERROR(VLOOKUP(B196,#REF!,14,FALSE),"")</f>
        <v/>
      </c>
      <c r="P196" s="19" t="str">
        <f>IFERROR(VLOOKUP(B196,#REF!,15,FALSE),"")</f>
        <v/>
      </c>
      <c r="Q196" s="19"/>
      <c r="R196" s="25" t="str">
        <f>IFERROR(VLOOKUP(B196,#REF!,16,FALSE),"")</f>
        <v/>
      </c>
      <c r="S196" s="17">
        <v>0</v>
      </c>
      <c r="T196" s="17">
        <v>0</v>
      </c>
      <c r="U196" s="17">
        <v>1220</v>
      </c>
      <c r="V196" s="17">
        <v>0</v>
      </c>
      <c r="W196" s="20">
        <v>1220</v>
      </c>
      <c r="X196" s="16">
        <v>0.4</v>
      </c>
      <c r="Y196" s="21" t="s">
        <v>38</v>
      </c>
      <c r="Z196" s="20">
        <v>2973</v>
      </c>
      <c r="AA196" s="17" t="s">
        <v>38</v>
      </c>
      <c r="AB196" s="22" t="s">
        <v>39</v>
      </c>
      <c r="AC196" s="23" t="str">
        <f t="shared" ref="AC196:AC259" si="23">IF($AB196="E","E",IF($AB196="F","F",IF($AB196&lt;0.5,50,IF($AB196&lt;2,100,150))))</f>
        <v>E</v>
      </c>
      <c r="AD196" s="17">
        <v>0</v>
      </c>
      <c r="AE196" s="17">
        <v>0</v>
      </c>
      <c r="AF196" s="17">
        <v>0</v>
      </c>
      <c r="AG196" s="17">
        <v>0</v>
      </c>
      <c r="AH196" s="15" t="s">
        <v>40</v>
      </c>
    </row>
    <row r="197" spans="1:34" ht="14.5">
      <c r="A197" s="13" t="str">
        <f t="shared" si="18"/>
        <v>Normal</v>
      </c>
      <c r="B197" s="14" t="s">
        <v>147</v>
      </c>
      <c r="C197" s="15" t="s">
        <v>139</v>
      </c>
      <c r="D197" s="19">
        <f t="shared" si="19"/>
        <v>6.3</v>
      </c>
      <c r="E197" s="16">
        <f t="shared" si="20"/>
        <v>51.5</v>
      </c>
      <c r="F197" s="16">
        <f t="shared" si="21"/>
        <v>0</v>
      </c>
      <c r="G197" s="16">
        <f t="shared" si="22"/>
        <v>0</v>
      </c>
      <c r="H197" s="24" t="str">
        <f>IFERROR(VLOOKUP(B197,#REF!,8,FALSE),"")</f>
        <v/>
      </c>
      <c r="I197" s="17">
        <v>0</v>
      </c>
      <c r="J197" s="17">
        <v>0</v>
      </c>
      <c r="K197" s="24" t="str">
        <f>IFERROR(VLOOKUP(B197,#REF!,11,FALSE),"")</f>
        <v/>
      </c>
      <c r="L197" s="17">
        <v>51489</v>
      </c>
      <c r="M197" s="6" t="s">
        <v>405</v>
      </c>
      <c r="N197" s="18" t="str">
        <f>IFERROR(VLOOKUP(B197,#REF!,13,FALSE),"")</f>
        <v/>
      </c>
      <c r="O197" s="19" t="str">
        <f>IFERROR(VLOOKUP(B197,#REF!,14,FALSE),"")</f>
        <v/>
      </c>
      <c r="P197" s="19" t="str">
        <f>IFERROR(VLOOKUP(B197,#REF!,15,FALSE),"")</f>
        <v/>
      </c>
      <c r="Q197" s="19"/>
      <c r="R197" s="25" t="str">
        <f>IFERROR(VLOOKUP(B197,#REF!,16,FALSE),"")</f>
        <v/>
      </c>
      <c r="S197" s="17">
        <v>0</v>
      </c>
      <c r="T197" s="17">
        <v>0</v>
      </c>
      <c r="U197" s="17">
        <v>46489</v>
      </c>
      <c r="V197" s="17">
        <v>5000</v>
      </c>
      <c r="W197" s="20">
        <v>51489</v>
      </c>
      <c r="X197" s="16">
        <v>6.3</v>
      </c>
      <c r="Y197" s="21">
        <v>51.5</v>
      </c>
      <c r="Z197" s="20">
        <v>8170</v>
      </c>
      <c r="AA197" s="17">
        <v>1000</v>
      </c>
      <c r="AB197" s="22">
        <v>0.1</v>
      </c>
      <c r="AC197" s="23">
        <f t="shared" si="23"/>
        <v>50</v>
      </c>
      <c r="AD197" s="17">
        <v>0</v>
      </c>
      <c r="AE197" s="17">
        <v>5000</v>
      </c>
      <c r="AF197" s="17">
        <v>4000</v>
      </c>
      <c r="AG197" s="17">
        <v>5000</v>
      </c>
      <c r="AH197" s="15" t="s">
        <v>40</v>
      </c>
    </row>
    <row r="198" spans="1:34" ht="14.5">
      <c r="A198" s="13" t="str">
        <f t="shared" si="18"/>
        <v>Normal</v>
      </c>
      <c r="B198" s="14" t="s">
        <v>148</v>
      </c>
      <c r="C198" s="15" t="s">
        <v>139</v>
      </c>
      <c r="D198" s="19">
        <f t="shared" si="19"/>
        <v>13.5</v>
      </c>
      <c r="E198" s="16">
        <f t="shared" si="20"/>
        <v>17.2</v>
      </c>
      <c r="F198" s="16">
        <f t="shared" si="21"/>
        <v>0</v>
      </c>
      <c r="G198" s="16">
        <f t="shared" si="22"/>
        <v>0</v>
      </c>
      <c r="H198" s="24" t="str">
        <f>IFERROR(VLOOKUP(B198,#REF!,8,FALSE),"")</f>
        <v/>
      </c>
      <c r="I198" s="17">
        <v>0</v>
      </c>
      <c r="J198" s="17">
        <v>0</v>
      </c>
      <c r="K198" s="24" t="str">
        <f>IFERROR(VLOOKUP(B198,#REF!,11,FALSE),"")</f>
        <v/>
      </c>
      <c r="L198" s="17">
        <v>11500</v>
      </c>
      <c r="M198" s="6" t="s">
        <v>405</v>
      </c>
      <c r="N198" s="18" t="str">
        <f>IFERROR(VLOOKUP(B198,#REF!,13,FALSE),"")</f>
        <v/>
      </c>
      <c r="O198" s="19" t="str">
        <f>IFERROR(VLOOKUP(B198,#REF!,14,FALSE),"")</f>
        <v/>
      </c>
      <c r="P198" s="19" t="str">
        <f>IFERROR(VLOOKUP(B198,#REF!,15,FALSE),"")</f>
        <v/>
      </c>
      <c r="Q198" s="19"/>
      <c r="R198" s="25" t="str">
        <f>IFERROR(VLOOKUP(B198,#REF!,16,FALSE),"")</f>
        <v/>
      </c>
      <c r="S198" s="17">
        <v>0</v>
      </c>
      <c r="T198" s="17">
        <v>5000</v>
      </c>
      <c r="U198" s="17">
        <v>6500</v>
      </c>
      <c r="V198" s="17">
        <v>0</v>
      </c>
      <c r="W198" s="20">
        <v>11500</v>
      </c>
      <c r="X198" s="16">
        <v>13.5</v>
      </c>
      <c r="Y198" s="21">
        <v>17.2</v>
      </c>
      <c r="Z198" s="20">
        <v>853</v>
      </c>
      <c r="AA198" s="17">
        <v>667</v>
      </c>
      <c r="AB198" s="22">
        <v>0.8</v>
      </c>
      <c r="AC198" s="23">
        <f t="shared" si="23"/>
        <v>100</v>
      </c>
      <c r="AD198" s="17">
        <v>2000</v>
      </c>
      <c r="AE198" s="17">
        <v>4000</v>
      </c>
      <c r="AF198" s="17">
        <v>0</v>
      </c>
      <c r="AG198" s="17">
        <v>2000</v>
      </c>
      <c r="AH198" s="15" t="s">
        <v>40</v>
      </c>
    </row>
    <row r="199" spans="1:34" ht="14.5">
      <c r="A199" s="13" t="str">
        <f t="shared" si="18"/>
        <v>Normal</v>
      </c>
      <c r="B199" s="14" t="s">
        <v>149</v>
      </c>
      <c r="C199" s="15" t="s">
        <v>139</v>
      </c>
      <c r="D199" s="19">
        <f t="shared" si="19"/>
        <v>5.7</v>
      </c>
      <c r="E199" s="16">
        <f t="shared" si="20"/>
        <v>15.3</v>
      </c>
      <c r="F199" s="16">
        <f t="shared" si="21"/>
        <v>0</v>
      </c>
      <c r="G199" s="16">
        <f t="shared" si="22"/>
        <v>0</v>
      </c>
      <c r="H199" s="24" t="str">
        <f>IFERROR(VLOOKUP(B199,#REF!,8,FALSE),"")</f>
        <v/>
      </c>
      <c r="I199" s="17">
        <v>0</v>
      </c>
      <c r="J199" s="17">
        <v>0</v>
      </c>
      <c r="K199" s="24" t="str">
        <f>IFERROR(VLOOKUP(B199,#REF!,11,FALSE),"")</f>
        <v/>
      </c>
      <c r="L199" s="17">
        <v>52800</v>
      </c>
      <c r="M199" s="6" t="s">
        <v>405</v>
      </c>
      <c r="N199" s="18" t="str">
        <f>IFERROR(VLOOKUP(B199,#REF!,13,FALSE),"")</f>
        <v/>
      </c>
      <c r="O199" s="19" t="str">
        <f>IFERROR(VLOOKUP(B199,#REF!,14,FALSE),"")</f>
        <v/>
      </c>
      <c r="P199" s="19" t="str">
        <f>IFERROR(VLOOKUP(B199,#REF!,15,FALSE),"")</f>
        <v/>
      </c>
      <c r="Q199" s="19"/>
      <c r="R199" s="25" t="str">
        <f>IFERROR(VLOOKUP(B199,#REF!,16,FALSE),"")</f>
        <v/>
      </c>
      <c r="S199" s="17">
        <v>0</v>
      </c>
      <c r="T199" s="17">
        <v>0</v>
      </c>
      <c r="U199" s="17">
        <v>52800</v>
      </c>
      <c r="V199" s="17">
        <v>0</v>
      </c>
      <c r="W199" s="20">
        <v>52800</v>
      </c>
      <c r="X199" s="16">
        <v>5.7</v>
      </c>
      <c r="Y199" s="21">
        <v>15.3</v>
      </c>
      <c r="Z199" s="20">
        <v>9241</v>
      </c>
      <c r="AA199" s="17">
        <v>3444</v>
      </c>
      <c r="AB199" s="22">
        <v>0.4</v>
      </c>
      <c r="AC199" s="23">
        <f t="shared" si="23"/>
        <v>50</v>
      </c>
      <c r="AD199" s="17">
        <v>0</v>
      </c>
      <c r="AE199" s="17">
        <v>10000</v>
      </c>
      <c r="AF199" s="17">
        <v>21000</v>
      </c>
      <c r="AG199" s="17">
        <v>19000</v>
      </c>
      <c r="AH199" s="15" t="s">
        <v>40</v>
      </c>
    </row>
    <row r="200" spans="1:34" ht="14.5">
      <c r="A200" s="13" t="str">
        <f t="shared" si="18"/>
        <v>Normal</v>
      </c>
      <c r="B200" s="14" t="s">
        <v>150</v>
      </c>
      <c r="C200" s="15" t="s">
        <v>139</v>
      </c>
      <c r="D200" s="19">
        <f t="shared" si="19"/>
        <v>6.1</v>
      </c>
      <c r="E200" s="16">
        <f t="shared" si="20"/>
        <v>7.7</v>
      </c>
      <c r="F200" s="16">
        <f t="shared" si="21"/>
        <v>0</v>
      </c>
      <c r="G200" s="16">
        <f t="shared" si="22"/>
        <v>0</v>
      </c>
      <c r="H200" s="24" t="str">
        <f>IFERROR(VLOOKUP(B200,#REF!,8,FALSE),"")</f>
        <v/>
      </c>
      <c r="I200" s="17">
        <v>0</v>
      </c>
      <c r="J200" s="17">
        <v>0</v>
      </c>
      <c r="K200" s="24" t="str">
        <f>IFERROR(VLOOKUP(B200,#REF!,11,FALSE),"")</f>
        <v/>
      </c>
      <c r="L200" s="17">
        <v>64175</v>
      </c>
      <c r="M200" s="6" t="s">
        <v>405</v>
      </c>
      <c r="N200" s="18" t="str">
        <f>IFERROR(VLOOKUP(B200,#REF!,13,FALSE),"")</f>
        <v/>
      </c>
      <c r="O200" s="19" t="str">
        <f>IFERROR(VLOOKUP(B200,#REF!,14,FALSE),"")</f>
        <v/>
      </c>
      <c r="P200" s="19" t="str">
        <f>IFERROR(VLOOKUP(B200,#REF!,15,FALSE),"")</f>
        <v/>
      </c>
      <c r="Q200" s="19"/>
      <c r="R200" s="25" t="str">
        <f>IFERROR(VLOOKUP(B200,#REF!,16,FALSE),"")</f>
        <v/>
      </c>
      <c r="S200" s="17">
        <v>0</v>
      </c>
      <c r="T200" s="17">
        <v>48980</v>
      </c>
      <c r="U200" s="17">
        <v>15195</v>
      </c>
      <c r="V200" s="17">
        <v>0</v>
      </c>
      <c r="W200" s="20">
        <v>64175</v>
      </c>
      <c r="X200" s="16">
        <v>6.1</v>
      </c>
      <c r="Y200" s="21">
        <v>7.7</v>
      </c>
      <c r="Z200" s="20">
        <v>10513</v>
      </c>
      <c r="AA200" s="17">
        <v>8333</v>
      </c>
      <c r="AB200" s="22">
        <v>0.8</v>
      </c>
      <c r="AC200" s="23">
        <f t="shared" si="23"/>
        <v>100</v>
      </c>
      <c r="AD200" s="17">
        <v>15000</v>
      </c>
      <c r="AE200" s="17">
        <v>30000</v>
      </c>
      <c r="AF200" s="17">
        <v>50000</v>
      </c>
      <c r="AG200" s="17">
        <v>17000</v>
      </c>
      <c r="AH200" s="15" t="s">
        <v>40</v>
      </c>
    </row>
    <row r="201" spans="1:34" ht="14.5">
      <c r="A201" s="13" t="str">
        <f t="shared" si="18"/>
        <v>Normal</v>
      </c>
      <c r="B201" s="14" t="s">
        <v>151</v>
      </c>
      <c r="C201" s="15" t="s">
        <v>139</v>
      </c>
      <c r="D201" s="19">
        <f t="shared" si="19"/>
        <v>4.4000000000000004</v>
      </c>
      <c r="E201" s="16">
        <f t="shared" si="20"/>
        <v>7.2</v>
      </c>
      <c r="F201" s="16">
        <f t="shared" si="21"/>
        <v>0</v>
      </c>
      <c r="G201" s="16">
        <f t="shared" si="22"/>
        <v>0</v>
      </c>
      <c r="H201" s="24" t="str">
        <f>IFERROR(VLOOKUP(B201,#REF!,8,FALSE),"")</f>
        <v/>
      </c>
      <c r="I201" s="17">
        <v>0</v>
      </c>
      <c r="J201" s="17">
        <v>0</v>
      </c>
      <c r="K201" s="24" t="str">
        <f>IFERROR(VLOOKUP(B201,#REF!,11,FALSE),"")</f>
        <v/>
      </c>
      <c r="L201" s="17">
        <v>38600</v>
      </c>
      <c r="M201" s="6" t="s">
        <v>405</v>
      </c>
      <c r="N201" s="18" t="str">
        <f>IFERROR(VLOOKUP(B201,#REF!,13,FALSE),"")</f>
        <v/>
      </c>
      <c r="O201" s="19" t="str">
        <f>IFERROR(VLOOKUP(B201,#REF!,14,FALSE),"")</f>
        <v/>
      </c>
      <c r="P201" s="19" t="str">
        <f>IFERROR(VLOOKUP(B201,#REF!,15,FALSE),"")</f>
        <v/>
      </c>
      <c r="Q201" s="19"/>
      <c r="R201" s="25" t="str">
        <f>IFERROR(VLOOKUP(B201,#REF!,16,FALSE),"")</f>
        <v/>
      </c>
      <c r="S201" s="17">
        <v>0</v>
      </c>
      <c r="T201" s="17">
        <v>1250</v>
      </c>
      <c r="U201" s="17">
        <v>37350</v>
      </c>
      <c r="V201" s="17">
        <v>0</v>
      </c>
      <c r="W201" s="20">
        <v>38600</v>
      </c>
      <c r="X201" s="16">
        <v>4.4000000000000004</v>
      </c>
      <c r="Y201" s="21">
        <v>7.2</v>
      </c>
      <c r="Z201" s="20">
        <v>8833</v>
      </c>
      <c r="AA201" s="17">
        <v>5333</v>
      </c>
      <c r="AB201" s="22">
        <v>0.6</v>
      </c>
      <c r="AC201" s="23">
        <f t="shared" si="23"/>
        <v>100</v>
      </c>
      <c r="AD201" s="17">
        <v>0</v>
      </c>
      <c r="AE201" s="17">
        <v>30000</v>
      </c>
      <c r="AF201" s="17">
        <v>18000</v>
      </c>
      <c r="AG201" s="17">
        <v>26000</v>
      </c>
      <c r="AH201" s="15" t="s">
        <v>40</v>
      </c>
    </row>
    <row r="202" spans="1:34" ht="14.5">
      <c r="A202" s="13" t="str">
        <f t="shared" si="18"/>
        <v>Normal</v>
      </c>
      <c r="B202" s="14" t="s">
        <v>152</v>
      </c>
      <c r="C202" s="15" t="s">
        <v>139</v>
      </c>
      <c r="D202" s="19">
        <f t="shared" si="19"/>
        <v>2.7</v>
      </c>
      <c r="E202" s="16">
        <f t="shared" si="20"/>
        <v>2.7</v>
      </c>
      <c r="F202" s="16">
        <f t="shared" si="21"/>
        <v>0</v>
      </c>
      <c r="G202" s="16">
        <f t="shared" si="22"/>
        <v>0</v>
      </c>
      <c r="H202" s="24" t="str">
        <f>IFERROR(VLOOKUP(B202,#REF!,8,FALSE),"")</f>
        <v/>
      </c>
      <c r="I202" s="17">
        <v>0</v>
      </c>
      <c r="J202" s="17">
        <v>0</v>
      </c>
      <c r="K202" s="24" t="str">
        <f>IFERROR(VLOOKUP(B202,#REF!,11,FALSE),"")</f>
        <v/>
      </c>
      <c r="L202" s="17">
        <v>25490</v>
      </c>
      <c r="M202" s="6" t="s">
        <v>405</v>
      </c>
      <c r="N202" s="18" t="str">
        <f>IFERROR(VLOOKUP(B202,#REF!,13,FALSE),"")</f>
        <v/>
      </c>
      <c r="O202" s="19" t="str">
        <f>IFERROR(VLOOKUP(B202,#REF!,14,FALSE),"")</f>
        <v/>
      </c>
      <c r="P202" s="19" t="str">
        <f>IFERROR(VLOOKUP(B202,#REF!,15,FALSE),"")</f>
        <v/>
      </c>
      <c r="Q202" s="19"/>
      <c r="R202" s="25" t="str">
        <f>IFERROR(VLOOKUP(B202,#REF!,16,FALSE),"")</f>
        <v/>
      </c>
      <c r="S202" s="17">
        <v>0</v>
      </c>
      <c r="T202" s="17">
        <v>12000</v>
      </c>
      <c r="U202" s="17">
        <v>13490</v>
      </c>
      <c r="V202" s="17">
        <v>0</v>
      </c>
      <c r="W202" s="20">
        <v>25490</v>
      </c>
      <c r="X202" s="16">
        <v>2.7</v>
      </c>
      <c r="Y202" s="21">
        <v>2.7</v>
      </c>
      <c r="Z202" s="20">
        <v>9335</v>
      </c>
      <c r="AA202" s="17">
        <v>9333</v>
      </c>
      <c r="AB202" s="22">
        <v>1</v>
      </c>
      <c r="AC202" s="23">
        <f t="shared" si="23"/>
        <v>100</v>
      </c>
      <c r="AD202" s="17">
        <v>0</v>
      </c>
      <c r="AE202" s="17">
        <v>50000</v>
      </c>
      <c r="AF202" s="17">
        <v>34000</v>
      </c>
      <c r="AG202" s="17">
        <v>30000</v>
      </c>
      <c r="AH202" s="15" t="s">
        <v>40</v>
      </c>
    </row>
    <row r="203" spans="1:34" ht="14.5">
      <c r="A203" s="13" t="str">
        <f t="shared" si="18"/>
        <v>Normal</v>
      </c>
      <c r="B203" s="14" t="s">
        <v>153</v>
      </c>
      <c r="C203" s="15" t="s">
        <v>139</v>
      </c>
      <c r="D203" s="19">
        <f t="shared" si="19"/>
        <v>9.3000000000000007</v>
      </c>
      <c r="E203" s="16">
        <f t="shared" si="20"/>
        <v>8.8000000000000007</v>
      </c>
      <c r="F203" s="16">
        <f t="shared" si="21"/>
        <v>4</v>
      </c>
      <c r="G203" s="16">
        <f t="shared" si="22"/>
        <v>3.8</v>
      </c>
      <c r="H203" s="24" t="str">
        <f>IFERROR(VLOOKUP(B203,#REF!,8,FALSE),"")</f>
        <v/>
      </c>
      <c r="I203" s="17">
        <v>14000</v>
      </c>
      <c r="J203" s="17">
        <v>14000</v>
      </c>
      <c r="K203" s="24" t="str">
        <f>IFERROR(VLOOKUP(B203,#REF!,11,FALSE),"")</f>
        <v/>
      </c>
      <c r="L203" s="17">
        <v>32125</v>
      </c>
      <c r="M203" s="6" t="s">
        <v>405</v>
      </c>
      <c r="N203" s="18" t="str">
        <f>IFERROR(VLOOKUP(B203,#REF!,13,FALSE),"")</f>
        <v/>
      </c>
      <c r="O203" s="19" t="str">
        <f>IFERROR(VLOOKUP(B203,#REF!,14,FALSE),"")</f>
        <v/>
      </c>
      <c r="P203" s="19" t="str">
        <f>IFERROR(VLOOKUP(B203,#REF!,15,FALSE),"")</f>
        <v/>
      </c>
      <c r="Q203" s="19"/>
      <c r="R203" s="25" t="str">
        <f>IFERROR(VLOOKUP(B203,#REF!,16,FALSE),"")</f>
        <v/>
      </c>
      <c r="S203" s="17">
        <v>0</v>
      </c>
      <c r="T203" s="17">
        <v>23864</v>
      </c>
      <c r="U203" s="17">
        <v>8261</v>
      </c>
      <c r="V203" s="17">
        <v>0</v>
      </c>
      <c r="W203" s="20">
        <v>46125</v>
      </c>
      <c r="X203" s="16">
        <v>13.3</v>
      </c>
      <c r="Y203" s="21">
        <v>12.6</v>
      </c>
      <c r="Z203" s="20">
        <v>3462</v>
      </c>
      <c r="AA203" s="17">
        <v>3667</v>
      </c>
      <c r="AB203" s="22">
        <v>1.1000000000000001</v>
      </c>
      <c r="AC203" s="23">
        <f t="shared" si="23"/>
        <v>100</v>
      </c>
      <c r="AD203" s="17">
        <v>0</v>
      </c>
      <c r="AE203" s="17">
        <v>22000</v>
      </c>
      <c r="AF203" s="17">
        <v>11000</v>
      </c>
      <c r="AG203" s="17">
        <v>10000</v>
      </c>
      <c r="AH203" s="15" t="s">
        <v>40</v>
      </c>
    </row>
    <row r="204" spans="1:34" ht="14.5">
      <c r="A204" s="13" t="str">
        <f t="shared" si="18"/>
        <v>Normal</v>
      </c>
      <c r="B204" s="14" t="s">
        <v>154</v>
      </c>
      <c r="C204" s="15" t="s">
        <v>139</v>
      </c>
      <c r="D204" s="19">
        <f t="shared" si="19"/>
        <v>12.1</v>
      </c>
      <c r="E204" s="16">
        <f t="shared" si="20"/>
        <v>13.7</v>
      </c>
      <c r="F204" s="16">
        <f t="shared" si="21"/>
        <v>3.9</v>
      </c>
      <c r="G204" s="16">
        <f t="shared" si="22"/>
        <v>4.4000000000000004</v>
      </c>
      <c r="H204" s="24" t="str">
        <f>IFERROR(VLOOKUP(B204,#REF!,8,FALSE),"")</f>
        <v/>
      </c>
      <c r="I204" s="17">
        <v>12718</v>
      </c>
      <c r="J204" s="17">
        <v>12718</v>
      </c>
      <c r="K204" s="24" t="str">
        <f>IFERROR(VLOOKUP(B204,#REF!,11,FALSE),"")</f>
        <v/>
      </c>
      <c r="L204" s="17">
        <v>39598</v>
      </c>
      <c r="M204" s="6" t="s">
        <v>405</v>
      </c>
      <c r="N204" s="18" t="str">
        <f>IFERROR(VLOOKUP(B204,#REF!,13,FALSE),"")</f>
        <v/>
      </c>
      <c r="O204" s="19" t="str">
        <f>IFERROR(VLOOKUP(B204,#REF!,14,FALSE),"")</f>
        <v/>
      </c>
      <c r="P204" s="19" t="str">
        <f>IFERROR(VLOOKUP(B204,#REF!,15,FALSE),"")</f>
        <v/>
      </c>
      <c r="Q204" s="19"/>
      <c r="R204" s="25" t="str">
        <f>IFERROR(VLOOKUP(B204,#REF!,16,FALSE),"")</f>
        <v/>
      </c>
      <c r="S204" s="17">
        <v>0</v>
      </c>
      <c r="T204" s="17">
        <v>25398</v>
      </c>
      <c r="U204" s="17">
        <v>14200</v>
      </c>
      <c r="V204" s="17">
        <v>0</v>
      </c>
      <c r="W204" s="20">
        <v>52316</v>
      </c>
      <c r="X204" s="16">
        <v>16</v>
      </c>
      <c r="Y204" s="21">
        <v>18.100000000000001</v>
      </c>
      <c r="Z204" s="20">
        <v>3278</v>
      </c>
      <c r="AA204" s="17">
        <v>2889</v>
      </c>
      <c r="AB204" s="22">
        <v>0.9</v>
      </c>
      <c r="AC204" s="23">
        <f t="shared" si="23"/>
        <v>100</v>
      </c>
      <c r="AD204" s="17">
        <v>8000</v>
      </c>
      <c r="AE204" s="17">
        <v>14000</v>
      </c>
      <c r="AF204" s="17">
        <v>8000</v>
      </c>
      <c r="AG204" s="17">
        <v>8000</v>
      </c>
      <c r="AH204" s="15" t="s">
        <v>40</v>
      </c>
    </row>
    <row r="205" spans="1:34" ht="14.5">
      <c r="A205" s="13" t="str">
        <f t="shared" si="18"/>
        <v>OverStock</v>
      </c>
      <c r="B205" s="14" t="s">
        <v>155</v>
      </c>
      <c r="C205" s="15" t="s">
        <v>46</v>
      </c>
      <c r="D205" s="19">
        <f t="shared" si="19"/>
        <v>0</v>
      </c>
      <c r="E205" s="16">
        <f t="shared" si="20"/>
        <v>0</v>
      </c>
      <c r="F205" s="16">
        <f t="shared" si="21"/>
        <v>22.7</v>
      </c>
      <c r="G205" s="16">
        <f t="shared" si="22"/>
        <v>24.2</v>
      </c>
      <c r="H205" s="24" t="str">
        <f>IFERROR(VLOOKUP(B205,#REF!,8,FALSE),"")</f>
        <v/>
      </c>
      <c r="I205" s="17">
        <v>352000</v>
      </c>
      <c r="J205" s="17">
        <v>292000</v>
      </c>
      <c r="K205" s="24" t="str">
        <f>IFERROR(VLOOKUP(B205,#REF!,11,FALSE),"")</f>
        <v/>
      </c>
      <c r="L205" s="17">
        <v>5</v>
      </c>
      <c r="M205" s="6" t="s">
        <v>405</v>
      </c>
      <c r="N205" s="18" t="str">
        <f>IFERROR(VLOOKUP(B205,#REF!,13,FALSE),"")</f>
        <v/>
      </c>
      <c r="O205" s="19" t="str">
        <f>IFERROR(VLOOKUP(B205,#REF!,14,FALSE),"")</f>
        <v/>
      </c>
      <c r="P205" s="19" t="str">
        <f>IFERROR(VLOOKUP(B205,#REF!,15,FALSE),"")</f>
        <v/>
      </c>
      <c r="Q205" s="19"/>
      <c r="R205" s="25" t="str">
        <f>IFERROR(VLOOKUP(B205,#REF!,16,FALSE),"")</f>
        <v/>
      </c>
      <c r="S205" s="17">
        <v>0</v>
      </c>
      <c r="T205" s="17">
        <v>5</v>
      </c>
      <c r="U205" s="17">
        <v>0</v>
      </c>
      <c r="V205" s="17">
        <v>0</v>
      </c>
      <c r="W205" s="20">
        <v>352005</v>
      </c>
      <c r="X205" s="16">
        <v>22.7</v>
      </c>
      <c r="Y205" s="21">
        <v>24.2</v>
      </c>
      <c r="Z205" s="20">
        <v>15500</v>
      </c>
      <c r="AA205" s="17">
        <v>14529</v>
      </c>
      <c r="AB205" s="22">
        <v>0.9</v>
      </c>
      <c r="AC205" s="23">
        <f t="shared" si="23"/>
        <v>100</v>
      </c>
      <c r="AD205" s="17">
        <v>22030</v>
      </c>
      <c r="AE205" s="17">
        <v>66729</v>
      </c>
      <c r="AF205" s="17">
        <v>47000</v>
      </c>
      <c r="AG205" s="17">
        <v>54483</v>
      </c>
      <c r="AH205" s="15" t="s">
        <v>40</v>
      </c>
    </row>
    <row r="206" spans="1:34" ht="14.5">
      <c r="A206" s="13" t="str">
        <f t="shared" si="18"/>
        <v>None</v>
      </c>
      <c r="B206" s="14" t="s">
        <v>156</v>
      </c>
      <c r="C206" s="15" t="s">
        <v>46</v>
      </c>
      <c r="D206" s="19" t="str">
        <f t="shared" si="19"/>
        <v>前八週無拉料</v>
      </c>
      <c r="E206" s="16" t="str">
        <f t="shared" si="20"/>
        <v>--</v>
      </c>
      <c r="F206" s="16" t="str">
        <f t="shared" si="21"/>
        <v>--</v>
      </c>
      <c r="G206" s="16" t="str">
        <f t="shared" si="22"/>
        <v>--</v>
      </c>
      <c r="H206" s="24" t="str">
        <f>IFERROR(VLOOKUP(B206,#REF!,8,FALSE),"")</f>
        <v/>
      </c>
      <c r="I206" s="17">
        <v>0</v>
      </c>
      <c r="J206" s="17">
        <v>0</v>
      </c>
      <c r="K206" s="24" t="str">
        <f>IFERROR(VLOOKUP(B206,#REF!,11,FALSE),"")</f>
        <v/>
      </c>
      <c r="L206" s="17">
        <v>0</v>
      </c>
      <c r="M206" s="6" t="s">
        <v>406</v>
      </c>
      <c r="N206" s="18" t="str">
        <f>IFERROR(VLOOKUP(B206,#REF!,13,FALSE),"")</f>
        <v/>
      </c>
      <c r="O206" s="19" t="str">
        <f>IFERROR(VLOOKUP(B206,#REF!,14,FALSE),"")</f>
        <v/>
      </c>
      <c r="P206" s="19" t="str">
        <f>IFERROR(VLOOKUP(B206,#REF!,15,FALSE),"")</f>
        <v/>
      </c>
      <c r="Q206" s="19"/>
      <c r="R206" s="25" t="str">
        <f>IFERROR(VLOOKUP(B206,#REF!,16,FALSE),"")</f>
        <v/>
      </c>
      <c r="S206" s="17">
        <v>0</v>
      </c>
      <c r="T206" s="17">
        <v>0</v>
      </c>
      <c r="U206" s="17">
        <v>0</v>
      </c>
      <c r="V206" s="17">
        <v>0</v>
      </c>
      <c r="W206" s="20">
        <v>0</v>
      </c>
      <c r="X206" s="16" t="s">
        <v>38</v>
      </c>
      <c r="Y206" s="21" t="s">
        <v>38</v>
      </c>
      <c r="Z206" s="20">
        <v>0</v>
      </c>
      <c r="AA206" s="17" t="s">
        <v>38</v>
      </c>
      <c r="AB206" s="22" t="s">
        <v>39</v>
      </c>
      <c r="AC206" s="23" t="str">
        <f t="shared" si="23"/>
        <v>E</v>
      </c>
      <c r="AD206" s="17">
        <v>0</v>
      </c>
      <c r="AE206" s="17">
        <v>990</v>
      </c>
      <c r="AF206" s="17">
        <v>0</v>
      </c>
      <c r="AG206" s="17">
        <v>0</v>
      </c>
      <c r="AH206" s="15" t="s">
        <v>40</v>
      </c>
    </row>
    <row r="207" spans="1:34" ht="14.5">
      <c r="A207" s="13" t="str">
        <f t="shared" si="18"/>
        <v>Normal</v>
      </c>
      <c r="B207" s="14" t="s">
        <v>157</v>
      </c>
      <c r="C207" s="15" t="s">
        <v>46</v>
      </c>
      <c r="D207" s="19">
        <f t="shared" si="19"/>
        <v>0</v>
      </c>
      <c r="E207" s="16">
        <f t="shared" si="20"/>
        <v>0</v>
      </c>
      <c r="F207" s="16">
        <f t="shared" si="21"/>
        <v>16</v>
      </c>
      <c r="G207" s="16">
        <f t="shared" si="22"/>
        <v>15.5</v>
      </c>
      <c r="H207" s="24" t="str">
        <f>IFERROR(VLOOKUP(B207,#REF!,8,FALSE),"")</f>
        <v/>
      </c>
      <c r="I207" s="17">
        <v>28000</v>
      </c>
      <c r="J207" s="17">
        <v>8000</v>
      </c>
      <c r="K207" s="24" t="str">
        <f>IFERROR(VLOOKUP(B207,#REF!,11,FALSE),"")</f>
        <v/>
      </c>
      <c r="L207" s="17">
        <v>0</v>
      </c>
      <c r="M207" s="6" t="s">
        <v>405</v>
      </c>
      <c r="N207" s="18" t="str">
        <f>IFERROR(VLOOKUP(B207,#REF!,13,FALSE),"")</f>
        <v/>
      </c>
      <c r="O207" s="19" t="str">
        <f>IFERROR(VLOOKUP(B207,#REF!,14,FALSE),"")</f>
        <v/>
      </c>
      <c r="P207" s="19" t="str">
        <f>IFERROR(VLOOKUP(B207,#REF!,15,FALSE),"")</f>
        <v/>
      </c>
      <c r="Q207" s="19"/>
      <c r="R207" s="25" t="str">
        <f>IFERROR(VLOOKUP(B207,#REF!,16,FALSE),"")</f>
        <v/>
      </c>
      <c r="S207" s="17">
        <v>0</v>
      </c>
      <c r="T207" s="17">
        <v>0</v>
      </c>
      <c r="U207" s="17">
        <v>0</v>
      </c>
      <c r="V207" s="17">
        <v>0</v>
      </c>
      <c r="W207" s="20">
        <v>28000</v>
      </c>
      <c r="X207" s="16">
        <v>16</v>
      </c>
      <c r="Y207" s="21">
        <v>15.5</v>
      </c>
      <c r="Z207" s="20">
        <v>1750</v>
      </c>
      <c r="AA207" s="17">
        <v>1806</v>
      </c>
      <c r="AB207" s="22">
        <v>1</v>
      </c>
      <c r="AC207" s="23">
        <f t="shared" si="23"/>
        <v>100</v>
      </c>
      <c r="AD207" s="17">
        <v>12479</v>
      </c>
      <c r="AE207" s="17">
        <v>172</v>
      </c>
      <c r="AF207" s="17">
        <v>4100</v>
      </c>
      <c r="AG207" s="17">
        <v>0</v>
      </c>
      <c r="AH207" s="15" t="s">
        <v>40</v>
      </c>
    </row>
    <row r="208" spans="1:34" ht="14.5">
      <c r="A208" s="13" t="str">
        <f t="shared" si="18"/>
        <v>ZeroZero</v>
      </c>
      <c r="B208" s="14" t="s">
        <v>158</v>
      </c>
      <c r="C208" s="15" t="s">
        <v>46</v>
      </c>
      <c r="D208" s="19" t="str">
        <f t="shared" si="19"/>
        <v>前八週無拉料</v>
      </c>
      <c r="E208" s="16" t="str">
        <f t="shared" si="20"/>
        <v>--</v>
      </c>
      <c r="F208" s="16" t="str">
        <f t="shared" si="21"/>
        <v>--</v>
      </c>
      <c r="G208" s="16" t="str">
        <f t="shared" si="22"/>
        <v>--</v>
      </c>
      <c r="H208" s="24" t="str">
        <f>IFERROR(VLOOKUP(B208,#REF!,8,FALSE),"")</f>
        <v/>
      </c>
      <c r="I208" s="17">
        <v>25</v>
      </c>
      <c r="J208" s="17">
        <v>25</v>
      </c>
      <c r="K208" s="24" t="str">
        <f>IFERROR(VLOOKUP(B208,#REF!,11,FALSE),"")</f>
        <v/>
      </c>
      <c r="L208" s="17">
        <v>0</v>
      </c>
      <c r="M208" s="6" t="s">
        <v>405</v>
      </c>
      <c r="N208" s="18" t="str">
        <f>IFERROR(VLOOKUP(B208,#REF!,13,FALSE),"")</f>
        <v/>
      </c>
      <c r="O208" s="19" t="str">
        <f>IFERROR(VLOOKUP(B208,#REF!,14,FALSE),"")</f>
        <v/>
      </c>
      <c r="P208" s="19" t="str">
        <f>IFERROR(VLOOKUP(B208,#REF!,15,FALSE),"")</f>
        <v/>
      </c>
      <c r="Q208" s="19"/>
      <c r="R208" s="25" t="str">
        <f>IFERROR(VLOOKUP(B208,#REF!,16,FALSE),"")</f>
        <v/>
      </c>
      <c r="S208" s="17">
        <v>0</v>
      </c>
      <c r="T208" s="17">
        <v>0</v>
      </c>
      <c r="U208" s="17">
        <v>0</v>
      </c>
      <c r="V208" s="17">
        <v>0</v>
      </c>
      <c r="W208" s="20">
        <v>25</v>
      </c>
      <c r="X208" s="16" t="s">
        <v>38</v>
      </c>
      <c r="Y208" s="21" t="s">
        <v>38</v>
      </c>
      <c r="Z208" s="20">
        <v>0</v>
      </c>
      <c r="AA208" s="17" t="s">
        <v>38</v>
      </c>
      <c r="AB208" s="22" t="s">
        <v>39</v>
      </c>
      <c r="AC208" s="23" t="str">
        <f t="shared" si="23"/>
        <v>E</v>
      </c>
      <c r="AD208" s="17">
        <v>0</v>
      </c>
      <c r="AE208" s="17">
        <v>0</v>
      </c>
      <c r="AF208" s="17">
        <v>0</v>
      </c>
      <c r="AG208" s="17">
        <v>0</v>
      </c>
      <c r="AH208" s="15" t="s">
        <v>40</v>
      </c>
    </row>
    <row r="209" spans="1:34" ht="14.5">
      <c r="A209" s="13" t="str">
        <f t="shared" si="18"/>
        <v>ZeroZero</v>
      </c>
      <c r="B209" s="14" t="s">
        <v>159</v>
      </c>
      <c r="C209" s="15" t="s">
        <v>49</v>
      </c>
      <c r="D209" s="19" t="str">
        <f t="shared" si="19"/>
        <v>前八週無拉料</v>
      </c>
      <c r="E209" s="16" t="str">
        <f t="shared" si="20"/>
        <v>--</v>
      </c>
      <c r="F209" s="16" t="str">
        <f t="shared" si="21"/>
        <v>--</v>
      </c>
      <c r="G209" s="16" t="str">
        <f t="shared" si="22"/>
        <v>--</v>
      </c>
      <c r="H209" s="24" t="str">
        <f>IFERROR(VLOOKUP(B209,#REF!,8,FALSE),"")</f>
        <v/>
      </c>
      <c r="I209" s="17">
        <v>0</v>
      </c>
      <c r="J209" s="17">
        <v>0</v>
      </c>
      <c r="K209" s="24" t="str">
        <f>IFERROR(VLOOKUP(B209,#REF!,11,FALSE),"")</f>
        <v/>
      </c>
      <c r="L209" s="17">
        <v>20</v>
      </c>
      <c r="M209" s="6" t="s">
        <v>406</v>
      </c>
      <c r="N209" s="18" t="str">
        <f>IFERROR(VLOOKUP(B209,#REF!,13,FALSE),"")</f>
        <v/>
      </c>
      <c r="O209" s="19" t="str">
        <f>IFERROR(VLOOKUP(B209,#REF!,14,FALSE),"")</f>
        <v/>
      </c>
      <c r="P209" s="19" t="str">
        <f>IFERROR(VLOOKUP(B209,#REF!,15,FALSE),"")</f>
        <v/>
      </c>
      <c r="Q209" s="19"/>
      <c r="R209" s="25" t="str">
        <f>IFERROR(VLOOKUP(B209,#REF!,16,FALSE),"")</f>
        <v/>
      </c>
      <c r="S209" s="17">
        <v>0</v>
      </c>
      <c r="T209" s="17">
        <v>20</v>
      </c>
      <c r="U209" s="17">
        <v>0</v>
      </c>
      <c r="V209" s="17">
        <v>0</v>
      </c>
      <c r="W209" s="20">
        <v>20</v>
      </c>
      <c r="X209" s="16" t="s">
        <v>38</v>
      </c>
      <c r="Y209" s="21" t="s">
        <v>38</v>
      </c>
      <c r="Z209" s="20">
        <v>0</v>
      </c>
      <c r="AA209" s="17" t="s">
        <v>38</v>
      </c>
      <c r="AB209" s="22" t="s">
        <v>39</v>
      </c>
      <c r="AC209" s="23" t="str">
        <f t="shared" si="23"/>
        <v>E</v>
      </c>
      <c r="AD209" s="17">
        <v>0</v>
      </c>
      <c r="AE209" s="17">
        <v>0</v>
      </c>
      <c r="AF209" s="17">
        <v>0</v>
      </c>
      <c r="AG209" s="17">
        <v>0</v>
      </c>
      <c r="AH209" s="15" t="s">
        <v>40</v>
      </c>
    </row>
    <row r="210" spans="1:34" ht="14.5">
      <c r="A210" s="13" t="str">
        <f t="shared" si="18"/>
        <v>ZeroZero</v>
      </c>
      <c r="B210" s="14" t="s">
        <v>160</v>
      </c>
      <c r="C210" s="15" t="s">
        <v>161</v>
      </c>
      <c r="D210" s="19" t="str">
        <f t="shared" si="19"/>
        <v>前八週無拉料</v>
      </c>
      <c r="E210" s="16" t="str">
        <f t="shared" si="20"/>
        <v>--</v>
      </c>
      <c r="F210" s="16" t="str">
        <f t="shared" si="21"/>
        <v>--</v>
      </c>
      <c r="G210" s="16" t="str">
        <f t="shared" si="22"/>
        <v>--</v>
      </c>
      <c r="H210" s="24" t="str">
        <f>IFERROR(VLOOKUP(B210,#REF!,8,FALSE),"")</f>
        <v/>
      </c>
      <c r="I210" s="17">
        <v>10000</v>
      </c>
      <c r="J210" s="17">
        <v>10000</v>
      </c>
      <c r="K210" s="24" t="str">
        <f>IFERROR(VLOOKUP(B210,#REF!,11,FALSE),"")</f>
        <v/>
      </c>
      <c r="L210" s="17">
        <v>0</v>
      </c>
      <c r="M210" s="6" t="s">
        <v>404</v>
      </c>
      <c r="N210" s="18" t="str">
        <f>IFERROR(VLOOKUP(B210,#REF!,13,FALSE),"")</f>
        <v/>
      </c>
      <c r="O210" s="19" t="str">
        <f>IFERROR(VLOOKUP(B210,#REF!,14,FALSE),"")</f>
        <v/>
      </c>
      <c r="P210" s="19" t="str">
        <f>IFERROR(VLOOKUP(B210,#REF!,15,FALSE),"")</f>
        <v/>
      </c>
      <c r="Q210" s="19"/>
      <c r="R210" s="25" t="str">
        <f>IFERROR(VLOOKUP(B210,#REF!,16,FALSE),"")</f>
        <v/>
      </c>
      <c r="S210" s="17">
        <v>0</v>
      </c>
      <c r="T210" s="17">
        <v>0</v>
      </c>
      <c r="U210" s="17">
        <v>0</v>
      </c>
      <c r="V210" s="17">
        <v>0</v>
      </c>
      <c r="W210" s="20">
        <v>10000</v>
      </c>
      <c r="X210" s="16" t="s">
        <v>38</v>
      </c>
      <c r="Y210" s="21" t="s">
        <v>38</v>
      </c>
      <c r="Z210" s="20">
        <v>0</v>
      </c>
      <c r="AA210" s="17" t="s">
        <v>38</v>
      </c>
      <c r="AB210" s="22" t="s">
        <v>39</v>
      </c>
      <c r="AC210" s="23" t="str">
        <f t="shared" si="23"/>
        <v>E</v>
      </c>
      <c r="AD210" s="17">
        <v>0</v>
      </c>
      <c r="AE210" s="17">
        <v>0</v>
      </c>
      <c r="AF210" s="17">
        <v>0</v>
      </c>
      <c r="AG210" s="17">
        <v>0</v>
      </c>
      <c r="AH210" s="15" t="s">
        <v>40</v>
      </c>
    </row>
    <row r="211" spans="1:34" ht="14.5">
      <c r="A211" s="13" t="str">
        <f t="shared" si="18"/>
        <v>Normal</v>
      </c>
      <c r="B211" s="14" t="s">
        <v>162</v>
      </c>
      <c r="C211" s="15" t="s">
        <v>139</v>
      </c>
      <c r="D211" s="19">
        <f t="shared" si="19"/>
        <v>8.5</v>
      </c>
      <c r="E211" s="16">
        <f t="shared" si="20"/>
        <v>8.5</v>
      </c>
      <c r="F211" s="16">
        <f t="shared" si="21"/>
        <v>0.9</v>
      </c>
      <c r="G211" s="16">
        <f t="shared" si="22"/>
        <v>0.9</v>
      </c>
      <c r="H211" s="24" t="str">
        <f>IFERROR(VLOOKUP(B211,#REF!,8,FALSE),"")</f>
        <v/>
      </c>
      <c r="I211" s="17">
        <v>6000</v>
      </c>
      <c r="J211" s="17">
        <v>6000</v>
      </c>
      <c r="K211" s="24" t="str">
        <f>IFERROR(VLOOKUP(B211,#REF!,11,FALSE),"")</f>
        <v/>
      </c>
      <c r="L211" s="17">
        <v>57337</v>
      </c>
      <c r="M211" s="6" t="s">
        <v>405</v>
      </c>
      <c r="N211" s="18" t="str">
        <f>IFERROR(VLOOKUP(B211,#REF!,13,FALSE),"")</f>
        <v/>
      </c>
      <c r="O211" s="19" t="str">
        <f>IFERROR(VLOOKUP(B211,#REF!,14,FALSE),"")</f>
        <v/>
      </c>
      <c r="P211" s="19" t="str">
        <f>IFERROR(VLOOKUP(B211,#REF!,15,FALSE),"")</f>
        <v/>
      </c>
      <c r="Q211" s="19"/>
      <c r="R211" s="25" t="str">
        <f>IFERROR(VLOOKUP(B211,#REF!,16,FALSE),"")</f>
        <v/>
      </c>
      <c r="S211" s="17">
        <v>0</v>
      </c>
      <c r="T211" s="17">
        <v>17000</v>
      </c>
      <c r="U211" s="17">
        <v>39337</v>
      </c>
      <c r="V211" s="17">
        <v>1000</v>
      </c>
      <c r="W211" s="20">
        <v>63337</v>
      </c>
      <c r="X211" s="16">
        <v>9.4</v>
      </c>
      <c r="Y211" s="21">
        <v>9.3000000000000007</v>
      </c>
      <c r="Z211" s="20">
        <v>6761</v>
      </c>
      <c r="AA211" s="17">
        <v>6778</v>
      </c>
      <c r="AB211" s="22">
        <v>1</v>
      </c>
      <c r="AC211" s="23">
        <f t="shared" si="23"/>
        <v>100</v>
      </c>
      <c r="AD211" s="17">
        <v>6000</v>
      </c>
      <c r="AE211" s="17">
        <v>37000</v>
      </c>
      <c r="AF211" s="17">
        <v>26000</v>
      </c>
      <c r="AG211" s="17">
        <v>30000</v>
      </c>
      <c r="AH211" s="15" t="s">
        <v>40</v>
      </c>
    </row>
    <row r="212" spans="1:34" ht="14.5">
      <c r="A212" s="13" t="str">
        <f t="shared" si="18"/>
        <v>OverStock</v>
      </c>
      <c r="B212" s="14" t="s">
        <v>163</v>
      </c>
      <c r="C212" s="15" t="s">
        <v>139</v>
      </c>
      <c r="D212" s="19">
        <f t="shared" si="19"/>
        <v>156.19999999999999</v>
      </c>
      <c r="E212" s="16">
        <f t="shared" si="20"/>
        <v>10</v>
      </c>
      <c r="F212" s="16">
        <f t="shared" si="21"/>
        <v>0</v>
      </c>
      <c r="G212" s="16">
        <f t="shared" si="22"/>
        <v>0</v>
      </c>
      <c r="H212" s="24" t="str">
        <f>IFERROR(VLOOKUP(B212,#REF!,8,FALSE),"")</f>
        <v/>
      </c>
      <c r="I212" s="17">
        <v>0</v>
      </c>
      <c r="J212" s="17">
        <v>0</v>
      </c>
      <c r="K212" s="24" t="str">
        <f>IFERROR(VLOOKUP(B212,#REF!,11,FALSE),"")</f>
        <v/>
      </c>
      <c r="L212" s="17">
        <v>37950</v>
      </c>
      <c r="M212" s="6" t="s">
        <v>405</v>
      </c>
      <c r="N212" s="18" t="str">
        <f>IFERROR(VLOOKUP(B212,#REF!,13,FALSE),"")</f>
        <v/>
      </c>
      <c r="O212" s="19" t="str">
        <f>IFERROR(VLOOKUP(B212,#REF!,14,FALSE),"")</f>
        <v/>
      </c>
      <c r="P212" s="19" t="str">
        <f>IFERROR(VLOOKUP(B212,#REF!,15,FALSE),"")</f>
        <v/>
      </c>
      <c r="Q212" s="19"/>
      <c r="R212" s="25" t="str">
        <f>IFERROR(VLOOKUP(B212,#REF!,16,FALSE),"")</f>
        <v/>
      </c>
      <c r="S212" s="17">
        <v>0</v>
      </c>
      <c r="T212" s="17">
        <v>15000</v>
      </c>
      <c r="U212" s="17">
        <v>22950</v>
      </c>
      <c r="V212" s="17">
        <v>0</v>
      </c>
      <c r="W212" s="20">
        <v>37950</v>
      </c>
      <c r="X212" s="16">
        <v>156.19999999999999</v>
      </c>
      <c r="Y212" s="21">
        <v>10</v>
      </c>
      <c r="Z212" s="20">
        <v>243</v>
      </c>
      <c r="AA212" s="17">
        <v>3778</v>
      </c>
      <c r="AB212" s="22">
        <v>15.5</v>
      </c>
      <c r="AC212" s="23">
        <f t="shared" si="23"/>
        <v>150</v>
      </c>
      <c r="AD212" s="17">
        <v>0</v>
      </c>
      <c r="AE212" s="17">
        <v>22000</v>
      </c>
      <c r="AF212" s="17">
        <v>15000</v>
      </c>
      <c r="AG212" s="17">
        <v>9000</v>
      </c>
      <c r="AH212" s="15" t="s">
        <v>40</v>
      </c>
    </row>
    <row r="213" spans="1:34" ht="14.5">
      <c r="A213" s="13" t="str">
        <f t="shared" si="18"/>
        <v>ZeroZero</v>
      </c>
      <c r="B213" s="14" t="s">
        <v>165</v>
      </c>
      <c r="C213" s="15" t="s">
        <v>161</v>
      </c>
      <c r="D213" s="19" t="str">
        <f t="shared" si="19"/>
        <v>前八週無拉料</v>
      </c>
      <c r="E213" s="16" t="str">
        <f t="shared" si="20"/>
        <v>--</v>
      </c>
      <c r="F213" s="16" t="str">
        <f t="shared" si="21"/>
        <v>--</v>
      </c>
      <c r="G213" s="16" t="str">
        <f t="shared" si="22"/>
        <v>--</v>
      </c>
      <c r="H213" s="24" t="str">
        <f>IFERROR(VLOOKUP(B213,#REF!,8,FALSE),"")</f>
        <v/>
      </c>
      <c r="I213" s="17">
        <v>0</v>
      </c>
      <c r="J213" s="17">
        <v>0</v>
      </c>
      <c r="K213" s="24" t="str">
        <f>IFERROR(VLOOKUP(B213,#REF!,11,FALSE),"")</f>
        <v/>
      </c>
      <c r="L213" s="17">
        <v>90000</v>
      </c>
      <c r="M213" s="6" t="s">
        <v>406</v>
      </c>
      <c r="N213" s="18" t="str">
        <f>IFERROR(VLOOKUP(B213,#REF!,13,FALSE),"")</f>
        <v/>
      </c>
      <c r="O213" s="19" t="str">
        <f>IFERROR(VLOOKUP(B213,#REF!,14,FALSE),"")</f>
        <v/>
      </c>
      <c r="P213" s="19" t="str">
        <f>IFERROR(VLOOKUP(B213,#REF!,15,FALSE),"")</f>
        <v/>
      </c>
      <c r="Q213" s="19"/>
      <c r="R213" s="25" t="str">
        <f>IFERROR(VLOOKUP(B213,#REF!,16,FALSE),"")</f>
        <v/>
      </c>
      <c r="S213" s="17">
        <v>0</v>
      </c>
      <c r="T213" s="17">
        <v>90000</v>
      </c>
      <c r="U213" s="17">
        <v>0</v>
      </c>
      <c r="V213" s="17">
        <v>0</v>
      </c>
      <c r="W213" s="20">
        <v>90000</v>
      </c>
      <c r="X213" s="16" t="s">
        <v>38</v>
      </c>
      <c r="Y213" s="21" t="s">
        <v>38</v>
      </c>
      <c r="Z213" s="20">
        <v>0</v>
      </c>
      <c r="AA213" s="17" t="s">
        <v>38</v>
      </c>
      <c r="AB213" s="22" t="s">
        <v>39</v>
      </c>
      <c r="AC213" s="23" t="str">
        <f t="shared" si="23"/>
        <v>E</v>
      </c>
      <c r="AD213" s="17">
        <v>0</v>
      </c>
      <c r="AE213" s="17">
        <v>0</v>
      </c>
      <c r="AF213" s="17">
        <v>0</v>
      </c>
      <c r="AG213" s="17">
        <v>0</v>
      </c>
      <c r="AH213" s="15" t="s">
        <v>40</v>
      </c>
    </row>
    <row r="214" spans="1:34" ht="14.5">
      <c r="A214" s="13" t="str">
        <f t="shared" si="18"/>
        <v>FCST</v>
      </c>
      <c r="B214" s="14" t="s">
        <v>166</v>
      </c>
      <c r="C214" s="15" t="s">
        <v>161</v>
      </c>
      <c r="D214" s="19" t="str">
        <f t="shared" si="19"/>
        <v>前八週無拉料</v>
      </c>
      <c r="E214" s="16">
        <f t="shared" si="20"/>
        <v>0</v>
      </c>
      <c r="F214" s="16" t="str">
        <f t="shared" si="21"/>
        <v>--</v>
      </c>
      <c r="G214" s="16">
        <f t="shared" si="22"/>
        <v>0</v>
      </c>
      <c r="H214" s="24" t="str">
        <f>IFERROR(VLOOKUP(B214,#REF!,8,FALSE),"")</f>
        <v/>
      </c>
      <c r="I214" s="17">
        <v>0</v>
      </c>
      <c r="J214" s="17">
        <v>0</v>
      </c>
      <c r="K214" s="24" t="str">
        <f>IFERROR(VLOOKUP(B214,#REF!,11,FALSE),"")</f>
        <v/>
      </c>
      <c r="L214" s="17">
        <v>0</v>
      </c>
      <c r="M214" s="6" t="s">
        <v>404</v>
      </c>
      <c r="N214" s="18" t="str">
        <f>IFERROR(VLOOKUP(B214,#REF!,13,FALSE),"")</f>
        <v/>
      </c>
      <c r="O214" s="19" t="str">
        <f>IFERROR(VLOOKUP(B214,#REF!,14,FALSE),"")</f>
        <v/>
      </c>
      <c r="P214" s="19" t="str">
        <f>IFERROR(VLOOKUP(B214,#REF!,15,FALSE),"")</f>
        <v/>
      </c>
      <c r="Q214" s="19"/>
      <c r="R214" s="25" t="str">
        <f>IFERROR(VLOOKUP(B214,#REF!,16,FALSE),"")</f>
        <v/>
      </c>
      <c r="S214" s="17">
        <v>0</v>
      </c>
      <c r="T214" s="17">
        <v>0</v>
      </c>
      <c r="U214" s="17">
        <v>0</v>
      </c>
      <c r="V214" s="17">
        <v>0</v>
      </c>
      <c r="W214" s="20">
        <v>0</v>
      </c>
      <c r="X214" s="16" t="s">
        <v>38</v>
      </c>
      <c r="Y214" s="21">
        <v>0</v>
      </c>
      <c r="Z214" s="20">
        <v>0</v>
      </c>
      <c r="AA214" s="17">
        <v>1683</v>
      </c>
      <c r="AB214" s="22" t="s">
        <v>167</v>
      </c>
      <c r="AC214" s="23" t="str">
        <f t="shared" si="23"/>
        <v>F</v>
      </c>
      <c r="AD214" s="17">
        <v>0</v>
      </c>
      <c r="AE214" s="17">
        <v>0</v>
      </c>
      <c r="AF214" s="17">
        <v>31810</v>
      </c>
      <c r="AG214" s="17">
        <v>19913</v>
      </c>
      <c r="AH214" s="15" t="s">
        <v>40</v>
      </c>
    </row>
    <row r="215" spans="1:34" ht="14.5">
      <c r="A215" s="13" t="str">
        <f t="shared" si="18"/>
        <v>FCST</v>
      </c>
      <c r="B215" s="14" t="s">
        <v>168</v>
      </c>
      <c r="C215" s="15" t="s">
        <v>161</v>
      </c>
      <c r="D215" s="19" t="str">
        <f t="shared" si="19"/>
        <v>前八週無拉料</v>
      </c>
      <c r="E215" s="16">
        <f t="shared" si="20"/>
        <v>0</v>
      </c>
      <c r="F215" s="16" t="str">
        <f t="shared" si="21"/>
        <v>--</v>
      </c>
      <c r="G215" s="16">
        <f t="shared" si="22"/>
        <v>0</v>
      </c>
      <c r="H215" s="24" t="str">
        <f>IFERROR(VLOOKUP(B215,#REF!,8,FALSE),"")</f>
        <v/>
      </c>
      <c r="I215" s="17">
        <v>0</v>
      </c>
      <c r="J215" s="17">
        <v>0</v>
      </c>
      <c r="K215" s="24" t="str">
        <f>IFERROR(VLOOKUP(B215,#REF!,11,FALSE),"")</f>
        <v/>
      </c>
      <c r="L215" s="17">
        <v>0</v>
      </c>
      <c r="M215" s="6" t="s">
        <v>404</v>
      </c>
      <c r="N215" s="18" t="str">
        <f>IFERROR(VLOOKUP(B215,#REF!,13,FALSE),"")</f>
        <v/>
      </c>
      <c r="O215" s="19" t="str">
        <f>IFERROR(VLOOKUP(B215,#REF!,14,FALSE),"")</f>
        <v/>
      </c>
      <c r="P215" s="19" t="str">
        <f>IFERROR(VLOOKUP(B215,#REF!,15,FALSE),"")</f>
        <v/>
      </c>
      <c r="Q215" s="19"/>
      <c r="R215" s="25" t="str">
        <f>IFERROR(VLOOKUP(B215,#REF!,16,FALSE),"")</f>
        <v/>
      </c>
      <c r="S215" s="17">
        <v>0</v>
      </c>
      <c r="T215" s="17">
        <v>0</v>
      </c>
      <c r="U215" s="17">
        <v>0</v>
      </c>
      <c r="V215" s="17">
        <v>0</v>
      </c>
      <c r="W215" s="20">
        <v>0</v>
      </c>
      <c r="X215" s="16" t="s">
        <v>38</v>
      </c>
      <c r="Y215" s="21">
        <v>0</v>
      </c>
      <c r="Z215" s="20">
        <v>0</v>
      </c>
      <c r="AA215" s="17">
        <v>27</v>
      </c>
      <c r="AB215" s="22" t="s">
        <v>167</v>
      </c>
      <c r="AC215" s="23" t="str">
        <f t="shared" si="23"/>
        <v>F</v>
      </c>
      <c r="AD215" s="17">
        <v>0</v>
      </c>
      <c r="AE215" s="17">
        <v>0</v>
      </c>
      <c r="AF215" s="17">
        <v>4740</v>
      </c>
      <c r="AG215" s="17">
        <v>2640</v>
      </c>
      <c r="AH215" s="15" t="s">
        <v>40</v>
      </c>
    </row>
    <row r="216" spans="1:34" ht="14.5">
      <c r="A216" s="13" t="str">
        <f t="shared" si="18"/>
        <v>ZeroZero</v>
      </c>
      <c r="B216" s="14" t="s">
        <v>169</v>
      </c>
      <c r="C216" s="15" t="s">
        <v>161</v>
      </c>
      <c r="D216" s="19" t="str">
        <f t="shared" si="19"/>
        <v>前八週無拉料</v>
      </c>
      <c r="E216" s="16" t="str">
        <f t="shared" si="20"/>
        <v>--</v>
      </c>
      <c r="F216" s="16" t="str">
        <f t="shared" si="21"/>
        <v>--</v>
      </c>
      <c r="G216" s="16" t="str">
        <f t="shared" si="22"/>
        <v>--</v>
      </c>
      <c r="H216" s="24" t="str">
        <f>IFERROR(VLOOKUP(B216,#REF!,8,FALSE),"")</f>
        <v/>
      </c>
      <c r="I216" s="17">
        <v>0</v>
      </c>
      <c r="J216" s="17">
        <v>0</v>
      </c>
      <c r="K216" s="24" t="str">
        <f>IFERROR(VLOOKUP(B216,#REF!,11,FALSE),"")</f>
        <v/>
      </c>
      <c r="L216" s="17">
        <v>5000</v>
      </c>
      <c r="M216" s="6" t="s">
        <v>404</v>
      </c>
      <c r="N216" s="18" t="str">
        <f>IFERROR(VLOOKUP(B216,#REF!,13,FALSE),"")</f>
        <v/>
      </c>
      <c r="O216" s="19" t="str">
        <f>IFERROR(VLOOKUP(B216,#REF!,14,FALSE),"")</f>
        <v/>
      </c>
      <c r="P216" s="19" t="str">
        <f>IFERROR(VLOOKUP(B216,#REF!,15,FALSE),"")</f>
        <v/>
      </c>
      <c r="Q216" s="19"/>
      <c r="R216" s="25" t="str">
        <f>IFERROR(VLOOKUP(B216,#REF!,16,FALSE),"")</f>
        <v/>
      </c>
      <c r="S216" s="17">
        <v>0</v>
      </c>
      <c r="T216" s="17">
        <v>5000</v>
      </c>
      <c r="U216" s="17">
        <v>0</v>
      </c>
      <c r="V216" s="17">
        <v>0</v>
      </c>
      <c r="W216" s="20">
        <v>5000</v>
      </c>
      <c r="X216" s="16" t="s">
        <v>38</v>
      </c>
      <c r="Y216" s="21" t="s">
        <v>38</v>
      </c>
      <c r="Z216" s="20">
        <v>0</v>
      </c>
      <c r="AA216" s="17" t="s">
        <v>38</v>
      </c>
      <c r="AB216" s="22" t="s">
        <v>39</v>
      </c>
      <c r="AC216" s="23" t="str">
        <f t="shared" si="23"/>
        <v>E</v>
      </c>
      <c r="AD216" s="17">
        <v>0</v>
      </c>
      <c r="AE216" s="17">
        <v>0</v>
      </c>
      <c r="AF216" s="17">
        <v>0</v>
      </c>
      <c r="AG216" s="17">
        <v>0</v>
      </c>
      <c r="AH216" s="15" t="s">
        <v>40</v>
      </c>
    </row>
    <row r="217" spans="1:34" ht="14.5">
      <c r="A217" s="13" t="str">
        <f t="shared" si="18"/>
        <v>None</v>
      </c>
      <c r="B217" s="14" t="s">
        <v>170</v>
      </c>
      <c r="C217" s="15" t="s">
        <v>161</v>
      </c>
      <c r="D217" s="19" t="str">
        <f t="shared" si="19"/>
        <v>前八週無拉料</v>
      </c>
      <c r="E217" s="16" t="str">
        <f t="shared" si="20"/>
        <v>--</v>
      </c>
      <c r="F217" s="16" t="str">
        <f t="shared" si="21"/>
        <v>--</v>
      </c>
      <c r="G217" s="16" t="str">
        <f t="shared" si="22"/>
        <v>--</v>
      </c>
      <c r="H217" s="24" t="str">
        <f>IFERROR(VLOOKUP(B217,#REF!,8,FALSE),"")</f>
        <v/>
      </c>
      <c r="I217" s="17">
        <v>0</v>
      </c>
      <c r="J217" s="17">
        <v>0</v>
      </c>
      <c r="K217" s="24" t="str">
        <f>IFERROR(VLOOKUP(B217,#REF!,11,FALSE),"")</f>
        <v/>
      </c>
      <c r="L217" s="17">
        <v>0</v>
      </c>
      <c r="M217" s="6" t="s">
        <v>404</v>
      </c>
      <c r="N217" s="18" t="str">
        <f>IFERROR(VLOOKUP(B217,#REF!,13,FALSE),"")</f>
        <v/>
      </c>
      <c r="O217" s="19" t="str">
        <f>IFERROR(VLOOKUP(B217,#REF!,14,FALSE),"")</f>
        <v/>
      </c>
      <c r="P217" s="19" t="str">
        <f>IFERROR(VLOOKUP(B217,#REF!,15,FALSE),"")</f>
        <v/>
      </c>
      <c r="Q217" s="19"/>
      <c r="R217" s="25" t="str">
        <f>IFERROR(VLOOKUP(B217,#REF!,16,FALSE),"")</f>
        <v/>
      </c>
      <c r="S217" s="17">
        <v>0</v>
      </c>
      <c r="T217" s="17">
        <v>0</v>
      </c>
      <c r="U217" s="17">
        <v>0</v>
      </c>
      <c r="V217" s="17">
        <v>0</v>
      </c>
      <c r="W217" s="20">
        <v>0</v>
      </c>
      <c r="X217" s="16" t="s">
        <v>38</v>
      </c>
      <c r="Y217" s="21" t="s">
        <v>38</v>
      </c>
      <c r="Z217" s="20">
        <v>0</v>
      </c>
      <c r="AA217" s="17">
        <v>0</v>
      </c>
      <c r="AB217" s="22" t="s">
        <v>39</v>
      </c>
      <c r="AC217" s="23" t="str">
        <f t="shared" si="23"/>
        <v>E</v>
      </c>
      <c r="AD217" s="17">
        <v>0</v>
      </c>
      <c r="AE217" s="17">
        <v>0</v>
      </c>
      <c r="AF217" s="17">
        <v>0</v>
      </c>
      <c r="AG217" s="17">
        <v>2000</v>
      </c>
      <c r="AH217" s="15" t="s">
        <v>40</v>
      </c>
    </row>
    <row r="218" spans="1:34" ht="14.5">
      <c r="A218" s="13" t="str">
        <f t="shared" si="18"/>
        <v>Normal</v>
      </c>
      <c r="B218" s="14" t="s">
        <v>171</v>
      </c>
      <c r="C218" s="15" t="s">
        <v>161</v>
      </c>
      <c r="D218" s="19">
        <f t="shared" si="19"/>
        <v>2.7</v>
      </c>
      <c r="E218" s="16" t="str">
        <f t="shared" si="20"/>
        <v>--</v>
      </c>
      <c r="F218" s="16">
        <f t="shared" si="21"/>
        <v>6.9</v>
      </c>
      <c r="G218" s="16" t="str">
        <f t="shared" si="22"/>
        <v>--</v>
      </c>
      <c r="H218" s="24" t="str">
        <f>IFERROR(VLOOKUP(B218,#REF!,8,FALSE),"")</f>
        <v/>
      </c>
      <c r="I218" s="17">
        <v>90000</v>
      </c>
      <c r="J218" s="17">
        <v>60000</v>
      </c>
      <c r="K218" s="24" t="str">
        <f>IFERROR(VLOOKUP(B218,#REF!,11,FALSE),"")</f>
        <v/>
      </c>
      <c r="L218" s="17">
        <v>34640</v>
      </c>
      <c r="M218" s="6" t="s">
        <v>404</v>
      </c>
      <c r="N218" s="18" t="str">
        <f>IFERROR(VLOOKUP(B218,#REF!,13,FALSE),"")</f>
        <v/>
      </c>
      <c r="O218" s="19" t="str">
        <f>IFERROR(VLOOKUP(B218,#REF!,14,FALSE),"")</f>
        <v/>
      </c>
      <c r="P218" s="19" t="str">
        <f>IFERROR(VLOOKUP(B218,#REF!,15,FALSE),"")</f>
        <v/>
      </c>
      <c r="Q218" s="19"/>
      <c r="R218" s="25" t="str">
        <f>IFERROR(VLOOKUP(B218,#REF!,16,FALSE),"")</f>
        <v/>
      </c>
      <c r="S218" s="17">
        <v>6000</v>
      </c>
      <c r="T218" s="17">
        <v>7340</v>
      </c>
      <c r="U218" s="17">
        <v>21000</v>
      </c>
      <c r="V218" s="17">
        <v>300</v>
      </c>
      <c r="W218" s="20">
        <v>124640</v>
      </c>
      <c r="X218" s="16">
        <v>9.5</v>
      </c>
      <c r="Y218" s="21" t="s">
        <v>38</v>
      </c>
      <c r="Z218" s="20">
        <v>13063</v>
      </c>
      <c r="AA218" s="17" t="s">
        <v>38</v>
      </c>
      <c r="AB218" s="22" t="s">
        <v>39</v>
      </c>
      <c r="AC218" s="23" t="str">
        <f t="shared" si="23"/>
        <v>E</v>
      </c>
      <c r="AD218" s="17">
        <v>0</v>
      </c>
      <c r="AE218" s="17">
        <v>17413</v>
      </c>
      <c r="AF218" s="17">
        <v>21750</v>
      </c>
      <c r="AG218" s="17">
        <v>0</v>
      </c>
      <c r="AH218" s="15" t="s">
        <v>40</v>
      </c>
    </row>
    <row r="219" spans="1:34" ht="14.5">
      <c r="A219" s="13" t="str">
        <f t="shared" si="18"/>
        <v>OverStock</v>
      </c>
      <c r="B219" s="14" t="s">
        <v>172</v>
      </c>
      <c r="C219" s="15" t="s">
        <v>161</v>
      </c>
      <c r="D219" s="19">
        <f t="shared" si="19"/>
        <v>61.8</v>
      </c>
      <c r="E219" s="16" t="str">
        <f t="shared" si="20"/>
        <v>--</v>
      </c>
      <c r="F219" s="16">
        <f t="shared" si="21"/>
        <v>0</v>
      </c>
      <c r="G219" s="16" t="str">
        <f t="shared" si="22"/>
        <v>--</v>
      </c>
      <c r="H219" s="24" t="str">
        <f>IFERROR(VLOOKUP(B219,#REF!,8,FALSE),"")</f>
        <v/>
      </c>
      <c r="I219" s="17">
        <v>0</v>
      </c>
      <c r="J219" s="17">
        <v>0</v>
      </c>
      <c r="K219" s="24" t="str">
        <f>IFERROR(VLOOKUP(B219,#REF!,11,FALSE),"")</f>
        <v/>
      </c>
      <c r="L219" s="17">
        <v>19350</v>
      </c>
      <c r="M219" s="6" t="s">
        <v>404</v>
      </c>
      <c r="N219" s="18" t="str">
        <f>IFERROR(VLOOKUP(B219,#REF!,13,FALSE),"")</f>
        <v/>
      </c>
      <c r="O219" s="19" t="str">
        <f>IFERROR(VLOOKUP(B219,#REF!,14,FALSE),"")</f>
        <v/>
      </c>
      <c r="P219" s="19" t="str">
        <f>IFERROR(VLOOKUP(B219,#REF!,15,FALSE),"")</f>
        <v/>
      </c>
      <c r="Q219" s="19"/>
      <c r="R219" s="25" t="str">
        <f>IFERROR(VLOOKUP(B219,#REF!,16,FALSE),"")</f>
        <v/>
      </c>
      <c r="S219" s="17">
        <v>0</v>
      </c>
      <c r="T219" s="17">
        <v>19350</v>
      </c>
      <c r="U219" s="17">
        <v>0</v>
      </c>
      <c r="V219" s="17">
        <v>0</v>
      </c>
      <c r="W219" s="20">
        <v>19350</v>
      </c>
      <c r="X219" s="16">
        <v>61.8</v>
      </c>
      <c r="Y219" s="21" t="s">
        <v>38</v>
      </c>
      <c r="Z219" s="20">
        <v>313</v>
      </c>
      <c r="AA219" s="17" t="s">
        <v>38</v>
      </c>
      <c r="AB219" s="22" t="s">
        <v>39</v>
      </c>
      <c r="AC219" s="23" t="str">
        <f t="shared" si="23"/>
        <v>E</v>
      </c>
      <c r="AD219" s="17">
        <v>50</v>
      </c>
      <c r="AE219" s="17">
        <v>4100</v>
      </c>
      <c r="AF219" s="17">
        <v>8000</v>
      </c>
      <c r="AG219" s="17">
        <v>0</v>
      </c>
      <c r="AH219" s="15" t="s">
        <v>40</v>
      </c>
    </row>
    <row r="220" spans="1:34" ht="14.5">
      <c r="A220" s="13" t="str">
        <f t="shared" si="18"/>
        <v>Normal</v>
      </c>
      <c r="B220" s="14" t="s">
        <v>174</v>
      </c>
      <c r="C220" s="15" t="s">
        <v>161</v>
      </c>
      <c r="D220" s="19">
        <f t="shared" si="19"/>
        <v>2</v>
      </c>
      <c r="E220" s="16" t="str">
        <f t="shared" si="20"/>
        <v>--</v>
      </c>
      <c r="F220" s="16">
        <f t="shared" si="21"/>
        <v>10.7</v>
      </c>
      <c r="G220" s="16" t="str">
        <f t="shared" si="22"/>
        <v>--</v>
      </c>
      <c r="H220" s="24" t="str">
        <f>IFERROR(VLOOKUP(B220,#REF!,8,FALSE),"")</f>
        <v/>
      </c>
      <c r="I220" s="17">
        <v>130000</v>
      </c>
      <c r="J220" s="17">
        <v>100000</v>
      </c>
      <c r="K220" s="24" t="str">
        <f>IFERROR(VLOOKUP(B220,#REF!,11,FALSE),"")</f>
        <v/>
      </c>
      <c r="L220" s="17">
        <v>24250</v>
      </c>
      <c r="M220" s="6" t="s">
        <v>404</v>
      </c>
      <c r="N220" s="18" t="str">
        <f>IFERROR(VLOOKUP(B220,#REF!,13,FALSE),"")</f>
        <v/>
      </c>
      <c r="O220" s="19" t="str">
        <f>IFERROR(VLOOKUP(B220,#REF!,14,FALSE),"")</f>
        <v/>
      </c>
      <c r="P220" s="19" t="str">
        <f>IFERROR(VLOOKUP(B220,#REF!,15,FALSE),"")</f>
        <v/>
      </c>
      <c r="Q220" s="19"/>
      <c r="R220" s="25" t="str">
        <f>IFERROR(VLOOKUP(B220,#REF!,16,FALSE),"")</f>
        <v/>
      </c>
      <c r="S220" s="17">
        <v>2500</v>
      </c>
      <c r="T220" s="17">
        <v>9250</v>
      </c>
      <c r="U220" s="17">
        <v>12500</v>
      </c>
      <c r="V220" s="17">
        <v>0</v>
      </c>
      <c r="W220" s="20">
        <v>154250</v>
      </c>
      <c r="X220" s="16">
        <v>12.7</v>
      </c>
      <c r="Y220" s="21" t="s">
        <v>38</v>
      </c>
      <c r="Z220" s="20">
        <v>12188</v>
      </c>
      <c r="AA220" s="17" t="s">
        <v>38</v>
      </c>
      <c r="AB220" s="22" t="s">
        <v>39</v>
      </c>
      <c r="AC220" s="23" t="str">
        <f t="shared" si="23"/>
        <v>E</v>
      </c>
      <c r="AD220" s="17">
        <v>0</v>
      </c>
      <c r="AE220" s="17">
        <v>27615</v>
      </c>
      <c r="AF220" s="17">
        <v>21500</v>
      </c>
      <c r="AG220" s="17">
        <v>10000</v>
      </c>
      <c r="AH220" s="15" t="s">
        <v>40</v>
      </c>
    </row>
    <row r="221" spans="1:34" ht="14.5">
      <c r="A221" s="13" t="str">
        <f t="shared" si="18"/>
        <v>ZeroZero</v>
      </c>
      <c r="B221" s="14" t="s">
        <v>175</v>
      </c>
      <c r="C221" s="15" t="s">
        <v>161</v>
      </c>
      <c r="D221" s="19" t="str">
        <f t="shared" si="19"/>
        <v>前八週無拉料</v>
      </c>
      <c r="E221" s="16" t="str">
        <f t="shared" si="20"/>
        <v>--</v>
      </c>
      <c r="F221" s="16" t="str">
        <f t="shared" si="21"/>
        <v>--</v>
      </c>
      <c r="G221" s="16" t="str">
        <f t="shared" si="22"/>
        <v>--</v>
      </c>
      <c r="H221" s="24" t="str">
        <f>IFERROR(VLOOKUP(B221,#REF!,8,FALSE),"")</f>
        <v/>
      </c>
      <c r="I221" s="17">
        <v>0</v>
      </c>
      <c r="J221" s="17">
        <v>0</v>
      </c>
      <c r="K221" s="24" t="str">
        <f>IFERROR(VLOOKUP(B221,#REF!,11,FALSE),"")</f>
        <v/>
      </c>
      <c r="L221" s="17">
        <v>177</v>
      </c>
      <c r="M221" s="6" t="s">
        <v>404</v>
      </c>
      <c r="N221" s="18" t="str">
        <f>IFERROR(VLOOKUP(B221,#REF!,13,FALSE),"")</f>
        <v/>
      </c>
      <c r="O221" s="19" t="str">
        <f>IFERROR(VLOOKUP(B221,#REF!,14,FALSE),"")</f>
        <v/>
      </c>
      <c r="P221" s="19" t="str">
        <f>IFERROR(VLOOKUP(B221,#REF!,15,FALSE),"")</f>
        <v/>
      </c>
      <c r="Q221" s="19"/>
      <c r="R221" s="25" t="str">
        <f>IFERROR(VLOOKUP(B221,#REF!,16,FALSE),"")</f>
        <v/>
      </c>
      <c r="S221" s="17">
        <v>0</v>
      </c>
      <c r="T221" s="17">
        <v>0</v>
      </c>
      <c r="U221" s="17">
        <v>177</v>
      </c>
      <c r="V221" s="17">
        <v>0</v>
      </c>
      <c r="W221" s="20">
        <v>177</v>
      </c>
      <c r="X221" s="16" t="s">
        <v>38</v>
      </c>
      <c r="Y221" s="21" t="s">
        <v>38</v>
      </c>
      <c r="Z221" s="20">
        <v>0</v>
      </c>
      <c r="AA221" s="17" t="s">
        <v>38</v>
      </c>
      <c r="AB221" s="22" t="s">
        <v>39</v>
      </c>
      <c r="AC221" s="23" t="str">
        <f t="shared" si="23"/>
        <v>E</v>
      </c>
      <c r="AD221" s="17">
        <v>0</v>
      </c>
      <c r="AE221" s="17">
        <v>0</v>
      </c>
      <c r="AF221" s="17">
        <v>0</v>
      </c>
      <c r="AG221" s="17">
        <v>0</v>
      </c>
      <c r="AH221" s="15" t="s">
        <v>40</v>
      </c>
    </row>
    <row r="222" spans="1:34" ht="14.5">
      <c r="A222" s="13" t="str">
        <f t="shared" si="18"/>
        <v>OverStock</v>
      </c>
      <c r="B222" s="14" t="s">
        <v>177</v>
      </c>
      <c r="C222" s="15" t="s">
        <v>161</v>
      </c>
      <c r="D222" s="19">
        <f t="shared" si="19"/>
        <v>24</v>
      </c>
      <c r="E222" s="16" t="str">
        <f t="shared" si="20"/>
        <v>--</v>
      </c>
      <c r="F222" s="16">
        <f t="shared" si="21"/>
        <v>0</v>
      </c>
      <c r="G222" s="16" t="str">
        <f t="shared" si="22"/>
        <v>--</v>
      </c>
      <c r="H222" s="24" t="str">
        <f>IFERROR(VLOOKUP(B222,#REF!,8,FALSE),"")</f>
        <v/>
      </c>
      <c r="I222" s="17">
        <v>0</v>
      </c>
      <c r="J222" s="17">
        <v>0</v>
      </c>
      <c r="K222" s="24" t="str">
        <f>IFERROR(VLOOKUP(B222,#REF!,11,FALSE),"")</f>
        <v/>
      </c>
      <c r="L222" s="17">
        <v>15000</v>
      </c>
      <c r="M222" s="6" t="s">
        <v>404</v>
      </c>
      <c r="N222" s="18" t="str">
        <f>IFERROR(VLOOKUP(B222,#REF!,13,FALSE),"")</f>
        <v/>
      </c>
      <c r="O222" s="19" t="str">
        <f>IFERROR(VLOOKUP(B222,#REF!,14,FALSE),"")</f>
        <v/>
      </c>
      <c r="P222" s="19" t="str">
        <f>IFERROR(VLOOKUP(B222,#REF!,15,FALSE),"")</f>
        <v/>
      </c>
      <c r="Q222" s="19"/>
      <c r="R222" s="25" t="str">
        <f>IFERROR(VLOOKUP(B222,#REF!,16,FALSE),"")</f>
        <v/>
      </c>
      <c r="S222" s="17">
        <v>0</v>
      </c>
      <c r="T222" s="17">
        <v>10000</v>
      </c>
      <c r="U222" s="17">
        <v>5000</v>
      </c>
      <c r="V222" s="17">
        <v>0</v>
      </c>
      <c r="W222" s="20">
        <v>15000</v>
      </c>
      <c r="X222" s="16">
        <v>24</v>
      </c>
      <c r="Y222" s="21" t="s">
        <v>38</v>
      </c>
      <c r="Z222" s="20">
        <v>625</v>
      </c>
      <c r="AA222" s="17" t="s">
        <v>38</v>
      </c>
      <c r="AB222" s="22" t="s">
        <v>39</v>
      </c>
      <c r="AC222" s="23" t="str">
        <f t="shared" si="23"/>
        <v>E</v>
      </c>
      <c r="AD222" s="17">
        <v>0</v>
      </c>
      <c r="AE222" s="17">
        <v>0</v>
      </c>
      <c r="AF222" s="17">
        <v>0</v>
      </c>
      <c r="AG222" s="17">
        <v>0</v>
      </c>
      <c r="AH222" s="15" t="s">
        <v>40</v>
      </c>
    </row>
    <row r="223" spans="1:34" ht="14.5">
      <c r="A223" s="13" t="str">
        <f t="shared" si="18"/>
        <v>None</v>
      </c>
      <c r="B223" s="14" t="s">
        <v>178</v>
      </c>
      <c r="C223" s="15" t="s">
        <v>161</v>
      </c>
      <c r="D223" s="19" t="str">
        <f t="shared" si="19"/>
        <v>前八週無拉料</v>
      </c>
      <c r="E223" s="16" t="str">
        <f t="shared" si="20"/>
        <v>--</v>
      </c>
      <c r="F223" s="16" t="str">
        <f t="shared" si="21"/>
        <v>--</v>
      </c>
      <c r="G223" s="16" t="str">
        <f t="shared" si="22"/>
        <v>--</v>
      </c>
      <c r="H223" s="24" t="str">
        <f>IFERROR(VLOOKUP(B223,#REF!,8,FALSE),"")</f>
        <v/>
      </c>
      <c r="I223" s="17">
        <v>0</v>
      </c>
      <c r="J223" s="17">
        <v>0</v>
      </c>
      <c r="K223" s="24" t="str">
        <f>IFERROR(VLOOKUP(B223,#REF!,11,FALSE),"")</f>
        <v/>
      </c>
      <c r="L223" s="17">
        <v>0</v>
      </c>
      <c r="M223" s="6" t="s">
        <v>404</v>
      </c>
      <c r="N223" s="18" t="str">
        <f>IFERROR(VLOOKUP(B223,#REF!,13,FALSE),"")</f>
        <v/>
      </c>
      <c r="O223" s="19" t="str">
        <f>IFERROR(VLOOKUP(B223,#REF!,14,FALSE),"")</f>
        <v/>
      </c>
      <c r="P223" s="19" t="str">
        <f>IFERROR(VLOOKUP(B223,#REF!,15,FALSE),"")</f>
        <v/>
      </c>
      <c r="Q223" s="19"/>
      <c r="R223" s="25" t="str">
        <f>IFERROR(VLOOKUP(B223,#REF!,16,FALSE),"")</f>
        <v/>
      </c>
      <c r="S223" s="17">
        <v>0</v>
      </c>
      <c r="T223" s="17">
        <v>0</v>
      </c>
      <c r="U223" s="17">
        <v>0</v>
      </c>
      <c r="V223" s="17">
        <v>0</v>
      </c>
      <c r="W223" s="20">
        <v>0</v>
      </c>
      <c r="X223" s="16" t="s">
        <v>38</v>
      </c>
      <c r="Y223" s="21" t="s">
        <v>38</v>
      </c>
      <c r="Z223" s="20">
        <v>0</v>
      </c>
      <c r="AA223" s="17">
        <v>0</v>
      </c>
      <c r="AB223" s="22" t="s">
        <v>39</v>
      </c>
      <c r="AC223" s="23" t="str">
        <f t="shared" si="23"/>
        <v>E</v>
      </c>
      <c r="AD223" s="17">
        <v>0</v>
      </c>
      <c r="AE223" s="17">
        <v>0</v>
      </c>
      <c r="AF223" s="17">
        <v>0</v>
      </c>
      <c r="AG223" s="17">
        <v>0</v>
      </c>
      <c r="AH223" s="15" t="s">
        <v>40</v>
      </c>
    </row>
    <row r="224" spans="1:34" ht="14.5">
      <c r="A224" s="13" t="str">
        <f t="shared" si="18"/>
        <v>None</v>
      </c>
      <c r="B224" s="14" t="s">
        <v>179</v>
      </c>
      <c r="C224" s="15" t="s">
        <v>161</v>
      </c>
      <c r="D224" s="19" t="str">
        <f t="shared" si="19"/>
        <v>前八週無拉料</v>
      </c>
      <c r="E224" s="16" t="str">
        <f t="shared" si="20"/>
        <v>--</v>
      </c>
      <c r="F224" s="16" t="str">
        <f t="shared" si="21"/>
        <v>--</v>
      </c>
      <c r="G224" s="16" t="str">
        <f t="shared" si="22"/>
        <v>--</v>
      </c>
      <c r="H224" s="24" t="str">
        <f>IFERROR(VLOOKUP(B224,#REF!,8,FALSE),"")</f>
        <v/>
      </c>
      <c r="I224" s="17">
        <v>0</v>
      </c>
      <c r="J224" s="17">
        <v>0</v>
      </c>
      <c r="K224" s="24" t="str">
        <f>IFERROR(VLOOKUP(B224,#REF!,11,FALSE),"")</f>
        <v/>
      </c>
      <c r="L224" s="17">
        <v>0</v>
      </c>
      <c r="M224" s="6" t="s">
        <v>404</v>
      </c>
      <c r="N224" s="18" t="str">
        <f>IFERROR(VLOOKUP(B224,#REF!,13,FALSE),"")</f>
        <v/>
      </c>
      <c r="O224" s="19" t="str">
        <f>IFERROR(VLOOKUP(B224,#REF!,14,FALSE),"")</f>
        <v/>
      </c>
      <c r="P224" s="19" t="str">
        <f>IFERROR(VLOOKUP(B224,#REF!,15,FALSE),"")</f>
        <v/>
      </c>
      <c r="Q224" s="19"/>
      <c r="R224" s="25" t="str">
        <f>IFERROR(VLOOKUP(B224,#REF!,16,FALSE),"")</f>
        <v/>
      </c>
      <c r="S224" s="17">
        <v>0</v>
      </c>
      <c r="T224" s="17">
        <v>0</v>
      </c>
      <c r="U224" s="17">
        <v>0</v>
      </c>
      <c r="V224" s="17">
        <v>0</v>
      </c>
      <c r="W224" s="20">
        <v>0</v>
      </c>
      <c r="X224" s="16" t="s">
        <v>38</v>
      </c>
      <c r="Y224" s="21" t="s">
        <v>38</v>
      </c>
      <c r="Z224" s="20">
        <v>0</v>
      </c>
      <c r="AA224" s="17">
        <v>0</v>
      </c>
      <c r="AB224" s="22" t="s">
        <v>39</v>
      </c>
      <c r="AC224" s="23" t="str">
        <f t="shared" si="23"/>
        <v>E</v>
      </c>
      <c r="AD224" s="17">
        <v>0</v>
      </c>
      <c r="AE224" s="17">
        <v>0</v>
      </c>
      <c r="AF224" s="17">
        <v>0</v>
      </c>
      <c r="AG224" s="17">
        <v>0</v>
      </c>
      <c r="AH224" s="15" t="s">
        <v>40</v>
      </c>
    </row>
    <row r="225" spans="1:34" ht="14.5">
      <c r="A225" s="13" t="str">
        <f t="shared" si="18"/>
        <v>OverStock</v>
      </c>
      <c r="B225" s="14" t="s">
        <v>181</v>
      </c>
      <c r="C225" s="15" t="s">
        <v>161</v>
      </c>
      <c r="D225" s="19">
        <f t="shared" si="19"/>
        <v>34.700000000000003</v>
      </c>
      <c r="E225" s="16" t="str">
        <f t="shared" si="20"/>
        <v>--</v>
      </c>
      <c r="F225" s="16">
        <f t="shared" si="21"/>
        <v>0</v>
      </c>
      <c r="G225" s="16" t="str">
        <f t="shared" si="22"/>
        <v>--</v>
      </c>
      <c r="H225" s="24" t="str">
        <f>IFERROR(VLOOKUP(B225,#REF!,8,FALSE),"")</f>
        <v/>
      </c>
      <c r="I225" s="17">
        <v>0</v>
      </c>
      <c r="J225" s="17">
        <v>0</v>
      </c>
      <c r="K225" s="24" t="str">
        <f>IFERROR(VLOOKUP(B225,#REF!,11,FALSE),"")</f>
        <v/>
      </c>
      <c r="L225" s="17">
        <v>65000</v>
      </c>
      <c r="M225" s="6" t="s">
        <v>404</v>
      </c>
      <c r="N225" s="18" t="str">
        <f>IFERROR(VLOOKUP(B225,#REF!,13,FALSE),"")</f>
        <v/>
      </c>
      <c r="O225" s="19" t="str">
        <f>IFERROR(VLOOKUP(B225,#REF!,14,FALSE),"")</f>
        <v/>
      </c>
      <c r="P225" s="19" t="str">
        <f>IFERROR(VLOOKUP(B225,#REF!,15,FALSE),"")</f>
        <v/>
      </c>
      <c r="Q225" s="19"/>
      <c r="R225" s="25" t="str">
        <f>IFERROR(VLOOKUP(B225,#REF!,16,FALSE),"")</f>
        <v/>
      </c>
      <c r="S225" s="17">
        <v>0</v>
      </c>
      <c r="T225" s="17">
        <v>65000</v>
      </c>
      <c r="U225" s="17">
        <v>0</v>
      </c>
      <c r="V225" s="17">
        <v>0</v>
      </c>
      <c r="W225" s="20">
        <v>65000</v>
      </c>
      <c r="X225" s="16">
        <v>34.700000000000003</v>
      </c>
      <c r="Y225" s="21" t="s">
        <v>38</v>
      </c>
      <c r="Z225" s="20">
        <v>1875</v>
      </c>
      <c r="AA225" s="17" t="s">
        <v>38</v>
      </c>
      <c r="AB225" s="22" t="s">
        <v>39</v>
      </c>
      <c r="AC225" s="23" t="str">
        <f t="shared" si="23"/>
        <v>E</v>
      </c>
      <c r="AD225" s="17">
        <v>0</v>
      </c>
      <c r="AE225" s="17">
        <v>0</v>
      </c>
      <c r="AF225" s="17">
        <v>0</v>
      </c>
      <c r="AG225" s="17">
        <v>0</v>
      </c>
      <c r="AH225" s="15" t="s">
        <v>40</v>
      </c>
    </row>
    <row r="226" spans="1:34" ht="14.5">
      <c r="A226" s="13" t="str">
        <f t="shared" si="18"/>
        <v>None</v>
      </c>
      <c r="B226" s="14" t="s">
        <v>182</v>
      </c>
      <c r="C226" s="15" t="s">
        <v>161</v>
      </c>
      <c r="D226" s="19" t="str">
        <f t="shared" si="19"/>
        <v>前八週無拉料</v>
      </c>
      <c r="E226" s="16" t="str">
        <f t="shared" si="20"/>
        <v>--</v>
      </c>
      <c r="F226" s="16" t="str">
        <f t="shared" si="21"/>
        <v>--</v>
      </c>
      <c r="G226" s="16" t="str">
        <f t="shared" si="22"/>
        <v>--</v>
      </c>
      <c r="H226" s="24" t="str">
        <f>IFERROR(VLOOKUP(B226,#REF!,8,FALSE),"")</f>
        <v/>
      </c>
      <c r="I226" s="17">
        <v>0</v>
      </c>
      <c r="J226" s="17">
        <v>0</v>
      </c>
      <c r="K226" s="24" t="str">
        <f>IFERROR(VLOOKUP(B226,#REF!,11,FALSE),"")</f>
        <v/>
      </c>
      <c r="L226" s="17">
        <v>0</v>
      </c>
      <c r="M226" s="6" t="s">
        <v>404</v>
      </c>
      <c r="N226" s="18" t="str">
        <f>IFERROR(VLOOKUP(B226,#REF!,13,FALSE),"")</f>
        <v/>
      </c>
      <c r="O226" s="19" t="str">
        <f>IFERROR(VLOOKUP(B226,#REF!,14,FALSE),"")</f>
        <v/>
      </c>
      <c r="P226" s="19" t="str">
        <f>IFERROR(VLOOKUP(B226,#REF!,15,FALSE),"")</f>
        <v/>
      </c>
      <c r="Q226" s="19"/>
      <c r="R226" s="25" t="str">
        <f>IFERROR(VLOOKUP(B226,#REF!,16,FALSE),"")</f>
        <v/>
      </c>
      <c r="S226" s="17">
        <v>0</v>
      </c>
      <c r="T226" s="17">
        <v>0</v>
      </c>
      <c r="U226" s="17">
        <v>0</v>
      </c>
      <c r="V226" s="17">
        <v>0</v>
      </c>
      <c r="W226" s="20">
        <v>0</v>
      </c>
      <c r="X226" s="16" t="s">
        <v>38</v>
      </c>
      <c r="Y226" s="21" t="s">
        <v>38</v>
      </c>
      <c r="Z226" s="20">
        <v>0</v>
      </c>
      <c r="AA226" s="17">
        <v>0</v>
      </c>
      <c r="AB226" s="22" t="s">
        <v>39</v>
      </c>
      <c r="AC226" s="23" t="str">
        <f t="shared" si="23"/>
        <v>E</v>
      </c>
      <c r="AD226" s="17">
        <v>0</v>
      </c>
      <c r="AE226" s="17">
        <v>0</v>
      </c>
      <c r="AF226" s="17">
        <v>0</v>
      </c>
      <c r="AG226" s="17">
        <v>22823</v>
      </c>
      <c r="AH226" s="15" t="s">
        <v>40</v>
      </c>
    </row>
    <row r="227" spans="1:34" ht="14.5">
      <c r="A227" s="13" t="str">
        <f t="shared" si="18"/>
        <v>OverStock</v>
      </c>
      <c r="B227" s="14" t="s">
        <v>183</v>
      </c>
      <c r="C227" s="15" t="s">
        <v>139</v>
      </c>
      <c r="D227" s="19">
        <f t="shared" si="19"/>
        <v>70.099999999999994</v>
      </c>
      <c r="E227" s="16">
        <f t="shared" si="20"/>
        <v>12.6</v>
      </c>
      <c r="F227" s="16">
        <f t="shared" si="21"/>
        <v>0</v>
      </c>
      <c r="G227" s="16">
        <f t="shared" si="22"/>
        <v>0</v>
      </c>
      <c r="H227" s="24" t="str">
        <f>IFERROR(VLOOKUP(B227,#REF!,8,FALSE),"")</f>
        <v/>
      </c>
      <c r="I227" s="17">
        <v>0</v>
      </c>
      <c r="J227" s="17">
        <v>0</v>
      </c>
      <c r="K227" s="24" t="str">
        <f>IFERROR(VLOOKUP(B227,#REF!,11,FALSE),"")</f>
        <v/>
      </c>
      <c r="L227" s="17">
        <v>8416</v>
      </c>
      <c r="M227" s="6" t="s">
        <v>405</v>
      </c>
      <c r="N227" s="18" t="str">
        <f>IFERROR(VLOOKUP(B227,#REF!,13,FALSE),"")</f>
        <v/>
      </c>
      <c r="O227" s="19" t="str">
        <f>IFERROR(VLOOKUP(B227,#REF!,14,FALSE),"")</f>
        <v/>
      </c>
      <c r="P227" s="19" t="str">
        <f>IFERROR(VLOOKUP(B227,#REF!,15,FALSE),"")</f>
        <v/>
      </c>
      <c r="Q227" s="19"/>
      <c r="R227" s="25" t="str">
        <f>IFERROR(VLOOKUP(B227,#REF!,16,FALSE),"")</f>
        <v/>
      </c>
      <c r="S227" s="17">
        <v>0</v>
      </c>
      <c r="T227" s="17">
        <v>0</v>
      </c>
      <c r="U227" s="17">
        <v>4416</v>
      </c>
      <c r="V227" s="17">
        <v>4000</v>
      </c>
      <c r="W227" s="20">
        <v>8416</v>
      </c>
      <c r="X227" s="16">
        <v>70.099999999999994</v>
      </c>
      <c r="Y227" s="21">
        <v>12.6</v>
      </c>
      <c r="Z227" s="20">
        <v>120</v>
      </c>
      <c r="AA227" s="17">
        <v>667</v>
      </c>
      <c r="AB227" s="22">
        <v>5.6</v>
      </c>
      <c r="AC227" s="23">
        <f t="shared" si="23"/>
        <v>150</v>
      </c>
      <c r="AD227" s="17">
        <v>0</v>
      </c>
      <c r="AE227" s="17">
        <v>5000</v>
      </c>
      <c r="AF227" s="17">
        <v>1000</v>
      </c>
      <c r="AG227" s="17">
        <v>0</v>
      </c>
      <c r="AH227" s="15" t="s">
        <v>40</v>
      </c>
    </row>
    <row r="228" spans="1:34" ht="14.5">
      <c r="A228" s="13" t="str">
        <f t="shared" si="18"/>
        <v>Normal</v>
      </c>
      <c r="B228" s="14" t="s">
        <v>184</v>
      </c>
      <c r="C228" s="15" t="s">
        <v>139</v>
      </c>
      <c r="D228" s="19">
        <f t="shared" si="19"/>
        <v>8.5</v>
      </c>
      <c r="E228" s="16">
        <f t="shared" si="20"/>
        <v>12.9</v>
      </c>
      <c r="F228" s="16">
        <f t="shared" si="21"/>
        <v>0</v>
      </c>
      <c r="G228" s="16">
        <f t="shared" si="22"/>
        <v>0</v>
      </c>
      <c r="H228" s="24" t="str">
        <f>IFERROR(VLOOKUP(B228,#REF!,8,FALSE),"")</f>
        <v/>
      </c>
      <c r="I228" s="17">
        <v>0</v>
      </c>
      <c r="J228" s="17">
        <v>0</v>
      </c>
      <c r="K228" s="24" t="str">
        <f>IFERROR(VLOOKUP(B228,#REF!,11,FALSE),"")</f>
        <v/>
      </c>
      <c r="L228" s="17">
        <v>608699</v>
      </c>
      <c r="M228" s="6" t="s">
        <v>405</v>
      </c>
      <c r="N228" s="18" t="str">
        <f>IFERROR(VLOOKUP(B228,#REF!,13,FALSE),"")</f>
        <v/>
      </c>
      <c r="O228" s="19" t="str">
        <f>IFERROR(VLOOKUP(B228,#REF!,14,FALSE),"")</f>
        <v/>
      </c>
      <c r="P228" s="19" t="str">
        <f>IFERROR(VLOOKUP(B228,#REF!,15,FALSE),"")</f>
        <v/>
      </c>
      <c r="Q228" s="19"/>
      <c r="R228" s="25" t="str">
        <f>IFERROR(VLOOKUP(B228,#REF!,16,FALSE),"")</f>
        <v/>
      </c>
      <c r="S228" s="17">
        <v>0</v>
      </c>
      <c r="T228" s="17">
        <v>192000</v>
      </c>
      <c r="U228" s="17">
        <v>314699</v>
      </c>
      <c r="V228" s="17">
        <v>102000</v>
      </c>
      <c r="W228" s="20">
        <v>608699</v>
      </c>
      <c r="X228" s="16">
        <v>8.5</v>
      </c>
      <c r="Y228" s="21">
        <v>12.9</v>
      </c>
      <c r="Z228" s="20">
        <v>71687</v>
      </c>
      <c r="AA228" s="17">
        <v>47111</v>
      </c>
      <c r="AB228" s="22">
        <v>0.7</v>
      </c>
      <c r="AC228" s="23">
        <f t="shared" si="23"/>
        <v>100</v>
      </c>
      <c r="AD228" s="17">
        <v>38000</v>
      </c>
      <c r="AE228" s="17">
        <v>206000</v>
      </c>
      <c r="AF228" s="17">
        <v>218000</v>
      </c>
      <c r="AG228" s="17">
        <v>126000</v>
      </c>
      <c r="AH228" s="15" t="s">
        <v>40</v>
      </c>
    </row>
    <row r="229" spans="1:34" ht="14.5">
      <c r="A229" s="13" t="str">
        <f t="shared" si="18"/>
        <v>Normal</v>
      </c>
      <c r="B229" s="14" t="s">
        <v>185</v>
      </c>
      <c r="C229" s="15" t="s">
        <v>139</v>
      </c>
      <c r="D229" s="19">
        <f t="shared" si="19"/>
        <v>5.3</v>
      </c>
      <c r="E229" s="16">
        <f t="shared" si="20"/>
        <v>5.0999999999999996</v>
      </c>
      <c r="F229" s="16">
        <f t="shared" si="21"/>
        <v>0</v>
      </c>
      <c r="G229" s="16">
        <f t="shared" si="22"/>
        <v>0</v>
      </c>
      <c r="H229" s="24" t="str">
        <f>IFERROR(VLOOKUP(B229,#REF!,8,FALSE),"")</f>
        <v/>
      </c>
      <c r="I229" s="17">
        <v>0</v>
      </c>
      <c r="J229" s="17">
        <v>0</v>
      </c>
      <c r="K229" s="24" t="str">
        <f>IFERROR(VLOOKUP(B229,#REF!,11,FALSE),"")</f>
        <v/>
      </c>
      <c r="L229" s="17">
        <v>22539</v>
      </c>
      <c r="M229" s="6" t="s">
        <v>405</v>
      </c>
      <c r="N229" s="18" t="str">
        <f>IFERROR(VLOOKUP(B229,#REF!,13,FALSE),"")</f>
        <v/>
      </c>
      <c r="O229" s="19" t="str">
        <f>IFERROR(VLOOKUP(B229,#REF!,14,FALSE),"")</f>
        <v/>
      </c>
      <c r="P229" s="19" t="str">
        <f>IFERROR(VLOOKUP(B229,#REF!,15,FALSE),"")</f>
        <v/>
      </c>
      <c r="Q229" s="19"/>
      <c r="R229" s="25" t="str">
        <f>IFERROR(VLOOKUP(B229,#REF!,16,FALSE),"")</f>
        <v/>
      </c>
      <c r="S229" s="17">
        <v>0</v>
      </c>
      <c r="T229" s="17">
        <v>10000</v>
      </c>
      <c r="U229" s="17">
        <v>12539</v>
      </c>
      <c r="V229" s="17">
        <v>0</v>
      </c>
      <c r="W229" s="20">
        <v>22539</v>
      </c>
      <c r="X229" s="16">
        <v>5.3</v>
      </c>
      <c r="Y229" s="21">
        <v>5.0999999999999996</v>
      </c>
      <c r="Z229" s="20">
        <v>4279</v>
      </c>
      <c r="AA229" s="17">
        <v>4444</v>
      </c>
      <c r="AB229" s="22">
        <v>1</v>
      </c>
      <c r="AC229" s="23">
        <f t="shared" si="23"/>
        <v>100</v>
      </c>
      <c r="AD229" s="17">
        <v>0</v>
      </c>
      <c r="AE229" s="17">
        <v>26000</v>
      </c>
      <c r="AF229" s="17">
        <v>14000</v>
      </c>
      <c r="AG229" s="17">
        <v>12000</v>
      </c>
      <c r="AH229" s="15" t="s">
        <v>40</v>
      </c>
    </row>
    <row r="230" spans="1:34" ht="14.5">
      <c r="A230" s="13" t="str">
        <f t="shared" si="18"/>
        <v>OverStock</v>
      </c>
      <c r="B230" s="14" t="s">
        <v>186</v>
      </c>
      <c r="C230" s="15" t="s">
        <v>139</v>
      </c>
      <c r="D230" s="19">
        <f t="shared" si="19"/>
        <v>21.5</v>
      </c>
      <c r="E230" s="16">
        <f t="shared" si="20"/>
        <v>9.5</v>
      </c>
      <c r="F230" s="16">
        <f t="shared" si="21"/>
        <v>0</v>
      </c>
      <c r="G230" s="16">
        <f t="shared" si="22"/>
        <v>0</v>
      </c>
      <c r="H230" s="24" t="str">
        <f>IFERROR(VLOOKUP(B230,#REF!,8,FALSE),"")</f>
        <v/>
      </c>
      <c r="I230" s="17">
        <v>0</v>
      </c>
      <c r="J230" s="17">
        <v>0</v>
      </c>
      <c r="K230" s="24" t="str">
        <f>IFERROR(VLOOKUP(B230,#REF!,11,FALSE),"")</f>
        <v/>
      </c>
      <c r="L230" s="17">
        <v>117451</v>
      </c>
      <c r="M230" s="6" t="s">
        <v>405</v>
      </c>
      <c r="N230" s="18" t="str">
        <f>IFERROR(VLOOKUP(B230,#REF!,13,FALSE),"")</f>
        <v/>
      </c>
      <c r="O230" s="19" t="str">
        <f>IFERROR(VLOOKUP(B230,#REF!,14,FALSE),"")</f>
        <v/>
      </c>
      <c r="P230" s="19" t="str">
        <f>IFERROR(VLOOKUP(B230,#REF!,15,FALSE),"")</f>
        <v/>
      </c>
      <c r="Q230" s="19"/>
      <c r="R230" s="25" t="str">
        <f>IFERROR(VLOOKUP(B230,#REF!,16,FALSE),"")</f>
        <v/>
      </c>
      <c r="S230" s="17">
        <v>0</v>
      </c>
      <c r="T230" s="17">
        <v>92000</v>
      </c>
      <c r="U230" s="17">
        <v>15111</v>
      </c>
      <c r="V230" s="17">
        <v>10340</v>
      </c>
      <c r="W230" s="20">
        <v>117451</v>
      </c>
      <c r="X230" s="16">
        <v>21.5</v>
      </c>
      <c r="Y230" s="21">
        <v>9.5</v>
      </c>
      <c r="Z230" s="20">
        <v>5468</v>
      </c>
      <c r="AA230" s="17">
        <v>12333</v>
      </c>
      <c r="AB230" s="22">
        <v>2.2999999999999998</v>
      </c>
      <c r="AC230" s="23">
        <f t="shared" si="23"/>
        <v>150</v>
      </c>
      <c r="AD230" s="17">
        <v>18000</v>
      </c>
      <c r="AE230" s="17">
        <v>53000</v>
      </c>
      <c r="AF230" s="17">
        <v>40000</v>
      </c>
      <c r="AG230" s="17">
        <v>37000</v>
      </c>
      <c r="AH230" s="15" t="s">
        <v>40</v>
      </c>
    </row>
    <row r="231" spans="1:34" ht="14.5">
      <c r="A231" s="13" t="str">
        <f t="shared" si="18"/>
        <v>Normal</v>
      </c>
      <c r="B231" s="14" t="s">
        <v>187</v>
      </c>
      <c r="C231" s="15" t="s">
        <v>139</v>
      </c>
      <c r="D231" s="19">
        <f t="shared" si="19"/>
        <v>6.5</v>
      </c>
      <c r="E231" s="16">
        <f t="shared" si="20"/>
        <v>7.9</v>
      </c>
      <c r="F231" s="16">
        <f t="shared" si="21"/>
        <v>4.0999999999999996</v>
      </c>
      <c r="G231" s="16">
        <f t="shared" si="22"/>
        <v>5</v>
      </c>
      <c r="H231" s="24" t="str">
        <f>IFERROR(VLOOKUP(B231,#REF!,8,FALSE),"")</f>
        <v/>
      </c>
      <c r="I231" s="17">
        <v>190000</v>
      </c>
      <c r="J231" s="17">
        <v>190000</v>
      </c>
      <c r="K231" s="24" t="str">
        <f>IFERROR(VLOOKUP(B231,#REF!,11,FALSE),"")</f>
        <v/>
      </c>
      <c r="L231" s="17">
        <v>301916</v>
      </c>
      <c r="M231" s="6" t="s">
        <v>405</v>
      </c>
      <c r="N231" s="18" t="str">
        <f>IFERROR(VLOOKUP(B231,#REF!,13,FALSE),"")</f>
        <v/>
      </c>
      <c r="O231" s="19" t="str">
        <f>IFERROR(VLOOKUP(B231,#REF!,14,FALSE),"")</f>
        <v/>
      </c>
      <c r="P231" s="19" t="str">
        <f>IFERROR(VLOOKUP(B231,#REF!,15,FALSE),"")</f>
        <v/>
      </c>
      <c r="Q231" s="19"/>
      <c r="R231" s="25" t="str">
        <f>IFERROR(VLOOKUP(B231,#REF!,16,FALSE),"")</f>
        <v/>
      </c>
      <c r="S231" s="17">
        <v>0</v>
      </c>
      <c r="T231" s="17">
        <v>176291</v>
      </c>
      <c r="U231" s="17">
        <v>125625</v>
      </c>
      <c r="V231" s="17">
        <v>0</v>
      </c>
      <c r="W231" s="20">
        <v>491916</v>
      </c>
      <c r="X231" s="16">
        <v>10.5</v>
      </c>
      <c r="Y231" s="21">
        <v>12.9</v>
      </c>
      <c r="Z231" s="20">
        <v>46629</v>
      </c>
      <c r="AA231" s="17">
        <v>38222</v>
      </c>
      <c r="AB231" s="22">
        <v>0.8</v>
      </c>
      <c r="AC231" s="23">
        <f t="shared" si="23"/>
        <v>100</v>
      </c>
      <c r="AD231" s="17">
        <v>80000</v>
      </c>
      <c r="AE231" s="17">
        <v>104000</v>
      </c>
      <c r="AF231" s="17">
        <v>160000</v>
      </c>
      <c r="AG231" s="17">
        <v>168000</v>
      </c>
      <c r="AH231" s="15" t="s">
        <v>40</v>
      </c>
    </row>
    <row r="232" spans="1:34" ht="14.5">
      <c r="A232" s="13" t="str">
        <f t="shared" si="18"/>
        <v>OverStock</v>
      </c>
      <c r="B232" s="14" t="s">
        <v>188</v>
      </c>
      <c r="C232" s="15" t="s">
        <v>139</v>
      </c>
      <c r="D232" s="19">
        <f t="shared" si="19"/>
        <v>29.3</v>
      </c>
      <c r="E232" s="16">
        <f t="shared" si="20"/>
        <v>1.3</v>
      </c>
      <c r="F232" s="16">
        <f t="shared" si="21"/>
        <v>0</v>
      </c>
      <c r="G232" s="16">
        <f t="shared" si="22"/>
        <v>0</v>
      </c>
      <c r="H232" s="24" t="str">
        <f>IFERROR(VLOOKUP(B232,#REF!,8,FALSE),"")</f>
        <v/>
      </c>
      <c r="I232" s="17">
        <v>0</v>
      </c>
      <c r="J232" s="17">
        <v>0</v>
      </c>
      <c r="K232" s="24" t="str">
        <f>IFERROR(VLOOKUP(B232,#REF!,11,FALSE),"")</f>
        <v/>
      </c>
      <c r="L232" s="17">
        <v>5500</v>
      </c>
      <c r="M232" s="6" t="s">
        <v>405</v>
      </c>
      <c r="N232" s="18" t="str">
        <f>IFERROR(VLOOKUP(B232,#REF!,13,FALSE),"")</f>
        <v/>
      </c>
      <c r="O232" s="19" t="str">
        <f>IFERROR(VLOOKUP(B232,#REF!,14,FALSE),"")</f>
        <v/>
      </c>
      <c r="P232" s="19" t="str">
        <f>IFERROR(VLOOKUP(B232,#REF!,15,FALSE),"")</f>
        <v/>
      </c>
      <c r="Q232" s="19"/>
      <c r="R232" s="25" t="str">
        <f>IFERROR(VLOOKUP(B232,#REF!,16,FALSE),"")</f>
        <v/>
      </c>
      <c r="S232" s="17">
        <v>0</v>
      </c>
      <c r="T232" s="17">
        <v>4000</v>
      </c>
      <c r="U232" s="17">
        <v>1500</v>
      </c>
      <c r="V232" s="17">
        <v>0</v>
      </c>
      <c r="W232" s="20">
        <v>5500</v>
      </c>
      <c r="X232" s="16">
        <v>29.3</v>
      </c>
      <c r="Y232" s="21">
        <v>1.3</v>
      </c>
      <c r="Z232" s="20">
        <v>188</v>
      </c>
      <c r="AA232" s="17">
        <v>4333</v>
      </c>
      <c r="AB232" s="22">
        <v>23</v>
      </c>
      <c r="AC232" s="23">
        <f t="shared" si="23"/>
        <v>150</v>
      </c>
      <c r="AD232" s="17">
        <v>2000</v>
      </c>
      <c r="AE232" s="17">
        <v>0</v>
      </c>
      <c r="AF232" s="17">
        <v>37000</v>
      </c>
      <c r="AG232" s="17">
        <v>0</v>
      </c>
      <c r="AH232" s="15" t="s">
        <v>40</v>
      </c>
    </row>
    <row r="233" spans="1:34" ht="14.5">
      <c r="A233" s="13" t="str">
        <f t="shared" si="18"/>
        <v>Normal</v>
      </c>
      <c r="B233" s="14" t="s">
        <v>189</v>
      </c>
      <c r="C233" s="15" t="s">
        <v>139</v>
      </c>
      <c r="D233" s="19">
        <f t="shared" si="19"/>
        <v>1.8</v>
      </c>
      <c r="E233" s="16">
        <f t="shared" si="20"/>
        <v>2.1</v>
      </c>
      <c r="F233" s="16">
        <f t="shared" si="21"/>
        <v>0</v>
      </c>
      <c r="G233" s="16">
        <f t="shared" si="22"/>
        <v>0</v>
      </c>
      <c r="H233" s="24" t="str">
        <f>IFERROR(VLOOKUP(B233,#REF!,8,FALSE),"")</f>
        <v/>
      </c>
      <c r="I233" s="17">
        <v>0</v>
      </c>
      <c r="J233" s="17">
        <v>0</v>
      </c>
      <c r="K233" s="24" t="str">
        <f>IFERROR(VLOOKUP(B233,#REF!,11,FALSE),"")</f>
        <v/>
      </c>
      <c r="L233" s="17">
        <v>6090</v>
      </c>
      <c r="M233" s="6" t="s">
        <v>405</v>
      </c>
      <c r="N233" s="18" t="str">
        <f>IFERROR(VLOOKUP(B233,#REF!,13,FALSE),"")</f>
        <v/>
      </c>
      <c r="O233" s="19" t="str">
        <f>IFERROR(VLOOKUP(B233,#REF!,14,FALSE),"")</f>
        <v/>
      </c>
      <c r="P233" s="19" t="str">
        <f>IFERROR(VLOOKUP(B233,#REF!,15,FALSE),"")</f>
        <v/>
      </c>
      <c r="Q233" s="19"/>
      <c r="R233" s="25" t="str">
        <f>IFERROR(VLOOKUP(B233,#REF!,16,FALSE),"")</f>
        <v/>
      </c>
      <c r="S233" s="17">
        <v>0</v>
      </c>
      <c r="T233" s="17">
        <v>0</v>
      </c>
      <c r="U233" s="17">
        <v>6090</v>
      </c>
      <c r="V233" s="17">
        <v>0</v>
      </c>
      <c r="W233" s="20">
        <v>6090</v>
      </c>
      <c r="X233" s="16">
        <v>1.8</v>
      </c>
      <c r="Y233" s="21">
        <v>2.1</v>
      </c>
      <c r="Z233" s="20">
        <v>3456</v>
      </c>
      <c r="AA233" s="17">
        <v>2889</v>
      </c>
      <c r="AB233" s="22">
        <v>0.8</v>
      </c>
      <c r="AC233" s="23">
        <f t="shared" si="23"/>
        <v>100</v>
      </c>
      <c r="AD233" s="17">
        <v>0</v>
      </c>
      <c r="AE233" s="17">
        <v>16000</v>
      </c>
      <c r="AF233" s="17">
        <v>10000</v>
      </c>
      <c r="AG233" s="17">
        <v>8000</v>
      </c>
      <c r="AH233" s="15" t="s">
        <v>40</v>
      </c>
    </row>
    <row r="234" spans="1:34" ht="14.5">
      <c r="A234" s="13" t="str">
        <f t="shared" si="18"/>
        <v>Normal</v>
      </c>
      <c r="B234" s="14" t="s">
        <v>190</v>
      </c>
      <c r="C234" s="15" t="s">
        <v>139</v>
      </c>
      <c r="D234" s="19">
        <f t="shared" si="19"/>
        <v>2.9</v>
      </c>
      <c r="E234" s="16">
        <f t="shared" si="20"/>
        <v>2.5</v>
      </c>
      <c r="F234" s="16">
        <f t="shared" si="21"/>
        <v>1.4</v>
      </c>
      <c r="G234" s="16">
        <f t="shared" si="22"/>
        <v>1.2</v>
      </c>
      <c r="H234" s="24" t="str">
        <f>IFERROR(VLOOKUP(B234,#REF!,8,FALSE),"")</f>
        <v/>
      </c>
      <c r="I234" s="17">
        <v>504000</v>
      </c>
      <c r="J234" s="17">
        <v>504000</v>
      </c>
      <c r="K234" s="24" t="str">
        <f>IFERROR(VLOOKUP(B234,#REF!,11,FALSE),"")</f>
        <v/>
      </c>
      <c r="L234" s="17">
        <v>1056323</v>
      </c>
      <c r="M234" s="6" t="s">
        <v>405</v>
      </c>
      <c r="N234" s="18" t="str">
        <f>IFERROR(VLOOKUP(B234,#REF!,13,FALSE),"")</f>
        <v/>
      </c>
      <c r="O234" s="19" t="str">
        <f>IFERROR(VLOOKUP(B234,#REF!,14,FALSE),"")</f>
        <v/>
      </c>
      <c r="P234" s="19" t="str">
        <f>IFERROR(VLOOKUP(B234,#REF!,15,FALSE),"")</f>
        <v/>
      </c>
      <c r="Q234" s="19"/>
      <c r="R234" s="25" t="str">
        <f>IFERROR(VLOOKUP(B234,#REF!,16,FALSE),"")</f>
        <v/>
      </c>
      <c r="S234" s="17">
        <v>0</v>
      </c>
      <c r="T234" s="17">
        <v>411298</v>
      </c>
      <c r="U234" s="17">
        <v>645025</v>
      </c>
      <c r="V234" s="17">
        <v>0</v>
      </c>
      <c r="W234" s="20">
        <v>1560323</v>
      </c>
      <c r="X234" s="16">
        <v>4.3</v>
      </c>
      <c r="Y234" s="21">
        <v>3.6</v>
      </c>
      <c r="Z234" s="20">
        <v>359492</v>
      </c>
      <c r="AA234" s="17">
        <v>428889</v>
      </c>
      <c r="AB234" s="22">
        <v>1.2</v>
      </c>
      <c r="AC234" s="23">
        <f t="shared" si="23"/>
        <v>100</v>
      </c>
      <c r="AD234" s="17">
        <v>0</v>
      </c>
      <c r="AE234" s="17">
        <v>2182000</v>
      </c>
      <c r="AF234" s="17">
        <v>1678000</v>
      </c>
      <c r="AG234" s="17">
        <v>1370000</v>
      </c>
      <c r="AH234" s="15" t="s">
        <v>40</v>
      </c>
    </row>
    <row r="235" spans="1:34" ht="14.5">
      <c r="A235" s="13" t="str">
        <f t="shared" si="18"/>
        <v>OverStock</v>
      </c>
      <c r="B235" s="14" t="s">
        <v>192</v>
      </c>
      <c r="C235" s="15" t="s">
        <v>139</v>
      </c>
      <c r="D235" s="19">
        <f t="shared" si="19"/>
        <v>44.6</v>
      </c>
      <c r="E235" s="16" t="str">
        <f t="shared" si="20"/>
        <v>--</v>
      </c>
      <c r="F235" s="16">
        <f t="shared" si="21"/>
        <v>0</v>
      </c>
      <c r="G235" s="16" t="str">
        <f t="shared" si="22"/>
        <v>--</v>
      </c>
      <c r="H235" s="24" t="str">
        <f>IFERROR(VLOOKUP(B235,#REF!,8,FALSE),"")</f>
        <v/>
      </c>
      <c r="I235" s="17">
        <v>0</v>
      </c>
      <c r="J235" s="17">
        <v>0</v>
      </c>
      <c r="K235" s="24" t="str">
        <f>IFERROR(VLOOKUP(B235,#REF!,11,FALSE),"")</f>
        <v/>
      </c>
      <c r="L235" s="17">
        <v>580</v>
      </c>
      <c r="M235" s="6" t="s">
        <v>405</v>
      </c>
      <c r="N235" s="18" t="str">
        <f>IFERROR(VLOOKUP(B235,#REF!,13,FALSE),"")</f>
        <v/>
      </c>
      <c r="O235" s="19" t="str">
        <f>IFERROR(VLOOKUP(B235,#REF!,14,FALSE),"")</f>
        <v/>
      </c>
      <c r="P235" s="19" t="str">
        <f>IFERROR(VLOOKUP(B235,#REF!,15,FALSE),"")</f>
        <v/>
      </c>
      <c r="Q235" s="19"/>
      <c r="R235" s="25" t="str">
        <f>IFERROR(VLOOKUP(B235,#REF!,16,FALSE),"")</f>
        <v/>
      </c>
      <c r="S235" s="17">
        <v>0</v>
      </c>
      <c r="T235" s="17">
        <v>0</v>
      </c>
      <c r="U235" s="17">
        <v>580</v>
      </c>
      <c r="V235" s="17">
        <v>0</v>
      </c>
      <c r="W235" s="20">
        <v>580</v>
      </c>
      <c r="X235" s="16">
        <v>44.6</v>
      </c>
      <c r="Y235" s="21" t="s">
        <v>38</v>
      </c>
      <c r="Z235" s="20">
        <v>13</v>
      </c>
      <c r="AA235" s="17" t="s">
        <v>38</v>
      </c>
      <c r="AB235" s="22" t="s">
        <v>39</v>
      </c>
      <c r="AC235" s="23" t="str">
        <f t="shared" si="23"/>
        <v>E</v>
      </c>
      <c r="AD235" s="17">
        <v>0</v>
      </c>
      <c r="AE235" s="17">
        <v>0</v>
      </c>
      <c r="AF235" s="17">
        <v>0</v>
      </c>
      <c r="AG235" s="17">
        <v>0</v>
      </c>
      <c r="AH235" s="15" t="s">
        <v>40</v>
      </c>
    </row>
    <row r="236" spans="1:34" ht="14.5">
      <c r="A236" s="13" t="str">
        <f t="shared" si="18"/>
        <v>OverStock</v>
      </c>
      <c r="B236" s="14" t="s">
        <v>193</v>
      </c>
      <c r="C236" s="15" t="s">
        <v>139</v>
      </c>
      <c r="D236" s="19">
        <f t="shared" si="19"/>
        <v>44.3</v>
      </c>
      <c r="E236" s="16">
        <f t="shared" si="20"/>
        <v>4.4000000000000004</v>
      </c>
      <c r="F236" s="16">
        <f t="shared" si="21"/>
        <v>64.400000000000006</v>
      </c>
      <c r="G236" s="16">
        <f t="shared" si="22"/>
        <v>6.5</v>
      </c>
      <c r="H236" s="24" t="str">
        <f>IFERROR(VLOOKUP(B236,#REF!,8,FALSE),"")</f>
        <v/>
      </c>
      <c r="I236" s="17">
        <v>28960</v>
      </c>
      <c r="J236" s="17">
        <v>28960</v>
      </c>
      <c r="K236" s="24" t="str">
        <f>IFERROR(VLOOKUP(B236,#REF!,11,FALSE),"")</f>
        <v/>
      </c>
      <c r="L236" s="17">
        <v>19930</v>
      </c>
      <c r="M236" s="6" t="s">
        <v>405</v>
      </c>
      <c r="N236" s="18" t="str">
        <f>IFERROR(VLOOKUP(B236,#REF!,13,FALSE),"")</f>
        <v/>
      </c>
      <c r="O236" s="19" t="str">
        <f>IFERROR(VLOOKUP(B236,#REF!,14,FALSE),"")</f>
        <v/>
      </c>
      <c r="P236" s="19" t="str">
        <f>IFERROR(VLOOKUP(B236,#REF!,15,FALSE),"")</f>
        <v/>
      </c>
      <c r="Q236" s="19"/>
      <c r="R236" s="25" t="str">
        <f>IFERROR(VLOOKUP(B236,#REF!,16,FALSE),"")</f>
        <v/>
      </c>
      <c r="S236" s="17">
        <v>0</v>
      </c>
      <c r="T236" s="17">
        <v>5440</v>
      </c>
      <c r="U236" s="17">
        <v>14490</v>
      </c>
      <c r="V236" s="17">
        <v>0</v>
      </c>
      <c r="W236" s="20">
        <v>48890</v>
      </c>
      <c r="X236" s="16">
        <v>108.6</v>
      </c>
      <c r="Y236" s="21">
        <v>10.9</v>
      </c>
      <c r="Z236" s="20">
        <v>450</v>
      </c>
      <c r="AA236" s="17">
        <v>4489</v>
      </c>
      <c r="AB236" s="22">
        <v>10</v>
      </c>
      <c r="AC236" s="23">
        <f t="shared" si="23"/>
        <v>150</v>
      </c>
      <c r="AD236" s="17">
        <v>0</v>
      </c>
      <c r="AE236" s="17">
        <v>30400</v>
      </c>
      <c r="AF236" s="17">
        <v>10000</v>
      </c>
      <c r="AG236" s="17">
        <v>12000</v>
      </c>
      <c r="AH236" s="15" t="s">
        <v>40</v>
      </c>
    </row>
    <row r="237" spans="1:34" ht="14.5">
      <c r="A237" s="13" t="str">
        <f t="shared" si="18"/>
        <v>OverStock</v>
      </c>
      <c r="B237" s="14" t="s">
        <v>194</v>
      </c>
      <c r="C237" s="15" t="s">
        <v>139</v>
      </c>
      <c r="D237" s="19">
        <f t="shared" si="19"/>
        <v>9</v>
      </c>
      <c r="E237" s="16">
        <f t="shared" si="20"/>
        <v>8.1</v>
      </c>
      <c r="F237" s="16">
        <f t="shared" si="21"/>
        <v>7.9</v>
      </c>
      <c r="G237" s="16">
        <f t="shared" si="22"/>
        <v>7.1</v>
      </c>
      <c r="H237" s="24" t="str">
        <f>IFERROR(VLOOKUP(B237,#REF!,8,FALSE),"")</f>
        <v/>
      </c>
      <c r="I237" s="17">
        <v>49000</v>
      </c>
      <c r="J237" s="17">
        <v>49000</v>
      </c>
      <c r="K237" s="24" t="str">
        <f>IFERROR(VLOOKUP(B237,#REF!,11,FALSE),"")</f>
        <v/>
      </c>
      <c r="L237" s="17">
        <v>56065</v>
      </c>
      <c r="M237" s="6" t="s">
        <v>405</v>
      </c>
      <c r="N237" s="18" t="str">
        <f>IFERROR(VLOOKUP(B237,#REF!,13,FALSE),"")</f>
        <v/>
      </c>
      <c r="O237" s="19" t="str">
        <f>IFERROR(VLOOKUP(B237,#REF!,14,FALSE),"")</f>
        <v/>
      </c>
      <c r="P237" s="19" t="str">
        <f>IFERROR(VLOOKUP(B237,#REF!,15,FALSE),"")</f>
        <v/>
      </c>
      <c r="Q237" s="19"/>
      <c r="R237" s="25" t="str">
        <f>IFERROR(VLOOKUP(B237,#REF!,16,FALSE),"")</f>
        <v/>
      </c>
      <c r="S237" s="17">
        <v>0</v>
      </c>
      <c r="T237" s="17">
        <v>25148</v>
      </c>
      <c r="U237" s="17">
        <v>30917</v>
      </c>
      <c r="V237" s="17">
        <v>0</v>
      </c>
      <c r="W237" s="20">
        <v>105065</v>
      </c>
      <c r="X237" s="16">
        <v>16.8</v>
      </c>
      <c r="Y237" s="21">
        <v>15.3</v>
      </c>
      <c r="Z237" s="20">
        <v>6240</v>
      </c>
      <c r="AA237" s="17">
        <v>6889</v>
      </c>
      <c r="AB237" s="22">
        <v>1.1000000000000001</v>
      </c>
      <c r="AC237" s="23">
        <f t="shared" si="23"/>
        <v>100</v>
      </c>
      <c r="AD237" s="17">
        <v>0</v>
      </c>
      <c r="AE237" s="17">
        <v>42000</v>
      </c>
      <c r="AF237" s="17">
        <v>20000</v>
      </c>
      <c r="AG237" s="17">
        <v>34000</v>
      </c>
      <c r="AH237" s="15" t="s">
        <v>40</v>
      </c>
    </row>
    <row r="238" spans="1:34" ht="14.5">
      <c r="A238" s="13" t="str">
        <f t="shared" si="18"/>
        <v>OverStock</v>
      </c>
      <c r="B238" s="14" t="s">
        <v>195</v>
      </c>
      <c r="C238" s="15" t="s">
        <v>139</v>
      </c>
      <c r="D238" s="19">
        <f t="shared" si="19"/>
        <v>134.80000000000001</v>
      </c>
      <c r="E238" s="16">
        <f t="shared" si="20"/>
        <v>6.8</v>
      </c>
      <c r="F238" s="16">
        <f t="shared" si="21"/>
        <v>0</v>
      </c>
      <c r="G238" s="16">
        <f t="shared" si="22"/>
        <v>0</v>
      </c>
      <c r="H238" s="24" t="str">
        <f>IFERROR(VLOOKUP(B238,#REF!,8,FALSE),"")</f>
        <v/>
      </c>
      <c r="I238" s="17">
        <v>0</v>
      </c>
      <c r="J238" s="17">
        <v>0</v>
      </c>
      <c r="K238" s="24" t="str">
        <f>IFERROR(VLOOKUP(B238,#REF!,11,FALSE),"")</f>
        <v/>
      </c>
      <c r="L238" s="17">
        <v>3775</v>
      </c>
      <c r="M238" s="6" t="s">
        <v>405</v>
      </c>
      <c r="N238" s="18" t="str">
        <f>IFERROR(VLOOKUP(B238,#REF!,13,FALSE),"")</f>
        <v/>
      </c>
      <c r="O238" s="19" t="str">
        <f>IFERROR(VLOOKUP(B238,#REF!,14,FALSE),"")</f>
        <v/>
      </c>
      <c r="P238" s="19" t="str">
        <f>IFERROR(VLOOKUP(B238,#REF!,15,FALSE),"")</f>
        <v/>
      </c>
      <c r="Q238" s="19"/>
      <c r="R238" s="25" t="str">
        <f>IFERROR(VLOOKUP(B238,#REF!,16,FALSE),"")</f>
        <v/>
      </c>
      <c r="S238" s="17">
        <v>0</v>
      </c>
      <c r="T238" s="17">
        <v>0</v>
      </c>
      <c r="U238" s="17">
        <v>3775</v>
      </c>
      <c r="V238" s="17">
        <v>0</v>
      </c>
      <c r="W238" s="20">
        <v>3775</v>
      </c>
      <c r="X238" s="16">
        <v>134.80000000000001</v>
      </c>
      <c r="Y238" s="21">
        <v>6.8</v>
      </c>
      <c r="Z238" s="20">
        <v>28</v>
      </c>
      <c r="AA238" s="17">
        <v>556</v>
      </c>
      <c r="AB238" s="22">
        <v>19.899999999999999</v>
      </c>
      <c r="AC238" s="23">
        <f t="shared" si="23"/>
        <v>150</v>
      </c>
      <c r="AD238" s="17">
        <v>1000</v>
      </c>
      <c r="AE238" s="17">
        <v>4000</v>
      </c>
      <c r="AF238" s="17">
        <v>0</v>
      </c>
      <c r="AG238" s="17">
        <v>0</v>
      </c>
      <c r="AH238" s="15" t="s">
        <v>40</v>
      </c>
    </row>
    <row r="239" spans="1:34" ht="14.5">
      <c r="A239" s="13" t="str">
        <f t="shared" si="18"/>
        <v>Normal</v>
      </c>
      <c r="B239" s="14" t="s">
        <v>196</v>
      </c>
      <c r="C239" s="15" t="s">
        <v>139</v>
      </c>
      <c r="D239" s="19">
        <f t="shared" si="19"/>
        <v>4.9000000000000004</v>
      </c>
      <c r="E239" s="16">
        <f t="shared" si="20"/>
        <v>7</v>
      </c>
      <c r="F239" s="16">
        <f t="shared" si="21"/>
        <v>0</v>
      </c>
      <c r="G239" s="16">
        <f t="shared" si="22"/>
        <v>0</v>
      </c>
      <c r="H239" s="24" t="str">
        <f>IFERROR(VLOOKUP(B239,#REF!,8,FALSE),"")</f>
        <v/>
      </c>
      <c r="I239" s="17">
        <v>0</v>
      </c>
      <c r="J239" s="17">
        <v>0</v>
      </c>
      <c r="K239" s="24" t="str">
        <f>IFERROR(VLOOKUP(B239,#REF!,11,FALSE),"")</f>
        <v/>
      </c>
      <c r="L239" s="17">
        <v>350290</v>
      </c>
      <c r="M239" s="6" t="s">
        <v>405</v>
      </c>
      <c r="N239" s="18" t="str">
        <f>IFERROR(VLOOKUP(B239,#REF!,13,FALSE),"")</f>
        <v/>
      </c>
      <c r="O239" s="19" t="str">
        <f>IFERROR(VLOOKUP(B239,#REF!,14,FALSE),"")</f>
        <v/>
      </c>
      <c r="P239" s="19" t="str">
        <f>IFERROR(VLOOKUP(B239,#REF!,15,FALSE),"")</f>
        <v/>
      </c>
      <c r="Q239" s="19"/>
      <c r="R239" s="25" t="str">
        <f>IFERROR(VLOOKUP(B239,#REF!,16,FALSE),"")</f>
        <v/>
      </c>
      <c r="S239" s="17">
        <v>0</v>
      </c>
      <c r="T239" s="17">
        <v>157840</v>
      </c>
      <c r="U239" s="17">
        <v>192450</v>
      </c>
      <c r="V239" s="17">
        <v>0</v>
      </c>
      <c r="W239" s="20">
        <v>350290</v>
      </c>
      <c r="X239" s="16">
        <v>4.9000000000000004</v>
      </c>
      <c r="Y239" s="21">
        <v>7</v>
      </c>
      <c r="Z239" s="20">
        <v>72095</v>
      </c>
      <c r="AA239" s="17">
        <v>50222</v>
      </c>
      <c r="AB239" s="22">
        <v>0.7</v>
      </c>
      <c r="AC239" s="23">
        <f t="shared" si="23"/>
        <v>100</v>
      </c>
      <c r="AD239" s="17">
        <v>30000</v>
      </c>
      <c r="AE239" s="17">
        <v>260000</v>
      </c>
      <c r="AF239" s="17">
        <v>218000</v>
      </c>
      <c r="AG239" s="17">
        <v>160000</v>
      </c>
      <c r="AH239" s="15" t="s">
        <v>40</v>
      </c>
    </row>
    <row r="240" spans="1:34" ht="14.5">
      <c r="A240" s="13" t="str">
        <f t="shared" si="18"/>
        <v>Normal</v>
      </c>
      <c r="B240" s="14" t="s">
        <v>197</v>
      </c>
      <c r="C240" s="15" t="s">
        <v>139</v>
      </c>
      <c r="D240" s="19">
        <f t="shared" si="19"/>
        <v>6</v>
      </c>
      <c r="E240" s="16">
        <f t="shared" si="20"/>
        <v>9.8000000000000007</v>
      </c>
      <c r="F240" s="16">
        <f t="shared" si="21"/>
        <v>0</v>
      </c>
      <c r="G240" s="16">
        <f t="shared" si="22"/>
        <v>0</v>
      </c>
      <c r="H240" s="24" t="str">
        <f>IFERROR(VLOOKUP(B240,#REF!,8,FALSE),"")</f>
        <v/>
      </c>
      <c r="I240" s="17">
        <v>200</v>
      </c>
      <c r="J240" s="17">
        <v>200</v>
      </c>
      <c r="K240" s="24" t="str">
        <f>IFERROR(VLOOKUP(B240,#REF!,11,FALSE),"")</f>
        <v/>
      </c>
      <c r="L240" s="17">
        <v>284300</v>
      </c>
      <c r="M240" s="6" t="s">
        <v>405</v>
      </c>
      <c r="N240" s="18" t="str">
        <f>IFERROR(VLOOKUP(B240,#REF!,13,FALSE),"")</f>
        <v/>
      </c>
      <c r="O240" s="19" t="str">
        <f>IFERROR(VLOOKUP(B240,#REF!,14,FALSE),"")</f>
        <v/>
      </c>
      <c r="P240" s="19" t="str">
        <f>IFERROR(VLOOKUP(B240,#REF!,15,FALSE),"")</f>
        <v/>
      </c>
      <c r="Q240" s="19"/>
      <c r="R240" s="25" t="str">
        <f>IFERROR(VLOOKUP(B240,#REF!,16,FALSE),"")</f>
        <v/>
      </c>
      <c r="S240" s="17">
        <v>0</v>
      </c>
      <c r="T240" s="17">
        <v>46700</v>
      </c>
      <c r="U240" s="17">
        <v>237600</v>
      </c>
      <c r="V240" s="17">
        <v>0</v>
      </c>
      <c r="W240" s="20">
        <v>284500</v>
      </c>
      <c r="X240" s="16">
        <v>6</v>
      </c>
      <c r="Y240" s="21">
        <v>9.8000000000000007</v>
      </c>
      <c r="Z240" s="20">
        <v>47288</v>
      </c>
      <c r="AA240" s="17">
        <v>29056</v>
      </c>
      <c r="AB240" s="22">
        <v>0.6</v>
      </c>
      <c r="AC240" s="23">
        <f t="shared" si="23"/>
        <v>100</v>
      </c>
      <c r="AD240" s="17">
        <v>45500</v>
      </c>
      <c r="AE240" s="17">
        <v>64000</v>
      </c>
      <c r="AF240" s="17">
        <v>192000</v>
      </c>
      <c r="AG240" s="17">
        <v>120000</v>
      </c>
      <c r="AH240" s="15" t="s">
        <v>40</v>
      </c>
    </row>
    <row r="241" spans="1:34" ht="14.5">
      <c r="A241" s="13" t="str">
        <f t="shared" si="18"/>
        <v>Normal</v>
      </c>
      <c r="B241" s="14" t="s">
        <v>199</v>
      </c>
      <c r="C241" s="15" t="s">
        <v>139</v>
      </c>
      <c r="D241" s="19">
        <f t="shared" si="19"/>
        <v>2.8</v>
      </c>
      <c r="E241" s="16">
        <f t="shared" si="20"/>
        <v>6.5</v>
      </c>
      <c r="F241" s="16">
        <f t="shared" si="21"/>
        <v>2.4</v>
      </c>
      <c r="G241" s="16">
        <f t="shared" si="22"/>
        <v>5.6</v>
      </c>
      <c r="H241" s="24" t="str">
        <f>IFERROR(VLOOKUP(B241,#REF!,8,FALSE),"")</f>
        <v/>
      </c>
      <c r="I241" s="17">
        <v>32486</v>
      </c>
      <c r="J241" s="17">
        <v>32486</v>
      </c>
      <c r="K241" s="24" t="str">
        <f>IFERROR(VLOOKUP(B241,#REF!,11,FALSE),"")</f>
        <v/>
      </c>
      <c r="L241" s="17">
        <v>37425</v>
      </c>
      <c r="M241" s="6" t="s">
        <v>405</v>
      </c>
      <c r="N241" s="18" t="str">
        <f>IFERROR(VLOOKUP(B241,#REF!,13,FALSE),"")</f>
        <v/>
      </c>
      <c r="O241" s="19" t="str">
        <f>IFERROR(VLOOKUP(B241,#REF!,14,FALSE),"")</f>
        <v/>
      </c>
      <c r="P241" s="19" t="str">
        <f>IFERROR(VLOOKUP(B241,#REF!,15,FALSE),"")</f>
        <v/>
      </c>
      <c r="Q241" s="19"/>
      <c r="R241" s="25" t="str">
        <f>IFERROR(VLOOKUP(B241,#REF!,16,FALSE),"")</f>
        <v/>
      </c>
      <c r="S241" s="17">
        <v>0</v>
      </c>
      <c r="T241" s="17">
        <v>514</v>
      </c>
      <c r="U241" s="17">
        <v>36911</v>
      </c>
      <c r="V241" s="17">
        <v>0</v>
      </c>
      <c r="W241" s="20">
        <v>69911</v>
      </c>
      <c r="X241" s="16">
        <v>5.2</v>
      </c>
      <c r="Y241" s="21">
        <v>12.1</v>
      </c>
      <c r="Z241" s="20">
        <v>13374</v>
      </c>
      <c r="AA241" s="17">
        <v>5778</v>
      </c>
      <c r="AB241" s="22">
        <v>0.4</v>
      </c>
      <c r="AC241" s="23">
        <f t="shared" si="23"/>
        <v>50</v>
      </c>
      <c r="AD241" s="17">
        <v>0</v>
      </c>
      <c r="AE241" s="17">
        <v>22000</v>
      </c>
      <c r="AF241" s="17">
        <v>30000</v>
      </c>
      <c r="AG241" s="17">
        <v>40000</v>
      </c>
      <c r="AH241" s="15" t="s">
        <v>40</v>
      </c>
    </row>
    <row r="242" spans="1:34" ht="14.5">
      <c r="A242" s="13" t="str">
        <f t="shared" si="18"/>
        <v>Normal</v>
      </c>
      <c r="B242" s="14" t="s">
        <v>200</v>
      </c>
      <c r="C242" s="15" t="s">
        <v>139</v>
      </c>
      <c r="D242" s="19">
        <f t="shared" si="19"/>
        <v>0.3</v>
      </c>
      <c r="E242" s="16">
        <f t="shared" si="20"/>
        <v>0.2</v>
      </c>
      <c r="F242" s="16">
        <f t="shared" si="21"/>
        <v>5</v>
      </c>
      <c r="G242" s="16">
        <f t="shared" si="22"/>
        <v>3.5</v>
      </c>
      <c r="H242" s="24" t="str">
        <f>IFERROR(VLOOKUP(B242,#REF!,8,FALSE),"")</f>
        <v/>
      </c>
      <c r="I242" s="17">
        <v>10000</v>
      </c>
      <c r="J242" s="17">
        <v>0</v>
      </c>
      <c r="K242" s="24" t="str">
        <f>IFERROR(VLOOKUP(B242,#REF!,11,FALSE),"")</f>
        <v/>
      </c>
      <c r="L242" s="17">
        <v>520</v>
      </c>
      <c r="M242" s="6" t="s">
        <v>405</v>
      </c>
      <c r="N242" s="18" t="str">
        <f>IFERROR(VLOOKUP(B242,#REF!,13,FALSE),"")</f>
        <v/>
      </c>
      <c r="O242" s="19" t="str">
        <f>IFERROR(VLOOKUP(B242,#REF!,14,FALSE),"")</f>
        <v/>
      </c>
      <c r="P242" s="19" t="str">
        <f>IFERROR(VLOOKUP(B242,#REF!,15,FALSE),"")</f>
        <v/>
      </c>
      <c r="Q242" s="19"/>
      <c r="R242" s="25" t="str">
        <f>IFERROR(VLOOKUP(B242,#REF!,16,FALSE),"")</f>
        <v/>
      </c>
      <c r="S242" s="17">
        <v>0</v>
      </c>
      <c r="T242" s="17">
        <v>0</v>
      </c>
      <c r="U242" s="17">
        <v>520</v>
      </c>
      <c r="V242" s="17">
        <v>0</v>
      </c>
      <c r="W242" s="20">
        <v>10520</v>
      </c>
      <c r="X242" s="16">
        <v>5.3</v>
      </c>
      <c r="Y242" s="21">
        <v>3.6</v>
      </c>
      <c r="Z242" s="20">
        <v>1991</v>
      </c>
      <c r="AA242" s="17">
        <v>2889</v>
      </c>
      <c r="AB242" s="22">
        <v>1.5</v>
      </c>
      <c r="AC242" s="23">
        <f t="shared" si="23"/>
        <v>100</v>
      </c>
      <c r="AD242" s="17">
        <v>0</v>
      </c>
      <c r="AE242" s="17">
        <v>22000</v>
      </c>
      <c r="AF242" s="17">
        <v>4000</v>
      </c>
      <c r="AG242" s="17">
        <v>1000</v>
      </c>
      <c r="AH242" s="15" t="s">
        <v>40</v>
      </c>
    </row>
    <row r="243" spans="1:34" ht="14.5">
      <c r="A243" s="13" t="str">
        <f t="shared" si="18"/>
        <v>ZeroZero</v>
      </c>
      <c r="B243" s="14" t="s">
        <v>201</v>
      </c>
      <c r="C243" s="15" t="s">
        <v>37</v>
      </c>
      <c r="D243" s="19" t="str">
        <f t="shared" si="19"/>
        <v>前八週無拉料</v>
      </c>
      <c r="E243" s="16" t="str">
        <f t="shared" si="20"/>
        <v>--</v>
      </c>
      <c r="F243" s="16" t="str">
        <f t="shared" si="21"/>
        <v>--</v>
      </c>
      <c r="G243" s="16" t="str">
        <f t="shared" si="22"/>
        <v>--</v>
      </c>
      <c r="H243" s="24" t="str">
        <f>IFERROR(VLOOKUP(B243,#REF!,8,FALSE),"")</f>
        <v/>
      </c>
      <c r="I243" s="17">
        <v>0</v>
      </c>
      <c r="J243" s="17">
        <v>0</v>
      </c>
      <c r="K243" s="24" t="str">
        <f>IFERROR(VLOOKUP(B243,#REF!,11,FALSE),"")</f>
        <v/>
      </c>
      <c r="L243" s="17">
        <v>33000</v>
      </c>
      <c r="M243" s="6" t="s">
        <v>405</v>
      </c>
      <c r="N243" s="18" t="str">
        <f>IFERROR(VLOOKUP(B243,#REF!,13,FALSE),"")</f>
        <v/>
      </c>
      <c r="O243" s="19" t="str">
        <f>IFERROR(VLOOKUP(B243,#REF!,14,FALSE),"")</f>
        <v/>
      </c>
      <c r="P243" s="19" t="str">
        <f>IFERROR(VLOOKUP(B243,#REF!,15,FALSE),"")</f>
        <v/>
      </c>
      <c r="Q243" s="19"/>
      <c r="R243" s="25" t="str">
        <f>IFERROR(VLOOKUP(B243,#REF!,16,FALSE),"")</f>
        <v/>
      </c>
      <c r="S243" s="17">
        <v>0</v>
      </c>
      <c r="T243" s="17">
        <v>33000</v>
      </c>
      <c r="U243" s="17">
        <v>0</v>
      </c>
      <c r="V243" s="17">
        <v>0</v>
      </c>
      <c r="W243" s="20">
        <v>33000</v>
      </c>
      <c r="X243" s="16" t="s">
        <v>38</v>
      </c>
      <c r="Y243" s="21" t="s">
        <v>38</v>
      </c>
      <c r="Z243" s="20">
        <v>0</v>
      </c>
      <c r="AA243" s="17" t="s">
        <v>38</v>
      </c>
      <c r="AB243" s="22" t="s">
        <v>39</v>
      </c>
      <c r="AC243" s="23" t="str">
        <f t="shared" si="23"/>
        <v>E</v>
      </c>
      <c r="AD243" s="17">
        <v>0</v>
      </c>
      <c r="AE243" s="17">
        <v>0</v>
      </c>
      <c r="AF243" s="17">
        <v>0</v>
      </c>
      <c r="AG243" s="17">
        <v>0</v>
      </c>
      <c r="AH243" s="15" t="s">
        <v>40</v>
      </c>
    </row>
    <row r="244" spans="1:34" ht="14.5">
      <c r="A244" s="13" t="str">
        <f t="shared" si="18"/>
        <v>ZeroZero</v>
      </c>
      <c r="B244" s="14" t="s">
        <v>202</v>
      </c>
      <c r="C244" s="15" t="s">
        <v>37</v>
      </c>
      <c r="D244" s="19" t="str">
        <f t="shared" si="19"/>
        <v>前八週無拉料</v>
      </c>
      <c r="E244" s="16" t="str">
        <f t="shared" si="20"/>
        <v>--</v>
      </c>
      <c r="F244" s="16" t="str">
        <f t="shared" si="21"/>
        <v>--</v>
      </c>
      <c r="G244" s="16" t="str">
        <f t="shared" si="22"/>
        <v>--</v>
      </c>
      <c r="H244" s="24" t="str">
        <f>IFERROR(VLOOKUP(B244,#REF!,8,FALSE),"")</f>
        <v/>
      </c>
      <c r="I244" s="17">
        <v>220500</v>
      </c>
      <c r="J244" s="17">
        <v>0</v>
      </c>
      <c r="K244" s="24" t="str">
        <f>IFERROR(VLOOKUP(B244,#REF!,11,FALSE),"")</f>
        <v/>
      </c>
      <c r="L244" s="17">
        <v>0</v>
      </c>
      <c r="M244" s="6" t="s">
        <v>405</v>
      </c>
      <c r="N244" s="18" t="str">
        <f>IFERROR(VLOOKUP(B244,#REF!,13,FALSE),"")</f>
        <v/>
      </c>
      <c r="O244" s="19" t="str">
        <f>IFERROR(VLOOKUP(B244,#REF!,14,FALSE),"")</f>
        <v/>
      </c>
      <c r="P244" s="19" t="str">
        <f>IFERROR(VLOOKUP(B244,#REF!,15,FALSE),"")</f>
        <v/>
      </c>
      <c r="Q244" s="19"/>
      <c r="R244" s="25" t="str">
        <f>IFERROR(VLOOKUP(B244,#REF!,16,FALSE),"")</f>
        <v/>
      </c>
      <c r="S244" s="17">
        <v>0</v>
      </c>
      <c r="T244" s="17">
        <v>0</v>
      </c>
      <c r="U244" s="17">
        <v>0</v>
      </c>
      <c r="V244" s="17">
        <v>0</v>
      </c>
      <c r="W244" s="20">
        <v>220500</v>
      </c>
      <c r="X244" s="16" t="s">
        <v>38</v>
      </c>
      <c r="Y244" s="21" t="s">
        <v>38</v>
      </c>
      <c r="Z244" s="20">
        <v>0</v>
      </c>
      <c r="AA244" s="17" t="s">
        <v>38</v>
      </c>
      <c r="AB244" s="22" t="s">
        <v>39</v>
      </c>
      <c r="AC244" s="23" t="str">
        <f t="shared" si="23"/>
        <v>E</v>
      </c>
      <c r="AD244" s="17">
        <v>0</v>
      </c>
      <c r="AE244" s="17">
        <v>0</v>
      </c>
      <c r="AF244" s="17">
        <v>0</v>
      </c>
      <c r="AG244" s="17">
        <v>0</v>
      </c>
      <c r="AH244" s="15" t="s">
        <v>40</v>
      </c>
    </row>
    <row r="245" spans="1:34" ht="14.5">
      <c r="A245" s="13" t="str">
        <f t="shared" si="18"/>
        <v>ZeroZero</v>
      </c>
      <c r="B245" s="14" t="s">
        <v>203</v>
      </c>
      <c r="C245" s="15" t="s">
        <v>37</v>
      </c>
      <c r="D245" s="19" t="str">
        <f t="shared" si="19"/>
        <v>前八週無拉料</v>
      </c>
      <c r="E245" s="16" t="str">
        <f t="shared" si="20"/>
        <v>--</v>
      </c>
      <c r="F245" s="16" t="str">
        <f t="shared" si="21"/>
        <v>--</v>
      </c>
      <c r="G245" s="16" t="str">
        <f t="shared" si="22"/>
        <v>--</v>
      </c>
      <c r="H245" s="24" t="str">
        <f>IFERROR(VLOOKUP(B245,#REF!,8,FALSE),"")</f>
        <v/>
      </c>
      <c r="I245" s="17">
        <v>102000</v>
      </c>
      <c r="J245" s="17">
        <v>33000</v>
      </c>
      <c r="K245" s="24" t="str">
        <f>IFERROR(VLOOKUP(B245,#REF!,11,FALSE),"")</f>
        <v/>
      </c>
      <c r="L245" s="17">
        <v>0</v>
      </c>
      <c r="M245" s="6" t="s">
        <v>405</v>
      </c>
      <c r="N245" s="18" t="str">
        <f>IFERROR(VLOOKUP(B245,#REF!,13,FALSE),"")</f>
        <v/>
      </c>
      <c r="O245" s="19" t="str">
        <f>IFERROR(VLOOKUP(B245,#REF!,14,FALSE),"")</f>
        <v/>
      </c>
      <c r="P245" s="19" t="str">
        <f>IFERROR(VLOOKUP(B245,#REF!,15,FALSE),"")</f>
        <v/>
      </c>
      <c r="Q245" s="19"/>
      <c r="R245" s="25" t="str">
        <f>IFERROR(VLOOKUP(B245,#REF!,16,FALSE),"")</f>
        <v/>
      </c>
      <c r="S245" s="17">
        <v>0</v>
      </c>
      <c r="T245" s="17">
        <v>0</v>
      </c>
      <c r="U245" s="17">
        <v>0</v>
      </c>
      <c r="V245" s="17">
        <v>0</v>
      </c>
      <c r="W245" s="20">
        <v>102000</v>
      </c>
      <c r="X245" s="16" t="s">
        <v>38</v>
      </c>
      <c r="Y245" s="21" t="s">
        <v>38</v>
      </c>
      <c r="Z245" s="20">
        <v>0</v>
      </c>
      <c r="AA245" s="17" t="s">
        <v>38</v>
      </c>
      <c r="AB245" s="22" t="s">
        <v>39</v>
      </c>
      <c r="AC245" s="23" t="str">
        <f t="shared" si="23"/>
        <v>E</v>
      </c>
      <c r="AD245" s="17">
        <v>0</v>
      </c>
      <c r="AE245" s="17">
        <v>0</v>
      </c>
      <c r="AF245" s="17">
        <v>0</v>
      </c>
      <c r="AG245" s="17">
        <v>0</v>
      </c>
      <c r="AH245" s="15" t="s">
        <v>40</v>
      </c>
    </row>
    <row r="246" spans="1:34" ht="14.5">
      <c r="A246" s="13" t="str">
        <f t="shared" si="18"/>
        <v>OverStock</v>
      </c>
      <c r="B246" s="14" t="s">
        <v>204</v>
      </c>
      <c r="C246" s="15" t="s">
        <v>205</v>
      </c>
      <c r="D246" s="19">
        <f t="shared" si="19"/>
        <v>48</v>
      </c>
      <c r="E246" s="16" t="str">
        <f t="shared" si="20"/>
        <v>--</v>
      </c>
      <c r="F246" s="16">
        <f t="shared" si="21"/>
        <v>0</v>
      </c>
      <c r="G246" s="16" t="str">
        <f t="shared" si="22"/>
        <v>--</v>
      </c>
      <c r="H246" s="24" t="str">
        <f>IFERROR(VLOOKUP(B246,#REF!,8,FALSE),"")</f>
        <v/>
      </c>
      <c r="I246" s="17">
        <v>0</v>
      </c>
      <c r="J246" s="17">
        <v>0</v>
      </c>
      <c r="K246" s="24" t="str">
        <f>IFERROR(VLOOKUP(B246,#REF!,11,FALSE),"")</f>
        <v/>
      </c>
      <c r="L246" s="17">
        <v>18000</v>
      </c>
      <c r="M246" s="6" t="s">
        <v>405</v>
      </c>
      <c r="N246" s="18" t="str">
        <f>IFERROR(VLOOKUP(B246,#REF!,13,FALSE),"")</f>
        <v/>
      </c>
      <c r="O246" s="19" t="str">
        <f>IFERROR(VLOOKUP(B246,#REF!,14,FALSE),"")</f>
        <v/>
      </c>
      <c r="P246" s="19" t="str">
        <f>IFERROR(VLOOKUP(B246,#REF!,15,FALSE),"")</f>
        <v/>
      </c>
      <c r="Q246" s="19"/>
      <c r="R246" s="25" t="str">
        <f>IFERROR(VLOOKUP(B246,#REF!,16,FALSE),"")</f>
        <v/>
      </c>
      <c r="S246" s="17">
        <v>0</v>
      </c>
      <c r="T246" s="17">
        <v>18000</v>
      </c>
      <c r="U246" s="17">
        <v>0</v>
      </c>
      <c r="V246" s="17">
        <v>0</v>
      </c>
      <c r="W246" s="20">
        <v>18000</v>
      </c>
      <c r="X246" s="16">
        <v>48</v>
      </c>
      <c r="Y246" s="21" t="s">
        <v>38</v>
      </c>
      <c r="Z246" s="20">
        <v>375</v>
      </c>
      <c r="AA246" s="17" t="s">
        <v>38</v>
      </c>
      <c r="AB246" s="22" t="s">
        <v>39</v>
      </c>
      <c r="AC246" s="23" t="str">
        <f t="shared" si="23"/>
        <v>E</v>
      </c>
      <c r="AD246" s="17">
        <v>0</v>
      </c>
      <c r="AE246" s="17">
        <v>0</v>
      </c>
      <c r="AF246" s="17">
        <v>0</v>
      </c>
      <c r="AG246" s="17">
        <v>0</v>
      </c>
      <c r="AH246" s="15" t="s">
        <v>40</v>
      </c>
    </row>
    <row r="247" spans="1:34" ht="14.5">
      <c r="A247" s="13" t="str">
        <f t="shared" si="18"/>
        <v>None</v>
      </c>
      <c r="B247" s="14" t="s">
        <v>206</v>
      </c>
      <c r="C247" s="15" t="s">
        <v>205</v>
      </c>
      <c r="D247" s="19" t="str">
        <f t="shared" si="19"/>
        <v>前八週無拉料</v>
      </c>
      <c r="E247" s="16" t="str">
        <f t="shared" si="20"/>
        <v>--</v>
      </c>
      <c r="F247" s="16" t="str">
        <f t="shared" si="21"/>
        <v>--</v>
      </c>
      <c r="G247" s="16" t="str">
        <f t="shared" si="22"/>
        <v>--</v>
      </c>
      <c r="H247" s="24" t="str">
        <f>IFERROR(VLOOKUP(B247,#REF!,8,FALSE),"")</f>
        <v/>
      </c>
      <c r="I247" s="17">
        <v>0</v>
      </c>
      <c r="J247" s="17">
        <v>0</v>
      </c>
      <c r="K247" s="24" t="str">
        <f>IFERROR(VLOOKUP(B247,#REF!,11,FALSE),"")</f>
        <v/>
      </c>
      <c r="L247" s="17">
        <v>0</v>
      </c>
      <c r="M247" s="6" t="s">
        <v>405</v>
      </c>
      <c r="N247" s="18" t="str">
        <f>IFERROR(VLOOKUP(B247,#REF!,13,FALSE),"")</f>
        <v/>
      </c>
      <c r="O247" s="19" t="str">
        <f>IFERROR(VLOOKUP(B247,#REF!,14,FALSE),"")</f>
        <v/>
      </c>
      <c r="P247" s="19" t="str">
        <f>IFERROR(VLOOKUP(B247,#REF!,15,FALSE),"")</f>
        <v/>
      </c>
      <c r="Q247" s="19"/>
      <c r="R247" s="25" t="str">
        <f>IFERROR(VLOOKUP(B247,#REF!,16,FALSE),"")</f>
        <v/>
      </c>
      <c r="S247" s="17">
        <v>0</v>
      </c>
      <c r="T247" s="17">
        <v>0</v>
      </c>
      <c r="U247" s="17">
        <v>0</v>
      </c>
      <c r="V247" s="17">
        <v>0</v>
      </c>
      <c r="W247" s="20">
        <v>0</v>
      </c>
      <c r="X247" s="16" t="s">
        <v>38</v>
      </c>
      <c r="Y247" s="21" t="s">
        <v>38</v>
      </c>
      <c r="Z247" s="20">
        <v>0</v>
      </c>
      <c r="AA247" s="17" t="s">
        <v>38</v>
      </c>
      <c r="AB247" s="22" t="s">
        <v>39</v>
      </c>
      <c r="AC247" s="23" t="str">
        <f t="shared" si="23"/>
        <v>E</v>
      </c>
      <c r="AD247" s="17">
        <v>0</v>
      </c>
      <c r="AE247" s="17">
        <v>7787</v>
      </c>
      <c r="AF247" s="17">
        <v>9250</v>
      </c>
      <c r="AG247" s="17">
        <v>0</v>
      </c>
      <c r="AH247" s="15" t="s">
        <v>40</v>
      </c>
    </row>
    <row r="248" spans="1:34" ht="14.5">
      <c r="A248" s="13" t="str">
        <f t="shared" si="18"/>
        <v>Normal</v>
      </c>
      <c r="B248" s="14" t="s">
        <v>207</v>
      </c>
      <c r="C248" s="15" t="s">
        <v>46</v>
      </c>
      <c r="D248" s="19">
        <f t="shared" si="19"/>
        <v>0</v>
      </c>
      <c r="E248" s="16" t="str">
        <f t="shared" si="20"/>
        <v>--</v>
      </c>
      <c r="F248" s="16">
        <f t="shared" si="21"/>
        <v>0</v>
      </c>
      <c r="G248" s="16" t="str">
        <f t="shared" si="22"/>
        <v>--</v>
      </c>
      <c r="H248" s="24" t="str">
        <f>IFERROR(VLOOKUP(B248,#REF!,8,FALSE),"")</f>
        <v/>
      </c>
      <c r="I248" s="17">
        <v>0</v>
      </c>
      <c r="J248" s="17">
        <v>0</v>
      </c>
      <c r="K248" s="24" t="str">
        <f>IFERROR(VLOOKUP(B248,#REF!,11,FALSE),"")</f>
        <v/>
      </c>
      <c r="L248" s="17">
        <v>0</v>
      </c>
      <c r="M248" s="6" t="s">
        <v>405</v>
      </c>
      <c r="N248" s="18" t="str">
        <f>IFERROR(VLOOKUP(B248,#REF!,13,FALSE),"")</f>
        <v/>
      </c>
      <c r="O248" s="19" t="str">
        <f>IFERROR(VLOOKUP(B248,#REF!,14,FALSE),"")</f>
        <v/>
      </c>
      <c r="P248" s="19" t="str">
        <f>IFERROR(VLOOKUP(B248,#REF!,15,FALSE),"")</f>
        <v/>
      </c>
      <c r="Q248" s="19"/>
      <c r="R248" s="25" t="str">
        <f>IFERROR(VLOOKUP(B248,#REF!,16,FALSE),"")</f>
        <v/>
      </c>
      <c r="S248" s="17">
        <v>0</v>
      </c>
      <c r="T248" s="17">
        <v>0</v>
      </c>
      <c r="U248" s="17">
        <v>0</v>
      </c>
      <c r="V248" s="17">
        <v>0</v>
      </c>
      <c r="W248" s="20">
        <v>0</v>
      </c>
      <c r="X248" s="16">
        <v>0</v>
      </c>
      <c r="Y248" s="21" t="s">
        <v>38</v>
      </c>
      <c r="Z248" s="20">
        <v>500</v>
      </c>
      <c r="AA248" s="17" t="s">
        <v>38</v>
      </c>
      <c r="AB248" s="22" t="s">
        <v>39</v>
      </c>
      <c r="AC248" s="23" t="str">
        <f t="shared" si="23"/>
        <v>E</v>
      </c>
      <c r="AD248" s="17">
        <v>0</v>
      </c>
      <c r="AE248" s="17">
        <v>0</v>
      </c>
      <c r="AF248" s="17">
        <v>0</v>
      </c>
      <c r="AG248" s="17">
        <v>0</v>
      </c>
      <c r="AH248" s="15" t="s">
        <v>40</v>
      </c>
    </row>
    <row r="249" spans="1:34" ht="14.5">
      <c r="A249" s="13" t="str">
        <f t="shared" si="18"/>
        <v>Normal</v>
      </c>
      <c r="B249" s="14" t="s">
        <v>208</v>
      </c>
      <c r="C249" s="15" t="s">
        <v>46</v>
      </c>
      <c r="D249" s="19">
        <f t="shared" si="19"/>
        <v>0</v>
      </c>
      <c r="E249" s="16" t="str">
        <f t="shared" si="20"/>
        <v>--</v>
      </c>
      <c r="F249" s="16">
        <f t="shared" si="21"/>
        <v>0</v>
      </c>
      <c r="G249" s="16" t="str">
        <f t="shared" si="22"/>
        <v>--</v>
      </c>
      <c r="H249" s="24" t="str">
        <f>IFERROR(VLOOKUP(B249,#REF!,8,FALSE),"")</f>
        <v/>
      </c>
      <c r="I249" s="17">
        <v>0</v>
      </c>
      <c r="J249" s="17">
        <v>0</v>
      </c>
      <c r="K249" s="24" t="str">
        <f>IFERROR(VLOOKUP(B249,#REF!,11,FALSE),"")</f>
        <v/>
      </c>
      <c r="L249" s="17">
        <v>0</v>
      </c>
      <c r="M249" s="6" t="s">
        <v>405</v>
      </c>
      <c r="N249" s="18" t="str">
        <f>IFERROR(VLOOKUP(B249,#REF!,13,FALSE),"")</f>
        <v/>
      </c>
      <c r="O249" s="19" t="str">
        <f>IFERROR(VLOOKUP(B249,#REF!,14,FALSE),"")</f>
        <v/>
      </c>
      <c r="P249" s="19" t="str">
        <f>IFERROR(VLOOKUP(B249,#REF!,15,FALSE),"")</f>
        <v/>
      </c>
      <c r="Q249" s="19"/>
      <c r="R249" s="25" t="str">
        <f>IFERROR(VLOOKUP(B249,#REF!,16,FALSE),"")</f>
        <v/>
      </c>
      <c r="S249" s="17">
        <v>0</v>
      </c>
      <c r="T249" s="17">
        <v>0</v>
      </c>
      <c r="U249" s="17">
        <v>0</v>
      </c>
      <c r="V249" s="17">
        <v>0</v>
      </c>
      <c r="W249" s="20">
        <v>0</v>
      </c>
      <c r="X249" s="16">
        <v>0</v>
      </c>
      <c r="Y249" s="21" t="s">
        <v>38</v>
      </c>
      <c r="Z249" s="20">
        <v>2000</v>
      </c>
      <c r="AA249" s="17" t="s">
        <v>38</v>
      </c>
      <c r="AB249" s="22" t="s">
        <v>39</v>
      </c>
      <c r="AC249" s="23" t="str">
        <f t="shared" si="23"/>
        <v>E</v>
      </c>
      <c r="AD249" s="17">
        <v>0</v>
      </c>
      <c r="AE249" s="17">
        <v>5693</v>
      </c>
      <c r="AF249" s="17">
        <v>4320</v>
      </c>
      <c r="AG249" s="17">
        <v>2809</v>
      </c>
      <c r="AH249" s="15" t="s">
        <v>40</v>
      </c>
    </row>
    <row r="250" spans="1:34" ht="14.5">
      <c r="A250" s="13" t="str">
        <f t="shared" si="18"/>
        <v>Normal</v>
      </c>
      <c r="B250" s="14" t="s">
        <v>209</v>
      </c>
      <c r="C250" s="15" t="s">
        <v>46</v>
      </c>
      <c r="D250" s="19">
        <f t="shared" si="19"/>
        <v>0</v>
      </c>
      <c r="E250" s="16" t="str">
        <f t="shared" si="20"/>
        <v>--</v>
      </c>
      <c r="F250" s="16">
        <f t="shared" si="21"/>
        <v>0</v>
      </c>
      <c r="G250" s="16" t="str">
        <f t="shared" si="22"/>
        <v>--</v>
      </c>
      <c r="H250" s="24" t="str">
        <f>IFERROR(VLOOKUP(B250,#REF!,8,FALSE),"")</f>
        <v/>
      </c>
      <c r="I250" s="17">
        <v>0</v>
      </c>
      <c r="J250" s="17">
        <v>0</v>
      </c>
      <c r="K250" s="24" t="str">
        <f>IFERROR(VLOOKUP(B250,#REF!,11,FALSE),"")</f>
        <v/>
      </c>
      <c r="L250" s="17">
        <v>0</v>
      </c>
      <c r="M250" s="6" t="s">
        <v>405</v>
      </c>
      <c r="N250" s="18" t="str">
        <f>IFERROR(VLOOKUP(B250,#REF!,13,FALSE),"")</f>
        <v/>
      </c>
      <c r="O250" s="19" t="str">
        <f>IFERROR(VLOOKUP(B250,#REF!,14,FALSE),"")</f>
        <v/>
      </c>
      <c r="P250" s="19" t="str">
        <f>IFERROR(VLOOKUP(B250,#REF!,15,FALSE),"")</f>
        <v/>
      </c>
      <c r="Q250" s="19"/>
      <c r="R250" s="25" t="str">
        <f>IFERROR(VLOOKUP(B250,#REF!,16,FALSE),"")</f>
        <v/>
      </c>
      <c r="S250" s="17">
        <v>0</v>
      </c>
      <c r="T250" s="17">
        <v>0</v>
      </c>
      <c r="U250" s="17">
        <v>0</v>
      </c>
      <c r="V250" s="17">
        <v>0</v>
      </c>
      <c r="W250" s="20">
        <v>0</v>
      </c>
      <c r="X250" s="16">
        <v>0</v>
      </c>
      <c r="Y250" s="21" t="s">
        <v>38</v>
      </c>
      <c r="Z250" s="20">
        <v>134</v>
      </c>
      <c r="AA250" s="17" t="s">
        <v>38</v>
      </c>
      <c r="AB250" s="22" t="s">
        <v>39</v>
      </c>
      <c r="AC250" s="23" t="str">
        <f t="shared" si="23"/>
        <v>E</v>
      </c>
      <c r="AD250" s="17">
        <v>0</v>
      </c>
      <c r="AE250" s="17">
        <v>0</v>
      </c>
      <c r="AF250" s="17">
        <v>0</v>
      </c>
      <c r="AG250" s="17">
        <v>0</v>
      </c>
      <c r="AH250" s="15" t="s">
        <v>40</v>
      </c>
    </row>
    <row r="251" spans="1:34" ht="14.5">
      <c r="A251" s="13" t="str">
        <f t="shared" si="18"/>
        <v>OverStock</v>
      </c>
      <c r="B251" s="14" t="s">
        <v>210</v>
      </c>
      <c r="C251" s="15" t="s">
        <v>211</v>
      </c>
      <c r="D251" s="19">
        <f t="shared" si="19"/>
        <v>37.200000000000003</v>
      </c>
      <c r="E251" s="16" t="str">
        <f t="shared" si="20"/>
        <v>--</v>
      </c>
      <c r="F251" s="16">
        <f t="shared" si="21"/>
        <v>0</v>
      </c>
      <c r="G251" s="16" t="str">
        <f t="shared" si="22"/>
        <v>--</v>
      </c>
      <c r="H251" s="24" t="str">
        <f>IFERROR(VLOOKUP(B251,#REF!,8,FALSE),"")</f>
        <v/>
      </c>
      <c r="I251" s="17">
        <v>0</v>
      </c>
      <c r="J251" s="17">
        <v>0</v>
      </c>
      <c r="K251" s="24" t="str">
        <f>IFERROR(VLOOKUP(B251,#REF!,11,FALSE),"")</f>
        <v/>
      </c>
      <c r="L251" s="17">
        <v>9072</v>
      </c>
      <c r="M251" s="6" t="s">
        <v>404</v>
      </c>
      <c r="N251" s="18" t="str">
        <f>IFERROR(VLOOKUP(B251,#REF!,13,FALSE),"")</f>
        <v/>
      </c>
      <c r="O251" s="19" t="str">
        <f>IFERROR(VLOOKUP(B251,#REF!,14,FALSE),"")</f>
        <v/>
      </c>
      <c r="P251" s="19" t="str">
        <f>IFERROR(VLOOKUP(B251,#REF!,15,FALSE),"")</f>
        <v/>
      </c>
      <c r="Q251" s="19"/>
      <c r="R251" s="25" t="str">
        <f>IFERROR(VLOOKUP(B251,#REF!,16,FALSE),"")</f>
        <v/>
      </c>
      <c r="S251" s="17">
        <v>0</v>
      </c>
      <c r="T251" s="17">
        <v>8000</v>
      </c>
      <c r="U251" s="17">
        <v>1072</v>
      </c>
      <c r="V251" s="17">
        <v>0</v>
      </c>
      <c r="W251" s="20">
        <v>9072</v>
      </c>
      <c r="X251" s="16">
        <v>37.200000000000003</v>
      </c>
      <c r="Y251" s="21" t="s">
        <v>38</v>
      </c>
      <c r="Z251" s="20">
        <v>244</v>
      </c>
      <c r="AA251" s="17" t="s">
        <v>38</v>
      </c>
      <c r="AB251" s="22" t="s">
        <v>39</v>
      </c>
      <c r="AC251" s="23" t="str">
        <f t="shared" si="23"/>
        <v>E</v>
      </c>
      <c r="AD251" s="17">
        <v>0</v>
      </c>
      <c r="AE251" s="17">
        <v>0</v>
      </c>
      <c r="AF251" s="17">
        <v>0</v>
      </c>
      <c r="AG251" s="17">
        <v>0</v>
      </c>
      <c r="AH251" s="15" t="s">
        <v>40</v>
      </c>
    </row>
    <row r="252" spans="1:34" ht="14.5">
      <c r="A252" s="13" t="str">
        <f t="shared" si="18"/>
        <v>None</v>
      </c>
      <c r="B252" s="14" t="s">
        <v>218</v>
      </c>
      <c r="C252" s="15" t="s">
        <v>219</v>
      </c>
      <c r="D252" s="19" t="str">
        <f t="shared" si="19"/>
        <v>前八週無拉料</v>
      </c>
      <c r="E252" s="16" t="str">
        <f t="shared" si="20"/>
        <v>--</v>
      </c>
      <c r="F252" s="16" t="str">
        <f t="shared" si="21"/>
        <v>--</v>
      </c>
      <c r="G252" s="16" t="str">
        <f t="shared" si="22"/>
        <v>--</v>
      </c>
      <c r="H252" s="24" t="str">
        <f>IFERROR(VLOOKUP(B252,#REF!,8,FALSE),"")</f>
        <v/>
      </c>
      <c r="I252" s="17">
        <v>0</v>
      </c>
      <c r="J252" s="17">
        <v>0</v>
      </c>
      <c r="K252" s="24" t="str">
        <f>IFERROR(VLOOKUP(B252,#REF!,11,FALSE),"")</f>
        <v/>
      </c>
      <c r="L252" s="17">
        <v>0</v>
      </c>
      <c r="M252" s="6" t="s">
        <v>404</v>
      </c>
      <c r="N252" s="18" t="str">
        <f>IFERROR(VLOOKUP(B252,#REF!,13,FALSE),"")</f>
        <v/>
      </c>
      <c r="O252" s="19" t="str">
        <f>IFERROR(VLOOKUP(B252,#REF!,14,FALSE),"")</f>
        <v/>
      </c>
      <c r="P252" s="19" t="str">
        <f>IFERROR(VLOOKUP(B252,#REF!,15,FALSE),"")</f>
        <v/>
      </c>
      <c r="Q252" s="19"/>
      <c r="R252" s="25" t="str">
        <f>IFERROR(VLOOKUP(B252,#REF!,16,FALSE),"")</f>
        <v/>
      </c>
      <c r="S252" s="17">
        <v>0</v>
      </c>
      <c r="T252" s="17">
        <v>0</v>
      </c>
      <c r="U252" s="17">
        <v>0</v>
      </c>
      <c r="V252" s="17">
        <v>0</v>
      </c>
      <c r="W252" s="20">
        <v>0</v>
      </c>
      <c r="X252" s="16" t="s">
        <v>38</v>
      </c>
      <c r="Y252" s="21" t="s">
        <v>38</v>
      </c>
      <c r="Z252" s="20">
        <v>0</v>
      </c>
      <c r="AA252" s="17" t="s">
        <v>38</v>
      </c>
      <c r="AB252" s="22" t="s">
        <v>39</v>
      </c>
      <c r="AC252" s="23" t="str">
        <f t="shared" si="23"/>
        <v>E</v>
      </c>
      <c r="AD252" s="17">
        <v>0</v>
      </c>
      <c r="AE252" s="17">
        <v>0</v>
      </c>
      <c r="AF252" s="17">
        <v>0</v>
      </c>
      <c r="AG252" s="17">
        <v>0</v>
      </c>
      <c r="AH252" s="15" t="s">
        <v>40</v>
      </c>
    </row>
    <row r="253" spans="1:34" ht="14.5">
      <c r="A253" s="13" t="str">
        <f t="shared" si="18"/>
        <v>OverStock</v>
      </c>
      <c r="B253" s="14" t="s">
        <v>220</v>
      </c>
      <c r="C253" s="15" t="s">
        <v>219</v>
      </c>
      <c r="D253" s="19">
        <f t="shared" si="19"/>
        <v>0.2</v>
      </c>
      <c r="E253" s="16" t="str">
        <f t="shared" si="20"/>
        <v>--</v>
      </c>
      <c r="F253" s="16">
        <f t="shared" si="21"/>
        <v>77.5</v>
      </c>
      <c r="G253" s="16" t="str">
        <f t="shared" si="22"/>
        <v>--</v>
      </c>
      <c r="H253" s="24" t="str">
        <f>IFERROR(VLOOKUP(B253,#REF!,8,FALSE),"")</f>
        <v/>
      </c>
      <c r="I253" s="17">
        <v>1017000</v>
      </c>
      <c r="J253" s="17">
        <v>72000</v>
      </c>
      <c r="K253" s="24" t="str">
        <f>IFERROR(VLOOKUP(B253,#REF!,11,FALSE),"")</f>
        <v/>
      </c>
      <c r="L253" s="17">
        <v>3000</v>
      </c>
      <c r="M253" s="6" t="s">
        <v>404</v>
      </c>
      <c r="N253" s="18" t="str">
        <f>IFERROR(VLOOKUP(B253,#REF!,13,FALSE),"")</f>
        <v/>
      </c>
      <c r="O253" s="19" t="str">
        <f>IFERROR(VLOOKUP(B253,#REF!,14,FALSE),"")</f>
        <v/>
      </c>
      <c r="P253" s="19" t="str">
        <f>IFERROR(VLOOKUP(B253,#REF!,15,FALSE),"")</f>
        <v/>
      </c>
      <c r="Q253" s="19"/>
      <c r="R253" s="25" t="str">
        <f>IFERROR(VLOOKUP(B253,#REF!,16,FALSE),"")</f>
        <v/>
      </c>
      <c r="S253" s="17">
        <v>0</v>
      </c>
      <c r="T253" s="17">
        <v>0</v>
      </c>
      <c r="U253" s="17">
        <v>3000</v>
      </c>
      <c r="V253" s="17">
        <v>0</v>
      </c>
      <c r="W253" s="20">
        <v>1020000</v>
      </c>
      <c r="X253" s="16">
        <v>77.7</v>
      </c>
      <c r="Y253" s="21" t="s">
        <v>38</v>
      </c>
      <c r="Z253" s="20">
        <v>13125</v>
      </c>
      <c r="AA253" s="17" t="s">
        <v>38</v>
      </c>
      <c r="AB253" s="22" t="s">
        <v>39</v>
      </c>
      <c r="AC253" s="23" t="str">
        <f t="shared" si="23"/>
        <v>E</v>
      </c>
      <c r="AD253" s="17">
        <v>0</v>
      </c>
      <c r="AE253" s="17">
        <v>45520</v>
      </c>
      <c r="AF253" s="17">
        <v>12050</v>
      </c>
      <c r="AG253" s="17">
        <v>22500</v>
      </c>
      <c r="AH253" s="15" t="s">
        <v>40</v>
      </c>
    </row>
    <row r="254" spans="1:34" ht="14.5">
      <c r="A254" s="13" t="str">
        <f t="shared" si="18"/>
        <v>OverStock</v>
      </c>
      <c r="B254" s="14" t="s">
        <v>221</v>
      </c>
      <c r="C254" s="15" t="s">
        <v>219</v>
      </c>
      <c r="D254" s="19">
        <f t="shared" si="19"/>
        <v>3.3</v>
      </c>
      <c r="E254" s="16">
        <f t="shared" si="20"/>
        <v>7</v>
      </c>
      <c r="F254" s="16">
        <f t="shared" si="21"/>
        <v>21</v>
      </c>
      <c r="G254" s="16">
        <f t="shared" si="22"/>
        <v>45.1</v>
      </c>
      <c r="H254" s="24" t="str">
        <f>IFERROR(VLOOKUP(B254,#REF!,8,FALSE),"")</f>
        <v/>
      </c>
      <c r="I254" s="17">
        <v>1698000</v>
      </c>
      <c r="J254" s="17">
        <v>798000</v>
      </c>
      <c r="K254" s="24" t="str">
        <f>IFERROR(VLOOKUP(B254,#REF!,11,FALSE),"")</f>
        <v/>
      </c>
      <c r="L254" s="17">
        <v>264000</v>
      </c>
      <c r="M254" s="6" t="s">
        <v>404</v>
      </c>
      <c r="N254" s="18" t="str">
        <f>IFERROR(VLOOKUP(B254,#REF!,13,FALSE),"")</f>
        <v/>
      </c>
      <c r="O254" s="19" t="str">
        <f>IFERROR(VLOOKUP(B254,#REF!,14,FALSE),"")</f>
        <v/>
      </c>
      <c r="P254" s="19" t="str">
        <f>IFERROR(VLOOKUP(B254,#REF!,15,FALSE),"")</f>
        <v/>
      </c>
      <c r="Q254" s="19"/>
      <c r="R254" s="25" t="str">
        <f>IFERROR(VLOOKUP(B254,#REF!,16,FALSE),"")</f>
        <v/>
      </c>
      <c r="S254" s="17">
        <v>0</v>
      </c>
      <c r="T254" s="17">
        <v>264000</v>
      </c>
      <c r="U254" s="17">
        <v>0</v>
      </c>
      <c r="V254" s="17">
        <v>0</v>
      </c>
      <c r="W254" s="20">
        <v>1962000</v>
      </c>
      <c r="X254" s="16">
        <v>24.2</v>
      </c>
      <c r="Y254" s="21">
        <v>52.1</v>
      </c>
      <c r="Z254" s="20">
        <v>81000</v>
      </c>
      <c r="AA254" s="17">
        <v>37667</v>
      </c>
      <c r="AB254" s="22">
        <v>0.5</v>
      </c>
      <c r="AC254" s="23">
        <f t="shared" si="23"/>
        <v>100</v>
      </c>
      <c r="AD254" s="17">
        <v>60000</v>
      </c>
      <c r="AE254" s="17">
        <v>186000</v>
      </c>
      <c r="AF254" s="17">
        <v>93000</v>
      </c>
      <c r="AG254" s="17">
        <v>6000</v>
      </c>
      <c r="AH254" s="15" t="s">
        <v>40</v>
      </c>
    </row>
    <row r="255" spans="1:34" ht="14.5">
      <c r="A255" s="13" t="str">
        <f t="shared" si="18"/>
        <v>OverStock</v>
      </c>
      <c r="B255" s="14" t="s">
        <v>224</v>
      </c>
      <c r="C255" s="15" t="s">
        <v>219</v>
      </c>
      <c r="D255" s="19">
        <f t="shared" si="19"/>
        <v>3.1</v>
      </c>
      <c r="E255" s="16" t="str">
        <f t="shared" si="20"/>
        <v>--</v>
      </c>
      <c r="F255" s="16">
        <f t="shared" si="21"/>
        <v>36</v>
      </c>
      <c r="G255" s="16" t="str">
        <f t="shared" si="22"/>
        <v>--</v>
      </c>
      <c r="H255" s="24" t="str">
        <f>IFERROR(VLOOKUP(B255,#REF!,8,FALSE),"")</f>
        <v/>
      </c>
      <c r="I255" s="17">
        <v>351000</v>
      </c>
      <c r="J255" s="17">
        <v>147000</v>
      </c>
      <c r="K255" s="24" t="str">
        <f>IFERROR(VLOOKUP(B255,#REF!,11,FALSE),"")</f>
        <v/>
      </c>
      <c r="L255" s="17">
        <v>30000</v>
      </c>
      <c r="M255" s="6" t="s">
        <v>404</v>
      </c>
      <c r="N255" s="18" t="str">
        <f>IFERROR(VLOOKUP(B255,#REF!,13,FALSE),"")</f>
        <v/>
      </c>
      <c r="O255" s="19" t="str">
        <f>IFERROR(VLOOKUP(B255,#REF!,14,FALSE),"")</f>
        <v/>
      </c>
      <c r="P255" s="19" t="str">
        <f>IFERROR(VLOOKUP(B255,#REF!,15,FALSE),"")</f>
        <v/>
      </c>
      <c r="Q255" s="19"/>
      <c r="R255" s="25" t="str">
        <f>IFERROR(VLOOKUP(B255,#REF!,16,FALSE),"")</f>
        <v/>
      </c>
      <c r="S255" s="17">
        <v>0</v>
      </c>
      <c r="T255" s="17">
        <v>30000</v>
      </c>
      <c r="U255" s="17">
        <v>0</v>
      </c>
      <c r="V255" s="17">
        <v>0</v>
      </c>
      <c r="W255" s="20">
        <v>381000</v>
      </c>
      <c r="X255" s="16">
        <v>39.1</v>
      </c>
      <c r="Y255" s="21" t="s">
        <v>38</v>
      </c>
      <c r="Z255" s="20">
        <v>9750</v>
      </c>
      <c r="AA255" s="17" t="s">
        <v>38</v>
      </c>
      <c r="AB255" s="22" t="s">
        <v>39</v>
      </c>
      <c r="AC255" s="23" t="str">
        <f t="shared" si="23"/>
        <v>E</v>
      </c>
      <c r="AD255" s="17">
        <v>0</v>
      </c>
      <c r="AE255" s="17">
        <v>62532</v>
      </c>
      <c r="AF255" s="17">
        <v>49288</v>
      </c>
      <c r="AG255" s="17">
        <v>26000</v>
      </c>
      <c r="AH255" s="15" t="s">
        <v>40</v>
      </c>
    </row>
    <row r="256" spans="1:34" ht="14.5">
      <c r="A256" s="13" t="str">
        <f t="shared" si="18"/>
        <v>Normal</v>
      </c>
      <c r="B256" s="14" t="s">
        <v>226</v>
      </c>
      <c r="C256" s="15" t="s">
        <v>219</v>
      </c>
      <c r="D256" s="19">
        <f t="shared" si="19"/>
        <v>0</v>
      </c>
      <c r="E256" s="16" t="str">
        <f t="shared" si="20"/>
        <v>--</v>
      </c>
      <c r="F256" s="16">
        <f t="shared" si="21"/>
        <v>0</v>
      </c>
      <c r="G256" s="16" t="str">
        <f t="shared" si="22"/>
        <v>--</v>
      </c>
      <c r="H256" s="24" t="str">
        <f>IFERROR(VLOOKUP(B256,#REF!,8,FALSE),"")</f>
        <v/>
      </c>
      <c r="I256" s="17">
        <v>0</v>
      </c>
      <c r="J256" s="17">
        <v>0</v>
      </c>
      <c r="K256" s="24" t="str">
        <f>IFERROR(VLOOKUP(B256,#REF!,11,FALSE),"")</f>
        <v/>
      </c>
      <c r="L256" s="17">
        <v>0</v>
      </c>
      <c r="M256" s="6" t="s">
        <v>404</v>
      </c>
      <c r="N256" s="18" t="str">
        <f>IFERROR(VLOOKUP(B256,#REF!,13,FALSE),"")</f>
        <v/>
      </c>
      <c r="O256" s="19" t="str">
        <f>IFERROR(VLOOKUP(B256,#REF!,14,FALSE),"")</f>
        <v/>
      </c>
      <c r="P256" s="19" t="str">
        <f>IFERROR(VLOOKUP(B256,#REF!,15,FALSE),"")</f>
        <v/>
      </c>
      <c r="Q256" s="19"/>
      <c r="R256" s="25" t="str">
        <f>IFERROR(VLOOKUP(B256,#REF!,16,FALSE),"")</f>
        <v/>
      </c>
      <c r="S256" s="17">
        <v>0</v>
      </c>
      <c r="T256" s="17">
        <v>0</v>
      </c>
      <c r="U256" s="17">
        <v>0</v>
      </c>
      <c r="V256" s="17">
        <v>0</v>
      </c>
      <c r="W256" s="20">
        <v>0</v>
      </c>
      <c r="X256" s="16">
        <v>0</v>
      </c>
      <c r="Y256" s="21" t="s">
        <v>38</v>
      </c>
      <c r="Z256" s="20">
        <v>375</v>
      </c>
      <c r="AA256" s="17" t="s">
        <v>38</v>
      </c>
      <c r="AB256" s="22" t="s">
        <v>39</v>
      </c>
      <c r="AC256" s="23" t="str">
        <f t="shared" si="23"/>
        <v>E</v>
      </c>
      <c r="AD256" s="17">
        <v>0</v>
      </c>
      <c r="AE256" s="17">
        <v>0</v>
      </c>
      <c r="AF256" s="17">
        <v>1515</v>
      </c>
      <c r="AG256" s="17">
        <v>0</v>
      </c>
      <c r="AH256" s="15" t="s">
        <v>40</v>
      </c>
    </row>
    <row r="257" spans="1:34" ht="14.5">
      <c r="A257" s="13" t="str">
        <f t="shared" si="18"/>
        <v>OverStock</v>
      </c>
      <c r="B257" s="14" t="s">
        <v>227</v>
      </c>
      <c r="C257" s="15" t="s">
        <v>219</v>
      </c>
      <c r="D257" s="19">
        <f t="shared" si="19"/>
        <v>4.8</v>
      </c>
      <c r="E257" s="16">
        <f t="shared" si="20"/>
        <v>16.5</v>
      </c>
      <c r="F257" s="16">
        <f t="shared" si="21"/>
        <v>21.6</v>
      </c>
      <c r="G257" s="16">
        <f t="shared" si="22"/>
        <v>74.3</v>
      </c>
      <c r="H257" s="24" t="str">
        <f>IFERROR(VLOOKUP(B257,#REF!,8,FALSE),"")</f>
        <v/>
      </c>
      <c r="I257" s="17">
        <v>99000</v>
      </c>
      <c r="J257" s="17">
        <v>3000</v>
      </c>
      <c r="K257" s="24" t="str">
        <f>IFERROR(VLOOKUP(B257,#REF!,11,FALSE),"")</f>
        <v/>
      </c>
      <c r="L257" s="17">
        <v>21955</v>
      </c>
      <c r="M257" s="6" t="s">
        <v>404</v>
      </c>
      <c r="N257" s="18" t="str">
        <f>IFERROR(VLOOKUP(B257,#REF!,13,FALSE),"")</f>
        <v/>
      </c>
      <c r="O257" s="19" t="str">
        <f>IFERROR(VLOOKUP(B257,#REF!,14,FALSE),"")</f>
        <v/>
      </c>
      <c r="P257" s="19" t="str">
        <f>IFERROR(VLOOKUP(B257,#REF!,15,FALSE),"")</f>
        <v/>
      </c>
      <c r="Q257" s="19"/>
      <c r="R257" s="25" t="str">
        <f>IFERROR(VLOOKUP(B257,#REF!,16,FALSE),"")</f>
        <v/>
      </c>
      <c r="S257" s="17">
        <v>0</v>
      </c>
      <c r="T257" s="17">
        <v>18000</v>
      </c>
      <c r="U257" s="17">
        <v>3955</v>
      </c>
      <c r="V257" s="17">
        <v>0</v>
      </c>
      <c r="W257" s="20">
        <v>120955</v>
      </c>
      <c r="X257" s="16">
        <v>26.4</v>
      </c>
      <c r="Y257" s="21">
        <v>90.7</v>
      </c>
      <c r="Z257" s="20">
        <v>4589</v>
      </c>
      <c r="AA257" s="17">
        <v>1333</v>
      </c>
      <c r="AB257" s="22">
        <v>0.3</v>
      </c>
      <c r="AC257" s="23">
        <f t="shared" si="23"/>
        <v>50</v>
      </c>
      <c r="AD257" s="17">
        <v>0</v>
      </c>
      <c r="AE257" s="17">
        <v>19917</v>
      </c>
      <c r="AF257" s="17">
        <v>16500</v>
      </c>
      <c r="AG257" s="17">
        <v>19000</v>
      </c>
      <c r="AH257" s="15" t="s">
        <v>40</v>
      </c>
    </row>
    <row r="258" spans="1:34" ht="14.5">
      <c r="A258" s="13" t="str">
        <f t="shared" si="18"/>
        <v>FCST</v>
      </c>
      <c r="B258" s="14" t="s">
        <v>230</v>
      </c>
      <c r="C258" s="15" t="s">
        <v>219</v>
      </c>
      <c r="D258" s="19" t="str">
        <f t="shared" si="19"/>
        <v>前八週無拉料</v>
      </c>
      <c r="E258" s="16">
        <f t="shared" si="20"/>
        <v>1.2</v>
      </c>
      <c r="F258" s="16" t="str">
        <f t="shared" si="21"/>
        <v>--</v>
      </c>
      <c r="G258" s="16">
        <f t="shared" si="22"/>
        <v>0</v>
      </c>
      <c r="H258" s="24" t="str">
        <f>IFERROR(VLOOKUP(B258,#REF!,8,FALSE),"")</f>
        <v/>
      </c>
      <c r="I258" s="17">
        <v>0</v>
      </c>
      <c r="J258" s="17">
        <v>0</v>
      </c>
      <c r="K258" s="24" t="str">
        <f>IFERROR(VLOOKUP(B258,#REF!,11,FALSE),"")</f>
        <v/>
      </c>
      <c r="L258" s="17">
        <v>132000</v>
      </c>
      <c r="M258" s="6" t="s">
        <v>404</v>
      </c>
      <c r="N258" s="18" t="str">
        <f>IFERROR(VLOOKUP(B258,#REF!,13,FALSE),"")</f>
        <v/>
      </c>
      <c r="O258" s="19" t="str">
        <f>IFERROR(VLOOKUP(B258,#REF!,14,FALSE),"")</f>
        <v/>
      </c>
      <c r="P258" s="19" t="str">
        <f>IFERROR(VLOOKUP(B258,#REF!,15,FALSE),"")</f>
        <v/>
      </c>
      <c r="Q258" s="19"/>
      <c r="R258" s="25" t="str">
        <f>IFERROR(VLOOKUP(B258,#REF!,16,FALSE),"")</f>
        <v/>
      </c>
      <c r="S258" s="17">
        <v>0</v>
      </c>
      <c r="T258" s="17">
        <v>0</v>
      </c>
      <c r="U258" s="17">
        <v>132000</v>
      </c>
      <c r="V258" s="17">
        <v>0</v>
      </c>
      <c r="W258" s="20">
        <v>132000</v>
      </c>
      <c r="X258" s="16" t="s">
        <v>38</v>
      </c>
      <c r="Y258" s="21">
        <v>1.2</v>
      </c>
      <c r="Z258" s="20">
        <v>0</v>
      </c>
      <c r="AA258" s="17">
        <v>108362</v>
      </c>
      <c r="AB258" s="22" t="s">
        <v>167</v>
      </c>
      <c r="AC258" s="23" t="str">
        <f t="shared" si="23"/>
        <v>F</v>
      </c>
      <c r="AD258" s="17">
        <v>151261</v>
      </c>
      <c r="AE258" s="17">
        <v>600000</v>
      </c>
      <c r="AF258" s="17">
        <v>224000</v>
      </c>
      <c r="AG258" s="17">
        <v>0</v>
      </c>
      <c r="AH258" s="15" t="s">
        <v>40</v>
      </c>
    </row>
    <row r="259" spans="1:34" ht="14.5">
      <c r="A259" s="13" t="str">
        <f t="shared" si="18"/>
        <v>OverStock</v>
      </c>
      <c r="B259" s="14" t="s">
        <v>233</v>
      </c>
      <c r="C259" s="15" t="s">
        <v>219</v>
      </c>
      <c r="D259" s="19">
        <f t="shared" si="19"/>
        <v>0</v>
      </c>
      <c r="E259" s="16" t="str">
        <f t="shared" si="20"/>
        <v>--</v>
      </c>
      <c r="F259" s="16">
        <f t="shared" si="21"/>
        <v>29</v>
      </c>
      <c r="G259" s="16" t="str">
        <f t="shared" si="22"/>
        <v>--</v>
      </c>
      <c r="H259" s="24" t="str">
        <f>IFERROR(VLOOKUP(B259,#REF!,8,FALSE),"")</f>
        <v/>
      </c>
      <c r="I259" s="17">
        <v>348000</v>
      </c>
      <c r="J259" s="17">
        <v>39000</v>
      </c>
      <c r="K259" s="24" t="str">
        <f>IFERROR(VLOOKUP(B259,#REF!,11,FALSE),"")</f>
        <v/>
      </c>
      <c r="L259" s="17">
        <v>0</v>
      </c>
      <c r="M259" s="6" t="s">
        <v>404</v>
      </c>
      <c r="N259" s="18" t="str">
        <f>IFERROR(VLOOKUP(B259,#REF!,13,FALSE),"")</f>
        <v/>
      </c>
      <c r="O259" s="19" t="str">
        <f>IFERROR(VLOOKUP(B259,#REF!,14,FALSE),"")</f>
        <v/>
      </c>
      <c r="P259" s="19" t="str">
        <f>IFERROR(VLOOKUP(B259,#REF!,15,FALSE),"")</f>
        <v/>
      </c>
      <c r="Q259" s="19"/>
      <c r="R259" s="25" t="str">
        <f>IFERROR(VLOOKUP(B259,#REF!,16,FALSE),"")</f>
        <v/>
      </c>
      <c r="S259" s="17">
        <v>0</v>
      </c>
      <c r="T259" s="17">
        <v>0</v>
      </c>
      <c r="U259" s="17">
        <v>0</v>
      </c>
      <c r="V259" s="17">
        <v>0</v>
      </c>
      <c r="W259" s="20">
        <v>348000</v>
      </c>
      <c r="X259" s="16">
        <v>29</v>
      </c>
      <c r="Y259" s="21" t="s">
        <v>38</v>
      </c>
      <c r="Z259" s="20">
        <v>12000</v>
      </c>
      <c r="AA259" s="17" t="s">
        <v>38</v>
      </c>
      <c r="AB259" s="22" t="s">
        <v>39</v>
      </c>
      <c r="AC259" s="23" t="str">
        <f t="shared" si="23"/>
        <v>E</v>
      </c>
      <c r="AD259" s="17">
        <v>0</v>
      </c>
      <c r="AE259" s="17">
        <v>0</v>
      </c>
      <c r="AF259" s="17">
        <v>0</v>
      </c>
      <c r="AG259" s="17">
        <v>0</v>
      </c>
      <c r="AH259" s="15" t="s">
        <v>40</v>
      </c>
    </row>
    <row r="260" spans="1:34" ht="14.5">
      <c r="A260" s="13" t="str">
        <f t="shared" ref="A260:A323" si="24">IF(OR(Z260=0,LEN(Z260)=0)*OR(AA260=0,LEN(AA260)=0),IF(W260&gt;0,"ZeroZero","None"),IF(IF(LEN(X260)=0,0,X260)&gt;16,"OverStock",IF(Z260=0,"FCST","Normal")))</f>
        <v>None</v>
      </c>
      <c r="B260" s="14" t="s">
        <v>234</v>
      </c>
      <c r="C260" s="15" t="s">
        <v>219</v>
      </c>
      <c r="D260" s="19" t="str">
        <f t="shared" ref="D260:D323" si="25">IF(Z260=0,"前八週無拉料",ROUND(L260/Z260,1))</f>
        <v>前八週無拉料</v>
      </c>
      <c r="E260" s="16" t="str">
        <f t="shared" ref="E260:E323" si="26">IF(OR(AA260=0,LEN(AA260)=0),"--",ROUND(L260/AA260,1))</f>
        <v>--</v>
      </c>
      <c r="F260" s="16" t="str">
        <f t="shared" ref="F260:F323" si="27">IF(Z260=0,"--",ROUND(I260/Z260,1))</f>
        <v>--</v>
      </c>
      <c r="G260" s="16" t="str">
        <f t="shared" ref="G260:G323" si="28">IF(OR(AA260=0,LEN(AA260)=0),"--",ROUND(I260/AA260,1))</f>
        <v>--</v>
      </c>
      <c r="H260" s="24" t="str">
        <f>IFERROR(VLOOKUP(B260,#REF!,8,FALSE),"")</f>
        <v/>
      </c>
      <c r="I260" s="17">
        <v>0</v>
      </c>
      <c r="J260" s="17">
        <v>0</v>
      </c>
      <c r="K260" s="24" t="str">
        <f>IFERROR(VLOOKUP(B260,#REF!,11,FALSE),"")</f>
        <v/>
      </c>
      <c r="L260" s="17">
        <v>0</v>
      </c>
      <c r="M260" s="6" t="s">
        <v>404</v>
      </c>
      <c r="N260" s="18" t="str">
        <f>IFERROR(VLOOKUP(B260,#REF!,13,FALSE),"")</f>
        <v/>
      </c>
      <c r="O260" s="19" t="str">
        <f>IFERROR(VLOOKUP(B260,#REF!,14,FALSE),"")</f>
        <v/>
      </c>
      <c r="P260" s="19" t="str">
        <f>IFERROR(VLOOKUP(B260,#REF!,15,FALSE),"")</f>
        <v/>
      </c>
      <c r="Q260" s="19"/>
      <c r="R260" s="25" t="str">
        <f>IFERROR(VLOOKUP(B260,#REF!,16,FALSE),"")</f>
        <v/>
      </c>
      <c r="S260" s="17">
        <v>0</v>
      </c>
      <c r="T260" s="17">
        <v>0</v>
      </c>
      <c r="U260" s="17">
        <v>0</v>
      </c>
      <c r="V260" s="17">
        <v>0</v>
      </c>
      <c r="W260" s="20">
        <v>0</v>
      </c>
      <c r="X260" s="16" t="s">
        <v>38</v>
      </c>
      <c r="Y260" s="21" t="s">
        <v>38</v>
      </c>
      <c r="Z260" s="20">
        <v>0</v>
      </c>
      <c r="AA260" s="17" t="s">
        <v>38</v>
      </c>
      <c r="AB260" s="22" t="s">
        <v>39</v>
      </c>
      <c r="AC260" s="23" t="str">
        <f t="shared" ref="AC260:AC323" si="29">IF($AB260="E","E",IF($AB260="F","F",IF($AB260&lt;0.5,50,IF($AB260&lt;2,100,150))))</f>
        <v>E</v>
      </c>
      <c r="AD260" s="17">
        <v>0</v>
      </c>
      <c r="AE260" s="17">
        <v>0</v>
      </c>
      <c r="AF260" s="17">
        <v>0</v>
      </c>
      <c r="AG260" s="17">
        <v>0</v>
      </c>
      <c r="AH260" s="15" t="s">
        <v>40</v>
      </c>
    </row>
    <row r="261" spans="1:34" ht="14.5">
      <c r="A261" s="13" t="str">
        <f t="shared" si="24"/>
        <v>OverStock</v>
      </c>
      <c r="B261" s="14" t="s">
        <v>237</v>
      </c>
      <c r="C261" s="15" t="s">
        <v>219</v>
      </c>
      <c r="D261" s="19">
        <f t="shared" si="25"/>
        <v>15.3</v>
      </c>
      <c r="E261" s="16">
        <f t="shared" si="26"/>
        <v>7.7</v>
      </c>
      <c r="F261" s="16">
        <f t="shared" si="27"/>
        <v>10.7</v>
      </c>
      <c r="G261" s="16">
        <f t="shared" si="28"/>
        <v>5.4</v>
      </c>
      <c r="H261" s="24" t="str">
        <f>IFERROR(VLOOKUP(B261,#REF!,8,FALSE),"")</f>
        <v/>
      </c>
      <c r="I261" s="17">
        <v>9000</v>
      </c>
      <c r="J261" s="17">
        <v>0</v>
      </c>
      <c r="K261" s="24" t="str">
        <f>IFERROR(VLOOKUP(B261,#REF!,11,FALSE),"")</f>
        <v/>
      </c>
      <c r="L261" s="17">
        <v>12807</v>
      </c>
      <c r="M261" s="6" t="s">
        <v>404</v>
      </c>
      <c r="N261" s="18" t="str">
        <f>IFERROR(VLOOKUP(B261,#REF!,13,FALSE),"")</f>
        <v/>
      </c>
      <c r="O261" s="19" t="str">
        <f>IFERROR(VLOOKUP(B261,#REF!,14,FALSE),"")</f>
        <v/>
      </c>
      <c r="P261" s="19" t="str">
        <f>IFERROR(VLOOKUP(B261,#REF!,15,FALSE),"")</f>
        <v/>
      </c>
      <c r="Q261" s="19"/>
      <c r="R261" s="25" t="str">
        <f>IFERROR(VLOOKUP(B261,#REF!,16,FALSE),"")</f>
        <v/>
      </c>
      <c r="S261" s="17">
        <v>0</v>
      </c>
      <c r="T261" s="17">
        <v>9000</v>
      </c>
      <c r="U261" s="17">
        <v>3807</v>
      </c>
      <c r="V261" s="17">
        <v>0</v>
      </c>
      <c r="W261" s="20">
        <v>21807</v>
      </c>
      <c r="X261" s="16">
        <v>26</v>
      </c>
      <c r="Y261" s="21">
        <v>13.1</v>
      </c>
      <c r="Z261" s="20">
        <v>838</v>
      </c>
      <c r="AA261" s="17">
        <v>1667</v>
      </c>
      <c r="AB261" s="22">
        <v>2</v>
      </c>
      <c r="AC261" s="23">
        <f t="shared" si="29"/>
        <v>150</v>
      </c>
      <c r="AD261" s="17">
        <v>3000</v>
      </c>
      <c r="AE261" s="17">
        <v>6000</v>
      </c>
      <c r="AF261" s="17">
        <v>9000</v>
      </c>
      <c r="AG261" s="17">
        <v>0</v>
      </c>
      <c r="AH261" s="15" t="s">
        <v>40</v>
      </c>
    </row>
    <row r="262" spans="1:34" ht="14.5">
      <c r="A262" s="13" t="str">
        <f t="shared" si="24"/>
        <v>None</v>
      </c>
      <c r="B262" s="14" t="s">
        <v>239</v>
      </c>
      <c r="C262" s="15" t="s">
        <v>219</v>
      </c>
      <c r="D262" s="19" t="str">
        <f t="shared" si="25"/>
        <v>前八週無拉料</v>
      </c>
      <c r="E262" s="16" t="str">
        <f t="shared" si="26"/>
        <v>--</v>
      </c>
      <c r="F262" s="16" t="str">
        <f t="shared" si="27"/>
        <v>--</v>
      </c>
      <c r="G262" s="16" t="str">
        <f t="shared" si="28"/>
        <v>--</v>
      </c>
      <c r="H262" s="24" t="str">
        <f>IFERROR(VLOOKUP(B262,#REF!,8,FALSE),"")</f>
        <v/>
      </c>
      <c r="I262" s="17">
        <v>0</v>
      </c>
      <c r="J262" s="17">
        <v>0</v>
      </c>
      <c r="K262" s="24" t="str">
        <f>IFERROR(VLOOKUP(B262,#REF!,11,FALSE),"")</f>
        <v/>
      </c>
      <c r="L262" s="17">
        <v>0</v>
      </c>
      <c r="M262" s="6" t="s">
        <v>404</v>
      </c>
      <c r="N262" s="18" t="str">
        <f>IFERROR(VLOOKUP(B262,#REF!,13,FALSE),"")</f>
        <v/>
      </c>
      <c r="O262" s="19" t="str">
        <f>IFERROR(VLOOKUP(B262,#REF!,14,FALSE),"")</f>
        <v/>
      </c>
      <c r="P262" s="19" t="str">
        <f>IFERROR(VLOOKUP(B262,#REF!,15,FALSE),"")</f>
        <v/>
      </c>
      <c r="Q262" s="19"/>
      <c r="R262" s="25" t="str">
        <f>IFERROR(VLOOKUP(B262,#REF!,16,FALSE),"")</f>
        <v/>
      </c>
      <c r="S262" s="17">
        <v>0</v>
      </c>
      <c r="T262" s="17">
        <v>0</v>
      </c>
      <c r="U262" s="17">
        <v>0</v>
      </c>
      <c r="V262" s="17">
        <v>0</v>
      </c>
      <c r="W262" s="20">
        <v>0</v>
      </c>
      <c r="X262" s="16" t="s">
        <v>38</v>
      </c>
      <c r="Y262" s="21" t="s">
        <v>38</v>
      </c>
      <c r="Z262" s="20">
        <v>0</v>
      </c>
      <c r="AA262" s="17" t="s">
        <v>38</v>
      </c>
      <c r="AB262" s="22" t="s">
        <v>39</v>
      </c>
      <c r="AC262" s="23" t="str">
        <f t="shared" si="29"/>
        <v>E</v>
      </c>
      <c r="AD262" s="17">
        <v>0</v>
      </c>
      <c r="AE262" s="17">
        <v>0</v>
      </c>
      <c r="AF262" s="17">
        <v>0</v>
      </c>
      <c r="AG262" s="17">
        <v>0</v>
      </c>
      <c r="AH262" s="15" t="s">
        <v>40</v>
      </c>
    </row>
    <row r="263" spans="1:34" ht="14.5">
      <c r="A263" s="13" t="str">
        <f t="shared" si="24"/>
        <v>OverStock</v>
      </c>
      <c r="B263" s="14" t="s">
        <v>242</v>
      </c>
      <c r="C263" s="15" t="s">
        <v>219</v>
      </c>
      <c r="D263" s="19">
        <f t="shared" si="25"/>
        <v>5.4</v>
      </c>
      <c r="E263" s="16">
        <f t="shared" si="26"/>
        <v>8.3000000000000007</v>
      </c>
      <c r="F263" s="16">
        <f t="shared" si="27"/>
        <v>28.9</v>
      </c>
      <c r="G263" s="16">
        <f t="shared" si="28"/>
        <v>44.1</v>
      </c>
      <c r="H263" s="24" t="str">
        <f>IFERROR(VLOOKUP(B263,#REF!,8,FALSE),"")</f>
        <v/>
      </c>
      <c r="I263" s="17">
        <v>1323000</v>
      </c>
      <c r="J263" s="17">
        <v>138000</v>
      </c>
      <c r="K263" s="24" t="str">
        <f>IFERROR(VLOOKUP(B263,#REF!,11,FALSE),"")</f>
        <v/>
      </c>
      <c r="L263" s="17">
        <v>248950</v>
      </c>
      <c r="M263" s="6" t="s">
        <v>404</v>
      </c>
      <c r="N263" s="18" t="str">
        <f>IFERROR(VLOOKUP(B263,#REF!,13,FALSE),"")</f>
        <v/>
      </c>
      <c r="O263" s="19" t="str">
        <f>IFERROR(VLOOKUP(B263,#REF!,14,FALSE),"")</f>
        <v/>
      </c>
      <c r="P263" s="19" t="str">
        <f>IFERROR(VLOOKUP(B263,#REF!,15,FALSE),"")</f>
        <v/>
      </c>
      <c r="Q263" s="19"/>
      <c r="R263" s="25" t="str">
        <f>IFERROR(VLOOKUP(B263,#REF!,16,FALSE),"")</f>
        <v/>
      </c>
      <c r="S263" s="17">
        <v>0</v>
      </c>
      <c r="T263" s="17">
        <v>248950</v>
      </c>
      <c r="U263" s="17">
        <v>0</v>
      </c>
      <c r="V263" s="17">
        <v>0</v>
      </c>
      <c r="W263" s="20">
        <v>1571950</v>
      </c>
      <c r="X263" s="16">
        <v>34.4</v>
      </c>
      <c r="Y263" s="21">
        <v>52.4</v>
      </c>
      <c r="Z263" s="20">
        <v>45750</v>
      </c>
      <c r="AA263" s="17">
        <v>30000</v>
      </c>
      <c r="AB263" s="22">
        <v>0.7</v>
      </c>
      <c r="AC263" s="23">
        <f t="shared" si="29"/>
        <v>100</v>
      </c>
      <c r="AD263" s="17">
        <v>0</v>
      </c>
      <c r="AE263" s="17">
        <v>138000</v>
      </c>
      <c r="AF263" s="17">
        <v>165000</v>
      </c>
      <c r="AG263" s="17">
        <v>120000</v>
      </c>
      <c r="AH263" s="15" t="s">
        <v>40</v>
      </c>
    </row>
    <row r="264" spans="1:34" ht="14.5">
      <c r="A264" s="13" t="str">
        <f t="shared" si="24"/>
        <v>OverStock</v>
      </c>
      <c r="B264" s="14" t="s">
        <v>244</v>
      </c>
      <c r="C264" s="15" t="s">
        <v>219</v>
      </c>
      <c r="D264" s="19">
        <f t="shared" si="25"/>
        <v>0</v>
      </c>
      <c r="E264" s="16" t="str">
        <f t="shared" si="26"/>
        <v>--</v>
      </c>
      <c r="F264" s="16">
        <f t="shared" si="27"/>
        <v>35.200000000000003</v>
      </c>
      <c r="G264" s="16" t="str">
        <f t="shared" si="28"/>
        <v>--</v>
      </c>
      <c r="H264" s="24" t="str">
        <f>IFERROR(VLOOKUP(B264,#REF!,8,FALSE),"")</f>
        <v/>
      </c>
      <c r="I264" s="17">
        <v>17600</v>
      </c>
      <c r="J264" s="17">
        <v>3200</v>
      </c>
      <c r="K264" s="24" t="str">
        <f>IFERROR(VLOOKUP(B264,#REF!,11,FALSE),"")</f>
        <v/>
      </c>
      <c r="L264" s="17">
        <v>0</v>
      </c>
      <c r="M264" s="6" t="s">
        <v>404</v>
      </c>
      <c r="N264" s="18" t="str">
        <f>IFERROR(VLOOKUP(B264,#REF!,13,FALSE),"")</f>
        <v/>
      </c>
      <c r="O264" s="19" t="str">
        <f>IFERROR(VLOOKUP(B264,#REF!,14,FALSE),"")</f>
        <v/>
      </c>
      <c r="P264" s="19" t="str">
        <f>IFERROR(VLOOKUP(B264,#REF!,15,FALSE),"")</f>
        <v/>
      </c>
      <c r="Q264" s="19"/>
      <c r="R264" s="25" t="str">
        <f>IFERROR(VLOOKUP(B264,#REF!,16,FALSE),"")</f>
        <v/>
      </c>
      <c r="S264" s="17">
        <v>0</v>
      </c>
      <c r="T264" s="17">
        <v>0</v>
      </c>
      <c r="U264" s="17">
        <v>0</v>
      </c>
      <c r="V264" s="17">
        <v>0</v>
      </c>
      <c r="W264" s="20">
        <v>17600</v>
      </c>
      <c r="X264" s="16">
        <v>35.200000000000003</v>
      </c>
      <c r="Y264" s="21" t="s">
        <v>38</v>
      </c>
      <c r="Z264" s="20">
        <v>500</v>
      </c>
      <c r="AA264" s="17" t="s">
        <v>38</v>
      </c>
      <c r="AB264" s="22" t="s">
        <v>39</v>
      </c>
      <c r="AC264" s="23" t="str">
        <f t="shared" si="29"/>
        <v>E</v>
      </c>
      <c r="AD264" s="17">
        <v>0</v>
      </c>
      <c r="AE264" s="17">
        <v>0</v>
      </c>
      <c r="AF264" s="17">
        <v>0</v>
      </c>
      <c r="AG264" s="17">
        <v>0</v>
      </c>
      <c r="AH264" s="15" t="s">
        <v>40</v>
      </c>
    </row>
    <row r="265" spans="1:34" ht="14.5">
      <c r="A265" s="13" t="str">
        <f t="shared" si="24"/>
        <v>OverStock</v>
      </c>
      <c r="B265" s="14" t="s">
        <v>245</v>
      </c>
      <c r="C265" s="15" t="s">
        <v>219</v>
      </c>
      <c r="D265" s="19">
        <f t="shared" si="25"/>
        <v>8</v>
      </c>
      <c r="E265" s="16" t="str">
        <f t="shared" si="26"/>
        <v>--</v>
      </c>
      <c r="F265" s="16">
        <f t="shared" si="27"/>
        <v>111.8</v>
      </c>
      <c r="G265" s="16" t="str">
        <f t="shared" si="28"/>
        <v>--</v>
      </c>
      <c r="H265" s="24" t="str">
        <f>IFERROR(VLOOKUP(B265,#REF!,8,FALSE),"")</f>
        <v/>
      </c>
      <c r="I265" s="17">
        <v>35000</v>
      </c>
      <c r="J265" s="17">
        <v>2500</v>
      </c>
      <c r="K265" s="24" t="str">
        <f>IFERROR(VLOOKUP(B265,#REF!,11,FALSE),"")</f>
        <v/>
      </c>
      <c r="L265" s="17">
        <v>2500</v>
      </c>
      <c r="M265" s="6" t="s">
        <v>404</v>
      </c>
      <c r="N265" s="18" t="str">
        <f>IFERROR(VLOOKUP(B265,#REF!,13,FALSE),"")</f>
        <v/>
      </c>
      <c r="O265" s="19" t="str">
        <f>IFERROR(VLOOKUP(B265,#REF!,14,FALSE),"")</f>
        <v/>
      </c>
      <c r="P265" s="19" t="str">
        <f>IFERROR(VLOOKUP(B265,#REF!,15,FALSE),"")</f>
        <v/>
      </c>
      <c r="Q265" s="19"/>
      <c r="R265" s="25" t="str">
        <f>IFERROR(VLOOKUP(B265,#REF!,16,FALSE),"")</f>
        <v/>
      </c>
      <c r="S265" s="17">
        <v>0</v>
      </c>
      <c r="T265" s="17">
        <v>2500</v>
      </c>
      <c r="U265" s="17">
        <v>0</v>
      </c>
      <c r="V265" s="17">
        <v>0</v>
      </c>
      <c r="W265" s="20">
        <v>37500</v>
      </c>
      <c r="X265" s="16">
        <v>119.8</v>
      </c>
      <c r="Y265" s="21" t="s">
        <v>38</v>
      </c>
      <c r="Z265" s="20">
        <v>313</v>
      </c>
      <c r="AA265" s="17" t="s">
        <v>38</v>
      </c>
      <c r="AB265" s="22" t="s">
        <v>39</v>
      </c>
      <c r="AC265" s="23" t="str">
        <f t="shared" si="29"/>
        <v>E</v>
      </c>
      <c r="AD265" s="17">
        <v>0</v>
      </c>
      <c r="AE265" s="17">
        <v>0</v>
      </c>
      <c r="AF265" s="17">
        <v>1901</v>
      </c>
      <c r="AG265" s="17">
        <v>0</v>
      </c>
      <c r="AH265" s="15" t="s">
        <v>40</v>
      </c>
    </row>
    <row r="266" spans="1:34" ht="14.5">
      <c r="A266" s="13" t="str">
        <f t="shared" si="24"/>
        <v>None</v>
      </c>
      <c r="B266" s="14" t="s">
        <v>251</v>
      </c>
      <c r="C266" s="15" t="s">
        <v>219</v>
      </c>
      <c r="D266" s="19" t="str">
        <f t="shared" si="25"/>
        <v>前八週無拉料</v>
      </c>
      <c r="E266" s="16" t="str">
        <f t="shared" si="26"/>
        <v>--</v>
      </c>
      <c r="F266" s="16" t="str">
        <f t="shared" si="27"/>
        <v>--</v>
      </c>
      <c r="G266" s="16" t="str">
        <f t="shared" si="28"/>
        <v>--</v>
      </c>
      <c r="H266" s="24" t="str">
        <f>IFERROR(VLOOKUP(B266,#REF!,8,FALSE),"")</f>
        <v/>
      </c>
      <c r="I266" s="17">
        <v>0</v>
      </c>
      <c r="J266" s="17">
        <v>0</v>
      </c>
      <c r="K266" s="24" t="str">
        <f>IFERROR(VLOOKUP(B266,#REF!,11,FALSE),"")</f>
        <v/>
      </c>
      <c r="L266" s="17">
        <v>0</v>
      </c>
      <c r="M266" s="6" t="s">
        <v>404</v>
      </c>
      <c r="N266" s="18" t="str">
        <f>IFERROR(VLOOKUP(B266,#REF!,13,FALSE),"")</f>
        <v/>
      </c>
      <c r="O266" s="19" t="str">
        <f>IFERROR(VLOOKUP(B266,#REF!,14,FALSE),"")</f>
        <v/>
      </c>
      <c r="P266" s="19" t="str">
        <f>IFERROR(VLOOKUP(B266,#REF!,15,FALSE),"")</f>
        <v/>
      </c>
      <c r="Q266" s="19"/>
      <c r="R266" s="25" t="str">
        <f>IFERROR(VLOOKUP(B266,#REF!,16,FALSE),"")</f>
        <v/>
      </c>
      <c r="S266" s="17">
        <v>0</v>
      </c>
      <c r="T266" s="17">
        <v>0</v>
      </c>
      <c r="U266" s="17">
        <v>0</v>
      </c>
      <c r="V266" s="17">
        <v>0</v>
      </c>
      <c r="W266" s="20">
        <v>0</v>
      </c>
      <c r="X266" s="16" t="s">
        <v>38</v>
      </c>
      <c r="Y266" s="21" t="s">
        <v>38</v>
      </c>
      <c r="Z266" s="20">
        <v>0</v>
      </c>
      <c r="AA266" s="17" t="s">
        <v>38</v>
      </c>
      <c r="AB266" s="22" t="s">
        <v>39</v>
      </c>
      <c r="AC266" s="23" t="str">
        <f t="shared" si="29"/>
        <v>E</v>
      </c>
      <c r="AD266" s="17">
        <v>0</v>
      </c>
      <c r="AE266" s="17">
        <v>0</v>
      </c>
      <c r="AF266" s="17">
        <v>0</v>
      </c>
      <c r="AG266" s="17">
        <v>27800</v>
      </c>
      <c r="AH266" s="15" t="s">
        <v>40</v>
      </c>
    </row>
    <row r="267" spans="1:34" ht="14.5">
      <c r="A267" s="13" t="str">
        <f t="shared" si="24"/>
        <v>ZeroZero</v>
      </c>
      <c r="B267" s="14" t="s">
        <v>253</v>
      </c>
      <c r="C267" s="15" t="s">
        <v>219</v>
      </c>
      <c r="D267" s="19" t="str">
        <f t="shared" si="25"/>
        <v>前八週無拉料</v>
      </c>
      <c r="E267" s="16" t="str">
        <f t="shared" si="26"/>
        <v>--</v>
      </c>
      <c r="F267" s="16" t="str">
        <f t="shared" si="27"/>
        <v>--</v>
      </c>
      <c r="G267" s="16" t="str">
        <f t="shared" si="28"/>
        <v>--</v>
      </c>
      <c r="H267" s="24" t="str">
        <f>IFERROR(VLOOKUP(B267,#REF!,8,FALSE),"")</f>
        <v/>
      </c>
      <c r="I267" s="17">
        <v>141000</v>
      </c>
      <c r="J267" s="17">
        <v>0</v>
      </c>
      <c r="K267" s="24" t="str">
        <f>IFERROR(VLOOKUP(B267,#REF!,11,FALSE),"")</f>
        <v/>
      </c>
      <c r="L267" s="17">
        <v>0</v>
      </c>
      <c r="M267" s="6" t="s">
        <v>404</v>
      </c>
      <c r="N267" s="18" t="str">
        <f>IFERROR(VLOOKUP(B267,#REF!,13,FALSE),"")</f>
        <v/>
      </c>
      <c r="O267" s="19" t="str">
        <f>IFERROR(VLOOKUP(B267,#REF!,14,FALSE),"")</f>
        <v/>
      </c>
      <c r="P267" s="19" t="str">
        <f>IFERROR(VLOOKUP(B267,#REF!,15,FALSE),"")</f>
        <v/>
      </c>
      <c r="Q267" s="19"/>
      <c r="R267" s="25" t="str">
        <f>IFERROR(VLOOKUP(B267,#REF!,16,FALSE),"")</f>
        <v/>
      </c>
      <c r="S267" s="17">
        <v>0</v>
      </c>
      <c r="T267" s="17">
        <v>0</v>
      </c>
      <c r="U267" s="17">
        <v>0</v>
      </c>
      <c r="V267" s="17">
        <v>0</v>
      </c>
      <c r="W267" s="20">
        <v>141000</v>
      </c>
      <c r="X267" s="16" t="s">
        <v>38</v>
      </c>
      <c r="Y267" s="21" t="s">
        <v>38</v>
      </c>
      <c r="Z267" s="20">
        <v>0</v>
      </c>
      <c r="AA267" s="17" t="s">
        <v>38</v>
      </c>
      <c r="AB267" s="22" t="s">
        <v>39</v>
      </c>
      <c r="AC267" s="23" t="str">
        <f t="shared" si="29"/>
        <v>E</v>
      </c>
      <c r="AD267" s="17">
        <v>0</v>
      </c>
      <c r="AE267" s="17">
        <v>0</v>
      </c>
      <c r="AF267" s="17">
        <v>0</v>
      </c>
      <c r="AG267" s="17">
        <v>41700</v>
      </c>
      <c r="AH267" s="15" t="s">
        <v>40</v>
      </c>
    </row>
    <row r="268" spans="1:34" ht="14.5">
      <c r="A268" s="13" t="str">
        <f t="shared" si="24"/>
        <v>ZeroZero</v>
      </c>
      <c r="B268" s="14" t="s">
        <v>258</v>
      </c>
      <c r="C268" s="15" t="s">
        <v>219</v>
      </c>
      <c r="D268" s="19" t="str">
        <f t="shared" si="25"/>
        <v>前八週無拉料</v>
      </c>
      <c r="E268" s="16" t="str">
        <f t="shared" si="26"/>
        <v>--</v>
      </c>
      <c r="F268" s="16" t="str">
        <f t="shared" si="27"/>
        <v>--</v>
      </c>
      <c r="G268" s="16" t="str">
        <f t="shared" si="28"/>
        <v>--</v>
      </c>
      <c r="H268" s="24" t="str">
        <f>IFERROR(VLOOKUP(B268,#REF!,8,FALSE),"")</f>
        <v/>
      </c>
      <c r="I268" s="17">
        <v>0</v>
      </c>
      <c r="J268" s="17">
        <v>0</v>
      </c>
      <c r="K268" s="24" t="str">
        <f>IFERROR(VLOOKUP(B268,#REF!,11,FALSE),"")</f>
        <v/>
      </c>
      <c r="L268" s="17">
        <v>5000</v>
      </c>
      <c r="M268" s="6" t="s">
        <v>406</v>
      </c>
      <c r="N268" s="18" t="str">
        <f>IFERROR(VLOOKUP(B268,#REF!,13,FALSE),"")</f>
        <v/>
      </c>
      <c r="O268" s="19" t="str">
        <f>IFERROR(VLOOKUP(B268,#REF!,14,FALSE),"")</f>
        <v/>
      </c>
      <c r="P268" s="19" t="str">
        <f>IFERROR(VLOOKUP(B268,#REF!,15,FALSE),"")</f>
        <v/>
      </c>
      <c r="Q268" s="19"/>
      <c r="R268" s="25" t="str">
        <f>IFERROR(VLOOKUP(B268,#REF!,16,FALSE),"")</f>
        <v/>
      </c>
      <c r="S268" s="17">
        <v>0</v>
      </c>
      <c r="T268" s="17">
        <v>5000</v>
      </c>
      <c r="U268" s="17">
        <v>0</v>
      </c>
      <c r="V268" s="17">
        <v>0</v>
      </c>
      <c r="W268" s="20">
        <v>5000</v>
      </c>
      <c r="X268" s="16" t="s">
        <v>38</v>
      </c>
      <c r="Y268" s="21" t="s">
        <v>38</v>
      </c>
      <c r="Z268" s="20">
        <v>0</v>
      </c>
      <c r="AA268" s="17" t="s">
        <v>38</v>
      </c>
      <c r="AB268" s="22" t="s">
        <v>39</v>
      </c>
      <c r="AC268" s="23" t="str">
        <f t="shared" si="29"/>
        <v>E</v>
      </c>
      <c r="AD268" s="17">
        <v>0</v>
      </c>
      <c r="AE268" s="17">
        <v>0</v>
      </c>
      <c r="AF268" s="17">
        <v>0</v>
      </c>
      <c r="AG268" s="17">
        <v>0</v>
      </c>
      <c r="AH268" s="15" t="s">
        <v>40</v>
      </c>
    </row>
    <row r="269" spans="1:34" ht="14.5">
      <c r="A269" s="13" t="str">
        <f t="shared" si="24"/>
        <v>Normal</v>
      </c>
      <c r="B269" s="14" t="s">
        <v>262</v>
      </c>
      <c r="C269" s="15" t="s">
        <v>219</v>
      </c>
      <c r="D269" s="19">
        <f t="shared" si="25"/>
        <v>0</v>
      </c>
      <c r="E269" s="16" t="str">
        <f t="shared" si="26"/>
        <v>--</v>
      </c>
      <c r="F269" s="16">
        <f t="shared" si="27"/>
        <v>0</v>
      </c>
      <c r="G269" s="16" t="str">
        <f t="shared" si="28"/>
        <v>--</v>
      </c>
      <c r="H269" s="24" t="str">
        <f>IFERROR(VLOOKUP(B269,#REF!,8,FALSE),"")</f>
        <v/>
      </c>
      <c r="I269" s="17">
        <v>0</v>
      </c>
      <c r="J269" s="17">
        <v>0</v>
      </c>
      <c r="K269" s="24" t="str">
        <f>IFERROR(VLOOKUP(B269,#REF!,11,FALSE),"")</f>
        <v/>
      </c>
      <c r="L269" s="17">
        <v>0</v>
      </c>
      <c r="M269" s="6" t="s">
        <v>404</v>
      </c>
      <c r="N269" s="18" t="str">
        <f>IFERROR(VLOOKUP(B269,#REF!,13,FALSE),"")</f>
        <v/>
      </c>
      <c r="O269" s="19" t="str">
        <f>IFERROR(VLOOKUP(B269,#REF!,14,FALSE),"")</f>
        <v/>
      </c>
      <c r="P269" s="19" t="str">
        <f>IFERROR(VLOOKUP(B269,#REF!,15,FALSE),"")</f>
        <v/>
      </c>
      <c r="Q269" s="19"/>
      <c r="R269" s="25" t="str">
        <f>IFERROR(VLOOKUP(B269,#REF!,16,FALSE),"")</f>
        <v/>
      </c>
      <c r="S269" s="17">
        <v>0</v>
      </c>
      <c r="T269" s="17">
        <v>0</v>
      </c>
      <c r="U269" s="17">
        <v>0</v>
      </c>
      <c r="V269" s="17">
        <v>0</v>
      </c>
      <c r="W269" s="20">
        <v>0</v>
      </c>
      <c r="X269" s="16">
        <v>0</v>
      </c>
      <c r="Y269" s="21" t="s">
        <v>38</v>
      </c>
      <c r="Z269" s="20">
        <v>250</v>
      </c>
      <c r="AA269" s="17" t="s">
        <v>38</v>
      </c>
      <c r="AB269" s="22" t="s">
        <v>39</v>
      </c>
      <c r="AC269" s="23" t="str">
        <f t="shared" si="29"/>
        <v>E</v>
      </c>
      <c r="AD269" s="17">
        <v>0</v>
      </c>
      <c r="AE269" s="17">
        <v>0</v>
      </c>
      <c r="AF269" s="17">
        <v>0</v>
      </c>
      <c r="AG269" s="17">
        <v>0</v>
      </c>
      <c r="AH269" s="15" t="s">
        <v>40</v>
      </c>
    </row>
    <row r="270" spans="1:34" ht="14.5">
      <c r="A270" s="13" t="str">
        <f t="shared" si="24"/>
        <v>FCST</v>
      </c>
      <c r="B270" s="14" t="s">
        <v>263</v>
      </c>
      <c r="C270" s="15" t="s">
        <v>219</v>
      </c>
      <c r="D270" s="19" t="str">
        <f t="shared" si="25"/>
        <v>前八週無拉料</v>
      </c>
      <c r="E270" s="16">
        <f t="shared" si="26"/>
        <v>1.9</v>
      </c>
      <c r="F270" s="16" t="str">
        <f t="shared" si="27"/>
        <v>--</v>
      </c>
      <c r="G270" s="16">
        <f t="shared" si="28"/>
        <v>9.9</v>
      </c>
      <c r="H270" s="24" t="str">
        <f>IFERROR(VLOOKUP(B270,#REF!,8,FALSE),"")</f>
        <v/>
      </c>
      <c r="I270" s="17">
        <v>4000</v>
      </c>
      <c r="J270" s="17">
        <v>0</v>
      </c>
      <c r="K270" s="24" t="str">
        <f>IFERROR(VLOOKUP(B270,#REF!,11,FALSE),"")</f>
        <v/>
      </c>
      <c r="L270" s="17">
        <v>771</v>
      </c>
      <c r="M270" s="6" t="s">
        <v>404</v>
      </c>
      <c r="N270" s="18" t="str">
        <f>IFERROR(VLOOKUP(B270,#REF!,13,FALSE),"")</f>
        <v/>
      </c>
      <c r="O270" s="19" t="str">
        <f>IFERROR(VLOOKUP(B270,#REF!,14,FALSE),"")</f>
        <v/>
      </c>
      <c r="P270" s="19" t="str">
        <f>IFERROR(VLOOKUP(B270,#REF!,15,FALSE),"")</f>
        <v/>
      </c>
      <c r="Q270" s="19"/>
      <c r="R270" s="25" t="str">
        <f>IFERROR(VLOOKUP(B270,#REF!,16,FALSE),"")</f>
        <v/>
      </c>
      <c r="S270" s="17">
        <v>0</v>
      </c>
      <c r="T270" s="17">
        <v>0</v>
      </c>
      <c r="U270" s="17">
        <v>771</v>
      </c>
      <c r="V270" s="17">
        <v>0</v>
      </c>
      <c r="W270" s="20">
        <v>4771</v>
      </c>
      <c r="X270" s="16" t="s">
        <v>38</v>
      </c>
      <c r="Y270" s="21">
        <v>11.8</v>
      </c>
      <c r="Z270" s="20">
        <v>0</v>
      </c>
      <c r="AA270" s="17">
        <v>403</v>
      </c>
      <c r="AB270" s="22" t="s">
        <v>167</v>
      </c>
      <c r="AC270" s="23" t="str">
        <f t="shared" si="29"/>
        <v>F</v>
      </c>
      <c r="AD270" s="17">
        <v>0</v>
      </c>
      <c r="AE270" s="17">
        <v>3629</v>
      </c>
      <c r="AF270" s="17">
        <v>0</v>
      </c>
      <c r="AG270" s="17">
        <v>0</v>
      </c>
      <c r="AH270" s="15" t="s">
        <v>40</v>
      </c>
    </row>
    <row r="271" spans="1:34" ht="14.5">
      <c r="A271" s="13" t="str">
        <f t="shared" si="24"/>
        <v>None</v>
      </c>
      <c r="B271" s="14" t="s">
        <v>271</v>
      </c>
      <c r="C271" s="15" t="s">
        <v>219</v>
      </c>
      <c r="D271" s="19" t="str">
        <f t="shared" si="25"/>
        <v>前八週無拉料</v>
      </c>
      <c r="E271" s="16" t="str">
        <f t="shared" si="26"/>
        <v>--</v>
      </c>
      <c r="F271" s="16" t="str">
        <f t="shared" si="27"/>
        <v>--</v>
      </c>
      <c r="G271" s="16" t="str">
        <f t="shared" si="28"/>
        <v>--</v>
      </c>
      <c r="H271" s="24" t="str">
        <f>IFERROR(VLOOKUP(B271,#REF!,8,FALSE),"")</f>
        <v/>
      </c>
      <c r="I271" s="17">
        <v>0</v>
      </c>
      <c r="J271" s="17">
        <v>0</v>
      </c>
      <c r="K271" s="24" t="str">
        <f>IFERROR(VLOOKUP(B271,#REF!,11,FALSE),"")</f>
        <v/>
      </c>
      <c r="L271" s="17">
        <v>0</v>
      </c>
      <c r="M271" s="6" t="s">
        <v>404</v>
      </c>
      <c r="N271" s="18" t="str">
        <f>IFERROR(VLOOKUP(B271,#REF!,13,FALSE),"")</f>
        <v/>
      </c>
      <c r="O271" s="19" t="str">
        <f>IFERROR(VLOOKUP(B271,#REF!,14,FALSE),"")</f>
        <v/>
      </c>
      <c r="P271" s="19" t="str">
        <f>IFERROR(VLOOKUP(B271,#REF!,15,FALSE),"")</f>
        <v/>
      </c>
      <c r="Q271" s="19"/>
      <c r="R271" s="25" t="str">
        <f>IFERROR(VLOOKUP(B271,#REF!,16,FALSE),"")</f>
        <v/>
      </c>
      <c r="S271" s="17">
        <v>0</v>
      </c>
      <c r="T271" s="17">
        <v>0</v>
      </c>
      <c r="U271" s="17">
        <v>0</v>
      </c>
      <c r="V271" s="17">
        <v>0</v>
      </c>
      <c r="W271" s="20">
        <v>0</v>
      </c>
      <c r="X271" s="16" t="s">
        <v>38</v>
      </c>
      <c r="Y271" s="21" t="s">
        <v>38</v>
      </c>
      <c r="Z271" s="20">
        <v>0</v>
      </c>
      <c r="AA271" s="17" t="s">
        <v>38</v>
      </c>
      <c r="AB271" s="22" t="s">
        <v>39</v>
      </c>
      <c r="AC271" s="23" t="str">
        <f t="shared" si="29"/>
        <v>E</v>
      </c>
      <c r="AD271" s="17">
        <v>0</v>
      </c>
      <c r="AE271" s="17">
        <v>0</v>
      </c>
      <c r="AF271" s="17">
        <v>0</v>
      </c>
      <c r="AG271" s="17">
        <v>0</v>
      </c>
      <c r="AH271" s="15" t="s">
        <v>40</v>
      </c>
    </row>
    <row r="272" spans="1:34" ht="14.5">
      <c r="A272" s="13" t="str">
        <f t="shared" si="24"/>
        <v>OverStock</v>
      </c>
      <c r="B272" s="14" t="s">
        <v>273</v>
      </c>
      <c r="C272" s="15" t="s">
        <v>219</v>
      </c>
      <c r="D272" s="19">
        <f t="shared" si="25"/>
        <v>6</v>
      </c>
      <c r="E272" s="16">
        <f t="shared" si="26"/>
        <v>7.2</v>
      </c>
      <c r="F272" s="16">
        <f t="shared" si="27"/>
        <v>18.3</v>
      </c>
      <c r="G272" s="16">
        <f t="shared" si="28"/>
        <v>21.9</v>
      </c>
      <c r="H272" s="24" t="str">
        <f>IFERROR(VLOOKUP(B272,#REF!,8,FALSE),"")</f>
        <v/>
      </c>
      <c r="I272" s="17">
        <v>119000</v>
      </c>
      <c r="J272" s="17">
        <v>64000</v>
      </c>
      <c r="K272" s="24" t="str">
        <f>IFERROR(VLOOKUP(B272,#REF!,11,FALSE),"")</f>
        <v/>
      </c>
      <c r="L272" s="17">
        <v>39000</v>
      </c>
      <c r="M272" s="6" t="s">
        <v>404</v>
      </c>
      <c r="N272" s="18" t="str">
        <f>IFERROR(VLOOKUP(B272,#REF!,13,FALSE),"")</f>
        <v/>
      </c>
      <c r="O272" s="19" t="str">
        <f>IFERROR(VLOOKUP(B272,#REF!,14,FALSE),"")</f>
        <v/>
      </c>
      <c r="P272" s="19" t="str">
        <f>IFERROR(VLOOKUP(B272,#REF!,15,FALSE),"")</f>
        <v/>
      </c>
      <c r="Q272" s="19"/>
      <c r="R272" s="25" t="str">
        <f>IFERROR(VLOOKUP(B272,#REF!,16,FALSE),"")</f>
        <v/>
      </c>
      <c r="S272" s="17">
        <v>5000</v>
      </c>
      <c r="T272" s="17">
        <v>24000</v>
      </c>
      <c r="U272" s="17">
        <v>10000</v>
      </c>
      <c r="V272" s="17">
        <v>0</v>
      </c>
      <c r="W272" s="20">
        <v>158000</v>
      </c>
      <c r="X272" s="16">
        <v>24.3</v>
      </c>
      <c r="Y272" s="21">
        <v>29.1</v>
      </c>
      <c r="Z272" s="20">
        <v>6500</v>
      </c>
      <c r="AA272" s="17">
        <v>5422</v>
      </c>
      <c r="AB272" s="22">
        <v>0.8</v>
      </c>
      <c r="AC272" s="23">
        <f t="shared" si="29"/>
        <v>100</v>
      </c>
      <c r="AD272" s="17">
        <v>0</v>
      </c>
      <c r="AE272" s="17">
        <v>24808</v>
      </c>
      <c r="AF272" s="17">
        <v>36896</v>
      </c>
      <c r="AG272" s="17">
        <v>0</v>
      </c>
      <c r="AH272" s="15" t="s">
        <v>40</v>
      </c>
    </row>
    <row r="273" spans="1:34" ht="14.5">
      <c r="A273" s="13" t="str">
        <f t="shared" si="24"/>
        <v>OverStock</v>
      </c>
      <c r="B273" s="14" t="s">
        <v>274</v>
      </c>
      <c r="C273" s="15" t="s">
        <v>219</v>
      </c>
      <c r="D273" s="19">
        <f t="shared" si="25"/>
        <v>5.5</v>
      </c>
      <c r="E273" s="16">
        <f t="shared" si="26"/>
        <v>4.8</v>
      </c>
      <c r="F273" s="16">
        <f t="shared" si="27"/>
        <v>22.7</v>
      </c>
      <c r="G273" s="16">
        <f t="shared" si="28"/>
        <v>19.8</v>
      </c>
      <c r="H273" s="24" t="str">
        <f>IFERROR(VLOOKUP(B273,#REF!,8,FALSE),"")</f>
        <v/>
      </c>
      <c r="I273" s="17">
        <v>344000</v>
      </c>
      <c r="J273" s="17">
        <v>76000</v>
      </c>
      <c r="K273" s="24" t="str">
        <f>IFERROR(VLOOKUP(B273,#REF!,11,FALSE),"")</f>
        <v/>
      </c>
      <c r="L273" s="17">
        <v>82669</v>
      </c>
      <c r="M273" s="6" t="s">
        <v>404</v>
      </c>
      <c r="N273" s="18" t="str">
        <f>IFERROR(VLOOKUP(B273,#REF!,13,FALSE),"")</f>
        <v/>
      </c>
      <c r="O273" s="19" t="str">
        <f>IFERROR(VLOOKUP(B273,#REF!,14,FALSE),"")</f>
        <v/>
      </c>
      <c r="P273" s="19" t="str">
        <f>IFERROR(VLOOKUP(B273,#REF!,15,FALSE),"")</f>
        <v/>
      </c>
      <c r="Q273" s="19"/>
      <c r="R273" s="25" t="str">
        <f>IFERROR(VLOOKUP(B273,#REF!,16,FALSE),"")</f>
        <v/>
      </c>
      <c r="S273" s="17">
        <v>7000</v>
      </c>
      <c r="T273" s="17">
        <v>16000</v>
      </c>
      <c r="U273" s="17">
        <v>59669</v>
      </c>
      <c r="V273" s="17">
        <v>0</v>
      </c>
      <c r="W273" s="20">
        <v>426669</v>
      </c>
      <c r="X273" s="16">
        <v>28.2</v>
      </c>
      <c r="Y273" s="21">
        <v>24.6</v>
      </c>
      <c r="Z273" s="20">
        <v>15129</v>
      </c>
      <c r="AA273" s="17">
        <v>17370</v>
      </c>
      <c r="AB273" s="22">
        <v>1.1000000000000001</v>
      </c>
      <c r="AC273" s="23">
        <f t="shared" si="29"/>
        <v>100</v>
      </c>
      <c r="AD273" s="17">
        <v>0</v>
      </c>
      <c r="AE273" s="17">
        <v>80331</v>
      </c>
      <c r="AF273" s="17">
        <v>76000</v>
      </c>
      <c r="AG273" s="17">
        <v>0</v>
      </c>
      <c r="AH273" s="15" t="s">
        <v>40</v>
      </c>
    </row>
    <row r="274" spans="1:34" ht="14.5">
      <c r="A274" s="13" t="str">
        <f t="shared" si="24"/>
        <v>OverStock</v>
      </c>
      <c r="B274" s="14" t="s">
        <v>276</v>
      </c>
      <c r="C274" s="15" t="s">
        <v>219</v>
      </c>
      <c r="D274" s="19">
        <f t="shared" si="25"/>
        <v>6.8</v>
      </c>
      <c r="E274" s="16">
        <f t="shared" si="26"/>
        <v>6.2</v>
      </c>
      <c r="F274" s="16">
        <f t="shared" si="27"/>
        <v>47.1</v>
      </c>
      <c r="G274" s="16">
        <f t="shared" si="28"/>
        <v>43.3</v>
      </c>
      <c r="H274" s="24" t="str">
        <f>IFERROR(VLOOKUP(B274,#REF!,8,FALSE),"")</f>
        <v/>
      </c>
      <c r="I274" s="17">
        <v>2524000</v>
      </c>
      <c r="J274" s="17">
        <v>421000</v>
      </c>
      <c r="K274" s="24" t="str">
        <f>IFERROR(VLOOKUP(B274,#REF!,11,FALSE),"")</f>
        <v/>
      </c>
      <c r="L274" s="17">
        <v>363517</v>
      </c>
      <c r="M274" s="6" t="s">
        <v>404</v>
      </c>
      <c r="N274" s="18" t="str">
        <f>IFERROR(VLOOKUP(B274,#REF!,13,FALSE),"")</f>
        <v/>
      </c>
      <c r="O274" s="19" t="str">
        <f>IFERROR(VLOOKUP(B274,#REF!,14,FALSE),"")</f>
        <v/>
      </c>
      <c r="P274" s="19" t="str">
        <f>IFERROR(VLOOKUP(B274,#REF!,15,FALSE),"")</f>
        <v/>
      </c>
      <c r="Q274" s="19"/>
      <c r="R274" s="25" t="str">
        <f>IFERROR(VLOOKUP(B274,#REF!,16,FALSE),"")</f>
        <v/>
      </c>
      <c r="S274" s="17">
        <v>2000</v>
      </c>
      <c r="T274" s="17">
        <v>104860</v>
      </c>
      <c r="U274" s="17">
        <v>256657</v>
      </c>
      <c r="V274" s="17">
        <v>0</v>
      </c>
      <c r="W274" s="20">
        <v>2887517</v>
      </c>
      <c r="X274" s="16">
        <v>53.8</v>
      </c>
      <c r="Y274" s="21">
        <v>49.6</v>
      </c>
      <c r="Z274" s="20">
        <v>53625</v>
      </c>
      <c r="AA274" s="17">
        <v>58231</v>
      </c>
      <c r="AB274" s="22">
        <v>1.1000000000000001</v>
      </c>
      <c r="AC274" s="23">
        <f t="shared" si="29"/>
        <v>100</v>
      </c>
      <c r="AD274" s="17">
        <v>39546</v>
      </c>
      <c r="AE274" s="17">
        <v>284527</v>
      </c>
      <c r="AF274" s="17">
        <v>200000</v>
      </c>
      <c r="AG274" s="17">
        <v>0</v>
      </c>
      <c r="AH274" s="15" t="s">
        <v>40</v>
      </c>
    </row>
    <row r="275" spans="1:34" ht="14.5">
      <c r="A275" s="13" t="str">
        <f t="shared" si="24"/>
        <v>OverStock</v>
      </c>
      <c r="B275" s="14" t="s">
        <v>277</v>
      </c>
      <c r="C275" s="15" t="s">
        <v>219</v>
      </c>
      <c r="D275" s="19">
        <f t="shared" si="25"/>
        <v>3</v>
      </c>
      <c r="E275" s="16" t="str">
        <f t="shared" si="26"/>
        <v>--</v>
      </c>
      <c r="F275" s="16">
        <f t="shared" si="27"/>
        <v>31.5</v>
      </c>
      <c r="G275" s="16" t="str">
        <f t="shared" si="28"/>
        <v>--</v>
      </c>
      <c r="H275" s="24" t="str">
        <f>IFERROR(VLOOKUP(B275,#REF!,8,FALSE),"")</f>
        <v/>
      </c>
      <c r="I275" s="17">
        <v>335000</v>
      </c>
      <c r="J275" s="17">
        <v>220000</v>
      </c>
      <c r="K275" s="24" t="str">
        <f>IFERROR(VLOOKUP(B275,#REF!,11,FALSE),"")</f>
        <v/>
      </c>
      <c r="L275" s="17">
        <v>32258</v>
      </c>
      <c r="M275" s="6" t="s">
        <v>404</v>
      </c>
      <c r="N275" s="18" t="str">
        <f>IFERROR(VLOOKUP(B275,#REF!,13,FALSE),"")</f>
        <v/>
      </c>
      <c r="O275" s="19" t="str">
        <f>IFERROR(VLOOKUP(B275,#REF!,14,FALSE),"")</f>
        <v/>
      </c>
      <c r="P275" s="19" t="str">
        <f>IFERROR(VLOOKUP(B275,#REF!,15,FALSE),"")</f>
        <v/>
      </c>
      <c r="Q275" s="19"/>
      <c r="R275" s="25" t="str">
        <f>IFERROR(VLOOKUP(B275,#REF!,16,FALSE),"")</f>
        <v/>
      </c>
      <c r="S275" s="17">
        <v>0</v>
      </c>
      <c r="T275" s="17">
        <v>12000</v>
      </c>
      <c r="U275" s="17">
        <v>20258</v>
      </c>
      <c r="V275" s="17">
        <v>0</v>
      </c>
      <c r="W275" s="20">
        <v>367258</v>
      </c>
      <c r="X275" s="16">
        <v>34.5</v>
      </c>
      <c r="Y275" s="21" t="s">
        <v>38</v>
      </c>
      <c r="Z275" s="20">
        <v>10635</v>
      </c>
      <c r="AA275" s="17">
        <v>0</v>
      </c>
      <c r="AB275" s="22" t="s">
        <v>39</v>
      </c>
      <c r="AC275" s="23" t="str">
        <f t="shared" si="29"/>
        <v>E</v>
      </c>
      <c r="AD275" s="17">
        <v>0</v>
      </c>
      <c r="AE275" s="17">
        <v>0</v>
      </c>
      <c r="AF275" s="17">
        <v>0</v>
      </c>
      <c r="AG275" s="17">
        <v>0</v>
      </c>
      <c r="AH275" s="15" t="s">
        <v>40</v>
      </c>
    </row>
    <row r="276" spans="1:34" ht="14.5">
      <c r="A276" s="13" t="str">
        <f t="shared" si="24"/>
        <v>OverStock</v>
      </c>
      <c r="B276" s="14" t="s">
        <v>280</v>
      </c>
      <c r="C276" s="15" t="s">
        <v>219</v>
      </c>
      <c r="D276" s="19">
        <f t="shared" si="25"/>
        <v>3.2</v>
      </c>
      <c r="E276" s="16">
        <f t="shared" si="26"/>
        <v>1.3</v>
      </c>
      <c r="F276" s="16">
        <f t="shared" si="27"/>
        <v>20.6</v>
      </c>
      <c r="G276" s="16">
        <f t="shared" si="28"/>
        <v>8.1</v>
      </c>
      <c r="H276" s="24" t="str">
        <f>IFERROR(VLOOKUP(B276,#REF!,8,FALSE),"")</f>
        <v/>
      </c>
      <c r="I276" s="17">
        <v>373000</v>
      </c>
      <c r="J276" s="17">
        <v>205000</v>
      </c>
      <c r="K276" s="24" t="str">
        <f>IFERROR(VLOOKUP(B276,#REF!,11,FALSE),"")</f>
        <v/>
      </c>
      <c r="L276" s="17">
        <v>58324</v>
      </c>
      <c r="M276" s="6" t="s">
        <v>404</v>
      </c>
      <c r="N276" s="18" t="str">
        <f>IFERROR(VLOOKUP(B276,#REF!,13,FALSE),"")</f>
        <v/>
      </c>
      <c r="O276" s="19" t="str">
        <f>IFERROR(VLOOKUP(B276,#REF!,14,FALSE),"")</f>
        <v/>
      </c>
      <c r="P276" s="19" t="str">
        <f>IFERROR(VLOOKUP(B276,#REF!,15,FALSE),"")</f>
        <v/>
      </c>
      <c r="Q276" s="19"/>
      <c r="R276" s="25" t="str">
        <f>IFERROR(VLOOKUP(B276,#REF!,16,FALSE),"")</f>
        <v/>
      </c>
      <c r="S276" s="17">
        <v>0</v>
      </c>
      <c r="T276" s="17">
        <v>53000</v>
      </c>
      <c r="U276" s="17">
        <v>5324</v>
      </c>
      <c r="V276" s="17">
        <v>0</v>
      </c>
      <c r="W276" s="20">
        <v>431324</v>
      </c>
      <c r="X276" s="16">
        <v>23.8</v>
      </c>
      <c r="Y276" s="21">
        <v>9.3000000000000007</v>
      </c>
      <c r="Z276" s="20">
        <v>18129</v>
      </c>
      <c r="AA276" s="17">
        <v>46161</v>
      </c>
      <c r="AB276" s="22">
        <v>2.5</v>
      </c>
      <c r="AC276" s="23">
        <f t="shared" si="29"/>
        <v>150</v>
      </c>
      <c r="AD276" s="17">
        <v>133326</v>
      </c>
      <c r="AE276" s="17">
        <v>261616</v>
      </c>
      <c r="AF276" s="17">
        <v>20507</v>
      </c>
      <c r="AG276" s="17">
        <v>0</v>
      </c>
      <c r="AH276" s="15" t="s">
        <v>40</v>
      </c>
    </row>
    <row r="277" spans="1:34" ht="14.5">
      <c r="A277" s="13" t="str">
        <f t="shared" si="24"/>
        <v>OverStock</v>
      </c>
      <c r="B277" s="14" t="s">
        <v>284</v>
      </c>
      <c r="C277" s="15" t="s">
        <v>219</v>
      </c>
      <c r="D277" s="19">
        <f t="shared" si="25"/>
        <v>5.6</v>
      </c>
      <c r="E277" s="16">
        <f t="shared" si="26"/>
        <v>4</v>
      </c>
      <c r="F277" s="16">
        <f t="shared" si="27"/>
        <v>28.4</v>
      </c>
      <c r="G277" s="16">
        <f t="shared" si="28"/>
        <v>20.5</v>
      </c>
      <c r="H277" s="24" t="str">
        <f>IFERROR(VLOOKUP(B277,#REF!,8,FALSE),"")</f>
        <v/>
      </c>
      <c r="I277" s="17">
        <v>747000</v>
      </c>
      <c r="J277" s="17">
        <v>249000</v>
      </c>
      <c r="K277" s="24" t="str">
        <f>IFERROR(VLOOKUP(B277,#REF!,11,FALSE),"")</f>
        <v/>
      </c>
      <c r="L277" s="17">
        <v>146793</v>
      </c>
      <c r="M277" s="6" t="s">
        <v>404</v>
      </c>
      <c r="N277" s="18" t="str">
        <f>IFERROR(VLOOKUP(B277,#REF!,13,FALSE),"")</f>
        <v/>
      </c>
      <c r="O277" s="19" t="str">
        <f>IFERROR(VLOOKUP(B277,#REF!,14,FALSE),"")</f>
        <v/>
      </c>
      <c r="P277" s="19" t="str">
        <f>IFERROR(VLOOKUP(B277,#REF!,15,FALSE),"")</f>
        <v/>
      </c>
      <c r="Q277" s="19"/>
      <c r="R277" s="25" t="str">
        <f>IFERROR(VLOOKUP(B277,#REF!,16,FALSE),"")</f>
        <v/>
      </c>
      <c r="S277" s="17">
        <v>25000</v>
      </c>
      <c r="T277" s="17">
        <v>20000</v>
      </c>
      <c r="U277" s="17">
        <v>101793</v>
      </c>
      <c r="V277" s="17">
        <v>0</v>
      </c>
      <c r="W277" s="20">
        <v>893793</v>
      </c>
      <c r="X277" s="16">
        <v>34</v>
      </c>
      <c r="Y277" s="21">
        <v>24.5</v>
      </c>
      <c r="Z277" s="20">
        <v>26266</v>
      </c>
      <c r="AA277" s="17">
        <v>36467</v>
      </c>
      <c r="AB277" s="22">
        <v>1.4</v>
      </c>
      <c r="AC277" s="23">
        <f t="shared" si="29"/>
        <v>100</v>
      </c>
      <c r="AD277" s="17">
        <v>0</v>
      </c>
      <c r="AE277" s="17">
        <v>160207</v>
      </c>
      <c r="AF277" s="17">
        <v>168000</v>
      </c>
      <c r="AG277" s="17">
        <v>0</v>
      </c>
      <c r="AH277" s="15" t="s">
        <v>40</v>
      </c>
    </row>
    <row r="278" spans="1:34" ht="14.5">
      <c r="A278" s="13" t="str">
        <f t="shared" si="24"/>
        <v>OverStock</v>
      </c>
      <c r="B278" s="14" t="s">
        <v>286</v>
      </c>
      <c r="C278" s="15" t="s">
        <v>219</v>
      </c>
      <c r="D278" s="19">
        <f t="shared" si="25"/>
        <v>3.2</v>
      </c>
      <c r="E278" s="16" t="str">
        <f t="shared" si="26"/>
        <v>--</v>
      </c>
      <c r="F278" s="16">
        <f t="shared" si="27"/>
        <v>19.2</v>
      </c>
      <c r="G278" s="16" t="str">
        <f t="shared" si="28"/>
        <v>--</v>
      </c>
      <c r="H278" s="24" t="str">
        <f>IFERROR(VLOOKUP(B278,#REF!,8,FALSE),"")</f>
        <v/>
      </c>
      <c r="I278" s="17">
        <v>36000</v>
      </c>
      <c r="J278" s="17">
        <v>12000</v>
      </c>
      <c r="K278" s="24" t="str">
        <f>IFERROR(VLOOKUP(B278,#REF!,11,FALSE),"")</f>
        <v/>
      </c>
      <c r="L278" s="17">
        <v>6000</v>
      </c>
      <c r="M278" s="6" t="s">
        <v>404</v>
      </c>
      <c r="N278" s="18" t="str">
        <f>IFERROR(VLOOKUP(B278,#REF!,13,FALSE),"")</f>
        <v/>
      </c>
      <c r="O278" s="19" t="str">
        <f>IFERROR(VLOOKUP(B278,#REF!,14,FALSE),"")</f>
        <v/>
      </c>
      <c r="P278" s="19" t="str">
        <f>IFERROR(VLOOKUP(B278,#REF!,15,FALSE),"")</f>
        <v/>
      </c>
      <c r="Q278" s="19"/>
      <c r="R278" s="25" t="str">
        <f>IFERROR(VLOOKUP(B278,#REF!,16,FALSE),"")</f>
        <v/>
      </c>
      <c r="S278" s="17">
        <v>0</v>
      </c>
      <c r="T278" s="17">
        <v>6000</v>
      </c>
      <c r="U278" s="17">
        <v>0</v>
      </c>
      <c r="V278" s="17">
        <v>0</v>
      </c>
      <c r="W278" s="20">
        <v>42000</v>
      </c>
      <c r="X278" s="16">
        <v>22.4</v>
      </c>
      <c r="Y278" s="21" t="s">
        <v>38</v>
      </c>
      <c r="Z278" s="20">
        <v>1875</v>
      </c>
      <c r="AA278" s="17" t="s">
        <v>38</v>
      </c>
      <c r="AB278" s="22" t="s">
        <v>39</v>
      </c>
      <c r="AC278" s="23" t="str">
        <f t="shared" si="29"/>
        <v>E</v>
      </c>
      <c r="AD278" s="17">
        <v>0</v>
      </c>
      <c r="AE278" s="17">
        <v>3643</v>
      </c>
      <c r="AF278" s="17">
        <v>2056</v>
      </c>
      <c r="AG278" s="17">
        <v>1400</v>
      </c>
      <c r="AH278" s="15" t="s">
        <v>40</v>
      </c>
    </row>
    <row r="279" spans="1:34" ht="14.5">
      <c r="A279" s="13" t="str">
        <f t="shared" si="24"/>
        <v>ZeroZero</v>
      </c>
      <c r="B279" s="14" t="s">
        <v>290</v>
      </c>
      <c r="C279" s="15" t="s">
        <v>219</v>
      </c>
      <c r="D279" s="19" t="str">
        <f t="shared" si="25"/>
        <v>前八週無拉料</v>
      </c>
      <c r="E279" s="16" t="str">
        <f t="shared" si="26"/>
        <v>--</v>
      </c>
      <c r="F279" s="16" t="str">
        <f t="shared" si="27"/>
        <v>--</v>
      </c>
      <c r="G279" s="16" t="str">
        <f t="shared" si="28"/>
        <v>--</v>
      </c>
      <c r="H279" s="24" t="str">
        <f>IFERROR(VLOOKUP(B279,#REF!,8,FALSE),"")</f>
        <v/>
      </c>
      <c r="I279" s="17">
        <v>24000</v>
      </c>
      <c r="J279" s="17">
        <v>3000</v>
      </c>
      <c r="K279" s="24" t="str">
        <f>IFERROR(VLOOKUP(B279,#REF!,11,FALSE),"")</f>
        <v/>
      </c>
      <c r="L279" s="17">
        <v>0</v>
      </c>
      <c r="M279" s="6" t="s">
        <v>404</v>
      </c>
      <c r="N279" s="18" t="str">
        <f>IFERROR(VLOOKUP(B279,#REF!,13,FALSE),"")</f>
        <v/>
      </c>
      <c r="O279" s="19" t="str">
        <f>IFERROR(VLOOKUP(B279,#REF!,14,FALSE),"")</f>
        <v/>
      </c>
      <c r="P279" s="19" t="str">
        <f>IFERROR(VLOOKUP(B279,#REF!,15,FALSE),"")</f>
        <v/>
      </c>
      <c r="Q279" s="19"/>
      <c r="R279" s="25" t="str">
        <f>IFERROR(VLOOKUP(B279,#REF!,16,FALSE),"")</f>
        <v/>
      </c>
      <c r="S279" s="17">
        <v>0</v>
      </c>
      <c r="T279" s="17">
        <v>0</v>
      </c>
      <c r="U279" s="17">
        <v>0</v>
      </c>
      <c r="V279" s="17">
        <v>0</v>
      </c>
      <c r="W279" s="20">
        <v>24000</v>
      </c>
      <c r="X279" s="16" t="s">
        <v>38</v>
      </c>
      <c r="Y279" s="21" t="s">
        <v>38</v>
      </c>
      <c r="Z279" s="20">
        <v>0</v>
      </c>
      <c r="AA279" s="17" t="s">
        <v>38</v>
      </c>
      <c r="AB279" s="22" t="s">
        <v>39</v>
      </c>
      <c r="AC279" s="23" t="str">
        <f t="shared" si="29"/>
        <v>E</v>
      </c>
      <c r="AD279" s="17">
        <v>0</v>
      </c>
      <c r="AE279" s="17">
        <v>0</v>
      </c>
      <c r="AF279" s="17">
        <v>0</v>
      </c>
      <c r="AG279" s="17">
        <v>0</v>
      </c>
      <c r="AH279" s="15" t="s">
        <v>40</v>
      </c>
    </row>
    <row r="280" spans="1:34" ht="14.5">
      <c r="A280" s="13" t="str">
        <f t="shared" si="24"/>
        <v>OverStock</v>
      </c>
      <c r="B280" s="14" t="s">
        <v>297</v>
      </c>
      <c r="C280" s="15" t="s">
        <v>219</v>
      </c>
      <c r="D280" s="19">
        <f t="shared" si="25"/>
        <v>8</v>
      </c>
      <c r="E280" s="16" t="str">
        <f t="shared" si="26"/>
        <v>--</v>
      </c>
      <c r="F280" s="16">
        <f t="shared" si="27"/>
        <v>184</v>
      </c>
      <c r="G280" s="16" t="str">
        <f t="shared" si="28"/>
        <v>--</v>
      </c>
      <c r="H280" s="24" t="str">
        <f>IFERROR(VLOOKUP(B280,#REF!,8,FALSE),"")</f>
        <v/>
      </c>
      <c r="I280" s="17">
        <v>138000</v>
      </c>
      <c r="J280" s="17">
        <v>3000</v>
      </c>
      <c r="K280" s="24" t="str">
        <f>IFERROR(VLOOKUP(B280,#REF!,11,FALSE),"")</f>
        <v/>
      </c>
      <c r="L280" s="17">
        <v>6000</v>
      </c>
      <c r="M280" s="6" t="s">
        <v>404</v>
      </c>
      <c r="N280" s="18" t="str">
        <f>IFERROR(VLOOKUP(B280,#REF!,13,FALSE),"")</f>
        <v/>
      </c>
      <c r="O280" s="19" t="str">
        <f>IFERROR(VLOOKUP(B280,#REF!,14,FALSE),"")</f>
        <v/>
      </c>
      <c r="P280" s="19" t="str">
        <f>IFERROR(VLOOKUP(B280,#REF!,15,FALSE),"")</f>
        <v/>
      </c>
      <c r="Q280" s="19"/>
      <c r="R280" s="25" t="str">
        <f>IFERROR(VLOOKUP(B280,#REF!,16,FALSE),"")</f>
        <v/>
      </c>
      <c r="S280" s="17">
        <v>0</v>
      </c>
      <c r="T280" s="17">
        <v>6000</v>
      </c>
      <c r="U280" s="17">
        <v>0</v>
      </c>
      <c r="V280" s="17">
        <v>0</v>
      </c>
      <c r="W280" s="20">
        <v>144000</v>
      </c>
      <c r="X280" s="16">
        <v>192</v>
      </c>
      <c r="Y280" s="21" t="s">
        <v>38</v>
      </c>
      <c r="Z280" s="20">
        <v>750</v>
      </c>
      <c r="AA280" s="17" t="s">
        <v>38</v>
      </c>
      <c r="AB280" s="22" t="s">
        <v>39</v>
      </c>
      <c r="AC280" s="23" t="str">
        <f t="shared" si="29"/>
        <v>E</v>
      </c>
      <c r="AD280" s="17">
        <v>0</v>
      </c>
      <c r="AE280" s="17">
        <v>512</v>
      </c>
      <c r="AF280" s="17">
        <v>2000</v>
      </c>
      <c r="AG280" s="17">
        <v>0</v>
      </c>
      <c r="AH280" s="15" t="s">
        <v>40</v>
      </c>
    </row>
    <row r="281" spans="1:34" ht="14.5">
      <c r="A281" s="13" t="str">
        <f t="shared" si="24"/>
        <v>OverStock</v>
      </c>
      <c r="B281" s="14" t="s">
        <v>299</v>
      </c>
      <c r="C281" s="15" t="s">
        <v>219</v>
      </c>
      <c r="D281" s="19">
        <f t="shared" si="25"/>
        <v>289</v>
      </c>
      <c r="E281" s="16" t="str">
        <f t="shared" si="26"/>
        <v>--</v>
      </c>
      <c r="F281" s="16">
        <f t="shared" si="27"/>
        <v>0</v>
      </c>
      <c r="G281" s="16" t="str">
        <f t="shared" si="28"/>
        <v>--</v>
      </c>
      <c r="H281" s="24" t="str">
        <f>IFERROR(VLOOKUP(B281,#REF!,8,FALSE),"")</f>
        <v/>
      </c>
      <c r="I281" s="17">
        <v>0</v>
      </c>
      <c r="J281" s="17">
        <v>0</v>
      </c>
      <c r="K281" s="24" t="str">
        <f>IFERROR(VLOOKUP(B281,#REF!,11,FALSE),"")</f>
        <v/>
      </c>
      <c r="L281" s="17">
        <v>27170</v>
      </c>
      <c r="M281" s="6" t="s">
        <v>404</v>
      </c>
      <c r="N281" s="18" t="str">
        <f>IFERROR(VLOOKUP(B281,#REF!,13,FALSE),"")</f>
        <v/>
      </c>
      <c r="O281" s="19" t="str">
        <f>IFERROR(VLOOKUP(B281,#REF!,14,FALSE),"")</f>
        <v/>
      </c>
      <c r="P281" s="19" t="str">
        <f>IFERROR(VLOOKUP(B281,#REF!,15,FALSE),"")</f>
        <v/>
      </c>
      <c r="Q281" s="19"/>
      <c r="R281" s="25" t="str">
        <f>IFERROR(VLOOKUP(B281,#REF!,16,FALSE),"")</f>
        <v/>
      </c>
      <c r="S281" s="17">
        <v>0</v>
      </c>
      <c r="T281" s="17">
        <v>24000</v>
      </c>
      <c r="U281" s="17">
        <v>3170</v>
      </c>
      <c r="V281" s="17">
        <v>0</v>
      </c>
      <c r="W281" s="20">
        <v>27170</v>
      </c>
      <c r="X281" s="16">
        <v>289</v>
      </c>
      <c r="Y281" s="21" t="s">
        <v>38</v>
      </c>
      <c r="Z281" s="20">
        <v>94</v>
      </c>
      <c r="AA281" s="17" t="s">
        <v>38</v>
      </c>
      <c r="AB281" s="22" t="s">
        <v>39</v>
      </c>
      <c r="AC281" s="23" t="str">
        <f t="shared" si="29"/>
        <v>E</v>
      </c>
      <c r="AD281" s="17">
        <v>0</v>
      </c>
      <c r="AE281" s="17">
        <v>0</v>
      </c>
      <c r="AF281" s="17">
        <v>0</v>
      </c>
      <c r="AG281" s="17">
        <v>0</v>
      </c>
      <c r="AH281" s="15" t="s">
        <v>40</v>
      </c>
    </row>
    <row r="282" spans="1:34" ht="14.5">
      <c r="A282" s="13" t="str">
        <f t="shared" si="24"/>
        <v>ZeroZero</v>
      </c>
      <c r="B282" s="14" t="s">
        <v>306</v>
      </c>
      <c r="C282" s="15" t="s">
        <v>211</v>
      </c>
      <c r="D282" s="19" t="str">
        <f t="shared" si="25"/>
        <v>前八週無拉料</v>
      </c>
      <c r="E282" s="16" t="str">
        <f t="shared" si="26"/>
        <v>--</v>
      </c>
      <c r="F282" s="16" t="str">
        <f t="shared" si="27"/>
        <v>--</v>
      </c>
      <c r="G282" s="16" t="str">
        <f t="shared" si="28"/>
        <v>--</v>
      </c>
      <c r="H282" s="24" t="str">
        <f>IFERROR(VLOOKUP(B282,#REF!,8,FALSE),"")</f>
        <v/>
      </c>
      <c r="I282" s="17">
        <v>3000</v>
      </c>
      <c r="J282" s="17">
        <v>3000</v>
      </c>
      <c r="K282" s="24" t="str">
        <f>IFERROR(VLOOKUP(B282,#REF!,11,FALSE),"")</f>
        <v/>
      </c>
      <c r="L282" s="17">
        <v>0</v>
      </c>
      <c r="M282" s="6" t="s">
        <v>404</v>
      </c>
      <c r="N282" s="18" t="str">
        <f>IFERROR(VLOOKUP(B282,#REF!,13,FALSE),"")</f>
        <v/>
      </c>
      <c r="O282" s="19" t="str">
        <f>IFERROR(VLOOKUP(B282,#REF!,14,FALSE),"")</f>
        <v/>
      </c>
      <c r="P282" s="19" t="str">
        <f>IFERROR(VLOOKUP(B282,#REF!,15,FALSE),"")</f>
        <v/>
      </c>
      <c r="Q282" s="19"/>
      <c r="R282" s="25" t="str">
        <f>IFERROR(VLOOKUP(B282,#REF!,16,FALSE),"")</f>
        <v/>
      </c>
      <c r="S282" s="17">
        <v>0</v>
      </c>
      <c r="T282" s="17">
        <v>0</v>
      </c>
      <c r="U282" s="17">
        <v>0</v>
      </c>
      <c r="V282" s="17">
        <v>0</v>
      </c>
      <c r="W282" s="20">
        <v>3000</v>
      </c>
      <c r="X282" s="16" t="s">
        <v>38</v>
      </c>
      <c r="Y282" s="21" t="s">
        <v>38</v>
      </c>
      <c r="Z282" s="20">
        <v>0</v>
      </c>
      <c r="AA282" s="17" t="s">
        <v>38</v>
      </c>
      <c r="AB282" s="22" t="s">
        <v>39</v>
      </c>
      <c r="AC282" s="23" t="str">
        <f t="shared" si="29"/>
        <v>E</v>
      </c>
      <c r="AD282" s="17">
        <v>0</v>
      </c>
      <c r="AE282" s="17">
        <v>0</v>
      </c>
      <c r="AF282" s="17">
        <v>2000</v>
      </c>
      <c r="AG282" s="17">
        <v>0</v>
      </c>
      <c r="AH282" s="15" t="s">
        <v>40</v>
      </c>
    </row>
    <row r="283" spans="1:34" ht="14.5">
      <c r="A283" s="13" t="str">
        <f t="shared" si="24"/>
        <v>OverStock</v>
      </c>
      <c r="B283" s="14" t="s">
        <v>307</v>
      </c>
      <c r="C283" s="15" t="s">
        <v>211</v>
      </c>
      <c r="D283" s="19">
        <f t="shared" si="25"/>
        <v>19.5</v>
      </c>
      <c r="E283" s="16">
        <f t="shared" si="26"/>
        <v>19.3</v>
      </c>
      <c r="F283" s="16">
        <f t="shared" si="27"/>
        <v>4.7</v>
      </c>
      <c r="G283" s="16">
        <f t="shared" si="28"/>
        <v>4.5999999999999996</v>
      </c>
      <c r="H283" s="24" t="str">
        <f>IFERROR(VLOOKUP(B283,#REF!,8,FALSE),"")</f>
        <v/>
      </c>
      <c r="I283" s="17">
        <v>300000</v>
      </c>
      <c r="J283" s="17">
        <v>300000</v>
      </c>
      <c r="K283" s="24" t="str">
        <f>IFERROR(VLOOKUP(B283,#REF!,11,FALSE),"")</f>
        <v/>
      </c>
      <c r="L283" s="17">
        <v>1252300</v>
      </c>
      <c r="M283" s="6" t="s">
        <v>404</v>
      </c>
      <c r="N283" s="18" t="str">
        <f>IFERROR(VLOOKUP(B283,#REF!,13,FALSE),"")</f>
        <v/>
      </c>
      <c r="O283" s="19" t="str">
        <f>IFERROR(VLOOKUP(B283,#REF!,14,FALSE),"")</f>
        <v/>
      </c>
      <c r="P283" s="19" t="str">
        <f>IFERROR(VLOOKUP(B283,#REF!,15,FALSE),"")</f>
        <v/>
      </c>
      <c r="Q283" s="19"/>
      <c r="R283" s="25" t="str">
        <f>IFERROR(VLOOKUP(B283,#REF!,16,FALSE),"")</f>
        <v/>
      </c>
      <c r="S283" s="17">
        <v>0</v>
      </c>
      <c r="T283" s="17">
        <v>811300</v>
      </c>
      <c r="U283" s="17">
        <v>441000</v>
      </c>
      <c r="V283" s="17">
        <v>0</v>
      </c>
      <c r="W283" s="20">
        <v>1552300</v>
      </c>
      <c r="X283" s="16">
        <v>24.2</v>
      </c>
      <c r="Y283" s="21">
        <v>24</v>
      </c>
      <c r="Z283" s="20">
        <v>64125</v>
      </c>
      <c r="AA283" s="17">
        <v>64757</v>
      </c>
      <c r="AB283" s="22">
        <v>1</v>
      </c>
      <c r="AC283" s="23">
        <f t="shared" si="29"/>
        <v>100</v>
      </c>
      <c r="AD283" s="17">
        <v>0</v>
      </c>
      <c r="AE283" s="17">
        <v>209852</v>
      </c>
      <c r="AF283" s="17">
        <v>468736</v>
      </c>
      <c r="AG283" s="17">
        <v>0</v>
      </c>
      <c r="AH283" s="15" t="s">
        <v>40</v>
      </c>
    </row>
    <row r="284" spans="1:34" ht="14.5">
      <c r="A284" s="13" t="str">
        <f t="shared" si="24"/>
        <v>OverStock</v>
      </c>
      <c r="B284" s="14" t="s">
        <v>308</v>
      </c>
      <c r="C284" s="15" t="s">
        <v>211</v>
      </c>
      <c r="D284" s="19">
        <f t="shared" si="25"/>
        <v>17</v>
      </c>
      <c r="E284" s="16">
        <f t="shared" si="26"/>
        <v>23.4</v>
      </c>
      <c r="F284" s="16">
        <f t="shared" si="27"/>
        <v>0</v>
      </c>
      <c r="G284" s="16">
        <f t="shared" si="28"/>
        <v>0</v>
      </c>
      <c r="H284" s="24" t="str">
        <f>IFERROR(VLOOKUP(B284,#REF!,8,FALSE),"")</f>
        <v/>
      </c>
      <c r="I284" s="17">
        <v>0</v>
      </c>
      <c r="J284" s="17">
        <v>0</v>
      </c>
      <c r="K284" s="24" t="str">
        <f>IFERROR(VLOOKUP(B284,#REF!,11,FALSE),"")</f>
        <v/>
      </c>
      <c r="L284" s="17">
        <v>470800</v>
      </c>
      <c r="M284" s="6" t="s">
        <v>404</v>
      </c>
      <c r="N284" s="18" t="str">
        <f>IFERROR(VLOOKUP(B284,#REF!,13,FALSE),"")</f>
        <v/>
      </c>
      <c r="O284" s="19" t="str">
        <f>IFERROR(VLOOKUP(B284,#REF!,14,FALSE),"")</f>
        <v/>
      </c>
      <c r="P284" s="19" t="str">
        <f>IFERROR(VLOOKUP(B284,#REF!,15,FALSE),"")</f>
        <v/>
      </c>
      <c r="Q284" s="19"/>
      <c r="R284" s="25" t="str">
        <f>IFERROR(VLOOKUP(B284,#REF!,16,FALSE),"")</f>
        <v/>
      </c>
      <c r="S284" s="17">
        <v>0</v>
      </c>
      <c r="T284" s="17">
        <v>377800</v>
      </c>
      <c r="U284" s="17">
        <v>93000</v>
      </c>
      <c r="V284" s="17">
        <v>0</v>
      </c>
      <c r="W284" s="20">
        <v>470800</v>
      </c>
      <c r="X284" s="16">
        <v>17</v>
      </c>
      <c r="Y284" s="21">
        <v>23.4</v>
      </c>
      <c r="Z284" s="20">
        <v>27750</v>
      </c>
      <c r="AA284" s="17">
        <v>20082</v>
      </c>
      <c r="AB284" s="22">
        <v>0.7</v>
      </c>
      <c r="AC284" s="23">
        <f t="shared" si="29"/>
        <v>100</v>
      </c>
      <c r="AD284" s="17">
        <v>0</v>
      </c>
      <c r="AE284" s="17">
        <v>96735</v>
      </c>
      <c r="AF284" s="17">
        <v>84000</v>
      </c>
      <c r="AG284" s="17">
        <v>0</v>
      </c>
      <c r="AH284" s="15" t="s">
        <v>40</v>
      </c>
    </row>
    <row r="285" spans="1:34" ht="14.5">
      <c r="A285" s="13" t="str">
        <f t="shared" si="24"/>
        <v>Normal</v>
      </c>
      <c r="B285" s="14" t="s">
        <v>311</v>
      </c>
      <c r="C285" s="15" t="s">
        <v>211</v>
      </c>
      <c r="D285" s="19">
        <f t="shared" si="25"/>
        <v>0</v>
      </c>
      <c r="E285" s="16" t="str">
        <f t="shared" si="26"/>
        <v>--</v>
      </c>
      <c r="F285" s="16">
        <f t="shared" si="27"/>
        <v>8</v>
      </c>
      <c r="G285" s="16" t="str">
        <f t="shared" si="28"/>
        <v>--</v>
      </c>
      <c r="H285" s="24" t="str">
        <f>IFERROR(VLOOKUP(B285,#REF!,8,FALSE),"")</f>
        <v/>
      </c>
      <c r="I285" s="17">
        <v>5000</v>
      </c>
      <c r="J285" s="17">
        <v>5000</v>
      </c>
      <c r="K285" s="24" t="str">
        <f>IFERROR(VLOOKUP(B285,#REF!,11,FALSE),"")</f>
        <v/>
      </c>
      <c r="L285" s="17">
        <v>0</v>
      </c>
      <c r="M285" s="6" t="s">
        <v>404</v>
      </c>
      <c r="N285" s="18" t="str">
        <f>IFERROR(VLOOKUP(B285,#REF!,13,FALSE),"")</f>
        <v/>
      </c>
      <c r="O285" s="19" t="str">
        <f>IFERROR(VLOOKUP(B285,#REF!,14,FALSE),"")</f>
        <v/>
      </c>
      <c r="P285" s="19" t="str">
        <f>IFERROR(VLOOKUP(B285,#REF!,15,FALSE),"")</f>
        <v/>
      </c>
      <c r="Q285" s="19"/>
      <c r="R285" s="25" t="str">
        <f>IFERROR(VLOOKUP(B285,#REF!,16,FALSE),"")</f>
        <v/>
      </c>
      <c r="S285" s="17">
        <v>0</v>
      </c>
      <c r="T285" s="17">
        <v>0</v>
      </c>
      <c r="U285" s="17">
        <v>0</v>
      </c>
      <c r="V285" s="17">
        <v>0</v>
      </c>
      <c r="W285" s="20">
        <v>5000</v>
      </c>
      <c r="X285" s="16">
        <v>8</v>
      </c>
      <c r="Y285" s="21" t="s">
        <v>38</v>
      </c>
      <c r="Z285" s="20">
        <v>625</v>
      </c>
      <c r="AA285" s="17" t="s">
        <v>38</v>
      </c>
      <c r="AB285" s="22" t="s">
        <v>39</v>
      </c>
      <c r="AC285" s="23" t="str">
        <f t="shared" si="29"/>
        <v>E</v>
      </c>
      <c r="AD285" s="17">
        <v>0</v>
      </c>
      <c r="AE285" s="17">
        <v>0</v>
      </c>
      <c r="AF285" s="17">
        <v>0</v>
      </c>
      <c r="AG285" s="17">
        <v>0</v>
      </c>
      <c r="AH285" s="15" t="s">
        <v>40</v>
      </c>
    </row>
    <row r="286" spans="1:34" ht="14.5">
      <c r="A286" s="13" t="str">
        <f t="shared" si="24"/>
        <v>Normal</v>
      </c>
      <c r="B286" s="14" t="s">
        <v>312</v>
      </c>
      <c r="C286" s="15" t="s">
        <v>211</v>
      </c>
      <c r="D286" s="19">
        <f t="shared" si="25"/>
        <v>6.6</v>
      </c>
      <c r="E286" s="16">
        <f t="shared" si="26"/>
        <v>29.9</v>
      </c>
      <c r="F286" s="16">
        <f t="shared" si="27"/>
        <v>0</v>
      </c>
      <c r="G286" s="16">
        <f t="shared" si="28"/>
        <v>0</v>
      </c>
      <c r="H286" s="24" t="str">
        <f>IFERROR(VLOOKUP(B286,#REF!,8,FALSE),"")</f>
        <v/>
      </c>
      <c r="I286" s="17">
        <v>0</v>
      </c>
      <c r="J286" s="17">
        <v>0</v>
      </c>
      <c r="K286" s="24" t="str">
        <f>IFERROR(VLOOKUP(B286,#REF!,11,FALSE),"")</f>
        <v/>
      </c>
      <c r="L286" s="17">
        <v>399436</v>
      </c>
      <c r="M286" s="6" t="s">
        <v>404</v>
      </c>
      <c r="N286" s="18" t="str">
        <f>IFERROR(VLOOKUP(B286,#REF!,13,FALSE),"")</f>
        <v/>
      </c>
      <c r="O286" s="19" t="str">
        <f>IFERROR(VLOOKUP(B286,#REF!,14,FALSE),"")</f>
        <v/>
      </c>
      <c r="P286" s="19" t="str">
        <f>IFERROR(VLOOKUP(B286,#REF!,15,FALSE),"")</f>
        <v/>
      </c>
      <c r="Q286" s="19"/>
      <c r="R286" s="25" t="str">
        <f>IFERROR(VLOOKUP(B286,#REF!,16,FALSE),"")</f>
        <v/>
      </c>
      <c r="S286" s="17">
        <v>0</v>
      </c>
      <c r="T286" s="17">
        <v>260000</v>
      </c>
      <c r="U286" s="17">
        <v>139436</v>
      </c>
      <c r="V286" s="17">
        <v>0</v>
      </c>
      <c r="W286" s="20">
        <v>399436</v>
      </c>
      <c r="X286" s="16">
        <v>6.6</v>
      </c>
      <c r="Y286" s="21">
        <v>29.9</v>
      </c>
      <c r="Z286" s="20">
        <v>60913</v>
      </c>
      <c r="AA286" s="17">
        <v>13337</v>
      </c>
      <c r="AB286" s="22">
        <v>0.2</v>
      </c>
      <c r="AC286" s="23">
        <f t="shared" si="29"/>
        <v>50</v>
      </c>
      <c r="AD286" s="17">
        <v>0</v>
      </c>
      <c r="AE286" s="17">
        <v>77154</v>
      </c>
      <c r="AF286" s="17">
        <v>42880</v>
      </c>
      <c r="AG286" s="17">
        <v>0</v>
      </c>
      <c r="AH286" s="15" t="s">
        <v>40</v>
      </c>
    </row>
    <row r="287" spans="1:34" ht="14.5">
      <c r="A287" s="13" t="str">
        <f t="shared" si="24"/>
        <v>FCST</v>
      </c>
      <c r="B287" s="14" t="s">
        <v>314</v>
      </c>
      <c r="C287" s="15" t="s">
        <v>211</v>
      </c>
      <c r="D287" s="19" t="str">
        <f t="shared" si="25"/>
        <v>前八週無拉料</v>
      </c>
      <c r="E287" s="16">
        <f t="shared" si="26"/>
        <v>0</v>
      </c>
      <c r="F287" s="16" t="str">
        <f t="shared" si="27"/>
        <v>--</v>
      </c>
      <c r="G287" s="16">
        <f t="shared" si="28"/>
        <v>0</v>
      </c>
      <c r="H287" s="24" t="str">
        <f>IFERROR(VLOOKUP(B287,#REF!,8,FALSE),"")</f>
        <v/>
      </c>
      <c r="I287" s="17">
        <v>0</v>
      </c>
      <c r="J287" s="17">
        <v>0</v>
      </c>
      <c r="K287" s="24" t="str">
        <f>IFERROR(VLOOKUP(B287,#REF!,11,FALSE),"")</f>
        <v/>
      </c>
      <c r="L287" s="17">
        <v>0</v>
      </c>
      <c r="M287" s="6" t="s">
        <v>404</v>
      </c>
      <c r="N287" s="18" t="str">
        <f>IFERROR(VLOOKUP(B287,#REF!,13,FALSE),"")</f>
        <v/>
      </c>
      <c r="O287" s="19" t="str">
        <f>IFERROR(VLOOKUP(B287,#REF!,14,FALSE),"")</f>
        <v/>
      </c>
      <c r="P287" s="19" t="str">
        <f>IFERROR(VLOOKUP(B287,#REF!,15,FALSE),"")</f>
        <v/>
      </c>
      <c r="Q287" s="19"/>
      <c r="R287" s="25" t="str">
        <f>IFERROR(VLOOKUP(B287,#REF!,16,FALSE),"")</f>
        <v/>
      </c>
      <c r="S287" s="17">
        <v>0</v>
      </c>
      <c r="T287" s="17">
        <v>0</v>
      </c>
      <c r="U287" s="17">
        <v>0</v>
      </c>
      <c r="V287" s="17">
        <v>0</v>
      </c>
      <c r="W287" s="20">
        <v>0</v>
      </c>
      <c r="X287" s="16" t="s">
        <v>38</v>
      </c>
      <c r="Y287" s="21">
        <v>0</v>
      </c>
      <c r="Z287" s="20">
        <v>0</v>
      </c>
      <c r="AA287" s="17">
        <v>22</v>
      </c>
      <c r="AB287" s="22" t="s">
        <v>167</v>
      </c>
      <c r="AC287" s="23" t="str">
        <f t="shared" si="29"/>
        <v>F</v>
      </c>
      <c r="AD287" s="17">
        <v>200</v>
      </c>
      <c r="AE287" s="17">
        <v>0</v>
      </c>
      <c r="AF287" s="17">
        <v>0</v>
      </c>
      <c r="AG287" s="17">
        <v>0</v>
      </c>
      <c r="AH287" s="15" t="s">
        <v>40</v>
      </c>
    </row>
    <row r="288" spans="1:34" ht="14.5">
      <c r="A288" s="13" t="str">
        <f t="shared" si="24"/>
        <v>OverStock</v>
      </c>
      <c r="B288" s="14" t="s">
        <v>315</v>
      </c>
      <c r="C288" s="15" t="s">
        <v>211</v>
      </c>
      <c r="D288" s="19">
        <f t="shared" si="25"/>
        <v>16.100000000000001</v>
      </c>
      <c r="E288" s="16">
        <f t="shared" si="26"/>
        <v>23.5</v>
      </c>
      <c r="F288" s="16">
        <f t="shared" si="27"/>
        <v>0</v>
      </c>
      <c r="G288" s="16">
        <f t="shared" si="28"/>
        <v>0</v>
      </c>
      <c r="H288" s="24" t="str">
        <f>IFERROR(VLOOKUP(B288,#REF!,8,FALSE),"")</f>
        <v/>
      </c>
      <c r="I288" s="17">
        <v>0</v>
      </c>
      <c r="J288" s="17">
        <v>0</v>
      </c>
      <c r="K288" s="24" t="str">
        <f>IFERROR(VLOOKUP(B288,#REF!,11,FALSE),"")</f>
        <v/>
      </c>
      <c r="L288" s="17">
        <v>267400</v>
      </c>
      <c r="M288" s="6" t="s">
        <v>404</v>
      </c>
      <c r="N288" s="18" t="str">
        <f>IFERROR(VLOOKUP(B288,#REF!,13,FALSE),"")</f>
        <v/>
      </c>
      <c r="O288" s="19" t="str">
        <f>IFERROR(VLOOKUP(B288,#REF!,14,FALSE),"")</f>
        <v/>
      </c>
      <c r="P288" s="19" t="str">
        <f>IFERROR(VLOOKUP(B288,#REF!,15,FALSE),"")</f>
        <v/>
      </c>
      <c r="Q288" s="19"/>
      <c r="R288" s="25" t="str">
        <f>IFERROR(VLOOKUP(B288,#REF!,16,FALSE),"")</f>
        <v/>
      </c>
      <c r="S288" s="17">
        <v>100000</v>
      </c>
      <c r="T288" s="17">
        <v>37400</v>
      </c>
      <c r="U288" s="17">
        <v>130000</v>
      </c>
      <c r="V288" s="17">
        <v>0</v>
      </c>
      <c r="W288" s="20">
        <v>267400</v>
      </c>
      <c r="X288" s="16">
        <v>16.100000000000001</v>
      </c>
      <c r="Y288" s="21">
        <v>23.5</v>
      </c>
      <c r="Z288" s="20">
        <v>16625</v>
      </c>
      <c r="AA288" s="17">
        <v>11356</v>
      </c>
      <c r="AB288" s="22">
        <v>0.7</v>
      </c>
      <c r="AC288" s="23">
        <f t="shared" si="29"/>
        <v>100</v>
      </c>
      <c r="AD288" s="17">
        <v>0</v>
      </c>
      <c r="AE288" s="17">
        <v>9700</v>
      </c>
      <c r="AF288" s="17">
        <v>135000</v>
      </c>
      <c r="AG288" s="17">
        <v>0</v>
      </c>
      <c r="AH288" s="15" t="s">
        <v>40</v>
      </c>
    </row>
    <row r="289" spans="1:34" ht="14.5">
      <c r="A289" s="13" t="str">
        <f t="shared" si="24"/>
        <v>OverStock</v>
      </c>
      <c r="B289" s="14" t="s">
        <v>317</v>
      </c>
      <c r="C289" s="15" t="s">
        <v>211</v>
      </c>
      <c r="D289" s="19">
        <f t="shared" si="25"/>
        <v>39.9</v>
      </c>
      <c r="E289" s="16" t="str">
        <f t="shared" si="26"/>
        <v>--</v>
      </c>
      <c r="F289" s="16">
        <f t="shared" si="27"/>
        <v>0</v>
      </c>
      <c r="G289" s="16" t="str">
        <f t="shared" si="28"/>
        <v>--</v>
      </c>
      <c r="H289" s="24" t="str">
        <f>IFERROR(VLOOKUP(B289,#REF!,8,FALSE),"")</f>
        <v/>
      </c>
      <c r="I289" s="17">
        <v>0</v>
      </c>
      <c r="J289" s="17">
        <v>0</v>
      </c>
      <c r="K289" s="24" t="str">
        <f>IFERROR(VLOOKUP(B289,#REF!,11,FALSE),"")</f>
        <v/>
      </c>
      <c r="L289" s="17">
        <v>7500</v>
      </c>
      <c r="M289" s="6" t="s">
        <v>404</v>
      </c>
      <c r="N289" s="18" t="str">
        <f>IFERROR(VLOOKUP(B289,#REF!,13,FALSE),"")</f>
        <v/>
      </c>
      <c r="O289" s="19" t="str">
        <f>IFERROR(VLOOKUP(B289,#REF!,14,FALSE),"")</f>
        <v/>
      </c>
      <c r="P289" s="19" t="str">
        <f>IFERROR(VLOOKUP(B289,#REF!,15,FALSE),"")</f>
        <v/>
      </c>
      <c r="Q289" s="19"/>
      <c r="R289" s="25" t="str">
        <f>IFERROR(VLOOKUP(B289,#REF!,16,FALSE),"")</f>
        <v/>
      </c>
      <c r="S289" s="17">
        <v>0</v>
      </c>
      <c r="T289" s="17">
        <v>0</v>
      </c>
      <c r="U289" s="17">
        <v>7500</v>
      </c>
      <c r="V289" s="17">
        <v>0</v>
      </c>
      <c r="W289" s="20">
        <v>7500</v>
      </c>
      <c r="X289" s="16">
        <v>39.9</v>
      </c>
      <c r="Y289" s="21" t="s">
        <v>38</v>
      </c>
      <c r="Z289" s="20">
        <v>188</v>
      </c>
      <c r="AA289" s="17" t="s">
        <v>38</v>
      </c>
      <c r="AB289" s="22" t="s">
        <v>39</v>
      </c>
      <c r="AC289" s="23" t="str">
        <f t="shared" si="29"/>
        <v>E</v>
      </c>
      <c r="AD289" s="17">
        <v>0</v>
      </c>
      <c r="AE289" s="17">
        <v>0</v>
      </c>
      <c r="AF289" s="17">
        <v>0</v>
      </c>
      <c r="AG289" s="17">
        <v>0</v>
      </c>
      <c r="AH289" s="15" t="s">
        <v>40</v>
      </c>
    </row>
    <row r="290" spans="1:34" ht="14.5">
      <c r="A290" s="13" t="str">
        <f t="shared" si="24"/>
        <v>OverStock</v>
      </c>
      <c r="B290" s="14" t="s">
        <v>318</v>
      </c>
      <c r="C290" s="15" t="s">
        <v>211</v>
      </c>
      <c r="D290" s="19">
        <f t="shared" si="25"/>
        <v>93.6</v>
      </c>
      <c r="E290" s="16" t="str">
        <f t="shared" si="26"/>
        <v>--</v>
      </c>
      <c r="F290" s="16">
        <f t="shared" si="27"/>
        <v>0</v>
      </c>
      <c r="G290" s="16" t="str">
        <f t="shared" si="28"/>
        <v>--</v>
      </c>
      <c r="H290" s="24" t="str">
        <f>IFERROR(VLOOKUP(B290,#REF!,8,FALSE),"")</f>
        <v/>
      </c>
      <c r="I290" s="17">
        <v>0</v>
      </c>
      <c r="J290" s="17">
        <v>0</v>
      </c>
      <c r="K290" s="24" t="str">
        <f>IFERROR(VLOOKUP(B290,#REF!,11,FALSE),"")</f>
        <v/>
      </c>
      <c r="L290" s="17">
        <v>632000</v>
      </c>
      <c r="M290" s="6" t="s">
        <v>404</v>
      </c>
      <c r="N290" s="18" t="str">
        <f>IFERROR(VLOOKUP(B290,#REF!,13,FALSE),"")</f>
        <v/>
      </c>
      <c r="O290" s="19" t="str">
        <f>IFERROR(VLOOKUP(B290,#REF!,14,FALSE),"")</f>
        <v/>
      </c>
      <c r="P290" s="19" t="str">
        <f>IFERROR(VLOOKUP(B290,#REF!,15,FALSE),"")</f>
        <v/>
      </c>
      <c r="Q290" s="19"/>
      <c r="R290" s="25" t="str">
        <f>IFERROR(VLOOKUP(B290,#REF!,16,FALSE),"")</f>
        <v/>
      </c>
      <c r="S290" s="17">
        <v>0</v>
      </c>
      <c r="T290" s="17">
        <v>632000</v>
      </c>
      <c r="U290" s="17">
        <v>0</v>
      </c>
      <c r="V290" s="17">
        <v>0</v>
      </c>
      <c r="W290" s="20">
        <v>632000</v>
      </c>
      <c r="X290" s="16">
        <v>93.6</v>
      </c>
      <c r="Y290" s="21" t="s">
        <v>38</v>
      </c>
      <c r="Z290" s="20">
        <v>6750</v>
      </c>
      <c r="AA290" s="17" t="s">
        <v>38</v>
      </c>
      <c r="AB290" s="22" t="s">
        <v>39</v>
      </c>
      <c r="AC290" s="23" t="str">
        <f t="shared" si="29"/>
        <v>E</v>
      </c>
      <c r="AD290" s="17">
        <v>0</v>
      </c>
      <c r="AE290" s="17">
        <v>10690</v>
      </c>
      <c r="AF290" s="17">
        <v>0</v>
      </c>
      <c r="AG290" s="17">
        <v>209761</v>
      </c>
      <c r="AH290" s="15" t="s">
        <v>40</v>
      </c>
    </row>
    <row r="291" spans="1:34" ht="14.5">
      <c r="A291" s="13" t="str">
        <f t="shared" si="24"/>
        <v>FCST</v>
      </c>
      <c r="B291" s="14" t="s">
        <v>319</v>
      </c>
      <c r="C291" s="15" t="s">
        <v>216</v>
      </c>
      <c r="D291" s="19" t="str">
        <f t="shared" si="25"/>
        <v>前八週無拉料</v>
      </c>
      <c r="E291" s="16">
        <f t="shared" si="26"/>
        <v>0</v>
      </c>
      <c r="F291" s="16" t="str">
        <f t="shared" si="27"/>
        <v>--</v>
      </c>
      <c r="G291" s="16">
        <f t="shared" si="28"/>
        <v>0</v>
      </c>
      <c r="H291" s="24" t="str">
        <f>IFERROR(VLOOKUP(B291,#REF!,8,FALSE),"")</f>
        <v/>
      </c>
      <c r="I291" s="17">
        <v>0</v>
      </c>
      <c r="J291" s="17">
        <v>0</v>
      </c>
      <c r="K291" s="24" t="str">
        <f>IFERROR(VLOOKUP(B291,#REF!,11,FALSE),"")</f>
        <v/>
      </c>
      <c r="L291" s="17">
        <v>0</v>
      </c>
      <c r="M291" s="6" t="s">
        <v>404</v>
      </c>
      <c r="N291" s="18" t="str">
        <f>IFERROR(VLOOKUP(B291,#REF!,13,FALSE),"")</f>
        <v/>
      </c>
      <c r="O291" s="19" t="str">
        <f>IFERROR(VLOOKUP(B291,#REF!,14,FALSE),"")</f>
        <v/>
      </c>
      <c r="P291" s="19" t="str">
        <f>IFERROR(VLOOKUP(B291,#REF!,15,FALSE),"")</f>
        <v/>
      </c>
      <c r="Q291" s="19"/>
      <c r="R291" s="25" t="str">
        <f>IFERROR(VLOOKUP(B291,#REF!,16,FALSE),"")</f>
        <v/>
      </c>
      <c r="S291" s="17">
        <v>0</v>
      </c>
      <c r="T291" s="17">
        <v>0</v>
      </c>
      <c r="U291" s="17">
        <v>0</v>
      </c>
      <c r="V291" s="17">
        <v>0</v>
      </c>
      <c r="W291" s="20">
        <v>0</v>
      </c>
      <c r="X291" s="16" t="s">
        <v>38</v>
      </c>
      <c r="Y291" s="21">
        <v>0</v>
      </c>
      <c r="Z291" s="20">
        <v>0</v>
      </c>
      <c r="AA291" s="17">
        <v>1659</v>
      </c>
      <c r="AB291" s="22" t="s">
        <v>167</v>
      </c>
      <c r="AC291" s="23" t="str">
        <f t="shared" si="29"/>
        <v>F</v>
      </c>
      <c r="AD291" s="17">
        <v>0</v>
      </c>
      <c r="AE291" s="17">
        <v>8727</v>
      </c>
      <c r="AF291" s="17">
        <v>6200</v>
      </c>
      <c r="AG291" s="17">
        <v>0</v>
      </c>
      <c r="AH291" s="15" t="s">
        <v>40</v>
      </c>
    </row>
    <row r="292" spans="1:34" ht="14.5">
      <c r="A292" s="13" t="str">
        <f t="shared" si="24"/>
        <v>OverStock</v>
      </c>
      <c r="B292" s="14" t="s">
        <v>320</v>
      </c>
      <c r="C292" s="15" t="s">
        <v>321</v>
      </c>
      <c r="D292" s="19">
        <f t="shared" si="25"/>
        <v>21.3</v>
      </c>
      <c r="E292" s="16" t="str">
        <f t="shared" si="26"/>
        <v>--</v>
      </c>
      <c r="F292" s="16">
        <f t="shared" si="27"/>
        <v>2.7</v>
      </c>
      <c r="G292" s="16" t="str">
        <f t="shared" si="28"/>
        <v>--</v>
      </c>
      <c r="H292" s="24" t="str">
        <f>IFERROR(VLOOKUP(B292,#REF!,8,FALSE),"")</f>
        <v/>
      </c>
      <c r="I292" s="17">
        <v>1000</v>
      </c>
      <c r="J292" s="17">
        <v>1000</v>
      </c>
      <c r="K292" s="24" t="str">
        <f>IFERROR(VLOOKUP(B292,#REF!,11,FALSE),"")</f>
        <v/>
      </c>
      <c r="L292" s="17">
        <v>8000</v>
      </c>
      <c r="M292" s="6" t="s">
        <v>403</v>
      </c>
      <c r="N292" s="18" t="str">
        <f>IFERROR(VLOOKUP(B292,#REF!,13,FALSE),"")</f>
        <v/>
      </c>
      <c r="O292" s="19" t="str">
        <f>IFERROR(VLOOKUP(B292,#REF!,14,FALSE),"")</f>
        <v/>
      </c>
      <c r="P292" s="19" t="str">
        <f>IFERROR(VLOOKUP(B292,#REF!,15,FALSE),"")</f>
        <v/>
      </c>
      <c r="Q292" s="19"/>
      <c r="R292" s="25" t="str">
        <f>IFERROR(VLOOKUP(B292,#REF!,16,FALSE),"")</f>
        <v/>
      </c>
      <c r="S292" s="17">
        <v>0</v>
      </c>
      <c r="T292" s="17">
        <v>8000</v>
      </c>
      <c r="U292" s="17">
        <v>0</v>
      </c>
      <c r="V292" s="17">
        <v>0</v>
      </c>
      <c r="W292" s="20">
        <v>9000</v>
      </c>
      <c r="X292" s="16">
        <v>24</v>
      </c>
      <c r="Y292" s="21" t="s">
        <v>38</v>
      </c>
      <c r="Z292" s="20">
        <v>375</v>
      </c>
      <c r="AA292" s="17" t="s">
        <v>38</v>
      </c>
      <c r="AB292" s="22" t="s">
        <v>39</v>
      </c>
      <c r="AC292" s="23" t="str">
        <f t="shared" si="29"/>
        <v>E</v>
      </c>
      <c r="AD292" s="17">
        <v>0</v>
      </c>
      <c r="AE292" s="17">
        <v>3547</v>
      </c>
      <c r="AF292" s="17">
        <v>3740</v>
      </c>
      <c r="AG292" s="17">
        <v>1836</v>
      </c>
      <c r="AH292" s="15" t="s">
        <v>40</v>
      </c>
    </row>
    <row r="293" spans="1:34" ht="14.5">
      <c r="A293" s="13" t="str">
        <f t="shared" si="24"/>
        <v>Normal</v>
      </c>
      <c r="B293" s="14" t="s">
        <v>322</v>
      </c>
      <c r="C293" s="15" t="s">
        <v>323</v>
      </c>
      <c r="D293" s="19">
        <f t="shared" si="25"/>
        <v>1.8</v>
      </c>
      <c r="E293" s="16">
        <f t="shared" si="26"/>
        <v>2.7</v>
      </c>
      <c r="F293" s="16">
        <f t="shared" si="27"/>
        <v>3</v>
      </c>
      <c r="G293" s="16">
        <f t="shared" si="28"/>
        <v>4.4000000000000004</v>
      </c>
      <c r="H293" s="24" t="str">
        <f>IFERROR(VLOOKUP(B293,#REF!,8,FALSE),"")</f>
        <v/>
      </c>
      <c r="I293" s="17">
        <v>54000</v>
      </c>
      <c r="J293" s="17">
        <v>0</v>
      </c>
      <c r="K293" s="24" t="str">
        <f>IFERROR(VLOOKUP(B293,#REF!,11,FALSE),"")</f>
        <v/>
      </c>
      <c r="L293" s="17">
        <v>32980</v>
      </c>
      <c r="M293" s="6" t="s">
        <v>403</v>
      </c>
      <c r="N293" s="18" t="str">
        <f>IFERROR(VLOOKUP(B293,#REF!,13,FALSE),"")</f>
        <v/>
      </c>
      <c r="O293" s="19" t="str">
        <f>IFERROR(VLOOKUP(B293,#REF!,14,FALSE),"")</f>
        <v/>
      </c>
      <c r="P293" s="19" t="str">
        <f>IFERROR(VLOOKUP(B293,#REF!,15,FALSE),"")</f>
        <v/>
      </c>
      <c r="Q293" s="19"/>
      <c r="R293" s="25" t="str">
        <f>IFERROR(VLOOKUP(B293,#REF!,16,FALSE),"")</f>
        <v/>
      </c>
      <c r="S293" s="17">
        <v>0</v>
      </c>
      <c r="T293" s="17">
        <v>0</v>
      </c>
      <c r="U293" s="17">
        <v>32980</v>
      </c>
      <c r="V293" s="17">
        <v>0</v>
      </c>
      <c r="W293" s="20">
        <v>86980</v>
      </c>
      <c r="X293" s="16">
        <v>4.8</v>
      </c>
      <c r="Y293" s="21">
        <v>7.1</v>
      </c>
      <c r="Z293" s="20">
        <v>18181</v>
      </c>
      <c r="AA293" s="17">
        <v>12222</v>
      </c>
      <c r="AB293" s="22">
        <v>0.7</v>
      </c>
      <c r="AC293" s="23">
        <f t="shared" si="29"/>
        <v>100</v>
      </c>
      <c r="AD293" s="17">
        <v>16000</v>
      </c>
      <c r="AE293" s="17">
        <v>54000</v>
      </c>
      <c r="AF293" s="17">
        <v>40000</v>
      </c>
      <c r="AG293" s="17">
        <v>10000</v>
      </c>
      <c r="AH293" s="15" t="s">
        <v>40</v>
      </c>
    </row>
    <row r="294" spans="1:34" ht="14.5">
      <c r="A294" s="13" t="str">
        <f t="shared" si="24"/>
        <v>OverStock</v>
      </c>
      <c r="B294" s="14" t="s">
        <v>324</v>
      </c>
      <c r="C294" s="15" t="s">
        <v>323</v>
      </c>
      <c r="D294" s="19">
        <f t="shared" si="25"/>
        <v>5.4</v>
      </c>
      <c r="E294" s="16">
        <f t="shared" si="26"/>
        <v>6</v>
      </c>
      <c r="F294" s="16">
        <f t="shared" si="27"/>
        <v>19.5</v>
      </c>
      <c r="G294" s="16">
        <f t="shared" si="28"/>
        <v>21.4</v>
      </c>
      <c r="H294" s="24" t="str">
        <f>IFERROR(VLOOKUP(B294,#REF!,8,FALSE),"")</f>
        <v/>
      </c>
      <c r="I294" s="17">
        <v>605000</v>
      </c>
      <c r="J294" s="17">
        <v>380000</v>
      </c>
      <c r="K294" s="24" t="str">
        <f>IFERROR(VLOOKUP(B294,#REF!,11,FALSE),"")</f>
        <v/>
      </c>
      <c r="L294" s="17">
        <v>168595</v>
      </c>
      <c r="M294" s="6" t="s">
        <v>403</v>
      </c>
      <c r="N294" s="18" t="str">
        <f>IFERROR(VLOOKUP(B294,#REF!,13,FALSE),"")</f>
        <v/>
      </c>
      <c r="O294" s="19" t="str">
        <f>IFERROR(VLOOKUP(B294,#REF!,14,FALSE),"")</f>
        <v/>
      </c>
      <c r="P294" s="19" t="str">
        <f>IFERROR(VLOOKUP(B294,#REF!,15,FALSE),"")</f>
        <v/>
      </c>
      <c r="Q294" s="19"/>
      <c r="R294" s="25" t="str">
        <f>IFERROR(VLOOKUP(B294,#REF!,16,FALSE),"")</f>
        <v/>
      </c>
      <c r="S294" s="17">
        <v>0</v>
      </c>
      <c r="T294" s="17">
        <v>95000</v>
      </c>
      <c r="U294" s="17">
        <v>73595</v>
      </c>
      <c r="V294" s="17">
        <v>0</v>
      </c>
      <c r="W294" s="20">
        <v>773595</v>
      </c>
      <c r="X294" s="16">
        <v>24.9</v>
      </c>
      <c r="Y294" s="21">
        <v>27.3</v>
      </c>
      <c r="Z294" s="20">
        <v>31009</v>
      </c>
      <c r="AA294" s="17">
        <v>28333</v>
      </c>
      <c r="AB294" s="22">
        <v>0.9</v>
      </c>
      <c r="AC294" s="23">
        <f t="shared" si="29"/>
        <v>100</v>
      </c>
      <c r="AD294" s="17">
        <v>35000</v>
      </c>
      <c r="AE294" s="17">
        <v>122500</v>
      </c>
      <c r="AF294" s="17">
        <v>97500</v>
      </c>
      <c r="AG294" s="17">
        <v>30000</v>
      </c>
      <c r="AH294" s="15" t="s">
        <v>40</v>
      </c>
    </row>
    <row r="295" spans="1:34" ht="14.5">
      <c r="A295" s="13" t="str">
        <f t="shared" si="24"/>
        <v>OverStock</v>
      </c>
      <c r="B295" s="14" t="s">
        <v>325</v>
      </c>
      <c r="C295" s="15" t="s">
        <v>323</v>
      </c>
      <c r="D295" s="19">
        <f t="shared" si="25"/>
        <v>6.3</v>
      </c>
      <c r="E295" s="16">
        <f t="shared" si="26"/>
        <v>6.5</v>
      </c>
      <c r="F295" s="16">
        <f t="shared" si="27"/>
        <v>19.7</v>
      </c>
      <c r="G295" s="16">
        <f t="shared" si="28"/>
        <v>20.6</v>
      </c>
      <c r="H295" s="24" t="str">
        <f>IFERROR(VLOOKUP(B295,#REF!,8,FALSE),"")</f>
        <v/>
      </c>
      <c r="I295" s="17">
        <v>120000</v>
      </c>
      <c r="J295" s="17">
        <v>45000</v>
      </c>
      <c r="K295" s="24" t="str">
        <f>IFERROR(VLOOKUP(B295,#REF!,11,FALSE),"")</f>
        <v/>
      </c>
      <c r="L295" s="17">
        <v>38125</v>
      </c>
      <c r="M295" s="6" t="s">
        <v>403</v>
      </c>
      <c r="N295" s="18" t="str">
        <f>IFERROR(VLOOKUP(B295,#REF!,13,FALSE),"")</f>
        <v/>
      </c>
      <c r="O295" s="19" t="str">
        <f>IFERROR(VLOOKUP(B295,#REF!,14,FALSE),"")</f>
        <v/>
      </c>
      <c r="P295" s="19" t="str">
        <f>IFERROR(VLOOKUP(B295,#REF!,15,FALSE),"")</f>
        <v/>
      </c>
      <c r="Q295" s="19"/>
      <c r="R295" s="25" t="str">
        <f>IFERROR(VLOOKUP(B295,#REF!,16,FALSE),"")</f>
        <v/>
      </c>
      <c r="S295" s="17">
        <v>15000</v>
      </c>
      <c r="T295" s="17">
        <v>7500</v>
      </c>
      <c r="U295" s="17">
        <v>15625</v>
      </c>
      <c r="V295" s="17">
        <v>0</v>
      </c>
      <c r="W295" s="20">
        <v>158125</v>
      </c>
      <c r="X295" s="16">
        <v>26</v>
      </c>
      <c r="Y295" s="21">
        <v>27.1</v>
      </c>
      <c r="Z295" s="20">
        <v>6089</v>
      </c>
      <c r="AA295" s="17">
        <v>5833</v>
      </c>
      <c r="AB295" s="22">
        <v>1</v>
      </c>
      <c r="AC295" s="23">
        <f t="shared" si="29"/>
        <v>100</v>
      </c>
      <c r="AD295" s="17">
        <v>0</v>
      </c>
      <c r="AE295" s="17">
        <v>30000</v>
      </c>
      <c r="AF295" s="17">
        <v>22500</v>
      </c>
      <c r="AG295" s="17">
        <v>22500</v>
      </c>
      <c r="AH295" s="15" t="s">
        <v>40</v>
      </c>
    </row>
    <row r="296" spans="1:34" ht="14.5">
      <c r="A296" s="13" t="str">
        <f t="shared" si="24"/>
        <v>OverStock</v>
      </c>
      <c r="B296" s="14" t="s">
        <v>326</v>
      </c>
      <c r="C296" s="15" t="s">
        <v>323</v>
      </c>
      <c r="D296" s="19">
        <f t="shared" si="25"/>
        <v>14.2</v>
      </c>
      <c r="E296" s="16">
        <f t="shared" si="26"/>
        <v>6.5</v>
      </c>
      <c r="F296" s="16">
        <f t="shared" si="27"/>
        <v>19.8</v>
      </c>
      <c r="G296" s="16">
        <f t="shared" si="28"/>
        <v>9</v>
      </c>
      <c r="H296" s="24" t="str">
        <f>IFERROR(VLOOKUP(B296,#REF!,8,FALSE),"")</f>
        <v/>
      </c>
      <c r="I296" s="17">
        <v>16000</v>
      </c>
      <c r="J296" s="17">
        <v>16000</v>
      </c>
      <c r="K296" s="24" t="str">
        <f>IFERROR(VLOOKUP(B296,#REF!,11,FALSE),"")</f>
        <v/>
      </c>
      <c r="L296" s="17">
        <v>11499</v>
      </c>
      <c r="M296" s="6" t="s">
        <v>403</v>
      </c>
      <c r="N296" s="18" t="str">
        <f>IFERROR(VLOOKUP(B296,#REF!,13,FALSE),"")</f>
        <v/>
      </c>
      <c r="O296" s="19" t="str">
        <f>IFERROR(VLOOKUP(B296,#REF!,14,FALSE),"")</f>
        <v/>
      </c>
      <c r="P296" s="19" t="str">
        <f>IFERROR(VLOOKUP(B296,#REF!,15,FALSE),"")</f>
        <v/>
      </c>
      <c r="Q296" s="19"/>
      <c r="R296" s="25" t="str">
        <f>IFERROR(VLOOKUP(B296,#REF!,16,FALSE),"")</f>
        <v/>
      </c>
      <c r="S296" s="17">
        <v>2000</v>
      </c>
      <c r="T296" s="17">
        <v>3700</v>
      </c>
      <c r="U296" s="17">
        <v>5799</v>
      </c>
      <c r="V296" s="17">
        <v>0</v>
      </c>
      <c r="W296" s="20">
        <v>27499</v>
      </c>
      <c r="X296" s="16">
        <v>34.1</v>
      </c>
      <c r="Y296" s="21">
        <v>15.5</v>
      </c>
      <c r="Z296" s="20">
        <v>807</v>
      </c>
      <c r="AA296" s="17">
        <v>1778</v>
      </c>
      <c r="AB296" s="22">
        <v>2.2000000000000002</v>
      </c>
      <c r="AC296" s="23">
        <f t="shared" si="29"/>
        <v>150</v>
      </c>
      <c r="AD296" s="17">
        <v>0</v>
      </c>
      <c r="AE296" s="17">
        <v>6000</v>
      </c>
      <c r="AF296" s="17">
        <v>12000</v>
      </c>
      <c r="AG296" s="17">
        <v>4000</v>
      </c>
      <c r="AH296" s="15" t="s">
        <v>40</v>
      </c>
    </row>
    <row r="297" spans="1:34" ht="14.5">
      <c r="A297" s="13" t="str">
        <f t="shared" si="24"/>
        <v>Normal</v>
      </c>
      <c r="B297" s="14" t="s">
        <v>327</v>
      </c>
      <c r="C297" s="15" t="s">
        <v>323</v>
      </c>
      <c r="D297" s="19">
        <f t="shared" si="25"/>
        <v>4.5</v>
      </c>
      <c r="E297" s="16">
        <f t="shared" si="26"/>
        <v>5</v>
      </c>
      <c r="F297" s="16">
        <f t="shared" si="27"/>
        <v>9.6</v>
      </c>
      <c r="G297" s="16">
        <f t="shared" si="28"/>
        <v>10.7</v>
      </c>
      <c r="H297" s="24" t="str">
        <f>IFERROR(VLOOKUP(B297,#REF!,8,FALSE),"")</f>
        <v/>
      </c>
      <c r="I297" s="17">
        <v>92500</v>
      </c>
      <c r="J297" s="17">
        <v>92500</v>
      </c>
      <c r="K297" s="24" t="str">
        <f>IFERROR(VLOOKUP(B297,#REF!,11,FALSE),"")</f>
        <v/>
      </c>
      <c r="L297" s="17">
        <v>43411</v>
      </c>
      <c r="M297" s="6" t="s">
        <v>403</v>
      </c>
      <c r="N297" s="18" t="str">
        <f>IFERROR(VLOOKUP(B297,#REF!,13,FALSE),"")</f>
        <v/>
      </c>
      <c r="O297" s="19" t="str">
        <f>IFERROR(VLOOKUP(B297,#REF!,14,FALSE),"")</f>
        <v/>
      </c>
      <c r="P297" s="19" t="str">
        <f>IFERROR(VLOOKUP(B297,#REF!,15,FALSE),"")</f>
        <v/>
      </c>
      <c r="Q297" s="19"/>
      <c r="R297" s="25" t="str">
        <f>IFERROR(VLOOKUP(B297,#REF!,16,FALSE),"")</f>
        <v/>
      </c>
      <c r="S297" s="17">
        <v>7500</v>
      </c>
      <c r="T297" s="17">
        <v>7500</v>
      </c>
      <c r="U297" s="17">
        <v>28411</v>
      </c>
      <c r="V297" s="17">
        <v>0</v>
      </c>
      <c r="W297" s="20">
        <v>135911</v>
      </c>
      <c r="X297" s="16">
        <v>14.2</v>
      </c>
      <c r="Y297" s="21">
        <v>15.8</v>
      </c>
      <c r="Z297" s="20">
        <v>9604</v>
      </c>
      <c r="AA297" s="17">
        <v>8611</v>
      </c>
      <c r="AB297" s="22">
        <v>0.9</v>
      </c>
      <c r="AC297" s="23">
        <f t="shared" si="29"/>
        <v>100</v>
      </c>
      <c r="AD297" s="17">
        <v>37500</v>
      </c>
      <c r="AE297" s="17">
        <v>27500</v>
      </c>
      <c r="AF297" s="17">
        <v>15000</v>
      </c>
      <c r="AG297" s="17">
        <v>5000</v>
      </c>
      <c r="AH297" s="15" t="s">
        <v>40</v>
      </c>
    </row>
    <row r="298" spans="1:34" ht="14.5">
      <c r="A298" s="13" t="str">
        <f t="shared" si="24"/>
        <v>OverStock</v>
      </c>
      <c r="B298" s="14" t="s">
        <v>328</v>
      </c>
      <c r="C298" s="15" t="s">
        <v>323</v>
      </c>
      <c r="D298" s="19">
        <f t="shared" si="25"/>
        <v>13.9</v>
      </c>
      <c r="E298" s="16">
        <f t="shared" si="26"/>
        <v>5.7</v>
      </c>
      <c r="F298" s="16">
        <f t="shared" si="27"/>
        <v>24.6</v>
      </c>
      <c r="G298" s="16">
        <f t="shared" si="28"/>
        <v>10</v>
      </c>
      <c r="H298" s="24" t="str">
        <f>IFERROR(VLOOKUP(B298,#REF!,8,FALSE),"")</f>
        <v/>
      </c>
      <c r="I298" s="17">
        <v>20000</v>
      </c>
      <c r="J298" s="17">
        <v>20000</v>
      </c>
      <c r="K298" s="24" t="str">
        <f>IFERROR(VLOOKUP(B298,#REF!,11,FALSE),"")</f>
        <v/>
      </c>
      <c r="L298" s="17">
        <v>11308</v>
      </c>
      <c r="M298" s="6" t="s">
        <v>403</v>
      </c>
      <c r="N298" s="18" t="str">
        <f>IFERROR(VLOOKUP(B298,#REF!,13,FALSE),"")</f>
        <v/>
      </c>
      <c r="O298" s="19" t="str">
        <f>IFERROR(VLOOKUP(B298,#REF!,14,FALSE),"")</f>
        <v/>
      </c>
      <c r="P298" s="19" t="str">
        <f>IFERROR(VLOOKUP(B298,#REF!,15,FALSE),"")</f>
        <v/>
      </c>
      <c r="Q298" s="19"/>
      <c r="R298" s="25" t="str">
        <f>IFERROR(VLOOKUP(B298,#REF!,16,FALSE),"")</f>
        <v/>
      </c>
      <c r="S298" s="17">
        <v>2000</v>
      </c>
      <c r="T298" s="17">
        <v>4000</v>
      </c>
      <c r="U298" s="17">
        <v>5308</v>
      </c>
      <c r="V298" s="17">
        <v>0</v>
      </c>
      <c r="W298" s="20">
        <v>31308</v>
      </c>
      <c r="X298" s="16">
        <v>38.5</v>
      </c>
      <c r="Y298" s="21">
        <v>15.7</v>
      </c>
      <c r="Z298" s="20">
        <v>814</v>
      </c>
      <c r="AA298" s="17">
        <v>2000</v>
      </c>
      <c r="AB298" s="22">
        <v>2.5</v>
      </c>
      <c r="AC298" s="23">
        <f t="shared" si="29"/>
        <v>150</v>
      </c>
      <c r="AD298" s="17">
        <v>0</v>
      </c>
      <c r="AE298" s="17">
        <v>6000</v>
      </c>
      <c r="AF298" s="17">
        <v>12000</v>
      </c>
      <c r="AG298" s="17">
        <v>6000</v>
      </c>
      <c r="AH298" s="15" t="s">
        <v>40</v>
      </c>
    </row>
    <row r="299" spans="1:34" ht="14.5">
      <c r="A299" s="13" t="str">
        <f t="shared" si="24"/>
        <v>OverStock</v>
      </c>
      <c r="B299" s="14" t="s">
        <v>329</v>
      </c>
      <c r="C299" s="15" t="s">
        <v>323</v>
      </c>
      <c r="D299" s="19">
        <f t="shared" si="25"/>
        <v>3.3</v>
      </c>
      <c r="E299" s="16" t="str">
        <f t="shared" si="26"/>
        <v>--</v>
      </c>
      <c r="F299" s="16">
        <f t="shared" si="27"/>
        <v>41.7</v>
      </c>
      <c r="G299" s="16" t="str">
        <f t="shared" si="28"/>
        <v>--</v>
      </c>
      <c r="H299" s="24" t="str">
        <f>IFERROR(VLOOKUP(B299,#REF!,8,FALSE),"")</f>
        <v/>
      </c>
      <c r="I299" s="17">
        <v>178000</v>
      </c>
      <c r="J299" s="17">
        <v>178000</v>
      </c>
      <c r="K299" s="24" t="str">
        <f>IFERROR(VLOOKUP(B299,#REF!,11,FALSE),"")</f>
        <v/>
      </c>
      <c r="L299" s="17">
        <v>13874</v>
      </c>
      <c r="M299" s="6" t="s">
        <v>403</v>
      </c>
      <c r="N299" s="18" t="str">
        <f>IFERROR(VLOOKUP(B299,#REF!,13,FALSE),"")</f>
        <v/>
      </c>
      <c r="O299" s="19" t="str">
        <f>IFERROR(VLOOKUP(B299,#REF!,14,FALSE),"")</f>
        <v/>
      </c>
      <c r="P299" s="19" t="str">
        <f>IFERROR(VLOOKUP(B299,#REF!,15,FALSE),"")</f>
        <v/>
      </c>
      <c r="Q299" s="19"/>
      <c r="R299" s="25" t="str">
        <f>IFERROR(VLOOKUP(B299,#REF!,16,FALSE),"")</f>
        <v/>
      </c>
      <c r="S299" s="17">
        <v>4000</v>
      </c>
      <c r="T299" s="17">
        <v>0</v>
      </c>
      <c r="U299" s="17">
        <v>9874</v>
      </c>
      <c r="V299" s="17">
        <v>0</v>
      </c>
      <c r="W299" s="20">
        <v>191874</v>
      </c>
      <c r="X299" s="16">
        <v>45</v>
      </c>
      <c r="Y299" s="21" t="s">
        <v>38</v>
      </c>
      <c r="Z299" s="20">
        <v>4266</v>
      </c>
      <c r="AA299" s="17" t="s">
        <v>38</v>
      </c>
      <c r="AB299" s="22" t="s">
        <v>39</v>
      </c>
      <c r="AC299" s="23" t="str">
        <f t="shared" si="29"/>
        <v>E</v>
      </c>
      <c r="AD299" s="17">
        <v>0</v>
      </c>
      <c r="AE299" s="17">
        <v>0</v>
      </c>
      <c r="AF299" s="17">
        <v>0</v>
      </c>
      <c r="AG299" s="17">
        <v>0</v>
      </c>
      <c r="AH299" s="15" t="s">
        <v>40</v>
      </c>
    </row>
    <row r="300" spans="1:34" ht="14.5">
      <c r="A300" s="13" t="str">
        <f t="shared" si="24"/>
        <v>Normal</v>
      </c>
      <c r="B300" s="14" t="s">
        <v>330</v>
      </c>
      <c r="C300" s="15" t="s">
        <v>323</v>
      </c>
      <c r="D300" s="19">
        <f t="shared" si="25"/>
        <v>11</v>
      </c>
      <c r="E300" s="16">
        <f t="shared" si="26"/>
        <v>18</v>
      </c>
      <c r="F300" s="16">
        <f t="shared" si="27"/>
        <v>4.7</v>
      </c>
      <c r="G300" s="16">
        <f t="shared" si="28"/>
        <v>7.6</v>
      </c>
      <c r="H300" s="24" t="str">
        <f>IFERROR(VLOOKUP(B300,#REF!,8,FALSE),"")</f>
        <v/>
      </c>
      <c r="I300" s="17">
        <v>32000</v>
      </c>
      <c r="J300" s="17">
        <v>32000</v>
      </c>
      <c r="K300" s="24" t="str">
        <f>IFERROR(VLOOKUP(B300,#REF!,11,FALSE),"")</f>
        <v/>
      </c>
      <c r="L300" s="17">
        <v>75832</v>
      </c>
      <c r="M300" s="6" t="s">
        <v>403</v>
      </c>
      <c r="N300" s="18" t="str">
        <f>IFERROR(VLOOKUP(B300,#REF!,13,FALSE),"")</f>
        <v/>
      </c>
      <c r="O300" s="19" t="str">
        <f>IFERROR(VLOOKUP(B300,#REF!,14,FALSE),"")</f>
        <v/>
      </c>
      <c r="P300" s="19" t="str">
        <f>IFERROR(VLOOKUP(B300,#REF!,15,FALSE),"")</f>
        <v/>
      </c>
      <c r="Q300" s="19"/>
      <c r="R300" s="25" t="str">
        <f>IFERROR(VLOOKUP(B300,#REF!,16,FALSE),"")</f>
        <v/>
      </c>
      <c r="S300" s="17">
        <v>0</v>
      </c>
      <c r="T300" s="17">
        <v>62000</v>
      </c>
      <c r="U300" s="17">
        <v>13832</v>
      </c>
      <c r="V300" s="17">
        <v>0</v>
      </c>
      <c r="W300" s="20">
        <v>107832</v>
      </c>
      <c r="X300" s="16">
        <v>15.7</v>
      </c>
      <c r="Y300" s="21">
        <v>25.5</v>
      </c>
      <c r="Z300" s="20">
        <v>6879</v>
      </c>
      <c r="AA300" s="17">
        <v>4222</v>
      </c>
      <c r="AB300" s="22">
        <v>0.6</v>
      </c>
      <c r="AC300" s="23">
        <f t="shared" si="29"/>
        <v>100</v>
      </c>
      <c r="AD300" s="17">
        <v>0</v>
      </c>
      <c r="AE300" s="17">
        <v>26000</v>
      </c>
      <c r="AF300" s="17">
        <v>18000</v>
      </c>
      <c r="AG300" s="17">
        <v>6000</v>
      </c>
      <c r="AH300" s="15" t="s">
        <v>40</v>
      </c>
    </row>
    <row r="301" spans="1:34" ht="14.5">
      <c r="A301" s="13" t="str">
        <f t="shared" si="24"/>
        <v>Normal</v>
      </c>
      <c r="B301" s="14" t="s">
        <v>331</v>
      </c>
      <c r="C301" s="15" t="s">
        <v>323</v>
      </c>
      <c r="D301" s="19">
        <f t="shared" si="25"/>
        <v>0</v>
      </c>
      <c r="E301" s="16" t="str">
        <f t="shared" si="26"/>
        <v>--</v>
      </c>
      <c r="F301" s="16">
        <f t="shared" si="27"/>
        <v>0</v>
      </c>
      <c r="G301" s="16" t="str">
        <f t="shared" si="28"/>
        <v>--</v>
      </c>
      <c r="H301" s="24" t="str">
        <f>IFERROR(VLOOKUP(B301,#REF!,8,FALSE),"")</f>
        <v/>
      </c>
      <c r="I301" s="17">
        <v>0</v>
      </c>
      <c r="J301" s="17">
        <v>0</v>
      </c>
      <c r="K301" s="24" t="str">
        <f>IFERROR(VLOOKUP(B301,#REF!,11,FALSE),"")</f>
        <v/>
      </c>
      <c r="L301" s="17">
        <v>0</v>
      </c>
      <c r="M301" s="6" t="s">
        <v>403</v>
      </c>
      <c r="N301" s="18" t="str">
        <f>IFERROR(VLOOKUP(B301,#REF!,13,FALSE),"")</f>
        <v/>
      </c>
      <c r="O301" s="19" t="str">
        <f>IFERROR(VLOOKUP(B301,#REF!,14,FALSE),"")</f>
        <v/>
      </c>
      <c r="P301" s="19" t="str">
        <f>IFERROR(VLOOKUP(B301,#REF!,15,FALSE),"")</f>
        <v/>
      </c>
      <c r="Q301" s="19"/>
      <c r="R301" s="25" t="str">
        <f>IFERROR(VLOOKUP(B301,#REF!,16,FALSE),"")</f>
        <v/>
      </c>
      <c r="S301" s="17">
        <v>0</v>
      </c>
      <c r="T301" s="17">
        <v>0</v>
      </c>
      <c r="U301" s="17">
        <v>0</v>
      </c>
      <c r="V301" s="17">
        <v>0</v>
      </c>
      <c r="W301" s="20">
        <v>0</v>
      </c>
      <c r="X301" s="16">
        <v>0</v>
      </c>
      <c r="Y301" s="21" t="s">
        <v>38</v>
      </c>
      <c r="Z301" s="20">
        <v>120</v>
      </c>
      <c r="AA301" s="17" t="s">
        <v>38</v>
      </c>
      <c r="AB301" s="22" t="s">
        <v>39</v>
      </c>
      <c r="AC301" s="23" t="str">
        <f t="shared" si="29"/>
        <v>E</v>
      </c>
      <c r="AD301" s="17">
        <v>0</v>
      </c>
      <c r="AE301" s="17">
        <v>0</v>
      </c>
      <c r="AF301" s="17">
        <v>0</v>
      </c>
      <c r="AG301" s="17">
        <v>0</v>
      </c>
      <c r="AH301" s="15" t="s">
        <v>40</v>
      </c>
    </row>
    <row r="302" spans="1:34" ht="14.5">
      <c r="A302" s="13" t="str">
        <f t="shared" si="24"/>
        <v>OverStock</v>
      </c>
      <c r="B302" s="14" t="s">
        <v>332</v>
      </c>
      <c r="C302" s="15" t="s">
        <v>323</v>
      </c>
      <c r="D302" s="19">
        <f t="shared" si="25"/>
        <v>7</v>
      </c>
      <c r="E302" s="16">
        <f t="shared" si="26"/>
        <v>10.199999999999999</v>
      </c>
      <c r="F302" s="16">
        <f t="shared" si="27"/>
        <v>9.1999999999999993</v>
      </c>
      <c r="G302" s="16">
        <f t="shared" si="28"/>
        <v>13.5</v>
      </c>
      <c r="H302" s="24" t="str">
        <f>IFERROR(VLOOKUP(B302,#REF!,8,FALSE),"")</f>
        <v/>
      </c>
      <c r="I302" s="17">
        <v>12000</v>
      </c>
      <c r="J302" s="17">
        <v>6000</v>
      </c>
      <c r="K302" s="24" t="str">
        <f>IFERROR(VLOOKUP(B302,#REF!,11,FALSE),"")</f>
        <v/>
      </c>
      <c r="L302" s="17">
        <v>9078</v>
      </c>
      <c r="M302" s="6" t="s">
        <v>403</v>
      </c>
      <c r="N302" s="18" t="str">
        <f>IFERROR(VLOOKUP(B302,#REF!,13,FALSE),"")</f>
        <v/>
      </c>
      <c r="O302" s="19" t="str">
        <f>IFERROR(VLOOKUP(B302,#REF!,14,FALSE),"")</f>
        <v/>
      </c>
      <c r="P302" s="19" t="str">
        <f>IFERROR(VLOOKUP(B302,#REF!,15,FALSE),"")</f>
        <v/>
      </c>
      <c r="Q302" s="19"/>
      <c r="R302" s="25" t="str">
        <f>IFERROR(VLOOKUP(B302,#REF!,16,FALSE),"")</f>
        <v/>
      </c>
      <c r="S302" s="17">
        <v>2000</v>
      </c>
      <c r="T302" s="17">
        <v>4000</v>
      </c>
      <c r="U302" s="17">
        <v>3078</v>
      </c>
      <c r="V302" s="17">
        <v>0</v>
      </c>
      <c r="W302" s="20">
        <v>21078</v>
      </c>
      <c r="X302" s="16">
        <v>16.2</v>
      </c>
      <c r="Y302" s="21">
        <v>23.7</v>
      </c>
      <c r="Z302" s="20">
        <v>1303</v>
      </c>
      <c r="AA302" s="17">
        <v>889</v>
      </c>
      <c r="AB302" s="22">
        <v>0.7</v>
      </c>
      <c r="AC302" s="23">
        <f t="shared" si="29"/>
        <v>100</v>
      </c>
      <c r="AD302" s="17">
        <v>0</v>
      </c>
      <c r="AE302" s="17">
        <v>6000</v>
      </c>
      <c r="AF302" s="17">
        <v>2000</v>
      </c>
      <c r="AG302" s="17">
        <v>2000</v>
      </c>
      <c r="AH302" s="15" t="s">
        <v>40</v>
      </c>
    </row>
    <row r="303" spans="1:34" ht="14.5">
      <c r="A303" s="13" t="str">
        <f t="shared" si="24"/>
        <v>None</v>
      </c>
      <c r="B303" s="14" t="s">
        <v>333</v>
      </c>
      <c r="C303" s="15" t="s">
        <v>334</v>
      </c>
      <c r="D303" s="19" t="str">
        <f t="shared" si="25"/>
        <v>前八週無拉料</v>
      </c>
      <c r="E303" s="16" t="str">
        <f t="shared" si="26"/>
        <v>--</v>
      </c>
      <c r="F303" s="16" t="str">
        <f t="shared" si="27"/>
        <v>--</v>
      </c>
      <c r="G303" s="16" t="str">
        <f t="shared" si="28"/>
        <v>--</v>
      </c>
      <c r="H303" s="24" t="str">
        <f>IFERROR(VLOOKUP(B303,#REF!,8,FALSE),"")</f>
        <v/>
      </c>
      <c r="I303" s="17">
        <v>0</v>
      </c>
      <c r="J303" s="17">
        <v>0</v>
      </c>
      <c r="K303" s="24" t="str">
        <f>IFERROR(VLOOKUP(B303,#REF!,11,FALSE),"")</f>
        <v/>
      </c>
      <c r="L303" s="17">
        <v>0</v>
      </c>
      <c r="M303" s="6" t="s">
        <v>404</v>
      </c>
      <c r="N303" s="18" t="str">
        <f>IFERROR(VLOOKUP(B303,#REF!,13,FALSE),"")</f>
        <v/>
      </c>
      <c r="O303" s="19" t="str">
        <f>IFERROR(VLOOKUP(B303,#REF!,14,FALSE),"")</f>
        <v/>
      </c>
      <c r="P303" s="19" t="str">
        <f>IFERROR(VLOOKUP(B303,#REF!,15,FALSE),"")</f>
        <v/>
      </c>
      <c r="Q303" s="19"/>
      <c r="R303" s="25" t="str">
        <f>IFERROR(VLOOKUP(B303,#REF!,16,FALSE),"")</f>
        <v/>
      </c>
      <c r="S303" s="17">
        <v>0</v>
      </c>
      <c r="T303" s="17">
        <v>0</v>
      </c>
      <c r="U303" s="17">
        <v>0</v>
      </c>
      <c r="V303" s="17">
        <v>0</v>
      </c>
      <c r="W303" s="20">
        <v>0</v>
      </c>
      <c r="X303" s="16" t="s">
        <v>38</v>
      </c>
      <c r="Y303" s="21" t="s">
        <v>38</v>
      </c>
      <c r="Z303" s="20">
        <v>0</v>
      </c>
      <c r="AA303" s="17" t="s">
        <v>38</v>
      </c>
      <c r="AB303" s="22" t="s">
        <v>39</v>
      </c>
      <c r="AC303" s="23" t="str">
        <f t="shared" si="29"/>
        <v>E</v>
      </c>
      <c r="AD303" s="17">
        <v>0</v>
      </c>
      <c r="AE303" s="17">
        <v>0</v>
      </c>
      <c r="AF303" s="17">
        <v>0</v>
      </c>
      <c r="AG303" s="17">
        <v>0</v>
      </c>
      <c r="AH303" s="15" t="s">
        <v>40</v>
      </c>
    </row>
    <row r="304" spans="1:34" ht="14.5">
      <c r="A304" s="13" t="str">
        <f t="shared" si="24"/>
        <v>ZeroZero</v>
      </c>
      <c r="B304" s="14" t="s">
        <v>336</v>
      </c>
      <c r="C304" s="15" t="s">
        <v>321</v>
      </c>
      <c r="D304" s="19" t="str">
        <f t="shared" si="25"/>
        <v>前八週無拉料</v>
      </c>
      <c r="E304" s="16" t="str">
        <f t="shared" si="26"/>
        <v>--</v>
      </c>
      <c r="F304" s="16" t="str">
        <f t="shared" si="27"/>
        <v>--</v>
      </c>
      <c r="G304" s="16" t="str">
        <f t="shared" si="28"/>
        <v>--</v>
      </c>
      <c r="H304" s="24" t="str">
        <f>IFERROR(VLOOKUP(B304,#REF!,8,FALSE),"")</f>
        <v/>
      </c>
      <c r="I304" s="17">
        <v>30000</v>
      </c>
      <c r="J304" s="17">
        <v>0</v>
      </c>
      <c r="K304" s="24" t="str">
        <f>IFERROR(VLOOKUP(B304,#REF!,11,FALSE),"")</f>
        <v/>
      </c>
      <c r="L304" s="17">
        <v>0</v>
      </c>
      <c r="M304" s="6" t="s">
        <v>403</v>
      </c>
      <c r="N304" s="18" t="str">
        <f>IFERROR(VLOOKUP(B304,#REF!,13,FALSE),"")</f>
        <v/>
      </c>
      <c r="O304" s="19" t="str">
        <f>IFERROR(VLOOKUP(B304,#REF!,14,FALSE),"")</f>
        <v/>
      </c>
      <c r="P304" s="19" t="str">
        <f>IFERROR(VLOOKUP(B304,#REF!,15,FALSE),"")</f>
        <v/>
      </c>
      <c r="Q304" s="19"/>
      <c r="R304" s="25" t="str">
        <f>IFERROR(VLOOKUP(B304,#REF!,16,FALSE),"")</f>
        <v/>
      </c>
      <c r="S304" s="17">
        <v>0</v>
      </c>
      <c r="T304" s="17">
        <v>0</v>
      </c>
      <c r="U304" s="17">
        <v>0</v>
      </c>
      <c r="V304" s="17">
        <v>0</v>
      </c>
      <c r="W304" s="20">
        <v>30000</v>
      </c>
      <c r="X304" s="16" t="s">
        <v>38</v>
      </c>
      <c r="Y304" s="21" t="s">
        <v>38</v>
      </c>
      <c r="Z304" s="20">
        <v>0</v>
      </c>
      <c r="AA304" s="17" t="s">
        <v>38</v>
      </c>
      <c r="AB304" s="22" t="s">
        <v>39</v>
      </c>
      <c r="AC304" s="23" t="str">
        <f t="shared" si="29"/>
        <v>E</v>
      </c>
      <c r="AD304" s="17">
        <v>0</v>
      </c>
      <c r="AE304" s="17">
        <v>0</v>
      </c>
      <c r="AF304" s="17">
        <v>1717</v>
      </c>
      <c r="AG304" s="17">
        <v>3000</v>
      </c>
      <c r="AH304" s="15" t="s">
        <v>40</v>
      </c>
    </row>
    <row r="305" spans="1:34" ht="14.5">
      <c r="A305" s="13" t="str">
        <f t="shared" si="24"/>
        <v>OverStock</v>
      </c>
      <c r="B305" s="14" t="s">
        <v>339</v>
      </c>
      <c r="C305" s="15" t="s">
        <v>321</v>
      </c>
      <c r="D305" s="19">
        <f t="shared" si="25"/>
        <v>20.2</v>
      </c>
      <c r="E305" s="16">
        <f t="shared" si="26"/>
        <v>8</v>
      </c>
      <c r="F305" s="16">
        <f t="shared" si="27"/>
        <v>23.9</v>
      </c>
      <c r="G305" s="16">
        <f t="shared" si="28"/>
        <v>9.5</v>
      </c>
      <c r="H305" s="24" t="str">
        <f>IFERROR(VLOOKUP(B305,#REF!,8,FALSE),"")</f>
        <v/>
      </c>
      <c r="I305" s="17">
        <v>60000</v>
      </c>
      <c r="J305" s="17">
        <v>0</v>
      </c>
      <c r="K305" s="24" t="str">
        <f>IFERROR(VLOOKUP(B305,#REF!,11,FALSE),"")</f>
        <v/>
      </c>
      <c r="L305" s="17">
        <v>50625</v>
      </c>
      <c r="M305" s="6" t="s">
        <v>403</v>
      </c>
      <c r="N305" s="18" t="str">
        <f>IFERROR(VLOOKUP(B305,#REF!,13,FALSE),"")</f>
        <v/>
      </c>
      <c r="O305" s="19" t="str">
        <f>IFERROR(VLOOKUP(B305,#REF!,14,FALSE),"")</f>
        <v/>
      </c>
      <c r="P305" s="19" t="str">
        <f>IFERROR(VLOOKUP(B305,#REF!,15,FALSE),"")</f>
        <v/>
      </c>
      <c r="Q305" s="19"/>
      <c r="R305" s="25" t="str">
        <f>IFERROR(VLOOKUP(B305,#REF!,16,FALSE),"")</f>
        <v/>
      </c>
      <c r="S305" s="17">
        <v>3000</v>
      </c>
      <c r="T305" s="17">
        <v>27000</v>
      </c>
      <c r="U305" s="17">
        <v>20625</v>
      </c>
      <c r="V305" s="17">
        <v>0</v>
      </c>
      <c r="W305" s="20">
        <v>110625</v>
      </c>
      <c r="X305" s="16">
        <v>44.1</v>
      </c>
      <c r="Y305" s="21">
        <v>17.5</v>
      </c>
      <c r="Z305" s="20">
        <v>2510</v>
      </c>
      <c r="AA305" s="17">
        <v>6333</v>
      </c>
      <c r="AB305" s="22">
        <v>2.5</v>
      </c>
      <c r="AC305" s="23">
        <f t="shared" si="29"/>
        <v>150</v>
      </c>
      <c r="AD305" s="17">
        <v>9000</v>
      </c>
      <c r="AE305" s="17">
        <v>15000</v>
      </c>
      <c r="AF305" s="17">
        <v>36000</v>
      </c>
      <c r="AG305" s="17">
        <v>15000</v>
      </c>
      <c r="AH305" s="15" t="s">
        <v>40</v>
      </c>
    </row>
    <row r="306" spans="1:34" ht="14.5">
      <c r="A306" s="13" t="str">
        <f t="shared" si="24"/>
        <v>Normal</v>
      </c>
      <c r="B306" s="14" t="s">
        <v>341</v>
      </c>
      <c r="C306" s="15" t="s">
        <v>321</v>
      </c>
      <c r="D306" s="19">
        <f t="shared" si="25"/>
        <v>8</v>
      </c>
      <c r="E306" s="16" t="str">
        <f t="shared" si="26"/>
        <v>--</v>
      </c>
      <c r="F306" s="16">
        <f t="shared" si="27"/>
        <v>0</v>
      </c>
      <c r="G306" s="16" t="str">
        <f t="shared" si="28"/>
        <v>--</v>
      </c>
      <c r="H306" s="24" t="str">
        <f>IFERROR(VLOOKUP(B306,#REF!,8,FALSE),"")</f>
        <v/>
      </c>
      <c r="I306" s="17">
        <v>0</v>
      </c>
      <c r="J306" s="17">
        <v>0</v>
      </c>
      <c r="K306" s="24" t="str">
        <f>IFERROR(VLOOKUP(B306,#REF!,11,FALSE),"")</f>
        <v/>
      </c>
      <c r="L306" s="17">
        <v>3000</v>
      </c>
      <c r="M306" s="6" t="s">
        <v>403</v>
      </c>
      <c r="N306" s="18" t="str">
        <f>IFERROR(VLOOKUP(B306,#REF!,13,FALSE),"")</f>
        <v/>
      </c>
      <c r="O306" s="19" t="str">
        <f>IFERROR(VLOOKUP(B306,#REF!,14,FALSE),"")</f>
        <v/>
      </c>
      <c r="P306" s="19" t="str">
        <f>IFERROR(VLOOKUP(B306,#REF!,15,FALSE),"")</f>
        <v/>
      </c>
      <c r="Q306" s="19"/>
      <c r="R306" s="25" t="str">
        <f>IFERROR(VLOOKUP(B306,#REF!,16,FALSE),"")</f>
        <v/>
      </c>
      <c r="S306" s="17">
        <v>0</v>
      </c>
      <c r="T306" s="17">
        <v>3000</v>
      </c>
      <c r="U306" s="17">
        <v>0</v>
      </c>
      <c r="V306" s="17">
        <v>0</v>
      </c>
      <c r="W306" s="20">
        <v>3000</v>
      </c>
      <c r="X306" s="16">
        <v>8</v>
      </c>
      <c r="Y306" s="21" t="s">
        <v>38</v>
      </c>
      <c r="Z306" s="20">
        <v>375</v>
      </c>
      <c r="AA306" s="17" t="s">
        <v>38</v>
      </c>
      <c r="AB306" s="22" t="s">
        <v>39</v>
      </c>
      <c r="AC306" s="23" t="str">
        <f t="shared" si="29"/>
        <v>E</v>
      </c>
      <c r="AD306" s="17">
        <v>0</v>
      </c>
      <c r="AE306" s="17">
        <v>888</v>
      </c>
      <c r="AF306" s="17">
        <v>0</v>
      </c>
      <c r="AG306" s="17">
        <v>0</v>
      </c>
      <c r="AH306" s="15" t="s">
        <v>40</v>
      </c>
    </row>
    <row r="307" spans="1:34" ht="14.5">
      <c r="A307" s="13" t="str">
        <f t="shared" si="24"/>
        <v>OverStock</v>
      </c>
      <c r="B307" s="14" t="s">
        <v>342</v>
      </c>
      <c r="C307" s="15" t="s">
        <v>321</v>
      </c>
      <c r="D307" s="19">
        <f t="shared" si="25"/>
        <v>18.100000000000001</v>
      </c>
      <c r="E307" s="16">
        <f t="shared" si="26"/>
        <v>7.5</v>
      </c>
      <c r="F307" s="16">
        <f t="shared" si="27"/>
        <v>28.4</v>
      </c>
      <c r="G307" s="16">
        <f t="shared" si="28"/>
        <v>11.7</v>
      </c>
      <c r="H307" s="24" t="str">
        <f>IFERROR(VLOOKUP(B307,#REF!,8,FALSE),"")</f>
        <v/>
      </c>
      <c r="I307" s="17">
        <v>90000</v>
      </c>
      <c r="J307" s="17">
        <v>0</v>
      </c>
      <c r="K307" s="24" t="str">
        <f>IFERROR(VLOOKUP(B307,#REF!,11,FALSE),"")</f>
        <v/>
      </c>
      <c r="L307" s="17">
        <v>57356</v>
      </c>
      <c r="M307" s="6" t="s">
        <v>403</v>
      </c>
      <c r="N307" s="18" t="str">
        <f>IFERROR(VLOOKUP(B307,#REF!,13,FALSE),"")</f>
        <v/>
      </c>
      <c r="O307" s="19" t="str">
        <f>IFERROR(VLOOKUP(B307,#REF!,14,FALSE),"")</f>
        <v/>
      </c>
      <c r="P307" s="19" t="str">
        <f>IFERROR(VLOOKUP(B307,#REF!,15,FALSE),"")</f>
        <v/>
      </c>
      <c r="Q307" s="19"/>
      <c r="R307" s="25" t="str">
        <f>IFERROR(VLOOKUP(B307,#REF!,16,FALSE),"")</f>
        <v/>
      </c>
      <c r="S307" s="17">
        <v>6000</v>
      </c>
      <c r="T307" s="17">
        <v>33000</v>
      </c>
      <c r="U307" s="17">
        <v>18356</v>
      </c>
      <c r="V307" s="17">
        <v>0</v>
      </c>
      <c r="W307" s="20">
        <v>147356</v>
      </c>
      <c r="X307" s="16">
        <v>46.5</v>
      </c>
      <c r="Y307" s="21">
        <v>19.2</v>
      </c>
      <c r="Z307" s="20">
        <v>3168</v>
      </c>
      <c r="AA307" s="17">
        <v>7667</v>
      </c>
      <c r="AB307" s="22">
        <v>2.4</v>
      </c>
      <c r="AC307" s="23">
        <f t="shared" si="29"/>
        <v>150</v>
      </c>
      <c r="AD307" s="17">
        <v>0</v>
      </c>
      <c r="AE307" s="17">
        <v>27000</v>
      </c>
      <c r="AF307" s="17">
        <v>48000</v>
      </c>
      <c r="AG307" s="17">
        <v>18000</v>
      </c>
      <c r="AH307" s="15" t="s">
        <v>40</v>
      </c>
    </row>
    <row r="308" spans="1:34" ht="14.5">
      <c r="A308" s="13" t="str">
        <f t="shared" si="24"/>
        <v>OverStock</v>
      </c>
      <c r="B308" s="14" t="s">
        <v>345</v>
      </c>
      <c r="C308" s="15" t="s">
        <v>321</v>
      </c>
      <c r="D308" s="19">
        <f t="shared" si="25"/>
        <v>4.2</v>
      </c>
      <c r="E308" s="16" t="str">
        <f t="shared" si="26"/>
        <v>--</v>
      </c>
      <c r="F308" s="16">
        <f t="shared" si="27"/>
        <v>16</v>
      </c>
      <c r="G308" s="16" t="str">
        <f t="shared" si="28"/>
        <v>--</v>
      </c>
      <c r="H308" s="24" t="str">
        <f>IFERROR(VLOOKUP(B308,#REF!,8,FALSE),"")</f>
        <v/>
      </c>
      <c r="I308" s="17">
        <v>102000</v>
      </c>
      <c r="J308" s="17">
        <v>102000</v>
      </c>
      <c r="K308" s="24" t="str">
        <f>IFERROR(VLOOKUP(B308,#REF!,11,FALSE),"")</f>
        <v/>
      </c>
      <c r="L308" s="17">
        <v>27000</v>
      </c>
      <c r="M308" s="6" t="s">
        <v>403</v>
      </c>
      <c r="N308" s="18" t="str">
        <f>IFERROR(VLOOKUP(B308,#REF!,13,FALSE),"")</f>
        <v/>
      </c>
      <c r="O308" s="19" t="str">
        <f>IFERROR(VLOOKUP(B308,#REF!,14,FALSE),"")</f>
        <v/>
      </c>
      <c r="P308" s="19" t="str">
        <f>IFERROR(VLOOKUP(B308,#REF!,15,FALSE),"")</f>
        <v/>
      </c>
      <c r="Q308" s="19"/>
      <c r="R308" s="25" t="str">
        <f>IFERROR(VLOOKUP(B308,#REF!,16,FALSE),"")</f>
        <v/>
      </c>
      <c r="S308" s="17">
        <v>0</v>
      </c>
      <c r="T308" s="17">
        <v>27000</v>
      </c>
      <c r="U308" s="17">
        <v>0</v>
      </c>
      <c r="V308" s="17">
        <v>0</v>
      </c>
      <c r="W308" s="20">
        <v>129000</v>
      </c>
      <c r="X308" s="16">
        <v>20.2</v>
      </c>
      <c r="Y308" s="21" t="s">
        <v>38</v>
      </c>
      <c r="Z308" s="20">
        <v>6375</v>
      </c>
      <c r="AA308" s="17" t="s">
        <v>38</v>
      </c>
      <c r="AB308" s="22" t="s">
        <v>39</v>
      </c>
      <c r="AC308" s="23" t="str">
        <f t="shared" si="29"/>
        <v>E</v>
      </c>
      <c r="AD308" s="17">
        <v>0</v>
      </c>
      <c r="AE308" s="17">
        <v>43999</v>
      </c>
      <c r="AF308" s="17">
        <v>48940</v>
      </c>
      <c r="AG308" s="17">
        <v>36480</v>
      </c>
      <c r="AH308" s="15" t="s">
        <v>40</v>
      </c>
    </row>
    <row r="309" spans="1:34" ht="14.5">
      <c r="A309" s="13" t="str">
        <f t="shared" si="24"/>
        <v>Normal</v>
      </c>
      <c r="B309" s="14" t="s">
        <v>346</v>
      </c>
      <c r="C309" s="15" t="s">
        <v>347</v>
      </c>
      <c r="D309" s="19">
        <f t="shared" si="25"/>
        <v>2.7</v>
      </c>
      <c r="E309" s="16" t="str">
        <f t="shared" si="26"/>
        <v>--</v>
      </c>
      <c r="F309" s="16">
        <f t="shared" si="27"/>
        <v>4.2</v>
      </c>
      <c r="G309" s="16" t="str">
        <f t="shared" si="28"/>
        <v>--</v>
      </c>
      <c r="H309" s="24" t="str">
        <f>IFERROR(VLOOKUP(B309,#REF!,8,FALSE),"")</f>
        <v/>
      </c>
      <c r="I309" s="17">
        <v>33000</v>
      </c>
      <c r="J309" s="17">
        <v>33000</v>
      </c>
      <c r="K309" s="24" t="str">
        <f>IFERROR(VLOOKUP(B309,#REF!,11,FALSE),"")</f>
        <v/>
      </c>
      <c r="L309" s="17">
        <v>21000</v>
      </c>
      <c r="M309" s="6" t="s">
        <v>403</v>
      </c>
      <c r="N309" s="18" t="str">
        <f>IFERROR(VLOOKUP(B309,#REF!,13,FALSE),"")</f>
        <v/>
      </c>
      <c r="O309" s="19" t="str">
        <f>IFERROR(VLOOKUP(B309,#REF!,14,FALSE),"")</f>
        <v/>
      </c>
      <c r="P309" s="19" t="str">
        <f>IFERROR(VLOOKUP(B309,#REF!,15,FALSE),"")</f>
        <v/>
      </c>
      <c r="Q309" s="19"/>
      <c r="R309" s="25" t="str">
        <f>IFERROR(VLOOKUP(B309,#REF!,16,FALSE),"")</f>
        <v/>
      </c>
      <c r="S309" s="17">
        <v>0</v>
      </c>
      <c r="T309" s="17">
        <v>21000</v>
      </c>
      <c r="U309" s="17">
        <v>0</v>
      </c>
      <c r="V309" s="17">
        <v>0</v>
      </c>
      <c r="W309" s="20">
        <v>54000</v>
      </c>
      <c r="X309" s="16">
        <v>6.9</v>
      </c>
      <c r="Y309" s="21" t="s">
        <v>38</v>
      </c>
      <c r="Z309" s="20">
        <v>7875</v>
      </c>
      <c r="AA309" s="17" t="s">
        <v>38</v>
      </c>
      <c r="AB309" s="22" t="s">
        <v>39</v>
      </c>
      <c r="AC309" s="23" t="str">
        <f t="shared" si="29"/>
        <v>E</v>
      </c>
      <c r="AD309" s="17">
        <v>0</v>
      </c>
      <c r="AE309" s="17">
        <v>0</v>
      </c>
      <c r="AF309" s="17">
        <v>0</v>
      </c>
      <c r="AG309" s="17">
        <v>0</v>
      </c>
      <c r="AH309" s="15" t="s">
        <v>40</v>
      </c>
    </row>
    <row r="310" spans="1:34" ht="14.5">
      <c r="A310" s="13" t="str">
        <f t="shared" si="24"/>
        <v>OverStock</v>
      </c>
      <c r="B310" s="14" t="s">
        <v>348</v>
      </c>
      <c r="C310" s="15" t="s">
        <v>347</v>
      </c>
      <c r="D310" s="19">
        <f t="shared" si="25"/>
        <v>22.3</v>
      </c>
      <c r="E310" s="16" t="str">
        <f t="shared" si="26"/>
        <v>--</v>
      </c>
      <c r="F310" s="16">
        <f t="shared" si="27"/>
        <v>0</v>
      </c>
      <c r="G310" s="16" t="str">
        <f t="shared" si="28"/>
        <v>--</v>
      </c>
      <c r="H310" s="24" t="str">
        <f>IFERROR(VLOOKUP(B310,#REF!,8,FALSE),"")</f>
        <v/>
      </c>
      <c r="I310" s="17">
        <v>0</v>
      </c>
      <c r="J310" s="17">
        <v>0</v>
      </c>
      <c r="K310" s="24" t="str">
        <f>IFERROR(VLOOKUP(B310,#REF!,11,FALSE),"")</f>
        <v/>
      </c>
      <c r="L310" s="17">
        <v>117000</v>
      </c>
      <c r="M310" s="6" t="s">
        <v>403</v>
      </c>
      <c r="N310" s="18" t="str">
        <f>IFERROR(VLOOKUP(B310,#REF!,13,FALSE),"")</f>
        <v/>
      </c>
      <c r="O310" s="19" t="str">
        <f>IFERROR(VLOOKUP(B310,#REF!,14,FALSE),"")</f>
        <v/>
      </c>
      <c r="P310" s="19" t="str">
        <f>IFERROR(VLOOKUP(B310,#REF!,15,FALSE),"")</f>
        <v/>
      </c>
      <c r="Q310" s="19"/>
      <c r="R310" s="25" t="str">
        <f>IFERROR(VLOOKUP(B310,#REF!,16,FALSE),"")</f>
        <v/>
      </c>
      <c r="S310" s="17">
        <v>0</v>
      </c>
      <c r="T310" s="17">
        <v>117000</v>
      </c>
      <c r="U310" s="17">
        <v>0</v>
      </c>
      <c r="V310" s="17">
        <v>0</v>
      </c>
      <c r="W310" s="20">
        <v>117000</v>
      </c>
      <c r="X310" s="16">
        <v>22.3</v>
      </c>
      <c r="Y310" s="21" t="s">
        <v>38</v>
      </c>
      <c r="Z310" s="20">
        <v>5250</v>
      </c>
      <c r="AA310" s="17" t="s">
        <v>38</v>
      </c>
      <c r="AB310" s="22" t="s">
        <v>39</v>
      </c>
      <c r="AC310" s="23" t="str">
        <f t="shared" si="29"/>
        <v>E</v>
      </c>
      <c r="AD310" s="17">
        <v>0</v>
      </c>
      <c r="AE310" s="17">
        <v>28517</v>
      </c>
      <c r="AF310" s="17">
        <v>41560</v>
      </c>
      <c r="AG310" s="17">
        <v>6552</v>
      </c>
      <c r="AH310" s="15" t="s">
        <v>40</v>
      </c>
    </row>
    <row r="311" spans="1:34" ht="14.5">
      <c r="A311" s="13" t="str">
        <f t="shared" si="24"/>
        <v>ZeroZero</v>
      </c>
      <c r="B311" s="14" t="s">
        <v>353</v>
      </c>
      <c r="C311" s="15" t="s">
        <v>321</v>
      </c>
      <c r="D311" s="19" t="str">
        <f t="shared" si="25"/>
        <v>前八週無拉料</v>
      </c>
      <c r="E311" s="16" t="str">
        <f t="shared" si="26"/>
        <v>--</v>
      </c>
      <c r="F311" s="16" t="str">
        <f t="shared" si="27"/>
        <v>--</v>
      </c>
      <c r="G311" s="16" t="str">
        <f t="shared" si="28"/>
        <v>--</v>
      </c>
      <c r="H311" s="24" t="str">
        <f>IFERROR(VLOOKUP(B311,#REF!,8,FALSE),"")</f>
        <v/>
      </c>
      <c r="I311" s="17">
        <v>3000</v>
      </c>
      <c r="J311" s="17">
        <v>3000</v>
      </c>
      <c r="K311" s="24" t="str">
        <f>IFERROR(VLOOKUP(B311,#REF!,11,FALSE),"")</f>
        <v/>
      </c>
      <c r="L311" s="17">
        <v>0</v>
      </c>
      <c r="M311" s="6" t="s">
        <v>403</v>
      </c>
      <c r="N311" s="18" t="str">
        <f>IFERROR(VLOOKUP(B311,#REF!,13,FALSE),"")</f>
        <v/>
      </c>
      <c r="O311" s="19" t="str">
        <f>IFERROR(VLOOKUP(B311,#REF!,14,FALSE),"")</f>
        <v/>
      </c>
      <c r="P311" s="19" t="str">
        <f>IFERROR(VLOOKUP(B311,#REF!,15,FALSE),"")</f>
        <v/>
      </c>
      <c r="Q311" s="19"/>
      <c r="R311" s="25" t="str">
        <f>IFERROR(VLOOKUP(B311,#REF!,16,FALSE),"")</f>
        <v/>
      </c>
      <c r="S311" s="17">
        <v>0</v>
      </c>
      <c r="T311" s="17">
        <v>0</v>
      </c>
      <c r="U311" s="17">
        <v>0</v>
      </c>
      <c r="V311" s="17">
        <v>0</v>
      </c>
      <c r="W311" s="20">
        <v>3000</v>
      </c>
      <c r="X311" s="16" t="s">
        <v>38</v>
      </c>
      <c r="Y311" s="21" t="s">
        <v>38</v>
      </c>
      <c r="Z311" s="20">
        <v>0</v>
      </c>
      <c r="AA311" s="17" t="s">
        <v>38</v>
      </c>
      <c r="AB311" s="22" t="s">
        <v>39</v>
      </c>
      <c r="AC311" s="23" t="str">
        <f t="shared" si="29"/>
        <v>E</v>
      </c>
      <c r="AD311" s="17">
        <v>0</v>
      </c>
      <c r="AE311" s="17">
        <v>1939</v>
      </c>
      <c r="AF311" s="17">
        <v>0</v>
      </c>
      <c r="AG311" s="17">
        <v>0</v>
      </c>
      <c r="AH311" s="15" t="s">
        <v>40</v>
      </c>
    </row>
    <row r="312" spans="1:34" ht="14.5">
      <c r="A312" s="13" t="str">
        <f t="shared" si="24"/>
        <v>ZeroZero</v>
      </c>
      <c r="B312" s="14" t="s">
        <v>355</v>
      </c>
      <c r="C312" s="15" t="s">
        <v>321</v>
      </c>
      <c r="D312" s="19" t="str">
        <f t="shared" si="25"/>
        <v>前八週無拉料</v>
      </c>
      <c r="E312" s="16" t="str">
        <f t="shared" si="26"/>
        <v>--</v>
      </c>
      <c r="F312" s="16" t="str">
        <f t="shared" si="27"/>
        <v>--</v>
      </c>
      <c r="G312" s="16" t="str">
        <f t="shared" si="28"/>
        <v>--</v>
      </c>
      <c r="H312" s="24" t="str">
        <f>IFERROR(VLOOKUP(B312,#REF!,8,FALSE),"")</f>
        <v/>
      </c>
      <c r="I312" s="17">
        <v>24000</v>
      </c>
      <c r="J312" s="17">
        <v>24000</v>
      </c>
      <c r="K312" s="24" t="str">
        <f>IFERROR(VLOOKUP(B312,#REF!,11,FALSE),"")</f>
        <v/>
      </c>
      <c r="L312" s="17">
        <v>0</v>
      </c>
      <c r="M312" s="6" t="s">
        <v>403</v>
      </c>
      <c r="N312" s="18" t="str">
        <f>IFERROR(VLOOKUP(B312,#REF!,13,FALSE),"")</f>
        <v/>
      </c>
      <c r="O312" s="19" t="str">
        <f>IFERROR(VLOOKUP(B312,#REF!,14,FALSE),"")</f>
        <v/>
      </c>
      <c r="P312" s="19" t="str">
        <f>IFERROR(VLOOKUP(B312,#REF!,15,FALSE),"")</f>
        <v/>
      </c>
      <c r="Q312" s="19"/>
      <c r="R312" s="25" t="str">
        <f>IFERROR(VLOOKUP(B312,#REF!,16,FALSE),"")</f>
        <v/>
      </c>
      <c r="S312" s="17">
        <v>0</v>
      </c>
      <c r="T312" s="17">
        <v>0</v>
      </c>
      <c r="U312" s="17">
        <v>0</v>
      </c>
      <c r="V312" s="17">
        <v>0</v>
      </c>
      <c r="W312" s="20">
        <v>24000</v>
      </c>
      <c r="X312" s="16" t="s">
        <v>38</v>
      </c>
      <c r="Y312" s="21" t="s">
        <v>38</v>
      </c>
      <c r="Z312" s="20">
        <v>0</v>
      </c>
      <c r="AA312" s="17" t="s">
        <v>38</v>
      </c>
      <c r="AB312" s="22" t="s">
        <v>39</v>
      </c>
      <c r="AC312" s="23" t="str">
        <f t="shared" si="29"/>
        <v>E</v>
      </c>
      <c r="AD312" s="17">
        <v>0</v>
      </c>
      <c r="AE312" s="17">
        <v>2448</v>
      </c>
      <c r="AF312" s="17">
        <v>0</v>
      </c>
      <c r="AG312" s="17">
        <v>0</v>
      </c>
      <c r="AH312" s="15" t="s">
        <v>40</v>
      </c>
    </row>
    <row r="313" spans="1:34" ht="14.5">
      <c r="A313" s="13" t="str">
        <f t="shared" si="24"/>
        <v>FCST</v>
      </c>
      <c r="B313" s="14" t="s">
        <v>356</v>
      </c>
      <c r="C313" s="15" t="s">
        <v>37</v>
      </c>
      <c r="D313" s="19" t="str">
        <f t="shared" si="25"/>
        <v>前八週無拉料</v>
      </c>
      <c r="E313" s="16">
        <f t="shared" si="26"/>
        <v>0</v>
      </c>
      <c r="F313" s="16" t="str">
        <f t="shared" si="27"/>
        <v>--</v>
      </c>
      <c r="G313" s="16">
        <f t="shared" si="28"/>
        <v>0</v>
      </c>
      <c r="H313" s="24" t="str">
        <f>IFERROR(VLOOKUP(B313,#REF!,8,FALSE),"")</f>
        <v/>
      </c>
      <c r="I313" s="17">
        <v>0</v>
      </c>
      <c r="J313" s="17">
        <v>0</v>
      </c>
      <c r="K313" s="24" t="str">
        <f>IFERROR(VLOOKUP(B313,#REF!,11,FALSE),"")</f>
        <v/>
      </c>
      <c r="L313" s="17">
        <v>0</v>
      </c>
      <c r="M313" s="6" t="s">
        <v>405</v>
      </c>
      <c r="N313" s="18" t="str">
        <f>IFERROR(VLOOKUP(B313,#REF!,13,FALSE),"")</f>
        <v/>
      </c>
      <c r="O313" s="19" t="str">
        <f>IFERROR(VLOOKUP(B313,#REF!,14,FALSE),"")</f>
        <v/>
      </c>
      <c r="P313" s="19" t="str">
        <f>IFERROR(VLOOKUP(B313,#REF!,15,FALSE),"")</f>
        <v/>
      </c>
      <c r="Q313" s="19"/>
      <c r="R313" s="25" t="str">
        <f>IFERROR(VLOOKUP(B313,#REF!,16,FALSE),"")</f>
        <v/>
      </c>
      <c r="S313" s="17">
        <v>0</v>
      </c>
      <c r="T313" s="17">
        <v>0</v>
      </c>
      <c r="U313" s="17">
        <v>0</v>
      </c>
      <c r="V313" s="17">
        <v>0</v>
      </c>
      <c r="W313" s="20">
        <v>0</v>
      </c>
      <c r="X313" s="16" t="s">
        <v>38</v>
      </c>
      <c r="Y313" s="21">
        <v>0</v>
      </c>
      <c r="Z313" s="20">
        <v>0</v>
      </c>
      <c r="AA313" s="17">
        <v>220</v>
      </c>
      <c r="AB313" s="22" t="s">
        <v>167</v>
      </c>
      <c r="AC313" s="23" t="str">
        <f t="shared" si="29"/>
        <v>F</v>
      </c>
      <c r="AD313" s="17">
        <v>0</v>
      </c>
      <c r="AE313" s="17">
        <v>1980</v>
      </c>
      <c r="AF313" s="17">
        <v>0</v>
      </c>
      <c r="AG313" s="17">
        <v>0</v>
      </c>
      <c r="AH313" s="15" t="s">
        <v>40</v>
      </c>
    </row>
    <row r="314" spans="1:34" ht="14.5">
      <c r="A314" s="13" t="str">
        <f t="shared" si="24"/>
        <v>OverStock</v>
      </c>
      <c r="B314" s="14" t="s">
        <v>357</v>
      </c>
      <c r="C314" s="15" t="s">
        <v>321</v>
      </c>
      <c r="D314" s="19">
        <f t="shared" si="25"/>
        <v>25.1</v>
      </c>
      <c r="E314" s="16" t="str">
        <f t="shared" si="26"/>
        <v>--</v>
      </c>
      <c r="F314" s="16">
        <f t="shared" si="27"/>
        <v>2.2999999999999998</v>
      </c>
      <c r="G314" s="16" t="str">
        <f t="shared" si="28"/>
        <v>--</v>
      </c>
      <c r="H314" s="24" t="str">
        <f>IFERROR(VLOOKUP(B314,#REF!,8,FALSE),"")</f>
        <v/>
      </c>
      <c r="I314" s="17">
        <v>6000</v>
      </c>
      <c r="J314" s="17">
        <v>6000</v>
      </c>
      <c r="K314" s="24" t="str">
        <f>IFERROR(VLOOKUP(B314,#REF!,11,FALSE),"")</f>
        <v/>
      </c>
      <c r="L314" s="17">
        <v>66000</v>
      </c>
      <c r="M314" s="6" t="s">
        <v>403</v>
      </c>
      <c r="N314" s="18" t="str">
        <f>IFERROR(VLOOKUP(B314,#REF!,13,FALSE),"")</f>
        <v/>
      </c>
      <c r="O314" s="19" t="str">
        <f>IFERROR(VLOOKUP(B314,#REF!,14,FALSE),"")</f>
        <v/>
      </c>
      <c r="P314" s="19" t="str">
        <f>IFERROR(VLOOKUP(B314,#REF!,15,FALSE),"")</f>
        <v/>
      </c>
      <c r="Q314" s="19"/>
      <c r="R314" s="25" t="str">
        <f>IFERROR(VLOOKUP(B314,#REF!,16,FALSE),"")</f>
        <v/>
      </c>
      <c r="S314" s="17">
        <v>0</v>
      </c>
      <c r="T314" s="17">
        <v>66000</v>
      </c>
      <c r="U314" s="17">
        <v>0</v>
      </c>
      <c r="V314" s="17">
        <v>0</v>
      </c>
      <c r="W314" s="20">
        <v>72000</v>
      </c>
      <c r="X314" s="16">
        <v>27.4</v>
      </c>
      <c r="Y314" s="21" t="s">
        <v>38</v>
      </c>
      <c r="Z314" s="20">
        <v>2625</v>
      </c>
      <c r="AA314" s="17" t="s">
        <v>38</v>
      </c>
      <c r="AB314" s="22" t="s">
        <v>39</v>
      </c>
      <c r="AC314" s="23" t="str">
        <f t="shared" si="29"/>
        <v>E</v>
      </c>
      <c r="AD314" s="17">
        <v>0</v>
      </c>
      <c r="AE314" s="17">
        <v>33542</v>
      </c>
      <c r="AF314" s="17">
        <v>36819</v>
      </c>
      <c r="AG314" s="17">
        <v>8500</v>
      </c>
      <c r="AH314" s="15" t="s">
        <v>40</v>
      </c>
    </row>
    <row r="315" spans="1:34" ht="14.5">
      <c r="A315" s="13" t="str">
        <f t="shared" si="24"/>
        <v>OverStock</v>
      </c>
      <c r="B315" s="14" t="s">
        <v>358</v>
      </c>
      <c r="C315" s="15" t="s">
        <v>359</v>
      </c>
      <c r="D315" s="19">
        <f t="shared" si="25"/>
        <v>31.1</v>
      </c>
      <c r="E315" s="16" t="str">
        <f t="shared" si="26"/>
        <v>--</v>
      </c>
      <c r="F315" s="16">
        <f t="shared" si="27"/>
        <v>0</v>
      </c>
      <c r="G315" s="16" t="str">
        <f t="shared" si="28"/>
        <v>--</v>
      </c>
      <c r="H315" s="24" t="str">
        <f>IFERROR(VLOOKUP(B315,#REF!,8,FALSE),"")</f>
        <v/>
      </c>
      <c r="I315" s="17">
        <v>0</v>
      </c>
      <c r="J315" s="17">
        <v>0</v>
      </c>
      <c r="K315" s="24" t="str">
        <f>IFERROR(VLOOKUP(B315,#REF!,11,FALSE),"")</f>
        <v/>
      </c>
      <c r="L315" s="17">
        <v>27064</v>
      </c>
      <c r="M315" s="6" t="s">
        <v>403</v>
      </c>
      <c r="N315" s="18" t="str">
        <f>IFERROR(VLOOKUP(B315,#REF!,13,FALSE),"")</f>
        <v/>
      </c>
      <c r="O315" s="19" t="str">
        <f>IFERROR(VLOOKUP(B315,#REF!,14,FALSE),"")</f>
        <v/>
      </c>
      <c r="P315" s="19" t="str">
        <f>IFERROR(VLOOKUP(B315,#REF!,15,FALSE),"")</f>
        <v/>
      </c>
      <c r="Q315" s="19"/>
      <c r="R315" s="25" t="str">
        <f>IFERROR(VLOOKUP(B315,#REF!,16,FALSE),"")</f>
        <v/>
      </c>
      <c r="S315" s="17">
        <v>0</v>
      </c>
      <c r="T315" s="17">
        <v>0</v>
      </c>
      <c r="U315" s="17">
        <v>27064</v>
      </c>
      <c r="V315" s="17">
        <v>0</v>
      </c>
      <c r="W315" s="20">
        <v>27064</v>
      </c>
      <c r="X315" s="16">
        <v>31.1</v>
      </c>
      <c r="Y315" s="21" t="s">
        <v>38</v>
      </c>
      <c r="Z315" s="20">
        <v>870</v>
      </c>
      <c r="AA315" s="17">
        <v>0</v>
      </c>
      <c r="AB315" s="22" t="s">
        <v>39</v>
      </c>
      <c r="AC315" s="23" t="str">
        <f t="shared" si="29"/>
        <v>E</v>
      </c>
      <c r="AD315" s="17">
        <v>0</v>
      </c>
      <c r="AE315" s="17">
        <v>0</v>
      </c>
      <c r="AF315" s="17">
        <v>0</v>
      </c>
      <c r="AG315" s="17">
        <v>4000</v>
      </c>
      <c r="AH315" s="15" t="s">
        <v>40</v>
      </c>
    </row>
    <row r="316" spans="1:34" ht="14.5">
      <c r="A316" s="13" t="str">
        <f t="shared" si="24"/>
        <v>Normal</v>
      </c>
      <c r="B316" s="14" t="s">
        <v>360</v>
      </c>
      <c r="C316" s="15" t="s">
        <v>359</v>
      </c>
      <c r="D316" s="19">
        <f t="shared" si="25"/>
        <v>0</v>
      </c>
      <c r="E316" s="16" t="str">
        <f t="shared" si="26"/>
        <v>--</v>
      </c>
      <c r="F316" s="16">
        <f t="shared" si="27"/>
        <v>0</v>
      </c>
      <c r="G316" s="16" t="str">
        <f t="shared" si="28"/>
        <v>--</v>
      </c>
      <c r="H316" s="24" t="str">
        <f>IFERROR(VLOOKUP(B316,#REF!,8,FALSE),"")</f>
        <v/>
      </c>
      <c r="I316" s="17">
        <v>0</v>
      </c>
      <c r="J316" s="17">
        <v>0</v>
      </c>
      <c r="K316" s="24" t="str">
        <f>IFERROR(VLOOKUP(B316,#REF!,11,FALSE),"")</f>
        <v/>
      </c>
      <c r="L316" s="17">
        <v>0</v>
      </c>
      <c r="M316" s="6" t="s">
        <v>403</v>
      </c>
      <c r="N316" s="18" t="str">
        <f>IFERROR(VLOOKUP(B316,#REF!,13,FALSE),"")</f>
        <v/>
      </c>
      <c r="O316" s="19" t="str">
        <f>IFERROR(VLOOKUP(B316,#REF!,14,FALSE),"")</f>
        <v/>
      </c>
      <c r="P316" s="19" t="str">
        <f>IFERROR(VLOOKUP(B316,#REF!,15,FALSE),"")</f>
        <v/>
      </c>
      <c r="Q316" s="19"/>
      <c r="R316" s="25" t="str">
        <f>IFERROR(VLOOKUP(B316,#REF!,16,FALSE),"")</f>
        <v/>
      </c>
      <c r="S316" s="17">
        <v>0</v>
      </c>
      <c r="T316" s="17">
        <v>0</v>
      </c>
      <c r="U316" s="17">
        <v>0</v>
      </c>
      <c r="V316" s="17">
        <v>0</v>
      </c>
      <c r="W316" s="20">
        <v>0</v>
      </c>
      <c r="X316" s="16">
        <v>0</v>
      </c>
      <c r="Y316" s="21" t="s">
        <v>38</v>
      </c>
      <c r="Z316" s="20">
        <v>28729</v>
      </c>
      <c r="AA316" s="17" t="s">
        <v>38</v>
      </c>
      <c r="AB316" s="22" t="s">
        <v>39</v>
      </c>
      <c r="AC316" s="23" t="str">
        <f t="shared" si="29"/>
        <v>E</v>
      </c>
      <c r="AD316" s="17">
        <v>0</v>
      </c>
      <c r="AE316" s="17">
        <v>0</v>
      </c>
      <c r="AF316" s="17">
        <v>0</v>
      </c>
      <c r="AG316" s="17">
        <v>0</v>
      </c>
      <c r="AH316" s="15" t="s">
        <v>40</v>
      </c>
    </row>
    <row r="317" spans="1:34" ht="14.5">
      <c r="A317" s="13" t="str">
        <f t="shared" si="24"/>
        <v>OverStock</v>
      </c>
      <c r="B317" s="14" t="s">
        <v>361</v>
      </c>
      <c r="C317" s="15" t="s">
        <v>359</v>
      </c>
      <c r="D317" s="19">
        <f t="shared" si="25"/>
        <v>14.9</v>
      </c>
      <c r="E317" s="16">
        <f t="shared" si="26"/>
        <v>7.2</v>
      </c>
      <c r="F317" s="16">
        <f t="shared" si="27"/>
        <v>15.2</v>
      </c>
      <c r="G317" s="16">
        <f t="shared" si="28"/>
        <v>7.4</v>
      </c>
      <c r="H317" s="24" t="str">
        <f>IFERROR(VLOOKUP(B317,#REF!,8,FALSE),"")</f>
        <v/>
      </c>
      <c r="I317" s="17">
        <v>111000</v>
      </c>
      <c r="J317" s="17">
        <v>81000</v>
      </c>
      <c r="K317" s="24" t="str">
        <f>IFERROR(VLOOKUP(B317,#REF!,11,FALSE),"")</f>
        <v/>
      </c>
      <c r="L317" s="17">
        <v>108613</v>
      </c>
      <c r="M317" s="6" t="s">
        <v>403</v>
      </c>
      <c r="N317" s="18" t="str">
        <f>IFERROR(VLOOKUP(B317,#REF!,13,FALSE),"")</f>
        <v/>
      </c>
      <c r="O317" s="19" t="str">
        <f>IFERROR(VLOOKUP(B317,#REF!,14,FALSE),"")</f>
        <v/>
      </c>
      <c r="P317" s="19" t="str">
        <f>IFERROR(VLOOKUP(B317,#REF!,15,FALSE),"")</f>
        <v/>
      </c>
      <c r="Q317" s="19"/>
      <c r="R317" s="25" t="str">
        <f>IFERROR(VLOOKUP(B317,#REF!,16,FALSE),"")</f>
        <v/>
      </c>
      <c r="S317" s="17">
        <v>6000</v>
      </c>
      <c r="T317" s="17">
        <v>84000</v>
      </c>
      <c r="U317" s="17">
        <v>18613</v>
      </c>
      <c r="V317" s="17">
        <v>0</v>
      </c>
      <c r="W317" s="20">
        <v>219613</v>
      </c>
      <c r="X317" s="16">
        <v>30.1</v>
      </c>
      <c r="Y317" s="21">
        <v>14.6</v>
      </c>
      <c r="Z317" s="20">
        <v>7294</v>
      </c>
      <c r="AA317" s="17">
        <v>15000</v>
      </c>
      <c r="AB317" s="22">
        <v>2.1</v>
      </c>
      <c r="AC317" s="23">
        <f t="shared" si="29"/>
        <v>150</v>
      </c>
      <c r="AD317" s="17">
        <v>21000</v>
      </c>
      <c r="AE317" s="17">
        <v>39000</v>
      </c>
      <c r="AF317" s="17">
        <v>96000</v>
      </c>
      <c r="AG317" s="17">
        <v>36000</v>
      </c>
      <c r="AH317" s="15" t="s">
        <v>40</v>
      </c>
    </row>
    <row r="318" spans="1:34" ht="14.5">
      <c r="A318" s="13" t="str">
        <f t="shared" si="24"/>
        <v>OverStock</v>
      </c>
      <c r="B318" s="14" t="s">
        <v>362</v>
      </c>
      <c r="C318" s="15" t="s">
        <v>321</v>
      </c>
      <c r="D318" s="19">
        <f t="shared" si="25"/>
        <v>23.9</v>
      </c>
      <c r="E318" s="16" t="str">
        <f t="shared" si="26"/>
        <v>--</v>
      </c>
      <c r="F318" s="16">
        <f t="shared" si="27"/>
        <v>5.3</v>
      </c>
      <c r="G318" s="16" t="str">
        <f t="shared" si="28"/>
        <v>--</v>
      </c>
      <c r="H318" s="24" t="str">
        <f>IFERROR(VLOOKUP(B318,#REF!,8,FALSE),"")</f>
        <v/>
      </c>
      <c r="I318" s="17">
        <v>1000</v>
      </c>
      <c r="J318" s="17">
        <v>0</v>
      </c>
      <c r="K318" s="24" t="str">
        <f>IFERROR(VLOOKUP(B318,#REF!,11,FALSE),"")</f>
        <v/>
      </c>
      <c r="L318" s="17">
        <v>4500</v>
      </c>
      <c r="M318" s="6" t="s">
        <v>403</v>
      </c>
      <c r="N318" s="18" t="str">
        <f>IFERROR(VLOOKUP(B318,#REF!,13,FALSE),"")</f>
        <v/>
      </c>
      <c r="O318" s="19" t="str">
        <f>IFERROR(VLOOKUP(B318,#REF!,14,FALSE),"")</f>
        <v/>
      </c>
      <c r="P318" s="19" t="str">
        <f>IFERROR(VLOOKUP(B318,#REF!,15,FALSE),"")</f>
        <v/>
      </c>
      <c r="Q318" s="19"/>
      <c r="R318" s="25" t="str">
        <f>IFERROR(VLOOKUP(B318,#REF!,16,FALSE),"")</f>
        <v/>
      </c>
      <c r="S318" s="17">
        <v>0</v>
      </c>
      <c r="T318" s="17">
        <v>4500</v>
      </c>
      <c r="U318" s="17">
        <v>0</v>
      </c>
      <c r="V318" s="17">
        <v>0</v>
      </c>
      <c r="W318" s="20">
        <v>5500</v>
      </c>
      <c r="X318" s="16">
        <v>29.3</v>
      </c>
      <c r="Y318" s="21" t="s">
        <v>38</v>
      </c>
      <c r="Z318" s="20">
        <v>188</v>
      </c>
      <c r="AA318" s="17" t="s">
        <v>38</v>
      </c>
      <c r="AB318" s="22" t="s">
        <v>39</v>
      </c>
      <c r="AC318" s="23" t="str">
        <f t="shared" si="29"/>
        <v>E</v>
      </c>
      <c r="AD318" s="17">
        <v>0</v>
      </c>
      <c r="AE318" s="17">
        <v>1917</v>
      </c>
      <c r="AF318" s="17">
        <v>1870</v>
      </c>
      <c r="AG318" s="17">
        <v>918</v>
      </c>
      <c r="AH318" s="15" t="s">
        <v>40</v>
      </c>
    </row>
    <row r="319" spans="1:34" ht="14.5">
      <c r="A319" s="13" t="str">
        <f t="shared" si="24"/>
        <v>OverStock</v>
      </c>
      <c r="B319" s="14" t="s">
        <v>363</v>
      </c>
      <c r="C319" s="15" t="s">
        <v>321</v>
      </c>
      <c r="D319" s="19">
        <f t="shared" si="25"/>
        <v>13</v>
      </c>
      <c r="E319" s="16">
        <f t="shared" si="26"/>
        <v>6.5</v>
      </c>
      <c r="F319" s="16">
        <f t="shared" si="27"/>
        <v>13</v>
      </c>
      <c r="G319" s="16">
        <f t="shared" si="28"/>
        <v>6.5</v>
      </c>
      <c r="H319" s="24" t="str">
        <f>IFERROR(VLOOKUP(B319,#REF!,8,FALSE),"")</f>
        <v/>
      </c>
      <c r="I319" s="17">
        <v>54000</v>
      </c>
      <c r="J319" s="17">
        <v>24000</v>
      </c>
      <c r="K319" s="24" t="str">
        <f>IFERROR(VLOOKUP(B319,#REF!,11,FALSE),"")</f>
        <v/>
      </c>
      <c r="L319" s="17">
        <v>54066</v>
      </c>
      <c r="M319" s="6" t="s">
        <v>403</v>
      </c>
      <c r="N319" s="18" t="str">
        <f>IFERROR(VLOOKUP(B319,#REF!,13,FALSE),"")</f>
        <v/>
      </c>
      <c r="O319" s="19" t="str">
        <f>IFERROR(VLOOKUP(B319,#REF!,14,FALSE),"")</f>
        <v/>
      </c>
      <c r="P319" s="19" t="str">
        <f>IFERROR(VLOOKUP(B319,#REF!,15,FALSE),"")</f>
        <v/>
      </c>
      <c r="Q319" s="19"/>
      <c r="R319" s="25" t="str">
        <f>IFERROR(VLOOKUP(B319,#REF!,16,FALSE),"")</f>
        <v/>
      </c>
      <c r="S319" s="17">
        <v>0</v>
      </c>
      <c r="T319" s="17">
        <v>39000</v>
      </c>
      <c r="U319" s="17">
        <v>15066</v>
      </c>
      <c r="V319" s="17">
        <v>0</v>
      </c>
      <c r="W319" s="20">
        <v>108066</v>
      </c>
      <c r="X319" s="16">
        <v>26.1</v>
      </c>
      <c r="Y319" s="21">
        <v>13</v>
      </c>
      <c r="Z319" s="20">
        <v>4143</v>
      </c>
      <c r="AA319" s="17">
        <v>8333</v>
      </c>
      <c r="AB319" s="22">
        <v>2</v>
      </c>
      <c r="AC319" s="23">
        <f t="shared" si="29"/>
        <v>150</v>
      </c>
      <c r="AD319" s="17">
        <v>15000</v>
      </c>
      <c r="AE319" s="17">
        <v>24236</v>
      </c>
      <c r="AF319" s="17">
        <v>42000</v>
      </c>
      <c r="AG319" s="17">
        <v>15000</v>
      </c>
      <c r="AH319" s="15" t="s">
        <v>40</v>
      </c>
    </row>
    <row r="320" spans="1:34" ht="14.5">
      <c r="A320" s="13" t="str">
        <f t="shared" si="24"/>
        <v>FCST</v>
      </c>
      <c r="B320" s="14" t="s">
        <v>364</v>
      </c>
      <c r="C320" s="15" t="s">
        <v>216</v>
      </c>
      <c r="D320" s="19" t="str">
        <f t="shared" si="25"/>
        <v>前八週無拉料</v>
      </c>
      <c r="E320" s="16">
        <f t="shared" si="26"/>
        <v>0</v>
      </c>
      <c r="F320" s="16" t="str">
        <f t="shared" si="27"/>
        <v>--</v>
      </c>
      <c r="G320" s="16">
        <f t="shared" si="28"/>
        <v>0</v>
      </c>
      <c r="H320" s="24" t="str">
        <f>IFERROR(VLOOKUP(B320,#REF!,8,FALSE),"")</f>
        <v/>
      </c>
      <c r="I320" s="17">
        <v>0</v>
      </c>
      <c r="J320" s="17">
        <v>0</v>
      </c>
      <c r="K320" s="24" t="str">
        <f>IFERROR(VLOOKUP(B320,#REF!,11,FALSE),"")</f>
        <v/>
      </c>
      <c r="L320" s="17">
        <v>0</v>
      </c>
      <c r="M320" s="6" t="s">
        <v>403</v>
      </c>
      <c r="N320" s="18" t="str">
        <f>IFERROR(VLOOKUP(B320,#REF!,13,FALSE),"")</f>
        <v/>
      </c>
      <c r="O320" s="19" t="str">
        <f>IFERROR(VLOOKUP(B320,#REF!,14,FALSE),"")</f>
        <v/>
      </c>
      <c r="P320" s="19" t="str">
        <f>IFERROR(VLOOKUP(B320,#REF!,15,FALSE),"")</f>
        <v/>
      </c>
      <c r="Q320" s="19"/>
      <c r="R320" s="25" t="str">
        <f>IFERROR(VLOOKUP(B320,#REF!,16,FALSE),"")</f>
        <v/>
      </c>
      <c r="S320" s="17">
        <v>0</v>
      </c>
      <c r="T320" s="17">
        <v>0</v>
      </c>
      <c r="U320" s="17">
        <v>0</v>
      </c>
      <c r="V320" s="17">
        <v>0</v>
      </c>
      <c r="W320" s="20">
        <v>0</v>
      </c>
      <c r="X320" s="16" t="s">
        <v>38</v>
      </c>
      <c r="Y320" s="21">
        <v>0</v>
      </c>
      <c r="Z320" s="20">
        <v>0</v>
      </c>
      <c r="AA320" s="17">
        <v>131667</v>
      </c>
      <c r="AB320" s="22" t="s">
        <v>167</v>
      </c>
      <c r="AC320" s="23" t="str">
        <f t="shared" si="29"/>
        <v>F</v>
      </c>
      <c r="AD320" s="17">
        <v>0</v>
      </c>
      <c r="AE320" s="17">
        <v>936000</v>
      </c>
      <c r="AF320" s="17">
        <v>474000</v>
      </c>
      <c r="AG320" s="17">
        <v>0</v>
      </c>
      <c r="AH320" s="15" t="s">
        <v>40</v>
      </c>
    </row>
    <row r="321" spans="1:34" ht="14.5">
      <c r="A321" s="13" t="str">
        <f t="shared" si="24"/>
        <v>FCST</v>
      </c>
      <c r="B321" s="14" t="s">
        <v>365</v>
      </c>
      <c r="C321" s="15" t="s">
        <v>216</v>
      </c>
      <c r="D321" s="19" t="str">
        <f t="shared" si="25"/>
        <v>前八週無拉料</v>
      </c>
      <c r="E321" s="16">
        <f t="shared" si="26"/>
        <v>0</v>
      </c>
      <c r="F321" s="16" t="str">
        <f t="shared" si="27"/>
        <v>--</v>
      </c>
      <c r="G321" s="16">
        <f t="shared" si="28"/>
        <v>0</v>
      </c>
      <c r="H321" s="24" t="str">
        <f>IFERROR(VLOOKUP(B321,#REF!,8,FALSE),"")</f>
        <v/>
      </c>
      <c r="I321" s="17">
        <v>0</v>
      </c>
      <c r="J321" s="17">
        <v>0</v>
      </c>
      <c r="K321" s="24" t="str">
        <f>IFERROR(VLOOKUP(B321,#REF!,11,FALSE),"")</f>
        <v/>
      </c>
      <c r="L321" s="17">
        <v>0</v>
      </c>
      <c r="M321" s="6" t="s">
        <v>403</v>
      </c>
      <c r="N321" s="18" t="str">
        <f>IFERROR(VLOOKUP(B321,#REF!,13,FALSE),"")</f>
        <v/>
      </c>
      <c r="O321" s="19" t="str">
        <f>IFERROR(VLOOKUP(B321,#REF!,14,FALSE),"")</f>
        <v/>
      </c>
      <c r="P321" s="19" t="str">
        <f>IFERROR(VLOOKUP(B321,#REF!,15,FALSE),"")</f>
        <v/>
      </c>
      <c r="Q321" s="19"/>
      <c r="R321" s="25" t="str">
        <f>IFERROR(VLOOKUP(B321,#REF!,16,FALSE),"")</f>
        <v/>
      </c>
      <c r="S321" s="17">
        <v>0</v>
      </c>
      <c r="T321" s="17">
        <v>0</v>
      </c>
      <c r="U321" s="17">
        <v>0</v>
      </c>
      <c r="V321" s="17">
        <v>0</v>
      </c>
      <c r="W321" s="20">
        <v>0</v>
      </c>
      <c r="X321" s="16" t="s">
        <v>38</v>
      </c>
      <c r="Y321" s="21">
        <v>0</v>
      </c>
      <c r="Z321" s="20">
        <v>0</v>
      </c>
      <c r="AA321" s="17">
        <v>35667</v>
      </c>
      <c r="AB321" s="22" t="s">
        <v>167</v>
      </c>
      <c r="AC321" s="23" t="str">
        <f t="shared" si="29"/>
        <v>F</v>
      </c>
      <c r="AD321" s="17">
        <v>0</v>
      </c>
      <c r="AE321" s="17">
        <v>249000</v>
      </c>
      <c r="AF321" s="17">
        <v>138000</v>
      </c>
      <c r="AG321" s="17">
        <v>0</v>
      </c>
      <c r="AH321" s="15" t="s">
        <v>40</v>
      </c>
    </row>
    <row r="322" spans="1:34" ht="14.5">
      <c r="A322" s="13" t="str">
        <f t="shared" si="24"/>
        <v>Normal</v>
      </c>
      <c r="B322" s="14" t="s">
        <v>366</v>
      </c>
      <c r="C322" s="15" t="s">
        <v>216</v>
      </c>
      <c r="D322" s="19">
        <f t="shared" si="25"/>
        <v>8.1999999999999993</v>
      </c>
      <c r="E322" s="16" t="str">
        <f t="shared" si="26"/>
        <v>--</v>
      </c>
      <c r="F322" s="16">
        <f t="shared" si="27"/>
        <v>3.2</v>
      </c>
      <c r="G322" s="16" t="str">
        <f t="shared" si="28"/>
        <v>--</v>
      </c>
      <c r="H322" s="24" t="str">
        <f>IFERROR(VLOOKUP(B322,#REF!,8,FALSE),"")</f>
        <v/>
      </c>
      <c r="I322" s="17">
        <v>1706</v>
      </c>
      <c r="J322" s="17">
        <v>0</v>
      </c>
      <c r="K322" s="24" t="str">
        <f>IFERROR(VLOOKUP(B322,#REF!,11,FALSE),"")</f>
        <v/>
      </c>
      <c r="L322" s="17">
        <v>4420</v>
      </c>
      <c r="M322" s="6" t="s">
        <v>403</v>
      </c>
      <c r="N322" s="18" t="str">
        <f>IFERROR(VLOOKUP(B322,#REF!,13,FALSE),"")</f>
        <v/>
      </c>
      <c r="O322" s="19" t="str">
        <f>IFERROR(VLOOKUP(B322,#REF!,14,FALSE),"")</f>
        <v/>
      </c>
      <c r="P322" s="19" t="str">
        <f>IFERROR(VLOOKUP(B322,#REF!,15,FALSE),"")</f>
        <v/>
      </c>
      <c r="Q322" s="19"/>
      <c r="R322" s="25" t="str">
        <f>IFERROR(VLOOKUP(B322,#REF!,16,FALSE),"")</f>
        <v/>
      </c>
      <c r="S322" s="17">
        <v>0</v>
      </c>
      <c r="T322" s="17">
        <v>4420</v>
      </c>
      <c r="U322" s="17">
        <v>0</v>
      </c>
      <c r="V322" s="17">
        <v>0</v>
      </c>
      <c r="W322" s="20">
        <v>6126</v>
      </c>
      <c r="X322" s="16">
        <v>11.4</v>
      </c>
      <c r="Y322" s="21" t="s">
        <v>38</v>
      </c>
      <c r="Z322" s="20">
        <v>536</v>
      </c>
      <c r="AA322" s="17" t="s">
        <v>38</v>
      </c>
      <c r="AB322" s="22" t="s">
        <v>39</v>
      </c>
      <c r="AC322" s="23" t="str">
        <f t="shared" si="29"/>
        <v>E</v>
      </c>
      <c r="AD322" s="17">
        <v>0</v>
      </c>
      <c r="AE322" s="17">
        <v>2449</v>
      </c>
      <c r="AF322" s="17">
        <v>3496</v>
      </c>
      <c r="AG322" s="17">
        <v>2850</v>
      </c>
      <c r="AH322" s="15" t="s">
        <v>40</v>
      </c>
    </row>
    <row r="323" spans="1:34" ht="14.5">
      <c r="A323" s="13" t="str">
        <f t="shared" si="24"/>
        <v>FCST</v>
      </c>
      <c r="B323" s="14" t="s">
        <v>370</v>
      </c>
      <c r="C323" s="15" t="s">
        <v>216</v>
      </c>
      <c r="D323" s="19" t="str">
        <f t="shared" si="25"/>
        <v>前八週無拉料</v>
      </c>
      <c r="E323" s="16">
        <f t="shared" si="26"/>
        <v>0</v>
      </c>
      <c r="F323" s="16" t="str">
        <f t="shared" si="27"/>
        <v>--</v>
      </c>
      <c r="G323" s="16">
        <f t="shared" si="28"/>
        <v>0</v>
      </c>
      <c r="H323" s="24" t="str">
        <f>IFERROR(VLOOKUP(B323,#REF!,8,FALSE),"")</f>
        <v/>
      </c>
      <c r="I323" s="17">
        <v>0</v>
      </c>
      <c r="J323" s="17">
        <v>0</v>
      </c>
      <c r="K323" s="24" t="str">
        <f>IFERROR(VLOOKUP(B323,#REF!,11,FALSE),"")</f>
        <v/>
      </c>
      <c r="L323" s="17">
        <v>0</v>
      </c>
      <c r="M323" s="6" t="s">
        <v>403</v>
      </c>
      <c r="N323" s="18" t="str">
        <f>IFERROR(VLOOKUP(B323,#REF!,13,FALSE),"")</f>
        <v/>
      </c>
      <c r="O323" s="19" t="str">
        <f>IFERROR(VLOOKUP(B323,#REF!,14,FALSE),"")</f>
        <v/>
      </c>
      <c r="P323" s="19" t="str">
        <f>IFERROR(VLOOKUP(B323,#REF!,15,FALSE),"")</f>
        <v/>
      </c>
      <c r="Q323" s="19"/>
      <c r="R323" s="25" t="str">
        <f>IFERROR(VLOOKUP(B323,#REF!,16,FALSE),"")</f>
        <v/>
      </c>
      <c r="S323" s="17">
        <v>0</v>
      </c>
      <c r="T323" s="17">
        <v>0</v>
      </c>
      <c r="U323" s="17">
        <v>0</v>
      </c>
      <c r="V323" s="17">
        <v>0</v>
      </c>
      <c r="W323" s="20">
        <v>0</v>
      </c>
      <c r="X323" s="16" t="s">
        <v>38</v>
      </c>
      <c r="Y323" s="21">
        <v>0</v>
      </c>
      <c r="Z323" s="20">
        <v>0</v>
      </c>
      <c r="AA323" s="17">
        <v>14444</v>
      </c>
      <c r="AB323" s="22" t="s">
        <v>167</v>
      </c>
      <c r="AC323" s="23" t="str">
        <f t="shared" si="29"/>
        <v>F</v>
      </c>
      <c r="AD323" s="17">
        <v>0</v>
      </c>
      <c r="AE323" s="17">
        <v>100000</v>
      </c>
      <c r="AF323" s="17">
        <v>46000</v>
      </c>
      <c r="AG323" s="17">
        <v>18000</v>
      </c>
      <c r="AH323" s="15" t="s">
        <v>40</v>
      </c>
    </row>
    <row r="324" spans="1:34" ht="14.5">
      <c r="A324" s="13" t="str">
        <f t="shared" ref="A324:A348" si="30">IF(OR(Z324=0,LEN(Z324)=0)*OR(AA324=0,LEN(AA324)=0),IF(W324&gt;0,"ZeroZero","None"),IF(IF(LEN(X324)=0,0,X324)&gt;16,"OverStock",IF(Z324=0,"FCST","Normal")))</f>
        <v>FCST</v>
      </c>
      <c r="B324" s="14" t="s">
        <v>371</v>
      </c>
      <c r="C324" s="15" t="s">
        <v>216</v>
      </c>
      <c r="D324" s="19" t="str">
        <f t="shared" ref="D324:D348" si="31">IF(Z324=0,"前八週無拉料",ROUND(L324/Z324,1))</f>
        <v>前八週無拉料</v>
      </c>
      <c r="E324" s="16">
        <f t="shared" ref="E324:E348" si="32">IF(OR(AA324=0,LEN(AA324)=0),"--",ROUND(L324/AA324,1))</f>
        <v>0</v>
      </c>
      <c r="F324" s="16" t="str">
        <f t="shared" ref="F324:F348" si="33">IF(Z324=0,"--",ROUND(I324/Z324,1))</f>
        <v>--</v>
      </c>
      <c r="G324" s="16">
        <f t="shared" ref="G324:G348" si="34">IF(OR(AA324=0,LEN(AA324)=0),"--",ROUND(I324/AA324,1))</f>
        <v>0</v>
      </c>
      <c r="H324" s="24" t="str">
        <f>IFERROR(VLOOKUP(B324,#REF!,8,FALSE),"")</f>
        <v/>
      </c>
      <c r="I324" s="17">
        <v>0</v>
      </c>
      <c r="J324" s="17">
        <v>0</v>
      </c>
      <c r="K324" s="24" t="str">
        <f>IFERROR(VLOOKUP(B324,#REF!,11,FALSE),"")</f>
        <v/>
      </c>
      <c r="L324" s="17">
        <v>0</v>
      </c>
      <c r="M324" s="6" t="s">
        <v>403</v>
      </c>
      <c r="N324" s="18" t="str">
        <f>IFERROR(VLOOKUP(B324,#REF!,13,FALSE),"")</f>
        <v/>
      </c>
      <c r="O324" s="19" t="str">
        <f>IFERROR(VLOOKUP(B324,#REF!,14,FALSE),"")</f>
        <v/>
      </c>
      <c r="P324" s="19" t="str">
        <f>IFERROR(VLOOKUP(B324,#REF!,15,FALSE),"")</f>
        <v/>
      </c>
      <c r="Q324" s="19"/>
      <c r="R324" s="25" t="str">
        <f>IFERROR(VLOOKUP(B324,#REF!,16,FALSE),"")</f>
        <v/>
      </c>
      <c r="S324" s="17">
        <v>0</v>
      </c>
      <c r="T324" s="17">
        <v>0</v>
      </c>
      <c r="U324" s="17">
        <v>0</v>
      </c>
      <c r="V324" s="17">
        <v>0</v>
      </c>
      <c r="W324" s="20">
        <v>0</v>
      </c>
      <c r="X324" s="16" t="s">
        <v>38</v>
      </c>
      <c r="Y324" s="21">
        <v>0</v>
      </c>
      <c r="Z324" s="20">
        <v>0</v>
      </c>
      <c r="AA324" s="17">
        <v>2333</v>
      </c>
      <c r="AB324" s="22" t="s">
        <v>167</v>
      </c>
      <c r="AC324" s="23" t="str">
        <f t="shared" ref="AC324:AC348" si="35">IF($AB324="E","E",IF($AB324="F","F",IF($AB324&lt;0.5,50,IF($AB324&lt;2,100,150))))</f>
        <v>F</v>
      </c>
      <c r="AD324" s="17">
        <v>0</v>
      </c>
      <c r="AE324" s="17">
        <v>15000</v>
      </c>
      <c r="AF324" s="17">
        <v>6000</v>
      </c>
      <c r="AG324" s="17">
        <v>0</v>
      </c>
      <c r="AH324" s="15" t="s">
        <v>40</v>
      </c>
    </row>
    <row r="325" spans="1:34" ht="14.5">
      <c r="A325" s="13" t="str">
        <f t="shared" si="30"/>
        <v>FCST</v>
      </c>
      <c r="B325" s="14" t="s">
        <v>372</v>
      </c>
      <c r="C325" s="15" t="s">
        <v>216</v>
      </c>
      <c r="D325" s="19" t="str">
        <f t="shared" si="31"/>
        <v>前八週無拉料</v>
      </c>
      <c r="E325" s="16">
        <f t="shared" si="32"/>
        <v>0</v>
      </c>
      <c r="F325" s="16" t="str">
        <f t="shared" si="33"/>
        <v>--</v>
      </c>
      <c r="G325" s="16">
        <f t="shared" si="34"/>
        <v>0</v>
      </c>
      <c r="H325" s="24" t="str">
        <f>IFERROR(VLOOKUP(B325,#REF!,8,FALSE),"")</f>
        <v/>
      </c>
      <c r="I325" s="17">
        <v>0</v>
      </c>
      <c r="J325" s="17">
        <v>0</v>
      </c>
      <c r="K325" s="24" t="str">
        <f>IFERROR(VLOOKUP(B325,#REF!,11,FALSE),"")</f>
        <v/>
      </c>
      <c r="L325" s="17">
        <v>0</v>
      </c>
      <c r="M325" s="6" t="s">
        <v>403</v>
      </c>
      <c r="N325" s="18" t="str">
        <f>IFERROR(VLOOKUP(B325,#REF!,13,FALSE),"")</f>
        <v/>
      </c>
      <c r="O325" s="19" t="str">
        <f>IFERROR(VLOOKUP(B325,#REF!,14,FALSE),"")</f>
        <v/>
      </c>
      <c r="P325" s="19" t="str">
        <f>IFERROR(VLOOKUP(B325,#REF!,15,FALSE),"")</f>
        <v/>
      </c>
      <c r="Q325" s="19"/>
      <c r="R325" s="25" t="str">
        <f>IFERROR(VLOOKUP(B325,#REF!,16,FALSE),"")</f>
        <v/>
      </c>
      <c r="S325" s="17">
        <v>0</v>
      </c>
      <c r="T325" s="17">
        <v>0</v>
      </c>
      <c r="U325" s="17">
        <v>0</v>
      </c>
      <c r="V325" s="17">
        <v>0</v>
      </c>
      <c r="W325" s="20">
        <v>0</v>
      </c>
      <c r="X325" s="16" t="s">
        <v>38</v>
      </c>
      <c r="Y325" s="21">
        <v>0</v>
      </c>
      <c r="Z325" s="20">
        <v>0</v>
      </c>
      <c r="AA325" s="17">
        <v>1333</v>
      </c>
      <c r="AB325" s="22" t="s">
        <v>167</v>
      </c>
      <c r="AC325" s="23" t="str">
        <f t="shared" si="35"/>
        <v>F</v>
      </c>
      <c r="AD325" s="17">
        <v>0</v>
      </c>
      <c r="AE325" s="17">
        <v>3000</v>
      </c>
      <c r="AF325" s="17">
        <v>9000</v>
      </c>
      <c r="AG325" s="17">
        <v>0</v>
      </c>
      <c r="AH325" s="15" t="s">
        <v>40</v>
      </c>
    </row>
    <row r="326" spans="1:34" ht="14.5">
      <c r="A326" s="13" t="str">
        <f t="shared" si="30"/>
        <v>OverStock</v>
      </c>
      <c r="B326" s="14" t="s">
        <v>373</v>
      </c>
      <c r="C326" s="15" t="s">
        <v>216</v>
      </c>
      <c r="D326" s="19">
        <f t="shared" si="31"/>
        <v>9.1</v>
      </c>
      <c r="E326" s="16">
        <f t="shared" si="32"/>
        <v>6.5</v>
      </c>
      <c r="F326" s="16">
        <f t="shared" si="33"/>
        <v>22.9</v>
      </c>
      <c r="G326" s="16">
        <f t="shared" si="34"/>
        <v>16.399999999999999</v>
      </c>
      <c r="H326" s="24" t="str">
        <f>IFERROR(VLOOKUP(B326,#REF!,8,FALSE),"")</f>
        <v/>
      </c>
      <c r="I326" s="17">
        <v>60000</v>
      </c>
      <c r="J326" s="17">
        <v>0</v>
      </c>
      <c r="K326" s="24" t="str">
        <f>IFERROR(VLOOKUP(B326,#REF!,11,FALSE),"")</f>
        <v/>
      </c>
      <c r="L326" s="17">
        <v>24000</v>
      </c>
      <c r="M326" s="6" t="s">
        <v>404</v>
      </c>
      <c r="N326" s="18" t="str">
        <f>IFERROR(VLOOKUP(B326,#REF!,13,FALSE),"")</f>
        <v/>
      </c>
      <c r="O326" s="19" t="str">
        <f>IFERROR(VLOOKUP(B326,#REF!,14,FALSE),"")</f>
        <v/>
      </c>
      <c r="P326" s="19" t="str">
        <f>IFERROR(VLOOKUP(B326,#REF!,15,FALSE),"")</f>
        <v/>
      </c>
      <c r="Q326" s="19"/>
      <c r="R326" s="25" t="str">
        <f>IFERROR(VLOOKUP(B326,#REF!,16,FALSE),"")</f>
        <v/>
      </c>
      <c r="S326" s="17">
        <v>0</v>
      </c>
      <c r="T326" s="17">
        <v>24000</v>
      </c>
      <c r="U326" s="17">
        <v>0</v>
      </c>
      <c r="V326" s="17">
        <v>0</v>
      </c>
      <c r="W326" s="20">
        <v>84000</v>
      </c>
      <c r="X326" s="16">
        <v>32</v>
      </c>
      <c r="Y326" s="21">
        <v>22.9</v>
      </c>
      <c r="Z326" s="20">
        <v>2625</v>
      </c>
      <c r="AA326" s="17">
        <v>3667</v>
      </c>
      <c r="AB326" s="22">
        <v>1.4</v>
      </c>
      <c r="AC326" s="23">
        <f t="shared" si="35"/>
        <v>100</v>
      </c>
      <c r="AD326" s="17">
        <v>12000</v>
      </c>
      <c r="AE326" s="17">
        <v>21000</v>
      </c>
      <c r="AF326" s="17">
        <v>0</v>
      </c>
      <c r="AG326" s="17">
        <v>0</v>
      </c>
      <c r="AH326" s="15" t="s">
        <v>40</v>
      </c>
    </row>
    <row r="327" spans="1:34" ht="14.5">
      <c r="A327" s="13" t="str">
        <f t="shared" si="30"/>
        <v>OverStock</v>
      </c>
      <c r="B327" s="14" t="s">
        <v>374</v>
      </c>
      <c r="C327" s="15" t="s">
        <v>216</v>
      </c>
      <c r="D327" s="19">
        <f t="shared" si="31"/>
        <v>34.799999999999997</v>
      </c>
      <c r="E327" s="16" t="str">
        <f t="shared" si="32"/>
        <v>--</v>
      </c>
      <c r="F327" s="16">
        <f t="shared" si="33"/>
        <v>0</v>
      </c>
      <c r="G327" s="16" t="str">
        <f t="shared" si="34"/>
        <v>--</v>
      </c>
      <c r="H327" s="24" t="str">
        <f>IFERROR(VLOOKUP(B327,#REF!,8,FALSE),"")</f>
        <v/>
      </c>
      <c r="I327" s="17">
        <v>0</v>
      </c>
      <c r="J327" s="17">
        <v>0</v>
      </c>
      <c r="K327" s="24" t="str">
        <f>IFERROR(VLOOKUP(B327,#REF!,11,FALSE),"")</f>
        <v/>
      </c>
      <c r="L327" s="17">
        <v>146305</v>
      </c>
      <c r="M327" s="6" t="s">
        <v>403</v>
      </c>
      <c r="N327" s="18" t="str">
        <f>IFERROR(VLOOKUP(B327,#REF!,13,FALSE),"")</f>
        <v/>
      </c>
      <c r="O327" s="19" t="str">
        <f>IFERROR(VLOOKUP(B327,#REF!,14,FALSE),"")</f>
        <v/>
      </c>
      <c r="P327" s="19" t="str">
        <f>IFERROR(VLOOKUP(B327,#REF!,15,FALSE),"")</f>
        <v/>
      </c>
      <c r="Q327" s="19"/>
      <c r="R327" s="25" t="str">
        <f>IFERROR(VLOOKUP(B327,#REF!,16,FALSE),"")</f>
        <v/>
      </c>
      <c r="S327" s="17">
        <v>0</v>
      </c>
      <c r="T327" s="17">
        <v>146305</v>
      </c>
      <c r="U327" s="17">
        <v>0</v>
      </c>
      <c r="V327" s="17">
        <v>0</v>
      </c>
      <c r="W327" s="20">
        <v>146305</v>
      </c>
      <c r="X327" s="16">
        <v>34.799999999999997</v>
      </c>
      <c r="Y327" s="21" t="s">
        <v>38</v>
      </c>
      <c r="Z327" s="20">
        <v>4200</v>
      </c>
      <c r="AA327" s="17" t="s">
        <v>38</v>
      </c>
      <c r="AB327" s="22" t="s">
        <v>39</v>
      </c>
      <c r="AC327" s="23" t="str">
        <f t="shared" si="35"/>
        <v>E</v>
      </c>
      <c r="AD327" s="17">
        <v>0</v>
      </c>
      <c r="AE327" s="17">
        <v>0</v>
      </c>
      <c r="AF327" s="17">
        <v>0</v>
      </c>
      <c r="AG327" s="17">
        <v>26353</v>
      </c>
      <c r="AH327" s="15" t="s">
        <v>40</v>
      </c>
    </row>
    <row r="328" spans="1:34" ht="14.5">
      <c r="A328" s="13" t="str">
        <f t="shared" si="30"/>
        <v>None</v>
      </c>
      <c r="B328" s="14" t="s">
        <v>377</v>
      </c>
      <c r="C328" s="15" t="s">
        <v>216</v>
      </c>
      <c r="D328" s="19" t="str">
        <f t="shared" si="31"/>
        <v>前八週無拉料</v>
      </c>
      <c r="E328" s="16" t="str">
        <f t="shared" si="32"/>
        <v>--</v>
      </c>
      <c r="F328" s="16" t="str">
        <f t="shared" si="33"/>
        <v>--</v>
      </c>
      <c r="G328" s="16" t="str">
        <f t="shared" si="34"/>
        <v>--</v>
      </c>
      <c r="H328" s="24" t="str">
        <f>IFERROR(VLOOKUP(B328,#REF!,8,FALSE),"")</f>
        <v/>
      </c>
      <c r="I328" s="17">
        <v>0</v>
      </c>
      <c r="J328" s="17">
        <v>0</v>
      </c>
      <c r="K328" s="24" t="str">
        <f>IFERROR(VLOOKUP(B328,#REF!,11,FALSE),"")</f>
        <v/>
      </c>
      <c r="L328" s="17">
        <v>0</v>
      </c>
      <c r="M328" s="6" t="s">
        <v>403</v>
      </c>
      <c r="N328" s="18" t="str">
        <f>IFERROR(VLOOKUP(B328,#REF!,13,FALSE),"")</f>
        <v/>
      </c>
      <c r="O328" s="19" t="str">
        <f>IFERROR(VLOOKUP(B328,#REF!,14,FALSE),"")</f>
        <v/>
      </c>
      <c r="P328" s="19" t="str">
        <f>IFERROR(VLOOKUP(B328,#REF!,15,FALSE),"")</f>
        <v/>
      </c>
      <c r="Q328" s="19"/>
      <c r="R328" s="25" t="str">
        <f>IFERROR(VLOOKUP(B328,#REF!,16,FALSE),"")</f>
        <v/>
      </c>
      <c r="S328" s="17">
        <v>0</v>
      </c>
      <c r="T328" s="17">
        <v>0</v>
      </c>
      <c r="U328" s="17">
        <v>0</v>
      </c>
      <c r="V328" s="17">
        <v>0</v>
      </c>
      <c r="W328" s="20">
        <v>0</v>
      </c>
      <c r="X328" s="16" t="s">
        <v>38</v>
      </c>
      <c r="Y328" s="21" t="s">
        <v>38</v>
      </c>
      <c r="Z328" s="20">
        <v>0</v>
      </c>
      <c r="AA328" s="17" t="s">
        <v>38</v>
      </c>
      <c r="AB328" s="22" t="s">
        <v>39</v>
      </c>
      <c r="AC328" s="23" t="str">
        <f t="shared" si="35"/>
        <v>E</v>
      </c>
      <c r="AD328" s="17">
        <v>0</v>
      </c>
      <c r="AE328" s="17">
        <v>0</v>
      </c>
      <c r="AF328" s="17">
        <v>0</v>
      </c>
      <c r="AG328" s="17">
        <v>1216</v>
      </c>
      <c r="AH328" s="15" t="s">
        <v>40</v>
      </c>
    </row>
    <row r="329" spans="1:34" ht="14.5">
      <c r="A329" s="13" t="str">
        <f t="shared" si="30"/>
        <v>None</v>
      </c>
      <c r="B329" s="14" t="s">
        <v>379</v>
      </c>
      <c r="C329" s="15" t="s">
        <v>216</v>
      </c>
      <c r="D329" s="19" t="str">
        <f t="shared" si="31"/>
        <v>前八週無拉料</v>
      </c>
      <c r="E329" s="16" t="str">
        <f t="shared" si="32"/>
        <v>--</v>
      </c>
      <c r="F329" s="16" t="str">
        <f t="shared" si="33"/>
        <v>--</v>
      </c>
      <c r="G329" s="16" t="str">
        <f t="shared" si="34"/>
        <v>--</v>
      </c>
      <c r="H329" s="24" t="str">
        <f>IFERROR(VLOOKUP(B329,#REF!,8,FALSE),"")</f>
        <v/>
      </c>
      <c r="I329" s="17">
        <v>0</v>
      </c>
      <c r="J329" s="17">
        <v>0</v>
      </c>
      <c r="K329" s="24" t="str">
        <f>IFERROR(VLOOKUP(B329,#REF!,11,FALSE),"")</f>
        <v/>
      </c>
      <c r="L329" s="17">
        <v>0</v>
      </c>
      <c r="M329" s="6" t="s">
        <v>403</v>
      </c>
      <c r="N329" s="18" t="str">
        <f>IFERROR(VLOOKUP(B329,#REF!,13,FALSE),"")</f>
        <v/>
      </c>
      <c r="O329" s="19" t="str">
        <f>IFERROR(VLOOKUP(B329,#REF!,14,FALSE),"")</f>
        <v/>
      </c>
      <c r="P329" s="19" t="str">
        <f>IFERROR(VLOOKUP(B329,#REF!,15,FALSE),"")</f>
        <v/>
      </c>
      <c r="Q329" s="19"/>
      <c r="R329" s="25" t="str">
        <f>IFERROR(VLOOKUP(B329,#REF!,16,FALSE),"")</f>
        <v/>
      </c>
      <c r="S329" s="17">
        <v>0</v>
      </c>
      <c r="T329" s="17">
        <v>0</v>
      </c>
      <c r="U329" s="17">
        <v>0</v>
      </c>
      <c r="V329" s="17">
        <v>0</v>
      </c>
      <c r="W329" s="20">
        <v>0</v>
      </c>
      <c r="X329" s="16" t="s">
        <v>38</v>
      </c>
      <c r="Y329" s="21" t="s">
        <v>38</v>
      </c>
      <c r="Z329" s="20">
        <v>0</v>
      </c>
      <c r="AA329" s="17" t="s">
        <v>38</v>
      </c>
      <c r="AB329" s="22" t="s">
        <v>39</v>
      </c>
      <c r="AC329" s="23" t="str">
        <f t="shared" si="35"/>
        <v>E</v>
      </c>
      <c r="AD329" s="17">
        <v>0</v>
      </c>
      <c r="AE329" s="17">
        <v>1348</v>
      </c>
      <c r="AF329" s="17">
        <v>2320</v>
      </c>
      <c r="AG329" s="17">
        <v>1424</v>
      </c>
      <c r="AH329" s="15" t="s">
        <v>40</v>
      </c>
    </row>
    <row r="330" spans="1:34" ht="14.5">
      <c r="A330" s="13" t="str">
        <f t="shared" si="30"/>
        <v>Normal</v>
      </c>
      <c r="B330" s="14" t="s">
        <v>380</v>
      </c>
      <c r="C330" s="15" t="s">
        <v>216</v>
      </c>
      <c r="D330" s="19">
        <f t="shared" si="31"/>
        <v>0</v>
      </c>
      <c r="E330" s="16" t="str">
        <f t="shared" si="32"/>
        <v>--</v>
      </c>
      <c r="F330" s="16">
        <f t="shared" si="33"/>
        <v>0</v>
      </c>
      <c r="G330" s="16" t="str">
        <f t="shared" si="34"/>
        <v>--</v>
      </c>
      <c r="H330" s="24" t="str">
        <f>IFERROR(VLOOKUP(B330,#REF!,8,FALSE),"")</f>
        <v/>
      </c>
      <c r="I330" s="17">
        <v>0</v>
      </c>
      <c r="J330" s="17">
        <v>0</v>
      </c>
      <c r="K330" s="24" t="str">
        <f>IFERROR(VLOOKUP(B330,#REF!,11,FALSE),"")</f>
        <v/>
      </c>
      <c r="L330" s="17">
        <v>0</v>
      </c>
      <c r="M330" s="6" t="s">
        <v>403</v>
      </c>
      <c r="N330" s="18" t="str">
        <f>IFERROR(VLOOKUP(B330,#REF!,13,FALSE),"")</f>
        <v/>
      </c>
      <c r="O330" s="19" t="str">
        <f>IFERROR(VLOOKUP(B330,#REF!,14,FALSE),"")</f>
        <v/>
      </c>
      <c r="P330" s="19" t="str">
        <f>IFERROR(VLOOKUP(B330,#REF!,15,FALSE),"")</f>
        <v/>
      </c>
      <c r="Q330" s="19"/>
      <c r="R330" s="25" t="str">
        <f>IFERROR(VLOOKUP(B330,#REF!,16,FALSE),"")</f>
        <v/>
      </c>
      <c r="S330" s="17">
        <v>0</v>
      </c>
      <c r="T330" s="17">
        <v>0</v>
      </c>
      <c r="U330" s="17">
        <v>0</v>
      </c>
      <c r="V330" s="17">
        <v>0</v>
      </c>
      <c r="W330" s="20">
        <v>0</v>
      </c>
      <c r="X330" s="16">
        <v>0</v>
      </c>
      <c r="Y330" s="21" t="s">
        <v>38</v>
      </c>
      <c r="Z330" s="20">
        <v>3438</v>
      </c>
      <c r="AA330" s="17" t="s">
        <v>38</v>
      </c>
      <c r="AB330" s="22" t="s">
        <v>39</v>
      </c>
      <c r="AC330" s="23" t="str">
        <f t="shared" si="35"/>
        <v>E</v>
      </c>
      <c r="AD330" s="17">
        <v>13325</v>
      </c>
      <c r="AE330" s="17">
        <v>28890</v>
      </c>
      <c r="AF330" s="17">
        <v>10285</v>
      </c>
      <c r="AG330" s="17">
        <v>0</v>
      </c>
      <c r="AH330" s="15" t="s">
        <v>40</v>
      </c>
    </row>
    <row r="331" spans="1:34" ht="14.5">
      <c r="A331" s="13" t="str">
        <f t="shared" si="30"/>
        <v>Normal</v>
      </c>
      <c r="B331" s="14" t="s">
        <v>381</v>
      </c>
      <c r="C331" s="15" t="s">
        <v>216</v>
      </c>
      <c r="D331" s="19">
        <f t="shared" si="31"/>
        <v>0</v>
      </c>
      <c r="E331" s="16" t="str">
        <f t="shared" si="32"/>
        <v>--</v>
      </c>
      <c r="F331" s="16">
        <f t="shared" si="33"/>
        <v>4</v>
      </c>
      <c r="G331" s="16" t="str">
        <f t="shared" si="34"/>
        <v>--</v>
      </c>
      <c r="H331" s="24" t="str">
        <f>IFERROR(VLOOKUP(B331,#REF!,8,FALSE),"")</f>
        <v/>
      </c>
      <c r="I331" s="17">
        <v>30000</v>
      </c>
      <c r="J331" s="17">
        <v>30000</v>
      </c>
      <c r="K331" s="24" t="str">
        <f>IFERROR(VLOOKUP(B331,#REF!,11,FALSE),"")</f>
        <v/>
      </c>
      <c r="L331" s="17">
        <v>0</v>
      </c>
      <c r="M331" s="6" t="s">
        <v>403</v>
      </c>
      <c r="N331" s="18" t="str">
        <f>IFERROR(VLOOKUP(B331,#REF!,13,FALSE),"")</f>
        <v/>
      </c>
      <c r="O331" s="19" t="str">
        <f>IFERROR(VLOOKUP(B331,#REF!,14,FALSE),"")</f>
        <v/>
      </c>
      <c r="P331" s="19" t="str">
        <f>IFERROR(VLOOKUP(B331,#REF!,15,FALSE),"")</f>
        <v/>
      </c>
      <c r="Q331" s="19"/>
      <c r="R331" s="25" t="str">
        <f>IFERROR(VLOOKUP(B331,#REF!,16,FALSE),"")</f>
        <v/>
      </c>
      <c r="S331" s="17">
        <v>0</v>
      </c>
      <c r="T331" s="17">
        <v>0</v>
      </c>
      <c r="U331" s="17">
        <v>0</v>
      </c>
      <c r="V331" s="17">
        <v>0</v>
      </c>
      <c r="W331" s="20">
        <v>30000</v>
      </c>
      <c r="X331" s="16">
        <v>4</v>
      </c>
      <c r="Y331" s="21" t="s">
        <v>38</v>
      </c>
      <c r="Z331" s="20">
        <v>7500</v>
      </c>
      <c r="AA331" s="17" t="s">
        <v>38</v>
      </c>
      <c r="AB331" s="22" t="s">
        <v>39</v>
      </c>
      <c r="AC331" s="23" t="str">
        <f t="shared" si="35"/>
        <v>E</v>
      </c>
      <c r="AD331" s="17">
        <v>0</v>
      </c>
      <c r="AE331" s="17">
        <v>0</v>
      </c>
      <c r="AF331" s="17">
        <v>0</v>
      </c>
      <c r="AG331" s="17">
        <v>33156</v>
      </c>
      <c r="AH331" s="15" t="s">
        <v>40</v>
      </c>
    </row>
    <row r="332" spans="1:34" ht="14.5">
      <c r="A332" s="13" t="str">
        <f t="shared" si="30"/>
        <v>Normal</v>
      </c>
      <c r="B332" s="14" t="s">
        <v>382</v>
      </c>
      <c r="C332" s="15" t="s">
        <v>347</v>
      </c>
      <c r="D332" s="19">
        <f t="shared" si="31"/>
        <v>9.9</v>
      </c>
      <c r="E332" s="16">
        <f t="shared" si="32"/>
        <v>17.899999999999999</v>
      </c>
      <c r="F332" s="16">
        <f t="shared" si="33"/>
        <v>5.4</v>
      </c>
      <c r="G332" s="16">
        <f t="shared" si="34"/>
        <v>9.8000000000000007</v>
      </c>
      <c r="H332" s="24" t="str">
        <f>IFERROR(VLOOKUP(B332,#REF!,8,FALSE),"")</f>
        <v/>
      </c>
      <c r="I332" s="17">
        <v>150000</v>
      </c>
      <c r="J332" s="17">
        <v>150000</v>
      </c>
      <c r="K332" s="24" t="str">
        <f>IFERROR(VLOOKUP(B332,#REF!,11,FALSE),"")</f>
        <v/>
      </c>
      <c r="L332" s="17">
        <v>273567</v>
      </c>
      <c r="M332" s="6" t="s">
        <v>403</v>
      </c>
      <c r="N332" s="18" t="str">
        <f>IFERROR(VLOOKUP(B332,#REF!,13,FALSE),"")</f>
        <v/>
      </c>
      <c r="O332" s="19" t="str">
        <f>IFERROR(VLOOKUP(B332,#REF!,14,FALSE),"")</f>
        <v/>
      </c>
      <c r="P332" s="19" t="str">
        <f>IFERROR(VLOOKUP(B332,#REF!,15,FALSE),"")</f>
        <v/>
      </c>
      <c r="Q332" s="19"/>
      <c r="R332" s="25" t="str">
        <f>IFERROR(VLOOKUP(B332,#REF!,16,FALSE),"")</f>
        <v/>
      </c>
      <c r="S332" s="17">
        <v>40000</v>
      </c>
      <c r="T332" s="17">
        <v>72500</v>
      </c>
      <c r="U332" s="17">
        <v>161067</v>
      </c>
      <c r="V332" s="17">
        <v>0</v>
      </c>
      <c r="W332" s="20">
        <v>423567</v>
      </c>
      <c r="X332" s="16">
        <v>15.4</v>
      </c>
      <c r="Y332" s="21">
        <v>27.7</v>
      </c>
      <c r="Z332" s="20">
        <v>27526</v>
      </c>
      <c r="AA332" s="17">
        <v>15278</v>
      </c>
      <c r="AB332" s="22">
        <v>0.6</v>
      </c>
      <c r="AC332" s="23">
        <f t="shared" si="35"/>
        <v>100</v>
      </c>
      <c r="AD332" s="17">
        <v>0</v>
      </c>
      <c r="AE332" s="17">
        <v>137500</v>
      </c>
      <c r="AF332" s="17">
        <v>0</v>
      </c>
      <c r="AG332" s="17">
        <v>0</v>
      </c>
      <c r="AH332" s="15" t="s">
        <v>40</v>
      </c>
    </row>
    <row r="333" spans="1:34" ht="14.5">
      <c r="A333" s="13" t="str">
        <f t="shared" si="30"/>
        <v>OverStock</v>
      </c>
      <c r="B333" s="14" t="s">
        <v>383</v>
      </c>
      <c r="C333" s="15" t="s">
        <v>347</v>
      </c>
      <c r="D333" s="19">
        <f t="shared" si="31"/>
        <v>13</v>
      </c>
      <c r="E333" s="16">
        <f t="shared" si="32"/>
        <v>2.9</v>
      </c>
      <c r="F333" s="16">
        <f t="shared" si="33"/>
        <v>50</v>
      </c>
      <c r="G333" s="16">
        <f t="shared" si="34"/>
        <v>11.2</v>
      </c>
      <c r="H333" s="24" t="str">
        <f>IFERROR(VLOOKUP(B333,#REF!,8,FALSE),"")</f>
        <v/>
      </c>
      <c r="I333" s="17">
        <v>300000</v>
      </c>
      <c r="J333" s="17">
        <v>300000</v>
      </c>
      <c r="K333" s="24" t="str">
        <f>IFERROR(VLOOKUP(B333,#REF!,11,FALSE),"")</f>
        <v/>
      </c>
      <c r="L333" s="17">
        <v>78000</v>
      </c>
      <c r="M333" s="6" t="s">
        <v>404</v>
      </c>
      <c r="N333" s="18" t="str">
        <f>IFERROR(VLOOKUP(B333,#REF!,13,FALSE),"")</f>
        <v/>
      </c>
      <c r="O333" s="19" t="str">
        <f>IFERROR(VLOOKUP(B333,#REF!,14,FALSE),"")</f>
        <v/>
      </c>
      <c r="P333" s="19" t="str">
        <f>IFERROR(VLOOKUP(B333,#REF!,15,FALSE),"")</f>
        <v/>
      </c>
      <c r="Q333" s="19"/>
      <c r="R333" s="25" t="str">
        <f>IFERROR(VLOOKUP(B333,#REF!,16,FALSE),"")</f>
        <v/>
      </c>
      <c r="S333" s="17">
        <v>0</v>
      </c>
      <c r="T333" s="17">
        <v>78000</v>
      </c>
      <c r="U333" s="17">
        <v>0</v>
      </c>
      <c r="V333" s="17">
        <v>0</v>
      </c>
      <c r="W333" s="20">
        <v>378000</v>
      </c>
      <c r="X333" s="16">
        <v>63</v>
      </c>
      <c r="Y333" s="21">
        <v>14.2</v>
      </c>
      <c r="Z333" s="20">
        <v>6000</v>
      </c>
      <c r="AA333" s="17">
        <v>26667</v>
      </c>
      <c r="AB333" s="22">
        <v>4.4000000000000004</v>
      </c>
      <c r="AC333" s="23">
        <f t="shared" si="35"/>
        <v>150</v>
      </c>
      <c r="AD333" s="17">
        <v>60000</v>
      </c>
      <c r="AE333" s="17">
        <v>150000</v>
      </c>
      <c r="AF333" s="17">
        <v>30000</v>
      </c>
      <c r="AG333" s="17">
        <v>0</v>
      </c>
      <c r="AH333" s="15" t="s">
        <v>40</v>
      </c>
    </row>
    <row r="334" spans="1:34" ht="14.5">
      <c r="A334" s="13" t="str">
        <f t="shared" si="30"/>
        <v>Normal</v>
      </c>
      <c r="B334" s="14" t="s">
        <v>384</v>
      </c>
      <c r="C334" s="15" t="s">
        <v>347</v>
      </c>
      <c r="D334" s="19">
        <f t="shared" si="31"/>
        <v>3.2</v>
      </c>
      <c r="E334" s="16">
        <f t="shared" si="32"/>
        <v>3.1</v>
      </c>
      <c r="F334" s="16">
        <f t="shared" si="33"/>
        <v>8.4</v>
      </c>
      <c r="G334" s="16">
        <f t="shared" si="34"/>
        <v>8.3000000000000007</v>
      </c>
      <c r="H334" s="24" t="str">
        <f>IFERROR(VLOOKUP(B334,#REF!,8,FALSE),"")</f>
        <v/>
      </c>
      <c r="I334" s="17">
        <v>783000</v>
      </c>
      <c r="J334" s="17">
        <v>783000</v>
      </c>
      <c r="K334" s="24" t="str">
        <f>IFERROR(VLOOKUP(B334,#REF!,11,FALSE),"")</f>
        <v/>
      </c>
      <c r="L334" s="17">
        <v>294000</v>
      </c>
      <c r="M334" s="6" t="s">
        <v>404</v>
      </c>
      <c r="N334" s="18" t="str">
        <f>IFERROR(VLOOKUP(B334,#REF!,13,FALSE),"")</f>
        <v/>
      </c>
      <c r="O334" s="19" t="str">
        <f>IFERROR(VLOOKUP(B334,#REF!,14,FALSE),"")</f>
        <v/>
      </c>
      <c r="P334" s="19" t="str">
        <f>IFERROR(VLOOKUP(B334,#REF!,15,FALSE),"")</f>
        <v/>
      </c>
      <c r="Q334" s="19"/>
      <c r="R334" s="25" t="str">
        <f>IFERROR(VLOOKUP(B334,#REF!,16,FALSE),"")</f>
        <v/>
      </c>
      <c r="S334" s="17">
        <v>0</v>
      </c>
      <c r="T334" s="17">
        <v>294000</v>
      </c>
      <c r="U334" s="17">
        <v>0</v>
      </c>
      <c r="V334" s="17">
        <v>0</v>
      </c>
      <c r="W334" s="20">
        <v>1077000</v>
      </c>
      <c r="X334" s="16">
        <v>11.6</v>
      </c>
      <c r="Y334" s="21">
        <v>11.4</v>
      </c>
      <c r="Z334" s="20">
        <v>93000</v>
      </c>
      <c r="AA334" s="17">
        <v>94444</v>
      </c>
      <c r="AB334" s="22">
        <v>1</v>
      </c>
      <c r="AC334" s="23">
        <f t="shared" si="35"/>
        <v>100</v>
      </c>
      <c r="AD334" s="17">
        <v>150000</v>
      </c>
      <c r="AE334" s="17">
        <v>460000</v>
      </c>
      <c r="AF334" s="17">
        <v>240000</v>
      </c>
      <c r="AG334" s="17">
        <v>0</v>
      </c>
      <c r="AH334" s="15" t="s">
        <v>40</v>
      </c>
    </row>
    <row r="335" spans="1:34" ht="14.5">
      <c r="A335" s="13" t="str">
        <f t="shared" si="30"/>
        <v>Normal</v>
      </c>
      <c r="B335" s="14" t="s">
        <v>385</v>
      </c>
      <c r="C335" s="15" t="s">
        <v>347</v>
      </c>
      <c r="D335" s="19">
        <f t="shared" si="31"/>
        <v>3.8</v>
      </c>
      <c r="E335" s="16" t="str">
        <f t="shared" si="32"/>
        <v>--</v>
      </c>
      <c r="F335" s="16">
        <f t="shared" si="33"/>
        <v>0</v>
      </c>
      <c r="G335" s="16" t="str">
        <f t="shared" si="34"/>
        <v>--</v>
      </c>
      <c r="H335" s="24" t="str">
        <f>IFERROR(VLOOKUP(B335,#REF!,8,FALSE),"")</f>
        <v/>
      </c>
      <c r="I335" s="17">
        <v>0</v>
      </c>
      <c r="J335" s="17">
        <v>0</v>
      </c>
      <c r="K335" s="24" t="str">
        <f>IFERROR(VLOOKUP(B335,#REF!,11,FALSE),"")</f>
        <v/>
      </c>
      <c r="L335" s="17">
        <v>9000</v>
      </c>
      <c r="M335" s="6" t="s">
        <v>403</v>
      </c>
      <c r="N335" s="18" t="str">
        <f>IFERROR(VLOOKUP(B335,#REF!,13,FALSE),"")</f>
        <v/>
      </c>
      <c r="O335" s="19" t="str">
        <f>IFERROR(VLOOKUP(B335,#REF!,14,FALSE),"")</f>
        <v/>
      </c>
      <c r="P335" s="19" t="str">
        <f>IFERROR(VLOOKUP(B335,#REF!,15,FALSE),"")</f>
        <v/>
      </c>
      <c r="Q335" s="19"/>
      <c r="R335" s="25" t="str">
        <f>IFERROR(VLOOKUP(B335,#REF!,16,FALSE),"")</f>
        <v/>
      </c>
      <c r="S335" s="17">
        <v>0</v>
      </c>
      <c r="T335" s="17">
        <v>9000</v>
      </c>
      <c r="U335" s="17">
        <v>0</v>
      </c>
      <c r="V335" s="17">
        <v>0</v>
      </c>
      <c r="W335" s="20">
        <v>9000</v>
      </c>
      <c r="X335" s="16">
        <v>3.8</v>
      </c>
      <c r="Y335" s="21" t="s">
        <v>38</v>
      </c>
      <c r="Z335" s="20">
        <v>2338</v>
      </c>
      <c r="AA335" s="17" t="s">
        <v>38</v>
      </c>
      <c r="AB335" s="22" t="s">
        <v>39</v>
      </c>
      <c r="AC335" s="23" t="str">
        <f t="shared" si="35"/>
        <v>E</v>
      </c>
      <c r="AD335" s="17">
        <v>2244</v>
      </c>
      <c r="AE335" s="17">
        <v>9030</v>
      </c>
      <c r="AF335" s="17">
        <v>10726</v>
      </c>
      <c r="AG335" s="17">
        <v>0</v>
      </c>
      <c r="AH335" s="15" t="s">
        <v>40</v>
      </c>
    </row>
    <row r="336" spans="1:34" ht="14.5">
      <c r="A336" s="13" t="str">
        <f t="shared" si="30"/>
        <v>ZeroZero</v>
      </c>
      <c r="B336" s="14" t="s">
        <v>386</v>
      </c>
      <c r="C336" s="15" t="s">
        <v>347</v>
      </c>
      <c r="D336" s="19" t="str">
        <f t="shared" si="31"/>
        <v>前八週無拉料</v>
      </c>
      <c r="E336" s="16" t="str">
        <f t="shared" si="32"/>
        <v>--</v>
      </c>
      <c r="F336" s="16" t="str">
        <f t="shared" si="33"/>
        <v>--</v>
      </c>
      <c r="G336" s="16" t="str">
        <f t="shared" si="34"/>
        <v>--</v>
      </c>
      <c r="H336" s="24" t="str">
        <f>IFERROR(VLOOKUP(B336,#REF!,8,FALSE),"")</f>
        <v/>
      </c>
      <c r="I336" s="17">
        <v>37500</v>
      </c>
      <c r="J336" s="17">
        <v>0</v>
      </c>
      <c r="K336" s="24" t="str">
        <f>IFERROR(VLOOKUP(B336,#REF!,11,FALSE),"")</f>
        <v/>
      </c>
      <c r="L336" s="17">
        <v>0</v>
      </c>
      <c r="M336" s="6" t="s">
        <v>404</v>
      </c>
      <c r="N336" s="18" t="str">
        <f>IFERROR(VLOOKUP(B336,#REF!,13,FALSE),"")</f>
        <v/>
      </c>
      <c r="O336" s="19" t="str">
        <f>IFERROR(VLOOKUP(B336,#REF!,14,FALSE),"")</f>
        <v/>
      </c>
      <c r="P336" s="19" t="str">
        <f>IFERROR(VLOOKUP(B336,#REF!,15,FALSE),"")</f>
        <v/>
      </c>
      <c r="Q336" s="19"/>
      <c r="R336" s="25" t="str">
        <f>IFERROR(VLOOKUP(B336,#REF!,16,FALSE),"")</f>
        <v/>
      </c>
      <c r="S336" s="17">
        <v>0</v>
      </c>
      <c r="T336" s="17">
        <v>0</v>
      </c>
      <c r="U336" s="17">
        <v>0</v>
      </c>
      <c r="V336" s="17">
        <v>0</v>
      </c>
      <c r="W336" s="20">
        <v>37500</v>
      </c>
      <c r="X336" s="16" t="s">
        <v>38</v>
      </c>
      <c r="Y336" s="21" t="s">
        <v>38</v>
      </c>
      <c r="Z336" s="20">
        <v>0</v>
      </c>
      <c r="AA336" s="17" t="s">
        <v>38</v>
      </c>
      <c r="AB336" s="22" t="s">
        <v>39</v>
      </c>
      <c r="AC336" s="23" t="str">
        <f t="shared" si="35"/>
        <v>E</v>
      </c>
      <c r="AD336" s="17">
        <v>0</v>
      </c>
      <c r="AE336" s="17">
        <v>0</v>
      </c>
      <c r="AF336" s="17">
        <v>0</v>
      </c>
      <c r="AG336" s="17">
        <v>0</v>
      </c>
      <c r="AH336" s="15" t="s">
        <v>40</v>
      </c>
    </row>
    <row r="337" spans="1:34" ht="14.5">
      <c r="A337" s="13" t="str">
        <f t="shared" si="30"/>
        <v>None</v>
      </c>
      <c r="B337" s="14" t="s">
        <v>388</v>
      </c>
      <c r="C337" s="15" t="s">
        <v>347</v>
      </c>
      <c r="D337" s="19" t="str">
        <f t="shared" si="31"/>
        <v>前八週無拉料</v>
      </c>
      <c r="E337" s="16" t="str">
        <f t="shared" si="32"/>
        <v>--</v>
      </c>
      <c r="F337" s="16" t="str">
        <f t="shared" si="33"/>
        <v>--</v>
      </c>
      <c r="G337" s="16" t="str">
        <f t="shared" si="34"/>
        <v>--</v>
      </c>
      <c r="H337" s="24" t="str">
        <f>IFERROR(VLOOKUP(B337,#REF!,8,FALSE),"")</f>
        <v/>
      </c>
      <c r="I337" s="17">
        <v>0</v>
      </c>
      <c r="J337" s="17">
        <v>0</v>
      </c>
      <c r="K337" s="24" t="str">
        <f>IFERROR(VLOOKUP(B337,#REF!,11,FALSE),"")</f>
        <v/>
      </c>
      <c r="L337" s="17">
        <v>0</v>
      </c>
      <c r="M337" s="6" t="s">
        <v>403</v>
      </c>
      <c r="N337" s="18" t="str">
        <f>IFERROR(VLOOKUP(B337,#REF!,13,FALSE),"")</f>
        <v/>
      </c>
      <c r="O337" s="19" t="str">
        <f>IFERROR(VLOOKUP(B337,#REF!,14,FALSE),"")</f>
        <v/>
      </c>
      <c r="P337" s="19" t="str">
        <f>IFERROR(VLOOKUP(B337,#REF!,15,FALSE),"")</f>
        <v/>
      </c>
      <c r="Q337" s="19"/>
      <c r="R337" s="25" t="str">
        <f>IFERROR(VLOOKUP(B337,#REF!,16,FALSE),"")</f>
        <v/>
      </c>
      <c r="S337" s="17">
        <v>0</v>
      </c>
      <c r="T337" s="17">
        <v>0</v>
      </c>
      <c r="U337" s="17">
        <v>0</v>
      </c>
      <c r="V337" s="17">
        <v>0</v>
      </c>
      <c r="W337" s="20">
        <v>0</v>
      </c>
      <c r="X337" s="16" t="s">
        <v>38</v>
      </c>
      <c r="Y337" s="21" t="s">
        <v>38</v>
      </c>
      <c r="Z337" s="20">
        <v>0</v>
      </c>
      <c r="AA337" s="17" t="s">
        <v>38</v>
      </c>
      <c r="AB337" s="22" t="s">
        <v>39</v>
      </c>
      <c r="AC337" s="23" t="str">
        <f t="shared" si="35"/>
        <v>E</v>
      </c>
      <c r="AD337" s="17">
        <v>0</v>
      </c>
      <c r="AE337" s="17">
        <v>0</v>
      </c>
      <c r="AF337" s="17">
        <v>0</v>
      </c>
      <c r="AG337" s="17">
        <v>0</v>
      </c>
      <c r="AH337" s="15" t="s">
        <v>40</v>
      </c>
    </row>
    <row r="338" spans="1:34" ht="14.5">
      <c r="A338" s="13" t="str">
        <f t="shared" si="30"/>
        <v>ZeroZero</v>
      </c>
      <c r="B338" s="14" t="s">
        <v>390</v>
      </c>
      <c r="C338" s="15" t="s">
        <v>347</v>
      </c>
      <c r="D338" s="19" t="str">
        <f t="shared" si="31"/>
        <v>前八週無拉料</v>
      </c>
      <c r="E338" s="16" t="str">
        <f t="shared" si="32"/>
        <v>--</v>
      </c>
      <c r="F338" s="16" t="str">
        <f t="shared" si="33"/>
        <v>--</v>
      </c>
      <c r="G338" s="16" t="str">
        <f t="shared" si="34"/>
        <v>--</v>
      </c>
      <c r="H338" s="24" t="str">
        <f>IFERROR(VLOOKUP(B338,#REF!,8,FALSE),"")</f>
        <v/>
      </c>
      <c r="I338" s="17">
        <v>400000</v>
      </c>
      <c r="J338" s="17">
        <v>50000</v>
      </c>
      <c r="K338" s="24" t="str">
        <f>IFERROR(VLOOKUP(B338,#REF!,11,FALSE),"")</f>
        <v/>
      </c>
      <c r="L338" s="17">
        <v>0</v>
      </c>
      <c r="M338" s="6" t="s">
        <v>403</v>
      </c>
      <c r="N338" s="18" t="str">
        <f>IFERROR(VLOOKUP(B338,#REF!,13,FALSE),"")</f>
        <v/>
      </c>
      <c r="O338" s="19" t="str">
        <f>IFERROR(VLOOKUP(B338,#REF!,14,FALSE),"")</f>
        <v/>
      </c>
      <c r="P338" s="19" t="str">
        <f>IFERROR(VLOOKUP(B338,#REF!,15,FALSE),"")</f>
        <v/>
      </c>
      <c r="Q338" s="19"/>
      <c r="R338" s="25" t="str">
        <f>IFERROR(VLOOKUP(B338,#REF!,16,FALSE),"")</f>
        <v/>
      </c>
      <c r="S338" s="17">
        <v>0</v>
      </c>
      <c r="T338" s="17">
        <v>0</v>
      </c>
      <c r="U338" s="17">
        <v>0</v>
      </c>
      <c r="V338" s="17">
        <v>0</v>
      </c>
      <c r="W338" s="20">
        <v>400000</v>
      </c>
      <c r="X338" s="16" t="s">
        <v>38</v>
      </c>
      <c r="Y338" s="21" t="s">
        <v>38</v>
      </c>
      <c r="Z338" s="20">
        <v>0</v>
      </c>
      <c r="AA338" s="17" t="s">
        <v>38</v>
      </c>
      <c r="AB338" s="22" t="s">
        <v>39</v>
      </c>
      <c r="AC338" s="23" t="str">
        <f t="shared" si="35"/>
        <v>E</v>
      </c>
      <c r="AD338" s="17">
        <v>0</v>
      </c>
      <c r="AE338" s="17">
        <v>0</v>
      </c>
      <c r="AF338" s="17">
        <v>0</v>
      </c>
      <c r="AG338" s="17">
        <v>0</v>
      </c>
      <c r="AH338" s="15" t="s">
        <v>40</v>
      </c>
    </row>
    <row r="339" spans="1:34" ht="14.5">
      <c r="A339" s="13" t="str">
        <f t="shared" si="30"/>
        <v>OverStock</v>
      </c>
      <c r="B339" s="14" t="s">
        <v>392</v>
      </c>
      <c r="C339" s="15" t="s">
        <v>347</v>
      </c>
      <c r="D339" s="19">
        <f t="shared" si="31"/>
        <v>19</v>
      </c>
      <c r="E339" s="16" t="str">
        <f t="shared" si="32"/>
        <v>--</v>
      </c>
      <c r="F339" s="16">
        <f t="shared" si="33"/>
        <v>0</v>
      </c>
      <c r="G339" s="16" t="str">
        <f t="shared" si="34"/>
        <v>--</v>
      </c>
      <c r="H339" s="24" t="str">
        <f>IFERROR(VLOOKUP(B339,#REF!,8,FALSE),"")</f>
        <v/>
      </c>
      <c r="I339" s="17">
        <v>0</v>
      </c>
      <c r="J339" s="17">
        <v>0</v>
      </c>
      <c r="K339" s="24" t="str">
        <f>IFERROR(VLOOKUP(B339,#REF!,11,FALSE),"")</f>
        <v/>
      </c>
      <c r="L339" s="17">
        <v>57000</v>
      </c>
      <c r="M339" s="6" t="s">
        <v>403</v>
      </c>
      <c r="N339" s="18" t="str">
        <f>IFERROR(VLOOKUP(B339,#REF!,13,FALSE),"")</f>
        <v/>
      </c>
      <c r="O339" s="19" t="str">
        <f>IFERROR(VLOOKUP(B339,#REF!,14,FALSE),"")</f>
        <v/>
      </c>
      <c r="P339" s="19" t="str">
        <f>IFERROR(VLOOKUP(B339,#REF!,15,FALSE),"")</f>
        <v/>
      </c>
      <c r="Q339" s="19"/>
      <c r="R339" s="25" t="str">
        <f>IFERROR(VLOOKUP(B339,#REF!,16,FALSE),"")</f>
        <v/>
      </c>
      <c r="S339" s="17">
        <v>0</v>
      </c>
      <c r="T339" s="17">
        <v>57000</v>
      </c>
      <c r="U339" s="17">
        <v>0</v>
      </c>
      <c r="V339" s="17">
        <v>0</v>
      </c>
      <c r="W339" s="20">
        <v>57000</v>
      </c>
      <c r="X339" s="16">
        <v>19</v>
      </c>
      <c r="Y339" s="21" t="s">
        <v>38</v>
      </c>
      <c r="Z339" s="20">
        <v>3000</v>
      </c>
      <c r="AA339" s="17" t="s">
        <v>38</v>
      </c>
      <c r="AB339" s="22" t="s">
        <v>39</v>
      </c>
      <c r="AC339" s="23" t="str">
        <f t="shared" si="35"/>
        <v>E</v>
      </c>
      <c r="AD339" s="17">
        <v>0</v>
      </c>
      <c r="AE339" s="17">
        <v>0</v>
      </c>
      <c r="AF339" s="17">
        <v>0</v>
      </c>
      <c r="AG339" s="17">
        <v>0</v>
      </c>
      <c r="AH339" s="15" t="s">
        <v>40</v>
      </c>
    </row>
    <row r="340" spans="1:34" ht="14.5">
      <c r="A340" s="13" t="str">
        <f t="shared" si="30"/>
        <v>OverStock</v>
      </c>
      <c r="B340" s="14" t="s">
        <v>393</v>
      </c>
      <c r="C340" s="15" t="s">
        <v>347</v>
      </c>
      <c r="D340" s="19">
        <f t="shared" si="31"/>
        <v>0</v>
      </c>
      <c r="E340" s="16" t="str">
        <f t="shared" si="32"/>
        <v>--</v>
      </c>
      <c r="F340" s="16">
        <f t="shared" si="33"/>
        <v>31.3</v>
      </c>
      <c r="G340" s="16" t="str">
        <f t="shared" si="34"/>
        <v>--</v>
      </c>
      <c r="H340" s="24" t="str">
        <f>IFERROR(VLOOKUP(B340,#REF!,8,FALSE),"")</f>
        <v/>
      </c>
      <c r="I340" s="17">
        <v>17500</v>
      </c>
      <c r="J340" s="17">
        <v>12500</v>
      </c>
      <c r="K340" s="24" t="str">
        <f>IFERROR(VLOOKUP(B340,#REF!,11,FALSE),"")</f>
        <v/>
      </c>
      <c r="L340" s="17">
        <v>0</v>
      </c>
      <c r="M340" s="6" t="s">
        <v>403</v>
      </c>
      <c r="N340" s="18" t="str">
        <f>IFERROR(VLOOKUP(B340,#REF!,13,FALSE),"")</f>
        <v/>
      </c>
      <c r="O340" s="19" t="str">
        <f>IFERROR(VLOOKUP(B340,#REF!,14,FALSE),"")</f>
        <v/>
      </c>
      <c r="P340" s="19" t="str">
        <f>IFERROR(VLOOKUP(B340,#REF!,15,FALSE),"")</f>
        <v/>
      </c>
      <c r="Q340" s="19"/>
      <c r="R340" s="25" t="str">
        <f>IFERROR(VLOOKUP(B340,#REF!,16,FALSE),"")</f>
        <v/>
      </c>
      <c r="S340" s="17">
        <v>0</v>
      </c>
      <c r="T340" s="17">
        <v>0</v>
      </c>
      <c r="U340" s="17">
        <v>0</v>
      </c>
      <c r="V340" s="17">
        <v>0</v>
      </c>
      <c r="W340" s="20">
        <v>17500</v>
      </c>
      <c r="X340" s="16">
        <v>31.3</v>
      </c>
      <c r="Y340" s="21" t="s">
        <v>38</v>
      </c>
      <c r="Z340" s="20">
        <v>559</v>
      </c>
      <c r="AA340" s="17" t="s">
        <v>38</v>
      </c>
      <c r="AB340" s="22" t="s">
        <v>39</v>
      </c>
      <c r="AC340" s="23" t="str">
        <f t="shared" si="35"/>
        <v>E</v>
      </c>
      <c r="AD340" s="17">
        <v>0</v>
      </c>
      <c r="AE340" s="17">
        <v>2678</v>
      </c>
      <c r="AF340" s="17">
        <v>7698</v>
      </c>
      <c r="AG340" s="17">
        <v>1500</v>
      </c>
      <c r="AH340" s="15" t="s">
        <v>40</v>
      </c>
    </row>
    <row r="341" spans="1:34" ht="14.5">
      <c r="A341" s="13" t="str">
        <f t="shared" si="30"/>
        <v>OverStock</v>
      </c>
      <c r="B341" s="14" t="s">
        <v>394</v>
      </c>
      <c r="C341" s="15" t="s">
        <v>347</v>
      </c>
      <c r="D341" s="19">
        <f t="shared" si="31"/>
        <v>146.6</v>
      </c>
      <c r="E341" s="16" t="str">
        <f t="shared" si="32"/>
        <v>--</v>
      </c>
      <c r="F341" s="16">
        <f t="shared" si="33"/>
        <v>0</v>
      </c>
      <c r="G341" s="16" t="str">
        <f t="shared" si="34"/>
        <v>--</v>
      </c>
      <c r="H341" s="24" t="str">
        <f>IFERROR(VLOOKUP(B341,#REF!,8,FALSE),"")</f>
        <v/>
      </c>
      <c r="I341" s="17">
        <v>0</v>
      </c>
      <c r="J341" s="17">
        <v>0</v>
      </c>
      <c r="K341" s="24" t="str">
        <f>IFERROR(VLOOKUP(B341,#REF!,11,FALSE),"")</f>
        <v/>
      </c>
      <c r="L341" s="17">
        <v>137500</v>
      </c>
      <c r="M341" s="6" t="s">
        <v>403</v>
      </c>
      <c r="N341" s="18" t="str">
        <f>IFERROR(VLOOKUP(B341,#REF!,13,FALSE),"")</f>
        <v/>
      </c>
      <c r="O341" s="19" t="str">
        <f>IFERROR(VLOOKUP(B341,#REF!,14,FALSE),"")</f>
        <v/>
      </c>
      <c r="P341" s="19" t="str">
        <f>IFERROR(VLOOKUP(B341,#REF!,15,FALSE),"")</f>
        <v/>
      </c>
      <c r="Q341" s="19"/>
      <c r="R341" s="25" t="str">
        <f>IFERROR(VLOOKUP(B341,#REF!,16,FALSE),"")</f>
        <v/>
      </c>
      <c r="S341" s="17">
        <v>0</v>
      </c>
      <c r="T341" s="17">
        <v>137500</v>
      </c>
      <c r="U341" s="17">
        <v>0</v>
      </c>
      <c r="V341" s="17">
        <v>0</v>
      </c>
      <c r="W341" s="20">
        <v>137500</v>
      </c>
      <c r="X341" s="16">
        <v>146.6</v>
      </c>
      <c r="Y341" s="21" t="s">
        <v>38</v>
      </c>
      <c r="Z341" s="20">
        <v>938</v>
      </c>
      <c r="AA341" s="17" t="s">
        <v>38</v>
      </c>
      <c r="AB341" s="22" t="s">
        <v>39</v>
      </c>
      <c r="AC341" s="23" t="str">
        <f t="shared" si="35"/>
        <v>E</v>
      </c>
      <c r="AD341" s="17">
        <v>0</v>
      </c>
      <c r="AE341" s="17">
        <v>0</v>
      </c>
      <c r="AF341" s="17">
        <v>0</v>
      </c>
      <c r="AG341" s="17">
        <v>0</v>
      </c>
      <c r="AH341" s="15" t="s">
        <v>40</v>
      </c>
    </row>
    <row r="342" spans="1:34" ht="14.5">
      <c r="A342" s="13" t="str">
        <f t="shared" si="30"/>
        <v>ZeroZero</v>
      </c>
      <c r="B342" s="14" t="s">
        <v>395</v>
      </c>
      <c r="C342" s="15" t="s">
        <v>347</v>
      </c>
      <c r="D342" s="19" t="str">
        <f t="shared" si="31"/>
        <v>前八週無拉料</v>
      </c>
      <c r="E342" s="16" t="str">
        <f t="shared" si="32"/>
        <v>--</v>
      </c>
      <c r="F342" s="16" t="str">
        <f t="shared" si="33"/>
        <v>--</v>
      </c>
      <c r="G342" s="16" t="str">
        <f t="shared" si="34"/>
        <v>--</v>
      </c>
      <c r="H342" s="24" t="str">
        <f>IFERROR(VLOOKUP(B342,#REF!,8,FALSE),"")</f>
        <v/>
      </c>
      <c r="I342" s="17">
        <v>3000</v>
      </c>
      <c r="J342" s="17">
        <v>0</v>
      </c>
      <c r="K342" s="24" t="str">
        <f>IFERROR(VLOOKUP(B342,#REF!,11,FALSE),"")</f>
        <v/>
      </c>
      <c r="L342" s="17">
        <v>0</v>
      </c>
      <c r="M342" s="6" t="s">
        <v>403</v>
      </c>
      <c r="N342" s="18" t="str">
        <f>IFERROR(VLOOKUP(B342,#REF!,13,FALSE),"")</f>
        <v/>
      </c>
      <c r="O342" s="19" t="str">
        <f>IFERROR(VLOOKUP(B342,#REF!,14,FALSE),"")</f>
        <v/>
      </c>
      <c r="P342" s="19" t="str">
        <f>IFERROR(VLOOKUP(B342,#REF!,15,FALSE),"")</f>
        <v/>
      </c>
      <c r="Q342" s="19"/>
      <c r="R342" s="25" t="str">
        <f>IFERROR(VLOOKUP(B342,#REF!,16,FALSE),"")</f>
        <v/>
      </c>
      <c r="S342" s="17">
        <v>0</v>
      </c>
      <c r="T342" s="17">
        <v>0</v>
      </c>
      <c r="U342" s="17">
        <v>0</v>
      </c>
      <c r="V342" s="17">
        <v>0</v>
      </c>
      <c r="W342" s="20">
        <v>3000</v>
      </c>
      <c r="X342" s="16" t="s">
        <v>38</v>
      </c>
      <c r="Y342" s="21" t="s">
        <v>38</v>
      </c>
      <c r="Z342" s="20">
        <v>0</v>
      </c>
      <c r="AA342" s="17" t="s">
        <v>38</v>
      </c>
      <c r="AB342" s="22" t="s">
        <v>39</v>
      </c>
      <c r="AC342" s="23" t="str">
        <f t="shared" si="35"/>
        <v>E</v>
      </c>
      <c r="AD342" s="17">
        <v>0</v>
      </c>
      <c r="AE342" s="17">
        <v>0</v>
      </c>
      <c r="AF342" s="17">
        <v>0</v>
      </c>
      <c r="AG342" s="17">
        <v>0</v>
      </c>
      <c r="AH342" s="15" t="s">
        <v>40</v>
      </c>
    </row>
    <row r="343" spans="1:34" ht="14.5">
      <c r="A343" s="13" t="str">
        <f t="shared" si="30"/>
        <v>Normal</v>
      </c>
      <c r="B343" s="14" t="s">
        <v>396</v>
      </c>
      <c r="C343" s="15" t="s">
        <v>347</v>
      </c>
      <c r="D343" s="19">
        <f t="shared" si="31"/>
        <v>10.6</v>
      </c>
      <c r="E343" s="16">
        <f t="shared" si="32"/>
        <v>15.3</v>
      </c>
      <c r="F343" s="16">
        <f t="shared" si="33"/>
        <v>0</v>
      </c>
      <c r="G343" s="16">
        <f t="shared" si="34"/>
        <v>0</v>
      </c>
      <c r="H343" s="24" t="str">
        <f>IFERROR(VLOOKUP(B343,#REF!,8,FALSE),"")</f>
        <v/>
      </c>
      <c r="I343" s="17">
        <v>0</v>
      </c>
      <c r="J343" s="17">
        <v>0</v>
      </c>
      <c r="K343" s="24" t="str">
        <f>IFERROR(VLOOKUP(B343,#REF!,11,FALSE),"")</f>
        <v/>
      </c>
      <c r="L343" s="17">
        <v>4240</v>
      </c>
      <c r="M343" s="6" t="s">
        <v>403</v>
      </c>
      <c r="N343" s="18" t="str">
        <f>IFERROR(VLOOKUP(B343,#REF!,13,FALSE),"")</f>
        <v/>
      </c>
      <c r="O343" s="19" t="str">
        <f>IFERROR(VLOOKUP(B343,#REF!,14,FALSE),"")</f>
        <v/>
      </c>
      <c r="P343" s="19" t="str">
        <f>IFERROR(VLOOKUP(B343,#REF!,15,FALSE),"")</f>
        <v/>
      </c>
      <c r="Q343" s="19"/>
      <c r="R343" s="25" t="str">
        <f>IFERROR(VLOOKUP(B343,#REF!,16,FALSE),"")</f>
        <v/>
      </c>
      <c r="S343" s="17">
        <v>0</v>
      </c>
      <c r="T343" s="17">
        <v>2500</v>
      </c>
      <c r="U343" s="17">
        <v>1740</v>
      </c>
      <c r="V343" s="17">
        <v>0</v>
      </c>
      <c r="W343" s="20">
        <v>4240</v>
      </c>
      <c r="X343" s="16">
        <v>10.6</v>
      </c>
      <c r="Y343" s="21">
        <v>15.3</v>
      </c>
      <c r="Z343" s="20">
        <v>399</v>
      </c>
      <c r="AA343" s="17">
        <v>278</v>
      </c>
      <c r="AB343" s="22">
        <v>0.7</v>
      </c>
      <c r="AC343" s="23">
        <f t="shared" si="35"/>
        <v>100</v>
      </c>
      <c r="AD343" s="17">
        <v>0</v>
      </c>
      <c r="AE343" s="17">
        <v>2500</v>
      </c>
      <c r="AF343" s="17">
        <v>0</v>
      </c>
      <c r="AG343" s="17">
        <v>0</v>
      </c>
      <c r="AH343" s="15" t="s">
        <v>40</v>
      </c>
    </row>
    <row r="344" spans="1:34" ht="14.5">
      <c r="A344" s="13" t="str">
        <f t="shared" si="30"/>
        <v>OverStock</v>
      </c>
      <c r="B344" s="14" t="s">
        <v>398</v>
      </c>
      <c r="C344" s="15" t="s">
        <v>347</v>
      </c>
      <c r="D344" s="19">
        <f t="shared" si="31"/>
        <v>3.1</v>
      </c>
      <c r="E344" s="16">
        <f t="shared" si="32"/>
        <v>5.2</v>
      </c>
      <c r="F344" s="16">
        <f t="shared" si="33"/>
        <v>18.7</v>
      </c>
      <c r="G344" s="16">
        <f t="shared" si="34"/>
        <v>31.6</v>
      </c>
      <c r="H344" s="24" t="str">
        <f>IFERROR(VLOOKUP(B344,#REF!,8,FALSE),"")</f>
        <v/>
      </c>
      <c r="I344" s="17">
        <v>2223000</v>
      </c>
      <c r="J344" s="17">
        <v>2223000</v>
      </c>
      <c r="K344" s="24" t="str">
        <f>IFERROR(VLOOKUP(B344,#REF!,11,FALSE),"")</f>
        <v/>
      </c>
      <c r="L344" s="17">
        <v>366299</v>
      </c>
      <c r="M344" s="6" t="s">
        <v>403</v>
      </c>
      <c r="N344" s="18" t="str">
        <f>IFERROR(VLOOKUP(B344,#REF!,13,FALSE),"")</f>
        <v/>
      </c>
      <c r="O344" s="19" t="str">
        <f>IFERROR(VLOOKUP(B344,#REF!,14,FALSE),"")</f>
        <v/>
      </c>
      <c r="P344" s="19" t="str">
        <f>IFERROR(VLOOKUP(B344,#REF!,15,FALSE),"")</f>
        <v/>
      </c>
      <c r="Q344" s="19"/>
      <c r="R344" s="25" t="str">
        <f>IFERROR(VLOOKUP(B344,#REF!,16,FALSE),"")</f>
        <v/>
      </c>
      <c r="S344" s="17">
        <v>141000</v>
      </c>
      <c r="T344" s="17">
        <v>111000</v>
      </c>
      <c r="U344" s="17">
        <v>114299</v>
      </c>
      <c r="V344" s="17">
        <v>0</v>
      </c>
      <c r="W344" s="20">
        <v>2589299</v>
      </c>
      <c r="X344" s="16">
        <v>21.8</v>
      </c>
      <c r="Y344" s="21">
        <v>36.799999999999997</v>
      </c>
      <c r="Z344" s="20">
        <v>118732</v>
      </c>
      <c r="AA344" s="17">
        <v>70333</v>
      </c>
      <c r="AB344" s="22">
        <v>0.6</v>
      </c>
      <c r="AC344" s="23">
        <f t="shared" si="35"/>
        <v>100</v>
      </c>
      <c r="AD344" s="17">
        <v>0</v>
      </c>
      <c r="AE344" s="17">
        <v>588000</v>
      </c>
      <c r="AF344" s="17">
        <v>45000</v>
      </c>
      <c r="AG344" s="17">
        <v>0</v>
      </c>
      <c r="AH344" s="15" t="s">
        <v>40</v>
      </c>
    </row>
    <row r="345" spans="1:34" ht="14.5">
      <c r="A345" s="13" t="str">
        <f t="shared" si="30"/>
        <v>OverStock</v>
      </c>
      <c r="B345" s="14" t="s">
        <v>399</v>
      </c>
      <c r="C345" s="15" t="s">
        <v>347</v>
      </c>
      <c r="D345" s="19">
        <f t="shared" si="31"/>
        <v>10.9</v>
      </c>
      <c r="E345" s="16">
        <f t="shared" si="32"/>
        <v>9.4</v>
      </c>
      <c r="F345" s="16">
        <f t="shared" si="33"/>
        <v>8</v>
      </c>
      <c r="G345" s="16">
        <f t="shared" si="34"/>
        <v>6.9</v>
      </c>
      <c r="H345" s="24" t="str">
        <f>IFERROR(VLOOKUP(B345,#REF!,8,FALSE),"")</f>
        <v/>
      </c>
      <c r="I345" s="17">
        <v>330000</v>
      </c>
      <c r="J345" s="17">
        <v>330000</v>
      </c>
      <c r="K345" s="24" t="str">
        <f>IFERROR(VLOOKUP(B345,#REF!,11,FALSE),"")</f>
        <v/>
      </c>
      <c r="L345" s="17">
        <v>449181</v>
      </c>
      <c r="M345" s="6" t="s">
        <v>403</v>
      </c>
      <c r="N345" s="18" t="str">
        <f>IFERROR(VLOOKUP(B345,#REF!,13,FALSE),"")</f>
        <v/>
      </c>
      <c r="O345" s="19" t="str">
        <f>IFERROR(VLOOKUP(B345,#REF!,14,FALSE),"")</f>
        <v/>
      </c>
      <c r="P345" s="19" t="str">
        <f>IFERROR(VLOOKUP(B345,#REF!,15,FALSE),"")</f>
        <v/>
      </c>
      <c r="Q345" s="19"/>
      <c r="R345" s="25" t="str">
        <f>IFERROR(VLOOKUP(B345,#REF!,16,FALSE),"")</f>
        <v/>
      </c>
      <c r="S345" s="17">
        <v>63000</v>
      </c>
      <c r="T345" s="17">
        <v>144000</v>
      </c>
      <c r="U345" s="17">
        <v>242181</v>
      </c>
      <c r="V345" s="17">
        <v>0</v>
      </c>
      <c r="W345" s="20">
        <v>779181</v>
      </c>
      <c r="X345" s="16">
        <v>18.899999999999999</v>
      </c>
      <c r="Y345" s="21">
        <v>16.2</v>
      </c>
      <c r="Z345" s="20">
        <v>41312</v>
      </c>
      <c r="AA345" s="17">
        <v>48000</v>
      </c>
      <c r="AB345" s="22">
        <v>1.2</v>
      </c>
      <c r="AC345" s="23">
        <f t="shared" si="35"/>
        <v>100</v>
      </c>
      <c r="AD345" s="17">
        <v>0</v>
      </c>
      <c r="AE345" s="17">
        <v>282000</v>
      </c>
      <c r="AF345" s="17">
        <v>195000</v>
      </c>
      <c r="AG345" s="17">
        <v>78000</v>
      </c>
      <c r="AH345" s="15" t="s">
        <v>40</v>
      </c>
    </row>
    <row r="346" spans="1:34" ht="14.5">
      <c r="A346" s="13" t="str">
        <f t="shared" si="30"/>
        <v>Normal</v>
      </c>
      <c r="B346" s="14" t="s">
        <v>400</v>
      </c>
      <c r="C346" s="15" t="s">
        <v>347</v>
      </c>
      <c r="D346" s="19">
        <f t="shared" si="31"/>
        <v>5.0999999999999996</v>
      </c>
      <c r="E346" s="16" t="str">
        <f t="shared" si="32"/>
        <v>--</v>
      </c>
      <c r="F346" s="16">
        <f t="shared" si="33"/>
        <v>8.6999999999999993</v>
      </c>
      <c r="G346" s="16" t="str">
        <f t="shared" si="34"/>
        <v>--</v>
      </c>
      <c r="H346" s="24" t="str">
        <f>IFERROR(VLOOKUP(B346,#REF!,8,FALSE),"")</f>
        <v/>
      </c>
      <c r="I346" s="17">
        <v>36000</v>
      </c>
      <c r="J346" s="17">
        <v>36000</v>
      </c>
      <c r="K346" s="24" t="str">
        <f>IFERROR(VLOOKUP(B346,#REF!,11,FALSE),"")</f>
        <v/>
      </c>
      <c r="L346" s="17">
        <v>21000</v>
      </c>
      <c r="M346" s="6" t="s">
        <v>403</v>
      </c>
      <c r="N346" s="18" t="str">
        <f>IFERROR(VLOOKUP(B346,#REF!,13,FALSE),"")</f>
        <v/>
      </c>
      <c r="O346" s="19" t="str">
        <f>IFERROR(VLOOKUP(B346,#REF!,14,FALSE),"")</f>
        <v/>
      </c>
      <c r="P346" s="19" t="str">
        <f>IFERROR(VLOOKUP(B346,#REF!,15,FALSE),"")</f>
        <v/>
      </c>
      <c r="Q346" s="19"/>
      <c r="R346" s="25" t="str">
        <f>IFERROR(VLOOKUP(B346,#REF!,16,FALSE),"")</f>
        <v/>
      </c>
      <c r="S346" s="17">
        <v>0</v>
      </c>
      <c r="T346" s="17">
        <v>18000</v>
      </c>
      <c r="U346" s="17">
        <v>3000</v>
      </c>
      <c r="V346" s="17">
        <v>0</v>
      </c>
      <c r="W346" s="20">
        <v>57000</v>
      </c>
      <c r="X346" s="16">
        <v>13.8</v>
      </c>
      <c r="Y346" s="21" t="s">
        <v>38</v>
      </c>
      <c r="Z346" s="20">
        <v>4125</v>
      </c>
      <c r="AA346" s="17" t="s">
        <v>38</v>
      </c>
      <c r="AB346" s="22" t="s">
        <v>39</v>
      </c>
      <c r="AC346" s="23" t="str">
        <f t="shared" si="35"/>
        <v>E</v>
      </c>
      <c r="AD346" s="17">
        <v>2745</v>
      </c>
      <c r="AE346" s="17">
        <v>6250</v>
      </c>
      <c r="AF346" s="17">
        <v>18188</v>
      </c>
      <c r="AG346" s="17">
        <v>12500</v>
      </c>
      <c r="AH346" s="15" t="s">
        <v>40</v>
      </c>
    </row>
    <row r="347" spans="1:34" ht="14.5">
      <c r="A347" s="13" t="str">
        <f t="shared" si="30"/>
        <v>Normal</v>
      </c>
      <c r="B347" s="14" t="s">
        <v>401</v>
      </c>
      <c r="C347" s="15" t="s">
        <v>347</v>
      </c>
      <c r="D347" s="19">
        <f t="shared" si="31"/>
        <v>9.1999999999999993</v>
      </c>
      <c r="E347" s="16">
        <f t="shared" si="32"/>
        <v>9.6</v>
      </c>
      <c r="F347" s="16">
        <f t="shared" si="33"/>
        <v>0</v>
      </c>
      <c r="G347" s="16">
        <f t="shared" si="34"/>
        <v>0</v>
      </c>
      <c r="H347" s="24" t="str">
        <f>IFERROR(VLOOKUP(B347,#REF!,8,FALSE),"")</f>
        <v/>
      </c>
      <c r="I347" s="17">
        <v>0</v>
      </c>
      <c r="J347" s="17">
        <v>0</v>
      </c>
      <c r="K347" s="24" t="str">
        <f>IFERROR(VLOOKUP(B347,#REF!,11,FALSE),"")</f>
        <v/>
      </c>
      <c r="L347" s="17">
        <v>2670</v>
      </c>
      <c r="M347" s="6" t="s">
        <v>403</v>
      </c>
      <c r="N347" s="18" t="str">
        <f>IFERROR(VLOOKUP(B347,#REF!,13,FALSE),"")</f>
        <v/>
      </c>
      <c r="O347" s="19" t="str">
        <f>IFERROR(VLOOKUP(B347,#REF!,14,FALSE),"")</f>
        <v/>
      </c>
      <c r="P347" s="19" t="str">
        <f>IFERROR(VLOOKUP(B347,#REF!,15,FALSE),"")</f>
        <v/>
      </c>
      <c r="Q347" s="19"/>
      <c r="R347" s="25" t="str">
        <f>IFERROR(VLOOKUP(B347,#REF!,16,FALSE),"")</f>
        <v/>
      </c>
      <c r="S347" s="17">
        <v>0</v>
      </c>
      <c r="T347" s="17">
        <v>0</v>
      </c>
      <c r="U347" s="17">
        <v>2670</v>
      </c>
      <c r="V347" s="17">
        <v>0</v>
      </c>
      <c r="W347" s="20">
        <v>2670</v>
      </c>
      <c r="X347" s="16">
        <v>9.1999999999999993</v>
      </c>
      <c r="Y347" s="21">
        <v>9.6</v>
      </c>
      <c r="Z347" s="20">
        <v>291</v>
      </c>
      <c r="AA347" s="17">
        <v>278</v>
      </c>
      <c r="AB347" s="22">
        <v>1</v>
      </c>
      <c r="AC347" s="23">
        <f t="shared" si="35"/>
        <v>100</v>
      </c>
      <c r="AD347" s="17">
        <v>0</v>
      </c>
      <c r="AE347" s="17">
        <v>0</v>
      </c>
      <c r="AF347" s="17">
        <v>2500</v>
      </c>
      <c r="AG347" s="17">
        <v>0</v>
      </c>
      <c r="AH347" s="15" t="s">
        <v>40</v>
      </c>
    </row>
    <row r="348" spans="1:34" ht="14.5">
      <c r="A348" s="13" t="str">
        <f t="shared" si="30"/>
        <v>OverStock</v>
      </c>
      <c r="B348" s="14" t="s">
        <v>402</v>
      </c>
      <c r="C348" s="15" t="s">
        <v>347</v>
      </c>
      <c r="D348" s="19">
        <f t="shared" si="31"/>
        <v>0</v>
      </c>
      <c r="E348" s="16" t="str">
        <f t="shared" si="32"/>
        <v>--</v>
      </c>
      <c r="F348" s="16">
        <f t="shared" si="33"/>
        <v>960</v>
      </c>
      <c r="G348" s="16" t="str">
        <f t="shared" si="34"/>
        <v>--</v>
      </c>
      <c r="H348" s="24" t="str">
        <f>IFERROR(VLOOKUP(B348,#REF!,8,FALSE),"")</f>
        <v/>
      </c>
      <c r="I348" s="17">
        <v>600000</v>
      </c>
      <c r="J348" s="17">
        <v>70000</v>
      </c>
      <c r="K348" s="24" t="str">
        <f>IFERROR(VLOOKUP(B348,#REF!,11,FALSE),"")</f>
        <v/>
      </c>
      <c r="L348" s="17">
        <v>0</v>
      </c>
      <c r="M348" s="6" t="s">
        <v>403</v>
      </c>
      <c r="N348" s="18" t="str">
        <f>IFERROR(VLOOKUP(B348,#REF!,13,FALSE),"")</f>
        <v/>
      </c>
      <c r="O348" s="19" t="str">
        <f>IFERROR(VLOOKUP(B348,#REF!,14,FALSE),"")</f>
        <v/>
      </c>
      <c r="P348" s="19" t="str">
        <f>IFERROR(VLOOKUP(B348,#REF!,15,FALSE),"")</f>
        <v/>
      </c>
      <c r="Q348" s="19"/>
      <c r="R348" s="25" t="str">
        <f>IFERROR(VLOOKUP(B348,#REF!,16,FALSE),"")</f>
        <v/>
      </c>
      <c r="S348" s="17">
        <v>0</v>
      </c>
      <c r="T348" s="17">
        <v>0</v>
      </c>
      <c r="U348" s="17">
        <v>0</v>
      </c>
      <c r="V348" s="17">
        <v>0</v>
      </c>
      <c r="W348" s="20">
        <v>600000</v>
      </c>
      <c r="X348" s="16">
        <v>960</v>
      </c>
      <c r="Y348" s="21" t="s">
        <v>38</v>
      </c>
      <c r="Z348" s="20">
        <v>625</v>
      </c>
      <c r="AA348" s="17" t="s">
        <v>38</v>
      </c>
      <c r="AB348" s="22" t="s">
        <v>39</v>
      </c>
      <c r="AC348" s="23" t="str">
        <f t="shared" si="35"/>
        <v>E</v>
      </c>
      <c r="AD348" s="17">
        <v>43911</v>
      </c>
      <c r="AE348" s="17">
        <v>273475</v>
      </c>
      <c r="AF348" s="17">
        <v>403270</v>
      </c>
      <c r="AG348" s="17">
        <v>268500</v>
      </c>
      <c r="AH348" s="15" t="s">
        <v>40</v>
      </c>
    </row>
  </sheetData>
  <phoneticPr fontId="1" type="noConversion"/>
  <conditionalFormatting sqref="AC1:AC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allowBlank="1" showInputMessage="1" showErrorMessage="1" sqref="N4:N1048576">
      <formula1>"New,MP"</formula1>
    </dataValidation>
    <dataValidation type="list" allowBlank="1" showInputMessage="1" showErrorMessage="1" sqref="P4:P1048576">
      <formula1>"Sales,PM,SalesPM"</formula1>
    </dataValidation>
    <dataValidation type="list" errorStyle="warning" allowBlank="1" showInputMessage="1" showErrorMessage="1" sqref="O4:O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2017-03-14T05:04:59Z</dcterms:modified>
</cp:coreProperties>
</file>