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<sst xmlns="http://schemas.openxmlformats.org/spreadsheetml/2006/main" count="495" uniqueCount="139">
  <si>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</si>
  <si>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</si>
  <si>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</si>
  <si>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</si>
  <si>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</si>
  <si>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</si>
  <si>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</si>
  <si>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</si>
  <si>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</si>
  <si>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</si>
  <si>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</si>
  <si>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</si>
  <si>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</si>
  <si>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</si>
  <si>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</si>
  <si>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</si>
  <si>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</si>
  <si>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</si>
  <si>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</si>
  <si>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</si>
  <si>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</si>
  <si>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</si>
  <si>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</si>
  <si>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</si>
  <si>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</si>
  <si>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</si>
  <si>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</si>
  <si>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</si>
  <si>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</si>
  <si>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</si>
  <si>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</si>
  <si>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</si>
  <si>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2016/09/26 00:10</t>
  </si>
  <si>
    <t>1SS383(TE85L,F)</t>
  </si>
  <si>
    <t>TOSHIBA</t>
  </si>
  <si>
    <t>3545</t>
  </si>
  <si>
    <t/>
  </si>
  <si>
    <t>1SS416CT(TL3AP,E)</t>
  </si>
  <si>
    <t>2SA2154CT-GR(L3A,E</t>
  </si>
  <si>
    <t>2SA2154CTGR,L3AF(T</t>
  </si>
  <si>
    <t>E</t>
  </si>
  <si>
    <t>2SC6026CT-GR(TPL3)</t>
  </si>
  <si>
    <t>CMF04(TE12L,Q,M)</t>
  </si>
  <si>
    <t>CRS06(TE85L,Q,M)</t>
  </si>
  <si>
    <t>F</t>
  </si>
  <si>
    <t>CRS30I30A(TE85L,Q)</t>
  </si>
  <si>
    <t>CUS10F30,H3F(T</t>
  </si>
  <si>
    <t>DF2B6.8AFS,L3M(T</t>
  </si>
  <si>
    <t>DF2B6.8M1ACT,L3F(T</t>
  </si>
  <si>
    <t>DF2B6M4SL,L3F(T</t>
  </si>
  <si>
    <t>DF5A6.8JE(TE85L,F)</t>
  </si>
  <si>
    <t>DSF01S30SC,L3APF(O</t>
  </si>
  <si>
    <t>DSF01S30SC,L3APF(T</t>
  </si>
  <si>
    <t>RCLAMP0504F.TCT</t>
  </si>
  <si>
    <t>SEMTECH</t>
  </si>
  <si>
    <t>RCLAMP0521PATCT</t>
  </si>
  <si>
    <t>RCLAMP0524P.TCT</t>
  </si>
  <si>
    <t>RCLAMP0542Z.TFT</t>
  </si>
  <si>
    <t>SSM3J16CT,L3APF(T</t>
  </si>
  <si>
    <t>SSM3J16CT,L3F(T</t>
  </si>
  <si>
    <t>SSM3K15AMFV,L3AF(A</t>
  </si>
  <si>
    <t>SSM3K15AMFV,L3F(T</t>
  </si>
  <si>
    <t>SSM3K15FV(TL3TET,Z</t>
  </si>
  <si>
    <t>SSM3K16CT(TL3APP1E</t>
  </si>
  <si>
    <t>SSM3K16FU,LF(T</t>
  </si>
  <si>
    <t>SSM3K329R,LF(T</t>
  </si>
  <si>
    <t>SSM3K35MFV(TL3,T)</t>
  </si>
  <si>
    <t>SSM6J216FE,LF(A</t>
  </si>
  <si>
    <t>SSM6J412TU,LF(T</t>
  </si>
  <si>
    <t>SSM6J414TU,LF(T</t>
  </si>
  <si>
    <t>SSM6J501NU,LF(T</t>
  </si>
  <si>
    <t>SSM6L40TU,LF(T</t>
  </si>
  <si>
    <t>SSM6N36FE</t>
  </si>
  <si>
    <t>SSM6P39TU,LF(T</t>
  </si>
  <si>
    <t>T6TW3AFG-0003(O)</t>
  </si>
  <si>
    <t>T6UJ1XBG-0003(O2)</t>
  </si>
  <si>
    <t>T6UJ1XBG0003(W1LO2</t>
  </si>
  <si>
    <t>TC220C080AFG102(QZ</t>
  </si>
  <si>
    <t>TC58BYG0S3HBAI6JDH</t>
  </si>
  <si>
    <t>TC74VHC32FT</t>
  </si>
  <si>
    <t>TC75S55FU(TE85L,F)</t>
  </si>
  <si>
    <t>TC7PA53FU(T5L,F,T)</t>
  </si>
  <si>
    <t>TC7PZ07FU,LF(T</t>
  </si>
  <si>
    <t>TC7PZ14FU(TE85L,F)</t>
  </si>
  <si>
    <t>TC7PZ14FU,LJ(CT</t>
  </si>
  <si>
    <t>TC7PZ34FU,LJ(CT</t>
  </si>
  <si>
    <t>TC7SB3157CFU(T5L,F</t>
  </si>
  <si>
    <t>TC7SB3157CFU,LF(T</t>
  </si>
  <si>
    <t>TC7SG04AFS,L3F(T</t>
  </si>
  <si>
    <t>TC7SG08FU(TE85L,F)</t>
  </si>
  <si>
    <t>TC7SH08F,LJ(CT</t>
  </si>
  <si>
    <t>TC7SH126FU,LJ(CT</t>
  </si>
  <si>
    <t>TC7SH14F,LJ(CT</t>
  </si>
  <si>
    <t>TC7SH32F,LJ(CT</t>
  </si>
  <si>
    <t>TC7SZ02F(T5L,JF,T)</t>
  </si>
  <si>
    <t>TC7SZ02F(TE85L,JF)</t>
  </si>
  <si>
    <t>TC7SZ02FE,LJ(CT</t>
  </si>
  <si>
    <t>TC7SZ04AFE(TE85L,F</t>
  </si>
  <si>
    <t>TC7SZ04FE,LJ(CT</t>
  </si>
  <si>
    <t>TC7SZ04FU(TE85L,JF</t>
  </si>
  <si>
    <t>TC7SZ04FU,LJ(CT</t>
  </si>
  <si>
    <t>TC7SZ07FU(T5L,JF,T</t>
  </si>
  <si>
    <t>TC7SZ07FU(TE85L,JF</t>
  </si>
  <si>
    <t>TC7SZ08FU(T5L,JF,T</t>
  </si>
  <si>
    <t>TC7SZ08FU,LJ(CT</t>
  </si>
  <si>
    <t>TC7SZ14FU(T5L,F,T)</t>
  </si>
  <si>
    <t>TC7SZ14FU,LJ(CT</t>
  </si>
  <si>
    <t>TC7SZ32FU(T5L,F,T)</t>
  </si>
  <si>
    <t>TC7SZ32FU,LJ(CT</t>
  </si>
  <si>
    <t>TC7USB40MU,LF(S</t>
  </si>
  <si>
    <t>TC7USB42MU,LF(S</t>
  </si>
  <si>
    <t>TC7WH08FK(TE85L,F)</t>
  </si>
  <si>
    <t>TC7WH126FK(TE85L,F</t>
  </si>
  <si>
    <t>TC7WH74FC(TE85L)</t>
  </si>
  <si>
    <t>TC7WZ32FK(TE85L,F)</t>
  </si>
  <si>
    <t>TC7WZ34FK(TE85L,F)</t>
  </si>
  <si>
    <t>TC7WZ74FK,LF(T</t>
  </si>
  <si>
    <t>TK13A60D(STA4,Q,M)</t>
  </si>
  <si>
    <t>TK13A60D(STA4,X,M)</t>
  </si>
  <si>
    <t>TK6A65D(STA4,X,M)</t>
  </si>
  <si>
    <t>TLP175A(TPL,E(T</t>
  </si>
  <si>
    <t>TLP785(GB,F(C</t>
  </si>
  <si>
    <t>TLP785(YH-TP6,F(C</t>
  </si>
  <si>
    <t>TMBT3904,LM(T</t>
  </si>
  <si>
    <t>TPC6012,LF(CM</t>
  </si>
  <si>
    <t>TPC8125,LQ(S</t>
  </si>
  <si>
    <t>TPCC8074,L1Q(CM</t>
  </si>
  <si>
    <t>TPCP8303(TE85L,F,M</t>
  </si>
  <si>
    <t>TPCP8303,LF(CM</t>
  </si>
  <si>
    <t>TPH1500CNH,L1Q(M</t>
  </si>
  <si>
    <t>TPH1500CNH,L1SQ(M</t>
  </si>
  <si>
    <t>UA2551AFA9</t>
  </si>
  <si>
    <t>UPI</t>
  </si>
  <si>
    <t>UCLAMP2401T.TCT</t>
  </si>
  <si>
    <t>UCLAMP3301P.TCT</t>
  </si>
  <si>
    <t>UCLAMP3311Z.TNT</t>
  </si>
  <si>
    <t>UP0108AMA5-12</t>
  </si>
  <si>
    <t>UP0108AMA5-33</t>
  </si>
  <si>
    <t>UP6002ADE8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</si>
</sst>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02" totalsRowShown="0" headerRowDxfId="30" dataDxfId="29">
  <autoFilter ref="A3:AC102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02"/>
  <sheetViews>
    <sheetView tabSelected="1" zoomScale="70" zoomScaleNormal="70" workbookViewId="0">
      <pane xSplit="5" ySplit="3" topLeftCell="W4" activePane="bottomRight" state="frozen"/>
      <selection pane="topRight" activeCell="F1" sqref="F1"/>
      <selection pane="bottomLeft" activeCell="A4" sqref="A4"/>
      <selection pane="bottomRight" activeCell="AH22" sqref="AH22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35" si="0">IF(OR(U4=0,LEN(U4)=0)*OR(V4=0,LEN(V4)=0),IF(R4&gt;0,"ZeroZero","None"),IF(IF(LEN(S4)=0,0,S4)&gt;24,"OverStock",IF(U4=0,"FCST","Normal")))</f>
        <v>OverStock</v>
      </c>
      <c r="B4" s="14" t="s">
        <v>33</v>
      </c>
      <c r="C4" s="15" t="s">
        <v>34</v>
      </c>
      <c r="D4" s="16">
        <f>IFERROR(VLOOKUP(B4,#REF!,3,FALSE),0)</f>
        <v>0</v>
      </c>
      <c r="E4" s="18">
        <f t="shared" ref="E4:E35" si="1">IF(U4=0,"前八週無拉料",ROUND(J4/U4,1))</f>
        <v>40</v>
      </c>
      <c r="F4" s="16" t="str">
        <f>IFERROR(VLOOKUP(B4,#REF!,6,FALSE),"")</f>
        <v/>
      </c>
      <c r="G4" s="17">
        <v>9000</v>
      </c>
      <c r="H4" s="17">
        <v>3000</v>
      </c>
      <c r="I4" s="17" t="str">
        <f>IFERROR(VLOOKUP(B4,#REF!,9,FALSE),"")</f>
        <v/>
      </c>
      <c r="J4" s="17">
        <v>15000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15000</v>
      </c>
      <c r="Q4" s="17">
        <v>0</v>
      </c>
      <c r="R4" s="19">
        <v>24000</v>
      </c>
      <c r="S4" s="20">
        <v>64</v>
      </c>
      <c r="T4" s="21">
        <v>21.2</v>
      </c>
      <c r="U4" s="19">
        <v>375</v>
      </c>
      <c r="V4" s="17">
        <v>1132</v>
      </c>
      <c r="W4" s="22">
        <v>3</v>
      </c>
      <c r="X4" s="23">
        <f t="shared" ref="X4:X35" si="2">IF($W4="E","E",IF($W4="F","F",IF($W4&lt;0.5,50,IF($W4&lt;2,100,150))))</f>
        <v>150</v>
      </c>
      <c r="Y4" s="17">
        <v>0</v>
      </c>
      <c r="Z4" s="17">
        <v>5403</v>
      </c>
      <c r="AA4" s="17">
        <v>4788</v>
      </c>
      <c r="AB4" s="17">
        <v>0</v>
      </c>
      <c r="AC4" s="15" t="s">
        <v>35</v>
      </c>
    </row>
    <row r="5" spans="1:29" hidden="1">
      <c r="A5" s="13" t="str">
        <f t="shared" si="0"/>
        <v>Normal</v>
      </c>
      <c r="B5" s="14" t="s">
        <v>37</v>
      </c>
      <c r="C5" s="15" t="s">
        <v>34</v>
      </c>
      <c r="D5" s="16">
        <f>IFERROR(VLOOKUP(B5,#REF!,3,FALSE),0)</f>
        <v>0</v>
      </c>
      <c r="E5" s="18">
        <f t="shared" si="1"/>
        <v>0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>
        <v>0</v>
      </c>
      <c r="T5" s="21">
        <v>0</v>
      </c>
      <c r="U5" s="19">
        <v>6250</v>
      </c>
      <c r="V5" s="17">
        <v>1111</v>
      </c>
      <c r="W5" s="22">
        <v>0.2</v>
      </c>
      <c r="X5" s="23">
        <f t="shared" si="2"/>
        <v>50</v>
      </c>
      <c r="Y5" s="17">
        <v>0</v>
      </c>
      <c r="Z5" s="17">
        <v>10000</v>
      </c>
      <c r="AA5" s="17">
        <v>0</v>
      </c>
      <c r="AB5" s="17">
        <v>0</v>
      </c>
      <c r="AC5" s="15" t="s">
        <v>35</v>
      </c>
    </row>
    <row r="6" spans="1:29">
      <c r="A6" s="13" t="str">
        <f t="shared" si="0"/>
        <v>OverStock</v>
      </c>
      <c r="B6" s="14" t="s">
        <v>38</v>
      </c>
      <c r="C6" s="15" t="s">
        <v>34</v>
      </c>
      <c r="D6" s="16">
        <f>IFERROR(VLOOKUP(B6,#REF!,3,FALSE),0)</f>
        <v>0</v>
      </c>
      <c r="E6" s="18">
        <f t="shared" si="1"/>
        <v>22.9</v>
      </c>
      <c r="F6" s="16" t="str">
        <f>IFERROR(VLOOKUP(B6,#REF!,6,FALSE),"")</f>
        <v/>
      </c>
      <c r="G6" s="17">
        <v>1200000</v>
      </c>
      <c r="H6" s="17">
        <v>710000</v>
      </c>
      <c r="I6" s="17" t="str">
        <f>IFERROR(VLOOKUP(B6,#REF!,9,FALSE),"")</f>
        <v/>
      </c>
      <c r="J6" s="17">
        <v>889000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889000</v>
      </c>
      <c r="Q6" s="17">
        <v>0</v>
      </c>
      <c r="R6" s="19">
        <v>2089000</v>
      </c>
      <c r="S6" s="20">
        <v>53.9</v>
      </c>
      <c r="T6" s="21">
        <v>12.8</v>
      </c>
      <c r="U6" s="19">
        <v>38750</v>
      </c>
      <c r="V6" s="17">
        <v>163297</v>
      </c>
      <c r="W6" s="22">
        <v>4.2</v>
      </c>
      <c r="X6" s="23">
        <f t="shared" si="2"/>
        <v>150</v>
      </c>
      <c r="Y6" s="17">
        <v>262561</v>
      </c>
      <c r="Z6" s="17">
        <v>702275</v>
      </c>
      <c r="AA6" s="17">
        <v>745985</v>
      </c>
      <c r="AB6" s="17">
        <v>0</v>
      </c>
      <c r="AC6" s="15" t="s">
        <v>35</v>
      </c>
    </row>
    <row r="7" spans="1:29">
      <c r="A7" s="13" t="str">
        <f t="shared" si="0"/>
        <v>OverStock</v>
      </c>
      <c r="B7" s="14" t="s">
        <v>39</v>
      </c>
      <c r="C7" s="15" t="s">
        <v>34</v>
      </c>
      <c r="D7" s="16">
        <f>IFERROR(VLOOKUP(B7,#REF!,3,FALSE),0)</f>
        <v>0</v>
      </c>
      <c r="E7" s="18">
        <f t="shared" si="1"/>
        <v>21.4</v>
      </c>
      <c r="F7" s="16" t="str">
        <f>IFERROR(VLOOKUP(B7,#REF!,6,FALSE),"")</f>
        <v/>
      </c>
      <c r="G7" s="17">
        <v>240000</v>
      </c>
      <c r="H7" s="17">
        <v>30000</v>
      </c>
      <c r="I7" s="17" t="str">
        <f>IFERROR(VLOOKUP(B7,#REF!,9,FALSE),"")</f>
        <v/>
      </c>
      <c r="J7" s="17">
        <v>830000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830000</v>
      </c>
      <c r="Q7" s="17">
        <v>0</v>
      </c>
      <c r="R7" s="19">
        <v>1070000</v>
      </c>
      <c r="S7" s="20">
        <v>27.6</v>
      </c>
      <c r="T7" s="21" t="s">
        <v>36</v>
      </c>
      <c r="U7" s="19">
        <v>38750</v>
      </c>
      <c r="V7" s="17" t="s">
        <v>36</v>
      </c>
      <c r="W7" s="22" t="s">
        <v>40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35</v>
      </c>
    </row>
    <row r="8" spans="1:29" hidden="1">
      <c r="A8" s="13" t="str">
        <f t="shared" si="0"/>
        <v>Normal</v>
      </c>
      <c r="B8" s="14" t="s">
        <v>41</v>
      </c>
      <c r="C8" s="15" t="s">
        <v>34</v>
      </c>
      <c r="D8" s="16">
        <f>IFERROR(VLOOKUP(B8,#REF!,3,FALSE),0)</f>
        <v>0</v>
      </c>
      <c r="E8" s="18">
        <f t="shared" si="1"/>
        <v>0</v>
      </c>
      <c r="F8" s="16" t="str">
        <f>IFERROR(VLOOKUP(B8,#REF!,6,FALSE),"")</f>
        <v/>
      </c>
      <c r="G8" s="17">
        <v>290000</v>
      </c>
      <c r="H8" s="17">
        <v>180000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290000</v>
      </c>
      <c r="S8" s="20">
        <v>19.3</v>
      </c>
      <c r="T8" s="21">
        <v>18.600000000000001</v>
      </c>
      <c r="U8" s="19">
        <v>15000</v>
      </c>
      <c r="V8" s="17">
        <v>15559</v>
      </c>
      <c r="W8" s="22">
        <v>1</v>
      </c>
      <c r="X8" s="23">
        <f t="shared" si="2"/>
        <v>100</v>
      </c>
      <c r="Y8" s="17">
        <v>22731</v>
      </c>
      <c r="Z8" s="17">
        <v>81400</v>
      </c>
      <c r="AA8" s="17">
        <v>70700</v>
      </c>
      <c r="AB8" s="17">
        <v>57500</v>
      </c>
      <c r="AC8" s="15" t="s">
        <v>35</v>
      </c>
    </row>
    <row r="9" spans="1:29" hidden="1">
      <c r="A9" s="13" t="str">
        <f t="shared" si="0"/>
        <v>Normal</v>
      </c>
      <c r="B9" s="14" t="s">
        <v>42</v>
      </c>
      <c r="C9" s="15" t="s">
        <v>34</v>
      </c>
      <c r="D9" s="16">
        <f>IFERROR(VLOOKUP(B9,#REF!,3,FALSE),0)</f>
        <v>0</v>
      </c>
      <c r="E9" s="18">
        <f t="shared" si="1"/>
        <v>4.3</v>
      </c>
      <c r="F9" s="16" t="str">
        <f>IFERROR(VLOOKUP(B9,#REF!,6,FALSE),"")</f>
        <v/>
      </c>
      <c r="G9" s="17">
        <v>78000</v>
      </c>
      <c r="H9" s="17">
        <v>42000</v>
      </c>
      <c r="I9" s="17" t="str">
        <f>IFERROR(VLOOKUP(B9,#REF!,9,FALSE),"")</f>
        <v/>
      </c>
      <c r="J9" s="17">
        <v>24000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24000</v>
      </c>
      <c r="Q9" s="17">
        <v>0</v>
      </c>
      <c r="R9" s="19">
        <v>102000</v>
      </c>
      <c r="S9" s="20">
        <v>18.100000000000001</v>
      </c>
      <c r="T9" s="21">
        <v>18.5</v>
      </c>
      <c r="U9" s="19">
        <v>5625</v>
      </c>
      <c r="V9" s="17">
        <v>5516</v>
      </c>
      <c r="W9" s="22">
        <v>1</v>
      </c>
      <c r="X9" s="23">
        <f t="shared" si="2"/>
        <v>100</v>
      </c>
      <c r="Y9" s="17">
        <v>14742</v>
      </c>
      <c r="Z9" s="17">
        <v>22987</v>
      </c>
      <c r="AA9" s="17">
        <v>20044</v>
      </c>
      <c r="AB9" s="17">
        <v>22988</v>
      </c>
      <c r="AC9" s="15" t="s">
        <v>35</v>
      </c>
    </row>
    <row r="10" spans="1:29" hidden="1">
      <c r="A10" s="13" t="str">
        <f t="shared" si="0"/>
        <v>FCST</v>
      </c>
      <c r="B10" s="14" t="s">
        <v>43</v>
      </c>
      <c r="C10" s="15" t="s">
        <v>34</v>
      </c>
      <c r="D10" s="16">
        <f>IFERROR(VLOOKUP(B10,#REF!,3,FALSE),0)</f>
        <v>0</v>
      </c>
      <c r="E10" s="18" t="str">
        <f t="shared" si="1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 t="s">
        <v>36</v>
      </c>
      <c r="T10" s="21">
        <v>0</v>
      </c>
      <c r="U10" s="19">
        <v>0</v>
      </c>
      <c r="V10" s="17">
        <v>3209</v>
      </c>
      <c r="W10" s="22" t="s">
        <v>44</v>
      </c>
      <c r="X10" s="23" t="str">
        <f t="shared" si="2"/>
        <v>F</v>
      </c>
      <c r="Y10" s="17">
        <v>0</v>
      </c>
      <c r="Z10" s="17">
        <v>16303</v>
      </c>
      <c r="AA10" s="17">
        <v>15577</v>
      </c>
      <c r="AB10" s="17">
        <v>16288</v>
      </c>
      <c r="AC10" s="15" t="s">
        <v>35</v>
      </c>
    </row>
    <row r="11" spans="1:29">
      <c r="A11" s="13" t="str">
        <f t="shared" si="0"/>
        <v>ZeroZero</v>
      </c>
      <c r="B11" s="14" t="s">
        <v>45</v>
      </c>
      <c r="C11" s="15" t="s">
        <v>34</v>
      </c>
      <c r="D11" s="16">
        <f>IFERROR(VLOOKUP(B11,#REF!,3,FALSE),0)</f>
        <v>0</v>
      </c>
      <c r="E11" s="18" t="str">
        <f t="shared" si="1"/>
        <v>前八週無拉料</v>
      </c>
      <c r="F11" s="16" t="str">
        <f>IFERROR(VLOOKUP(B11,#REF!,6,FALSE),"")</f>
        <v/>
      </c>
      <c r="G11" s="17">
        <v>12000</v>
      </c>
      <c r="H11" s="17">
        <v>0</v>
      </c>
      <c r="I11" s="17" t="str">
        <f>IFERROR(VLOOKUP(B11,#REF!,9,FALSE),"")</f>
        <v/>
      </c>
      <c r="J11" s="17">
        <v>24000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24000</v>
      </c>
      <c r="Q11" s="17">
        <v>0</v>
      </c>
      <c r="R11" s="19">
        <v>36000</v>
      </c>
      <c r="S11" s="20" t="s">
        <v>36</v>
      </c>
      <c r="T11" s="21" t="s">
        <v>36</v>
      </c>
      <c r="U11" s="19">
        <v>0</v>
      </c>
      <c r="V11" s="17" t="s">
        <v>36</v>
      </c>
      <c r="W11" s="22" t="s">
        <v>40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35</v>
      </c>
    </row>
    <row r="12" spans="1:29">
      <c r="A12" s="13" t="str">
        <f t="shared" si="0"/>
        <v>OverStock</v>
      </c>
      <c r="B12" s="14" t="s">
        <v>46</v>
      </c>
      <c r="C12" s="15" t="s">
        <v>34</v>
      </c>
      <c r="D12" s="16">
        <f>IFERROR(VLOOKUP(B12,#REF!,3,FALSE),0)</f>
        <v>0</v>
      </c>
      <c r="E12" s="18">
        <f t="shared" si="1"/>
        <v>24</v>
      </c>
      <c r="F12" s="16" t="str">
        <f>IFERROR(VLOOKUP(B12,#REF!,6,FALSE),"")</f>
        <v/>
      </c>
      <c r="G12" s="17">
        <v>15000</v>
      </c>
      <c r="H12" s="17">
        <v>15000</v>
      </c>
      <c r="I12" s="17" t="str">
        <f>IFERROR(VLOOKUP(B12,#REF!,9,FALSE),"")</f>
        <v/>
      </c>
      <c r="J12" s="17">
        <v>18000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18000</v>
      </c>
      <c r="Q12" s="17">
        <v>0</v>
      </c>
      <c r="R12" s="19">
        <v>33000</v>
      </c>
      <c r="S12" s="20">
        <v>44</v>
      </c>
      <c r="T12" s="21" t="s">
        <v>36</v>
      </c>
      <c r="U12" s="19">
        <v>750</v>
      </c>
      <c r="V12" s="17" t="s">
        <v>36</v>
      </c>
      <c r="W12" s="22" t="s">
        <v>40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35</v>
      </c>
    </row>
    <row r="13" spans="1:29" hidden="1">
      <c r="A13" s="13" t="str">
        <f t="shared" si="0"/>
        <v>FCST</v>
      </c>
      <c r="B13" s="14" t="s">
        <v>47</v>
      </c>
      <c r="C13" s="15" t="s">
        <v>34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260000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260000</v>
      </c>
      <c r="Q13" s="17">
        <v>0</v>
      </c>
      <c r="R13" s="19">
        <v>260000</v>
      </c>
      <c r="S13" s="20" t="s">
        <v>36</v>
      </c>
      <c r="T13" s="21">
        <v>129.6</v>
      </c>
      <c r="U13" s="19">
        <v>0</v>
      </c>
      <c r="V13" s="17">
        <v>2006</v>
      </c>
      <c r="W13" s="22" t="s">
        <v>44</v>
      </c>
      <c r="X13" s="23" t="str">
        <f t="shared" si="2"/>
        <v>F</v>
      </c>
      <c r="Y13" s="17">
        <v>0</v>
      </c>
      <c r="Z13" s="17">
        <v>0</v>
      </c>
      <c r="AA13" s="17">
        <v>54053</v>
      </c>
      <c r="AB13" s="17">
        <v>160200</v>
      </c>
      <c r="AC13" s="15" t="s">
        <v>35</v>
      </c>
    </row>
    <row r="14" spans="1:29" hidden="1">
      <c r="A14" s="13" t="str">
        <f t="shared" si="0"/>
        <v>FCST</v>
      </c>
      <c r="B14" s="14" t="s">
        <v>48</v>
      </c>
      <c r="C14" s="15" t="s">
        <v>34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130000</v>
      </c>
      <c r="H14" s="17">
        <v>0</v>
      </c>
      <c r="I14" s="17" t="str">
        <f>IFERROR(VLOOKUP(B14,#REF!,9,FALSE),"")</f>
        <v/>
      </c>
      <c r="J14" s="17">
        <v>20000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20000</v>
      </c>
      <c r="Q14" s="17">
        <v>0</v>
      </c>
      <c r="R14" s="19">
        <v>150000</v>
      </c>
      <c r="S14" s="20" t="s">
        <v>36</v>
      </c>
      <c r="T14" s="21">
        <v>17.100000000000001</v>
      </c>
      <c r="U14" s="19">
        <v>0</v>
      </c>
      <c r="V14" s="17">
        <v>8778</v>
      </c>
      <c r="W14" s="22" t="s">
        <v>44</v>
      </c>
      <c r="X14" s="23" t="str">
        <f t="shared" si="2"/>
        <v>F</v>
      </c>
      <c r="Y14" s="17">
        <v>0</v>
      </c>
      <c r="Z14" s="17">
        <v>59004</v>
      </c>
      <c r="AA14" s="17">
        <v>20000</v>
      </c>
      <c r="AB14" s="17">
        <v>0</v>
      </c>
      <c r="AC14" s="15" t="s">
        <v>35</v>
      </c>
    </row>
    <row r="15" spans="1:29">
      <c r="A15" s="13" t="str">
        <f t="shared" si="0"/>
        <v>OverStock</v>
      </c>
      <c r="B15" s="14" t="s">
        <v>49</v>
      </c>
      <c r="C15" s="15" t="s">
        <v>34</v>
      </c>
      <c r="D15" s="16">
        <f>IFERROR(VLOOKUP(B15,#REF!,3,FALSE),0)</f>
        <v>0</v>
      </c>
      <c r="E15" s="18">
        <f t="shared" si="1"/>
        <v>48</v>
      </c>
      <c r="F15" s="16" t="str">
        <f>IFERROR(VLOOKUP(B15,#REF!,6,FALSE),"")</f>
        <v/>
      </c>
      <c r="G15" s="17">
        <v>180000</v>
      </c>
      <c r="H15" s="17">
        <v>0</v>
      </c>
      <c r="I15" s="17" t="str">
        <f>IFERROR(VLOOKUP(B15,#REF!,9,FALSE),"")</f>
        <v/>
      </c>
      <c r="J15" s="17">
        <v>60000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60000</v>
      </c>
      <c r="Q15" s="17">
        <v>0</v>
      </c>
      <c r="R15" s="19">
        <v>240000</v>
      </c>
      <c r="S15" s="20">
        <v>192</v>
      </c>
      <c r="T15" s="21">
        <v>35.200000000000003</v>
      </c>
      <c r="U15" s="19">
        <v>1250</v>
      </c>
      <c r="V15" s="17">
        <v>6827</v>
      </c>
      <c r="W15" s="22">
        <v>5.5</v>
      </c>
      <c r="X15" s="23">
        <f t="shared" si="2"/>
        <v>150</v>
      </c>
      <c r="Y15" s="17">
        <v>0</v>
      </c>
      <c r="Z15" s="17">
        <v>41443</v>
      </c>
      <c r="AA15" s="17">
        <v>60000</v>
      </c>
      <c r="AB15" s="17">
        <v>80000</v>
      </c>
      <c r="AC15" s="15" t="s">
        <v>35</v>
      </c>
    </row>
    <row r="16" spans="1:29" hidden="1">
      <c r="A16" s="13" t="str">
        <f t="shared" si="0"/>
        <v>Normal</v>
      </c>
      <c r="B16" s="14" t="s">
        <v>50</v>
      </c>
      <c r="C16" s="15" t="s">
        <v>34</v>
      </c>
      <c r="D16" s="16">
        <f>IFERROR(VLOOKUP(B16,#REF!,3,FALSE),0)</f>
        <v>0</v>
      </c>
      <c r="E16" s="18">
        <f t="shared" si="1"/>
        <v>16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8000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8000</v>
      </c>
      <c r="Q16" s="17">
        <v>0</v>
      </c>
      <c r="R16" s="19">
        <v>8000</v>
      </c>
      <c r="S16" s="20">
        <v>16</v>
      </c>
      <c r="T16" s="21" t="s">
        <v>36</v>
      </c>
      <c r="U16" s="19">
        <v>500</v>
      </c>
      <c r="V16" s="17">
        <v>0</v>
      </c>
      <c r="W16" s="22" t="s">
        <v>40</v>
      </c>
      <c r="X16" s="23" t="str">
        <f t="shared" si="2"/>
        <v>E</v>
      </c>
      <c r="Y16" s="17">
        <v>0</v>
      </c>
      <c r="Z16" s="17">
        <v>0</v>
      </c>
      <c r="AA16" s="17">
        <v>196</v>
      </c>
      <c r="AB16" s="17">
        <v>1033</v>
      </c>
      <c r="AC16" s="15" t="s">
        <v>35</v>
      </c>
    </row>
    <row r="17" spans="1:29" hidden="1">
      <c r="A17" s="13" t="str">
        <f t="shared" si="0"/>
        <v>Normal</v>
      </c>
      <c r="B17" s="14" t="s">
        <v>51</v>
      </c>
      <c r="C17" s="15" t="s">
        <v>34</v>
      </c>
      <c r="D17" s="16">
        <f>IFERROR(VLOOKUP(B17,#REF!,3,FALSE),0)</f>
        <v>0</v>
      </c>
      <c r="E17" s="18">
        <f t="shared" si="1"/>
        <v>12.4</v>
      </c>
      <c r="F17" s="16" t="str">
        <f>IFERROR(VLOOKUP(B17,#REF!,6,FALSE),"")</f>
        <v/>
      </c>
      <c r="G17" s="17">
        <v>330000</v>
      </c>
      <c r="H17" s="17">
        <v>260000</v>
      </c>
      <c r="I17" s="17" t="str">
        <f>IFERROR(VLOOKUP(B17,#REF!,9,FALSE),"")</f>
        <v/>
      </c>
      <c r="J17" s="17">
        <v>840000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840000</v>
      </c>
      <c r="Q17" s="17">
        <v>0</v>
      </c>
      <c r="R17" s="19">
        <v>1170000</v>
      </c>
      <c r="S17" s="20">
        <v>17.3</v>
      </c>
      <c r="T17" s="21">
        <v>16</v>
      </c>
      <c r="U17" s="19">
        <v>67500</v>
      </c>
      <c r="V17" s="17">
        <v>73054</v>
      </c>
      <c r="W17" s="22">
        <v>1.1000000000000001</v>
      </c>
      <c r="X17" s="23">
        <f t="shared" si="2"/>
        <v>100</v>
      </c>
      <c r="Y17" s="17">
        <v>36000</v>
      </c>
      <c r="Z17" s="17">
        <v>346172</v>
      </c>
      <c r="AA17" s="17">
        <v>367080</v>
      </c>
      <c r="AB17" s="17">
        <v>0</v>
      </c>
      <c r="AC17" s="15" t="s">
        <v>35</v>
      </c>
    </row>
    <row r="18" spans="1:29">
      <c r="A18" s="13" t="str">
        <f t="shared" si="0"/>
        <v>OverStock</v>
      </c>
      <c r="B18" s="14" t="s">
        <v>52</v>
      </c>
      <c r="C18" s="15" t="s">
        <v>34</v>
      </c>
      <c r="D18" s="16">
        <f>IFERROR(VLOOKUP(B18,#REF!,3,FALSE),0)</f>
        <v>0</v>
      </c>
      <c r="E18" s="18">
        <f t="shared" si="1"/>
        <v>24.4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610000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610000</v>
      </c>
      <c r="Q18" s="17">
        <v>0</v>
      </c>
      <c r="R18" s="19">
        <v>610000</v>
      </c>
      <c r="S18" s="20">
        <v>24.4</v>
      </c>
      <c r="T18" s="21">
        <v>15.3</v>
      </c>
      <c r="U18" s="19">
        <v>25000</v>
      </c>
      <c r="V18" s="17">
        <v>40000</v>
      </c>
      <c r="W18" s="22">
        <v>1.6</v>
      </c>
      <c r="X18" s="23">
        <f t="shared" si="2"/>
        <v>100</v>
      </c>
      <c r="Y18" s="17">
        <v>45000</v>
      </c>
      <c r="Z18" s="17">
        <v>180000</v>
      </c>
      <c r="AA18" s="17">
        <v>225000</v>
      </c>
      <c r="AB18" s="17">
        <v>45000</v>
      </c>
      <c r="AC18" s="15" t="s">
        <v>35</v>
      </c>
    </row>
    <row r="19" spans="1:29">
      <c r="A19" s="13" t="str">
        <f t="shared" si="0"/>
        <v>OverStock</v>
      </c>
      <c r="B19" s="14" t="s">
        <v>53</v>
      </c>
      <c r="C19" s="15" t="s">
        <v>54</v>
      </c>
      <c r="D19" s="16">
        <f>IFERROR(VLOOKUP(B19,#REF!,3,FALSE),0)</f>
        <v>0</v>
      </c>
      <c r="E19" s="18">
        <f t="shared" si="1"/>
        <v>6.2</v>
      </c>
      <c r="F19" s="16" t="str">
        <f>IFERROR(VLOOKUP(B19,#REF!,6,FALSE),"")</f>
        <v/>
      </c>
      <c r="G19" s="17">
        <v>753000</v>
      </c>
      <c r="H19" s="17">
        <v>558000</v>
      </c>
      <c r="I19" s="17" t="str">
        <f>IFERROR(VLOOKUP(B19,#REF!,9,FALSE),"")</f>
        <v/>
      </c>
      <c r="J19" s="17">
        <v>255000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255000</v>
      </c>
      <c r="Q19" s="17">
        <v>0</v>
      </c>
      <c r="R19" s="19">
        <v>1008000</v>
      </c>
      <c r="S19" s="20">
        <v>24.4</v>
      </c>
      <c r="T19" s="21">
        <v>9.8000000000000007</v>
      </c>
      <c r="U19" s="19">
        <v>41250</v>
      </c>
      <c r="V19" s="17">
        <v>102652</v>
      </c>
      <c r="W19" s="22">
        <v>2.5</v>
      </c>
      <c r="X19" s="23">
        <f t="shared" si="2"/>
        <v>150</v>
      </c>
      <c r="Y19" s="17">
        <v>150000</v>
      </c>
      <c r="Z19" s="17">
        <v>459908</v>
      </c>
      <c r="AA19" s="17">
        <v>613642</v>
      </c>
      <c r="AB19" s="17">
        <v>413262</v>
      </c>
      <c r="AC19" s="15" t="s">
        <v>35</v>
      </c>
    </row>
    <row r="20" spans="1:29">
      <c r="A20" s="13" t="str">
        <f t="shared" si="0"/>
        <v>OverStock</v>
      </c>
      <c r="B20" s="14" t="s">
        <v>55</v>
      </c>
      <c r="C20" s="15" t="s">
        <v>54</v>
      </c>
      <c r="D20" s="16">
        <f>IFERROR(VLOOKUP(B20,#REF!,3,FALSE),0)</f>
        <v>0</v>
      </c>
      <c r="E20" s="18">
        <f t="shared" si="1"/>
        <v>16.600000000000001</v>
      </c>
      <c r="F20" s="16" t="str">
        <f>IFERROR(VLOOKUP(B20,#REF!,6,FALSE),"")</f>
        <v/>
      </c>
      <c r="G20" s="17">
        <v>450000</v>
      </c>
      <c r="H20" s="17">
        <v>0</v>
      </c>
      <c r="I20" s="17" t="str">
        <f>IFERROR(VLOOKUP(B20,#REF!,9,FALSE),"")</f>
        <v/>
      </c>
      <c r="J20" s="17">
        <v>312000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312000</v>
      </c>
      <c r="Q20" s="17">
        <v>0</v>
      </c>
      <c r="R20" s="19">
        <v>762000</v>
      </c>
      <c r="S20" s="20">
        <v>40.6</v>
      </c>
      <c r="T20" s="21">
        <v>14.5</v>
      </c>
      <c r="U20" s="19">
        <v>18750</v>
      </c>
      <c r="V20" s="17">
        <v>52693</v>
      </c>
      <c r="W20" s="22">
        <v>2.8</v>
      </c>
      <c r="X20" s="23">
        <f t="shared" si="2"/>
        <v>150</v>
      </c>
      <c r="Y20" s="17">
        <v>36000</v>
      </c>
      <c r="Z20" s="17">
        <v>283078</v>
      </c>
      <c r="AA20" s="17">
        <v>286952</v>
      </c>
      <c r="AB20" s="17">
        <v>196270</v>
      </c>
      <c r="AC20" s="15" t="s">
        <v>35</v>
      </c>
    </row>
    <row r="21" spans="1:29" hidden="1">
      <c r="A21" s="13" t="str">
        <f t="shared" si="0"/>
        <v>Normal</v>
      </c>
      <c r="B21" s="14" t="s">
        <v>56</v>
      </c>
      <c r="C21" s="15" t="s">
        <v>54</v>
      </c>
      <c r="D21" s="16">
        <f>IFERROR(VLOOKUP(B21,#REF!,3,FALSE),0)</f>
        <v>0</v>
      </c>
      <c r="E21" s="18">
        <f t="shared" si="1"/>
        <v>1.1000000000000001</v>
      </c>
      <c r="F21" s="16" t="str">
        <f>IFERROR(VLOOKUP(B21,#REF!,6,FALSE),"")</f>
        <v/>
      </c>
      <c r="G21" s="17">
        <v>1890000</v>
      </c>
      <c r="H21" s="17">
        <v>1410000</v>
      </c>
      <c r="I21" s="17" t="str">
        <f>IFERROR(VLOOKUP(B21,#REF!,9,FALSE),"")</f>
        <v/>
      </c>
      <c r="J21" s="17">
        <v>156000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156000</v>
      </c>
      <c r="Q21" s="17">
        <v>0</v>
      </c>
      <c r="R21" s="19">
        <v>2046000</v>
      </c>
      <c r="S21" s="20">
        <v>14.2</v>
      </c>
      <c r="T21" s="21">
        <v>10.199999999999999</v>
      </c>
      <c r="U21" s="19">
        <v>144000</v>
      </c>
      <c r="V21" s="17">
        <v>199873</v>
      </c>
      <c r="W21" s="22">
        <v>1.4</v>
      </c>
      <c r="X21" s="23">
        <f t="shared" si="2"/>
        <v>100</v>
      </c>
      <c r="Y21" s="17">
        <v>84000</v>
      </c>
      <c r="Z21" s="17">
        <v>1120000</v>
      </c>
      <c r="AA21" s="17">
        <v>883908</v>
      </c>
      <c r="AB21" s="17">
        <v>1898724</v>
      </c>
      <c r="AC21" s="15" t="s">
        <v>35</v>
      </c>
    </row>
    <row r="22" spans="1:29">
      <c r="A22" s="13" t="str">
        <f t="shared" si="0"/>
        <v>OverStock</v>
      </c>
      <c r="B22" s="14" t="s">
        <v>57</v>
      </c>
      <c r="C22" s="15" t="s">
        <v>54</v>
      </c>
      <c r="D22" s="16">
        <f>IFERROR(VLOOKUP(B22,#REF!,3,FALSE),0)</f>
        <v>0</v>
      </c>
      <c r="E22" s="18">
        <f t="shared" si="1"/>
        <v>0</v>
      </c>
      <c r="F22" s="16" t="str">
        <f>IFERROR(VLOOKUP(B22,#REF!,6,FALSE),"")</f>
        <v/>
      </c>
      <c r="G22" s="17">
        <v>1095000</v>
      </c>
      <c r="H22" s="17">
        <v>705000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1095000</v>
      </c>
      <c r="S22" s="20">
        <v>26.5</v>
      </c>
      <c r="T22" s="21">
        <v>6.5</v>
      </c>
      <c r="U22" s="19">
        <v>41250</v>
      </c>
      <c r="V22" s="17">
        <v>168308</v>
      </c>
      <c r="W22" s="22">
        <v>4.0999999999999996</v>
      </c>
      <c r="X22" s="23">
        <f t="shared" si="2"/>
        <v>150</v>
      </c>
      <c r="Y22" s="17">
        <v>240000</v>
      </c>
      <c r="Z22" s="17">
        <v>724156</v>
      </c>
      <c r="AA22" s="17">
        <v>550620</v>
      </c>
      <c r="AB22" s="17">
        <v>0</v>
      </c>
      <c r="AC22" s="15" t="s">
        <v>35</v>
      </c>
    </row>
    <row r="23" spans="1:29" hidden="1">
      <c r="A23" s="13" t="str">
        <f t="shared" si="0"/>
        <v>Normal</v>
      </c>
      <c r="B23" s="14" t="s">
        <v>58</v>
      </c>
      <c r="C23" s="15" t="s">
        <v>34</v>
      </c>
      <c r="D23" s="16">
        <f>IFERROR(VLOOKUP(B23,#REF!,3,FALSE),0)</f>
        <v>0</v>
      </c>
      <c r="E23" s="18">
        <f t="shared" si="1"/>
        <v>3.9</v>
      </c>
      <c r="F23" s="16" t="str">
        <f>IFERROR(VLOOKUP(B23,#REF!,6,FALSE),"")</f>
        <v/>
      </c>
      <c r="G23" s="17">
        <v>650000</v>
      </c>
      <c r="H23" s="17">
        <v>600000</v>
      </c>
      <c r="I23" s="17" t="str">
        <f>IFERROR(VLOOKUP(B23,#REF!,9,FALSE),"")</f>
        <v/>
      </c>
      <c r="J23" s="17">
        <v>340000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340000</v>
      </c>
      <c r="Q23" s="17">
        <v>0</v>
      </c>
      <c r="R23" s="19">
        <v>990000</v>
      </c>
      <c r="S23" s="20">
        <v>11.3</v>
      </c>
      <c r="T23" s="21" t="s">
        <v>36</v>
      </c>
      <c r="U23" s="19">
        <v>87500</v>
      </c>
      <c r="V23" s="17" t="s">
        <v>36</v>
      </c>
      <c r="W23" s="22" t="s">
        <v>40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35</v>
      </c>
    </row>
    <row r="24" spans="1:29" hidden="1">
      <c r="A24" s="13" t="str">
        <f t="shared" si="0"/>
        <v>FCST</v>
      </c>
      <c r="B24" s="14" t="s">
        <v>59</v>
      </c>
      <c r="C24" s="15" t="s">
        <v>34</v>
      </c>
      <c r="D24" s="16">
        <f>IFERROR(VLOOKUP(B24,#REF!,3,FALSE),0)</f>
        <v>0</v>
      </c>
      <c r="E24" s="18" t="str">
        <f t="shared" si="1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0</v>
      </c>
      <c r="S24" s="20" t="s">
        <v>36</v>
      </c>
      <c r="T24" s="21">
        <v>0</v>
      </c>
      <c r="U24" s="19">
        <v>0</v>
      </c>
      <c r="V24" s="17">
        <v>70489</v>
      </c>
      <c r="W24" s="22" t="s">
        <v>44</v>
      </c>
      <c r="X24" s="23" t="str">
        <f t="shared" si="2"/>
        <v>F</v>
      </c>
      <c r="Y24" s="17">
        <v>37000</v>
      </c>
      <c r="Z24" s="17">
        <v>376000</v>
      </c>
      <c r="AA24" s="17">
        <v>341400</v>
      </c>
      <c r="AB24" s="17">
        <v>60000</v>
      </c>
      <c r="AC24" s="15" t="s">
        <v>35</v>
      </c>
    </row>
    <row r="25" spans="1:29" hidden="1">
      <c r="A25" s="13" t="str">
        <f t="shared" si="0"/>
        <v>Normal</v>
      </c>
      <c r="B25" s="14" t="s">
        <v>60</v>
      </c>
      <c r="C25" s="15" t="s">
        <v>34</v>
      </c>
      <c r="D25" s="16">
        <f>IFERROR(VLOOKUP(B25,#REF!,3,FALSE),0)</f>
        <v>0</v>
      </c>
      <c r="E25" s="18">
        <f t="shared" si="1"/>
        <v>6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24000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24000</v>
      </c>
      <c r="Q25" s="17">
        <v>0</v>
      </c>
      <c r="R25" s="19">
        <v>24000</v>
      </c>
      <c r="S25" s="20">
        <v>6</v>
      </c>
      <c r="T25" s="21" t="s">
        <v>36</v>
      </c>
      <c r="U25" s="19">
        <v>4000</v>
      </c>
      <c r="V25" s="17" t="s">
        <v>36</v>
      </c>
      <c r="W25" s="22" t="s">
        <v>40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35</v>
      </c>
    </row>
    <row r="26" spans="1:29" hidden="1">
      <c r="A26" s="13" t="str">
        <f t="shared" si="0"/>
        <v>FCST</v>
      </c>
      <c r="B26" s="14" t="s">
        <v>61</v>
      </c>
      <c r="C26" s="15" t="s">
        <v>34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88000</v>
      </c>
      <c r="H26" s="17">
        <v>40000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88000</v>
      </c>
      <c r="S26" s="20" t="s">
        <v>36</v>
      </c>
      <c r="T26" s="21">
        <v>11.2</v>
      </c>
      <c r="U26" s="19">
        <v>0</v>
      </c>
      <c r="V26" s="17">
        <v>7878</v>
      </c>
      <c r="W26" s="22" t="s">
        <v>44</v>
      </c>
      <c r="X26" s="23" t="str">
        <f t="shared" si="2"/>
        <v>F</v>
      </c>
      <c r="Y26" s="17">
        <v>24552</v>
      </c>
      <c r="Z26" s="17">
        <v>30940</v>
      </c>
      <c r="AA26" s="17">
        <v>19506</v>
      </c>
      <c r="AB26" s="17">
        <v>6174</v>
      </c>
      <c r="AC26" s="15" t="s">
        <v>35</v>
      </c>
    </row>
    <row r="27" spans="1:29" hidden="1">
      <c r="A27" s="13" t="str">
        <f t="shared" si="0"/>
        <v>FCST</v>
      </c>
      <c r="B27" s="14" t="s">
        <v>62</v>
      </c>
      <c r="C27" s="15" t="s">
        <v>34</v>
      </c>
      <c r="D27" s="16">
        <f>IFERROR(VLOOKUP(B27,#REF!,3,FALSE),0)</f>
        <v>0</v>
      </c>
      <c r="E27" s="18" t="str">
        <f t="shared" si="1"/>
        <v>前八週無拉料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0</v>
      </c>
      <c r="S27" s="20" t="s">
        <v>36</v>
      </c>
      <c r="T27" s="21">
        <v>0</v>
      </c>
      <c r="U27" s="19">
        <v>0</v>
      </c>
      <c r="V27" s="17">
        <v>16</v>
      </c>
      <c r="W27" s="22" t="s">
        <v>44</v>
      </c>
      <c r="X27" s="23" t="str">
        <f t="shared" si="2"/>
        <v>F</v>
      </c>
      <c r="Y27" s="17">
        <v>0</v>
      </c>
      <c r="Z27" s="17">
        <v>83</v>
      </c>
      <c r="AA27" s="17">
        <v>57</v>
      </c>
      <c r="AB27" s="17">
        <v>145</v>
      </c>
      <c r="AC27" s="15" t="s">
        <v>35</v>
      </c>
    </row>
    <row r="28" spans="1:29" hidden="1">
      <c r="A28" s="13" t="str">
        <f t="shared" si="0"/>
        <v>Normal</v>
      </c>
      <c r="B28" s="14" t="s">
        <v>63</v>
      </c>
      <c r="C28" s="15" t="s">
        <v>34</v>
      </c>
      <c r="D28" s="16">
        <f>IFERROR(VLOOKUP(B28,#REF!,3,FALSE),0)</f>
        <v>0</v>
      </c>
      <c r="E28" s="18">
        <f t="shared" si="1"/>
        <v>12.3</v>
      </c>
      <c r="F28" s="16" t="str">
        <f>IFERROR(VLOOKUP(B28,#REF!,6,FALSE),"")</f>
        <v/>
      </c>
      <c r="G28" s="17">
        <v>900000</v>
      </c>
      <c r="H28" s="17">
        <v>900000</v>
      </c>
      <c r="I28" s="17" t="str">
        <f>IFERROR(VLOOKUP(B28,#REF!,9,FALSE),"")</f>
        <v/>
      </c>
      <c r="J28" s="17">
        <v>1799000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1799000</v>
      </c>
      <c r="Q28" s="17">
        <v>0</v>
      </c>
      <c r="R28" s="19">
        <v>2699000</v>
      </c>
      <c r="S28" s="20">
        <v>18.5</v>
      </c>
      <c r="T28" s="21">
        <v>21.1</v>
      </c>
      <c r="U28" s="19">
        <v>146250</v>
      </c>
      <c r="V28" s="17">
        <v>127701</v>
      </c>
      <c r="W28" s="22">
        <v>0.9</v>
      </c>
      <c r="X28" s="23">
        <f t="shared" si="2"/>
        <v>100</v>
      </c>
      <c r="Y28" s="17">
        <v>194599</v>
      </c>
      <c r="Z28" s="17">
        <v>652099</v>
      </c>
      <c r="AA28" s="17">
        <v>476317</v>
      </c>
      <c r="AB28" s="17">
        <v>766031</v>
      </c>
      <c r="AC28" s="15" t="s">
        <v>35</v>
      </c>
    </row>
    <row r="29" spans="1:29" hidden="1">
      <c r="A29" s="13" t="str">
        <f t="shared" si="0"/>
        <v>Normal</v>
      </c>
      <c r="B29" s="14" t="s">
        <v>64</v>
      </c>
      <c r="C29" s="15" t="s">
        <v>34</v>
      </c>
      <c r="D29" s="16">
        <f>IFERROR(VLOOKUP(B29,#REF!,3,FALSE),0)</f>
        <v>0</v>
      </c>
      <c r="E29" s="18">
        <f t="shared" si="1"/>
        <v>24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18000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18000</v>
      </c>
      <c r="Q29" s="17">
        <v>0</v>
      </c>
      <c r="R29" s="19">
        <v>18000</v>
      </c>
      <c r="S29" s="20">
        <v>24</v>
      </c>
      <c r="T29" s="21" t="s">
        <v>36</v>
      </c>
      <c r="U29" s="19">
        <v>750</v>
      </c>
      <c r="V29" s="17" t="s">
        <v>36</v>
      </c>
      <c r="W29" s="22" t="s">
        <v>40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35</v>
      </c>
    </row>
    <row r="30" spans="1:29">
      <c r="A30" s="13" t="str">
        <f t="shared" si="0"/>
        <v>OverStock</v>
      </c>
      <c r="B30" s="14" t="s">
        <v>65</v>
      </c>
      <c r="C30" s="15" t="s">
        <v>34</v>
      </c>
      <c r="D30" s="16">
        <f>IFERROR(VLOOKUP(B30,#REF!,3,FALSE),0)</f>
        <v>0</v>
      </c>
      <c r="E30" s="18">
        <f t="shared" si="1"/>
        <v>8.5</v>
      </c>
      <c r="F30" s="16" t="str">
        <f>IFERROR(VLOOKUP(B30,#REF!,6,FALSE),"")</f>
        <v/>
      </c>
      <c r="G30" s="17">
        <v>711000</v>
      </c>
      <c r="H30" s="17">
        <v>681000</v>
      </c>
      <c r="I30" s="17" t="str">
        <f>IFERROR(VLOOKUP(B30,#REF!,9,FALSE),"")</f>
        <v/>
      </c>
      <c r="J30" s="17">
        <v>234000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234000</v>
      </c>
      <c r="Q30" s="17">
        <v>0</v>
      </c>
      <c r="R30" s="19">
        <v>945000</v>
      </c>
      <c r="S30" s="20">
        <v>34.5</v>
      </c>
      <c r="T30" s="21">
        <v>34.200000000000003</v>
      </c>
      <c r="U30" s="19">
        <v>27375</v>
      </c>
      <c r="V30" s="17">
        <v>27657</v>
      </c>
      <c r="W30" s="22">
        <v>1</v>
      </c>
      <c r="X30" s="23">
        <f t="shared" si="2"/>
        <v>100</v>
      </c>
      <c r="Y30" s="17">
        <v>22367</v>
      </c>
      <c r="Z30" s="17">
        <v>148831</v>
      </c>
      <c r="AA30" s="17">
        <v>133576</v>
      </c>
      <c r="AB30" s="17">
        <v>147288</v>
      </c>
      <c r="AC30" s="15" t="s">
        <v>35</v>
      </c>
    </row>
    <row r="31" spans="1:29" hidden="1">
      <c r="A31" s="13" t="str">
        <f t="shared" si="0"/>
        <v>FCST</v>
      </c>
      <c r="B31" s="14" t="s">
        <v>66</v>
      </c>
      <c r="C31" s="15" t="s">
        <v>34</v>
      </c>
      <c r="D31" s="16">
        <f>IFERROR(VLOOKUP(B31,#REF!,3,FALSE),0)</f>
        <v>0</v>
      </c>
      <c r="E31" s="18" t="str">
        <f t="shared" si="1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 t="s">
        <v>36</v>
      </c>
      <c r="T31" s="21">
        <v>0</v>
      </c>
      <c r="U31" s="19">
        <v>0</v>
      </c>
      <c r="V31" s="17">
        <v>3503</v>
      </c>
      <c r="W31" s="22" t="s">
        <v>44</v>
      </c>
      <c r="X31" s="23" t="str">
        <f t="shared" si="2"/>
        <v>F</v>
      </c>
      <c r="Y31" s="17">
        <v>10811</v>
      </c>
      <c r="Z31" s="17">
        <v>1920</v>
      </c>
      <c r="AA31" s="17">
        <v>20000</v>
      </c>
      <c r="AB31" s="17">
        <v>1776</v>
      </c>
      <c r="AC31" s="15" t="s">
        <v>35</v>
      </c>
    </row>
    <row r="32" spans="1:29">
      <c r="A32" s="13" t="str">
        <f t="shared" si="0"/>
        <v>OverStock</v>
      </c>
      <c r="B32" s="14" t="s">
        <v>67</v>
      </c>
      <c r="C32" s="15" t="s">
        <v>34</v>
      </c>
      <c r="D32" s="16">
        <f>IFERROR(VLOOKUP(B32,#REF!,3,FALSE),0)</f>
        <v>0</v>
      </c>
      <c r="E32" s="18">
        <f t="shared" si="1"/>
        <v>24</v>
      </c>
      <c r="F32" s="16" t="str">
        <f>IFERROR(VLOOKUP(B32,#REF!,6,FALSE),"")</f>
        <v/>
      </c>
      <c r="G32" s="17">
        <v>128000</v>
      </c>
      <c r="H32" s="17">
        <v>0</v>
      </c>
      <c r="I32" s="17" t="str">
        <f>IFERROR(VLOOKUP(B32,#REF!,9,FALSE),"")</f>
        <v/>
      </c>
      <c r="J32" s="17">
        <v>24000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24000</v>
      </c>
      <c r="Q32" s="17">
        <v>0</v>
      </c>
      <c r="R32" s="19">
        <v>152000</v>
      </c>
      <c r="S32" s="20">
        <v>152</v>
      </c>
      <c r="T32" s="21">
        <v>18.899999999999999</v>
      </c>
      <c r="U32" s="19">
        <v>1000</v>
      </c>
      <c r="V32" s="17">
        <v>8025</v>
      </c>
      <c r="W32" s="22">
        <v>8</v>
      </c>
      <c r="X32" s="23">
        <f t="shared" si="2"/>
        <v>150</v>
      </c>
      <c r="Y32" s="17">
        <v>9346</v>
      </c>
      <c r="Z32" s="17">
        <v>42800</v>
      </c>
      <c r="AA32" s="17">
        <v>40080</v>
      </c>
      <c r="AB32" s="17">
        <v>40000</v>
      </c>
      <c r="AC32" s="15" t="s">
        <v>35</v>
      </c>
    </row>
    <row r="33" spans="1:29" hidden="1">
      <c r="A33" s="13" t="str">
        <f t="shared" si="0"/>
        <v>FCST</v>
      </c>
      <c r="B33" s="14" t="s">
        <v>68</v>
      </c>
      <c r="C33" s="15" t="s">
        <v>34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12000</v>
      </c>
      <c r="H33" s="17">
        <v>12000</v>
      </c>
      <c r="I33" s="17" t="str">
        <f>IFERROR(VLOOKUP(B33,#REF!,9,FALSE),"")</f>
        <v/>
      </c>
      <c r="J33" s="17">
        <v>6000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6000</v>
      </c>
      <c r="Q33" s="17">
        <v>0</v>
      </c>
      <c r="R33" s="19">
        <v>18000</v>
      </c>
      <c r="S33" s="20" t="s">
        <v>36</v>
      </c>
      <c r="T33" s="21">
        <v>14.9</v>
      </c>
      <c r="U33" s="19">
        <v>0</v>
      </c>
      <c r="V33" s="17">
        <v>1208</v>
      </c>
      <c r="W33" s="22" t="s">
        <v>44</v>
      </c>
      <c r="X33" s="23" t="str">
        <f t="shared" si="2"/>
        <v>F</v>
      </c>
      <c r="Y33" s="17">
        <v>0</v>
      </c>
      <c r="Z33" s="17">
        <v>10875</v>
      </c>
      <c r="AA33" s="17">
        <v>0</v>
      </c>
      <c r="AB33" s="17">
        <v>0</v>
      </c>
      <c r="AC33" s="15" t="s">
        <v>35</v>
      </c>
    </row>
    <row r="34" spans="1:29" hidden="1">
      <c r="A34" s="13" t="str">
        <f t="shared" si="0"/>
        <v>FCST</v>
      </c>
      <c r="B34" s="14" t="s">
        <v>69</v>
      </c>
      <c r="C34" s="15" t="s">
        <v>34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9000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9000</v>
      </c>
      <c r="Q34" s="17">
        <v>0</v>
      </c>
      <c r="R34" s="19">
        <v>9000</v>
      </c>
      <c r="S34" s="20" t="s">
        <v>36</v>
      </c>
      <c r="T34" s="21">
        <v>57.7</v>
      </c>
      <c r="U34" s="19">
        <v>0</v>
      </c>
      <c r="V34" s="17">
        <v>156</v>
      </c>
      <c r="W34" s="22" t="s">
        <v>44</v>
      </c>
      <c r="X34" s="23" t="str">
        <f t="shared" si="2"/>
        <v>F</v>
      </c>
      <c r="Y34" s="17">
        <v>0</v>
      </c>
      <c r="Z34" s="17">
        <v>823</v>
      </c>
      <c r="AA34" s="17">
        <v>767</v>
      </c>
      <c r="AB34" s="17">
        <v>679</v>
      </c>
      <c r="AC34" s="15" t="s">
        <v>35</v>
      </c>
    </row>
    <row r="35" spans="1:29">
      <c r="A35" s="13" t="str">
        <f t="shared" si="0"/>
        <v>ZeroZero</v>
      </c>
      <c r="B35" s="14" t="s">
        <v>70</v>
      </c>
      <c r="C35" s="15" t="s">
        <v>34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18000</v>
      </c>
      <c r="H35" s="17">
        <v>18000</v>
      </c>
      <c r="I35" s="17" t="str">
        <f>IFERROR(VLOOKUP(B35,#REF!,9,FALSE),"")</f>
        <v/>
      </c>
      <c r="J35" s="17">
        <v>27000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27000</v>
      </c>
      <c r="Q35" s="17">
        <v>0</v>
      </c>
      <c r="R35" s="19">
        <v>45000</v>
      </c>
      <c r="S35" s="20" t="s">
        <v>36</v>
      </c>
      <c r="T35" s="21" t="s">
        <v>36</v>
      </c>
      <c r="U35" s="19">
        <v>0</v>
      </c>
      <c r="V35" s="17" t="s">
        <v>36</v>
      </c>
      <c r="W35" s="22" t="s">
        <v>40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35</v>
      </c>
    </row>
    <row r="36" spans="1:29" hidden="1">
      <c r="A36" s="13" t="str">
        <f t="shared" ref="A36:A67" si="3">IF(OR(U36=0,LEN(U36)=0)*OR(V36=0,LEN(V36)=0),IF(R36&gt;0,"ZeroZero","None"),IF(IF(LEN(S36)=0,0,S36)&gt;24,"OverStock",IF(U36=0,"FCST","Normal")))</f>
        <v>FCST</v>
      </c>
      <c r="B36" s="14" t="s">
        <v>71</v>
      </c>
      <c r="C36" s="15" t="s">
        <v>34</v>
      </c>
      <c r="D36" s="16">
        <f>IFERROR(VLOOKUP(B36,#REF!,3,FALSE),0)</f>
        <v>0</v>
      </c>
      <c r="E36" s="18" t="str">
        <f t="shared" ref="E36:E67" si="4">IF(U36=0,"前八週無拉料",ROUND(J36/U36,1))</f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39000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39000</v>
      </c>
      <c r="Q36" s="17">
        <v>0</v>
      </c>
      <c r="R36" s="19">
        <v>39000</v>
      </c>
      <c r="S36" s="20" t="s">
        <v>36</v>
      </c>
      <c r="T36" s="21">
        <v>35.1</v>
      </c>
      <c r="U36" s="19">
        <v>0</v>
      </c>
      <c r="V36" s="17">
        <v>1111</v>
      </c>
      <c r="W36" s="22" t="s">
        <v>44</v>
      </c>
      <c r="X36" s="23" t="str">
        <f t="shared" ref="X36:X67" si="5">IF($W36="E","E",IF($W36="F","F",IF($W36&lt;0.5,50,IF($W36&lt;2,100,150))))</f>
        <v>F</v>
      </c>
      <c r="Y36" s="17">
        <v>0</v>
      </c>
      <c r="Z36" s="17">
        <v>9996</v>
      </c>
      <c r="AA36" s="17">
        <v>0</v>
      </c>
      <c r="AB36" s="17">
        <v>22595</v>
      </c>
      <c r="AC36" s="15" t="s">
        <v>35</v>
      </c>
    </row>
    <row r="37" spans="1:29" hidden="1">
      <c r="A37" s="13" t="str">
        <f t="shared" si="3"/>
        <v>FCST</v>
      </c>
      <c r="B37" s="14" t="s">
        <v>72</v>
      </c>
      <c r="C37" s="15" t="s">
        <v>34</v>
      </c>
      <c r="D37" s="16">
        <f>IFERROR(VLOOKUP(B37,#REF!,3,FALSE),0)</f>
        <v>0</v>
      </c>
      <c r="E37" s="18" t="str">
        <f t="shared" si="4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0</v>
      </c>
      <c r="S37" s="20" t="s">
        <v>36</v>
      </c>
      <c r="T37" s="21">
        <v>0</v>
      </c>
      <c r="U37" s="19">
        <v>0</v>
      </c>
      <c r="V37" s="17">
        <v>154</v>
      </c>
      <c r="W37" s="22" t="s">
        <v>44</v>
      </c>
      <c r="X37" s="23" t="str">
        <f t="shared" si="5"/>
        <v>F</v>
      </c>
      <c r="Y37" s="17">
        <v>0</v>
      </c>
      <c r="Z37" s="17">
        <v>0</v>
      </c>
      <c r="AA37" s="17">
        <v>1386</v>
      </c>
      <c r="AB37" s="17">
        <v>0</v>
      </c>
      <c r="AC37" s="15" t="s">
        <v>35</v>
      </c>
    </row>
    <row r="38" spans="1:29" hidden="1">
      <c r="A38" s="13" t="str">
        <f t="shared" si="3"/>
        <v>Normal</v>
      </c>
      <c r="B38" s="14" t="s">
        <v>73</v>
      </c>
      <c r="C38" s="15" t="s">
        <v>34</v>
      </c>
      <c r="D38" s="16">
        <f>IFERROR(VLOOKUP(B38,#REF!,3,FALSE),0)</f>
        <v>0</v>
      </c>
      <c r="E38" s="18">
        <f t="shared" si="4"/>
        <v>4.8</v>
      </c>
      <c r="F38" s="16" t="str">
        <f>IFERROR(VLOOKUP(B38,#REF!,6,FALSE),"")</f>
        <v/>
      </c>
      <c r="G38" s="17">
        <v>3000</v>
      </c>
      <c r="H38" s="17">
        <v>3000</v>
      </c>
      <c r="I38" s="17" t="str">
        <f>IFERROR(VLOOKUP(B38,#REF!,9,FALSE),"")</f>
        <v/>
      </c>
      <c r="J38" s="17">
        <v>9000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9000</v>
      </c>
      <c r="Q38" s="17">
        <v>0</v>
      </c>
      <c r="R38" s="19">
        <v>12000</v>
      </c>
      <c r="S38" s="20">
        <v>6.4</v>
      </c>
      <c r="T38" s="21">
        <v>16.8</v>
      </c>
      <c r="U38" s="19">
        <v>1875</v>
      </c>
      <c r="V38" s="17">
        <v>716</v>
      </c>
      <c r="W38" s="22">
        <v>0.4</v>
      </c>
      <c r="X38" s="23">
        <f t="shared" si="5"/>
        <v>50</v>
      </c>
      <c r="Y38" s="17">
        <v>18</v>
      </c>
      <c r="Z38" s="17">
        <v>4310</v>
      </c>
      <c r="AA38" s="17">
        <v>2855</v>
      </c>
      <c r="AB38" s="17">
        <v>2901</v>
      </c>
      <c r="AC38" s="15" t="s">
        <v>35</v>
      </c>
    </row>
    <row r="39" spans="1:29" hidden="1">
      <c r="A39" s="13" t="str">
        <f t="shared" si="3"/>
        <v>FCST</v>
      </c>
      <c r="B39" s="14" t="s">
        <v>74</v>
      </c>
      <c r="C39" s="15" t="s">
        <v>34</v>
      </c>
      <c r="D39" s="16">
        <f>IFERROR(VLOOKUP(B39,#REF!,3,FALSE),0)</f>
        <v>0</v>
      </c>
      <c r="E39" s="18" t="str">
        <f t="shared" si="4"/>
        <v>前八週無拉料</v>
      </c>
      <c r="F39" s="16" t="str">
        <f>IFERROR(VLOOKUP(B39,#REF!,6,FALSE),"")</f>
        <v/>
      </c>
      <c r="G39" s="17">
        <v>5760</v>
      </c>
      <c r="H39" s="17">
        <v>3720</v>
      </c>
      <c r="I39" s="17" t="str">
        <f>IFERROR(VLOOKUP(B39,#REF!,9,FALSE),"")</f>
        <v/>
      </c>
      <c r="J39" s="17">
        <v>6000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6000</v>
      </c>
      <c r="Q39" s="17">
        <v>0</v>
      </c>
      <c r="R39" s="19">
        <v>11760</v>
      </c>
      <c r="S39" s="20" t="s">
        <v>36</v>
      </c>
      <c r="T39" s="21">
        <v>16.8</v>
      </c>
      <c r="U39" s="19">
        <v>0</v>
      </c>
      <c r="V39" s="17">
        <v>701</v>
      </c>
      <c r="W39" s="22" t="s">
        <v>44</v>
      </c>
      <c r="X39" s="23" t="str">
        <f t="shared" si="5"/>
        <v>F</v>
      </c>
      <c r="Y39" s="17">
        <v>0</v>
      </c>
      <c r="Z39" s="17">
        <v>6312</v>
      </c>
      <c r="AA39" s="17">
        <v>0</v>
      </c>
      <c r="AB39" s="17">
        <v>0</v>
      </c>
      <c r="AC39" s="15" t="s">
        <v>35</v>
      </c>
    </row>
    <row r="40" spans="1:29">
      <c r="A40" s="13" t="str">
        <f t="shared" si="3"/>
        <v>OverStock</v>
      </c>
      <c r="B40" s="14" t="s">
        <v>75</v>
      </c>
      <c r="C40" s="15" t="s">
        <v>34</v>
      </c>
      <c r="D40" s="16">
        <f>IFERROR(VLOOKUP(B40,#REF!,3,FALSE),0)</f>
        <v>0</v>
      </c>
      <c r="E40" s="18">
        <f t="shared" si="4"/>
        <v>14.1</v>
      </c>
      <c r="F40" s="16" t="str">
        <f>IFERROR(VLOOKUP(B40,#REF!,6,FALSE),"")</f>
        <v/>
      </c>
      <c r="G40" s="17">
        <v>45815</v>
      </c>
      <c r="H40" s="17">
        <v>0</v>
      </c>
      <c r="I40" s="17" t="str">
        <f>IFERROR(VLOOKUP(B40,#REF!,9,FALSE),"")</f>
        <v/>
      </c>
      <c r="J40" s="17">
        <v>30345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30345</v>
      </c>
      <c r="Q40" s="17">
        <v>0</v>
      </c>
      <c r="R40" s="19">
        <v>76160</v>
      </c>
      <c r="S40" s="20">
        <v>35.299999999999997</v>
      </c>
      <c r="T40" s="21">
        <v>126.5</v>
      </c>
      <c r="U40" s="19">
        <v>2157</v>
      </c>
      <c r="V40" s="17">
        <v>602</v>
      </c>
      <c r="W40" s="22">
        <v>0.3</v>
      </c>
      <c r="X40" s="23">
        <f t="shared" si="5"/>
        <v>50</v>
      </c>
      <c r="Y40" s="17">
        <v>695</v>
      </c>
      <c r="Z40" s="17">
        <v>4720</v>
      </c>
      <c r="AA40" s="17">
        <v>10260</v>
      </c>
      <c r="AB40" s="17">
        <v>51060</v>
      </c>
      <c r="AC40" s="15" t="s">
        <v>35</v>
      </c>
    </row>
    <row r="41" spans="1:29" hidden="1">
      <c r="A41" s="13" t="str">
        <f t="shared" si="3"/>
        <v>Normal</v>
      </c>
      <c r="B41" s="14" t="s">
        <v>76</v>
      </c>
      <c r="C41" s="15" t="s">
        <v>34</v>
      </c>
      <c r="D41" s="16">
        <f>IFERROR(VLOOKUP(B41,#REF!,3,FALSE),0)</f>
        <v>0</v>
      </c>
      <c r="E41" s="18">
        <f t="shared" si="4"/>
        <v>0.8</v>
      </c>
      <c r="F41" s="16" t="str">
        <f>IFERROR(VLOOKUP(B41,#REF!,6,FALSE),"")</f>
        <v/>
      </c>
      <c r="G41" s="17">
        <v>66045</v>
      </c>
      <c r="H41" s="17">
        <v>15470</v>
      </c>
      <c r="I41" s="17" t="str">
        <f>IFERROR(VLOOKUP(B41,#REF!,9,FALSE),"")</f>
        <v/>
      </c>
      <c r="J41" s="17">
        <v>5950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5950</v>
      </c>
      <c r="Q41" s="17">
        <v>0</v>
      </c>
      <c r="R41" s="19">
        <v>71995</v>
      </c>
      <c r="S41" s="20">
        <v>10.1</v>
      </c>
      <c r="T41" s="21">
        <v>17.7</v>
      </c>
      <c r="U41" s="19">
        <v>7140</v>
      </c>
      <c r="V41" s="17">
        <v>4072</v>
      </c>
      <c r="W41" s="22">
        <v>0.6</v>
      </c>
      <c r="X41" s="23">
        <f t="shared" si="5"/>
        <v>100</v>
      </c>
      <c r="Y41" s="17">
        <v>8108</v>
      </c>
      <c r="Z41" s="17">
        <v>7680</v>
      </c>
      <c r="AA41" s="17">
        <v>27584</v>
      </c>
      <c r="AB41" s="17">
        <v>19872</v>
      </c>
      <c r="AC41" s="15" t="s">
        <v>35</v>
      </c>
    </row>
    <row r="42" spans="1:29">
      <c r="A42" s="13" t="str">
        <f t="shared" si="3"/>
        <v>OverStock</v>
      </c>
      <c r="B42" s="14" t="s">
        <v>77</v>
      </c>
      <c r="C42" s="15" t="s">
        <v>34</v>
      </c>
      <c r="D42" s="16">
        <f>IFERROR(VLOOKUP(B42,#REF!,3,FALSE),0)</f>
        <v>0</v>
      </c>
      <c r="E42" s="18">
        <f t="shared" si="4"/>
        <v>11</v>
      </c>
      <c r="F42" s="16" t="str">
        <f>IFERROR(VLOOKUP(B42,#REF!,6,FALSE),"")</f>
        <v/>
      </c>
      <c r="G42" s="17">
        <v>4800</v>
      </c>
      <c r="H42" s="17">
        <v>0</v>
      </c>
      <c r="I42" s="17" t="str">
        <f>IFERROR(VLOOKUP(B42,#REF!,9,FALSE),"")</f>
        <v/>
      </c>
      <c r="J42" s="17">
        <v>2200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2200</v>
      </c>
      <c r="Q42" s="17">
        <v>0</v>
      </c>
      <c r="R42" s="19">
        <v>7000</v>
      </c>
      <c r="S42" s="20">
        <v>35</v>
      </c>
      <c r="T42" s="21">
        <v>13.5</v>
      </c>
      <c r="U42" s="19">
        <v>200</v>
      </c>
      <c r="V42" s="17">
        <v>517</v>
      </c>
      <c r="W42" s="22">
        <v>2.6</v>
      </c>
      <c r="X42" s="23">
        <f t="shared" si="5"/>
        <v>150</v>
      </c>
      <c r="Y42" s="17">
        <v>0</v>
      </c>
      <c r="Z42" s="17">
        <v>0</v>
      </c>
      <c r="AA42" s="17">
        <v>4651</v>
      </c>
      <c r="AB42" s="17">
        <v>0</v>
      </c>
      <c r="AC42" s="15" t="s">
        <v>35</v>
      </c>
    </row>
    <row r="43" spans="1:29">
      <c r="A43" s="13" t="str">
        <f t="shared" si="3"/>
        <v>ZeroZero</v>
      </c>
      <c r="B43" s="14" t="s">
        <v>78</v>
      </c>
      <c r="C43" s="15" t="s">
        <v>34</v>
      </c>
      <c r="D43" s="16">
        <f>IFERROR(VLOOKUP(B43,#REF!,3,FALSE),0)</f>
        <v>0</v>
      </c>
      <c r="E43" s="18" t="str">
        <f t="shared" si="4"/>
        <v>前八週無拉料</v>
      </c>
      <c r="F43" s="16" t="str">
        <f>IFERROR(VLOOKUP(B43,#REF!,6,FALSE),"")</f>
        <v/>
      </c>
      <c r="G43" s="17">
        <v>27000</v>
      </c>
      <c r="H43" s="17">
        <v>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27000</v>
      </c>
      <c r="S43" s="20" t="s">
        <v>36</v>
      </c>
      <c r="T43" s="21" t="s">
        <v>36</v>
      </c>
      <c r="U43" s="19">
        <v>0</v>
      </c>
      <c r="V43" s="17" t="s">
        <v>36</v>
      </c>
      <c r="W43" s="22" t="s">
        <v>40</v>
      </c>
      <c r="X43" s="23" t="str">
        <f t="shared" si="5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35</v>
      </c>
    </row>
    <row r="44" spans="1:29" hidden="1">
      <c r="A44" s="13" t="str">
        <f t="shared" si="3"/>
        <v>FCST</v>
      </c>
      <c r="B44" s="14" t="s">
        <v>79</v>
      </c>
      <c r="C44" s="15" t="s">
        <v>34</v>
      </c>
      <c r="D44" s="16">
        <f>IFERROR(VLOOKUP(B44,#REF!,3,FALSE),0)</f>
        <v>0</v>
      </c>
      <c r="E44" s="18" t="str">
        <f t="shared" si="4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36</v>
      </c>
      <c r="T44" s="21">
        <v>0</v>
      </c>
      <c r="U44" s="19">
        <v>0</v>
      </c>
      <c r="V44" s="17">
        <v>6</v>
      </c>
      <c r="W44" s="22" t="s">
        <v>44</v>
      </c>
      <c r="X44" s="23" t="str">
        <f t="shared" si="5"/>
        <v>F</v>
      </c>
      <c r="Y44" s="17">
        <v>50</v>
      </c>
      <c r="Z44" s="17">
        <v>0</v>
      </c>
      <c r="AA44" s="17">
        <v>0</v>
      </c>
      <c r="AB44" s="17">
        <v>0</v>
      </c>
      <c r="AC44" s="15" t="s">
        <v>35</v>
      </c>
    </row>
    <row r="45" spans="1:29" hidden="1">
      <c r="A45" s="13" t="str">
        <f t="shared" si="3"/>
        <v>Normal</v>
      </c>
      <c r="B45" s="14" t="s">
        <v>80</v>
      </c>
      <c r="C45" s="15" t="s">
        <v>34</v>
      </c>
      <c r="D45" s="16">
        <f>IFERROR(VLOOKUP(B45,#REF!,3,FALSE),0)</f>
        <v>0</v>
      </c>
      <c r="E45" s="18">
        <f t="shared" si="4"/>
        <v>16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12000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12000</v>
      </c>
      <c r="Q45" s="17">
        <v>0</v>
      </c>
      <c r="R45" s="19">
        <v>12000</v>
      </c>
      <c r="S45" s="20">
        <v>16</v>
      </c>
      <c r="T45" s="21">
        <v>5.4</v>
      </c>
      <c r="U45" s="19">
        <v>750</v>
      </c>
      <c r="V45" s="17">
        <v>2202</v>
      </c>
      <c r="W45" s="22">
        <v>2.9</v>
      </c>
      <c r="X45" s="23">
        <f t="shared" si="5"/>
        <v>150</v>
      </c>
      <c r="Y45" s="17">
        <v>10330</v>
      </c>
      <c r="Z45" s="17">
        <v>9488</v>
      </c>
      <c r="AA45" s="17">
        <v>0</v>
      </c>
      <c r="AB45" s="17">
        <v>0</v>
      </c>
      <c r="AC45" s="15" t="s">
        <v>35</v>
      </c>
    </row>
    <row r="46" spans="1:29" hidden="1">
      <c r="A46" s="13" t="str">
        <f t="shared" si="3"/>
        <v>None</v>
      </c>
      <c r="B46" s="14" t="s">
        <v>81</v>
      </c>
      <c r="C46" s="15" t="s">
        <v>34</v>
      </c>
      <c r="D46" s="16">
        <f>IFERROR(VLOOKUP(B46,#REF!,3,FALSE),0)</f>
        <v>0</v>
      </c>
      <c r="E46" s="18" t="str">
        <f t="shared" si="4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0</v>
      </c>
      <c r="Q46" s="17">
        <v>0</v>
      </c>
      <c r="R46" s="19">
        <v>0</v>
      </c>
      <c r="S46" s="20" t="s">
        <v>36</v>
      </c>
      <c r="T46" s="21" t="s">
        <v>36</v>
      </c>
      <c r="U46" s="19">
        <v>0</v>
      </c>
      <c r="V46" s="17">
        <v>0</v>
      </c>
      <c r="W46" s="22" t="s">
        <v>40</v>
      </c>
      <c r="X46" s="23" t="str">
        <f t="shared" si="5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35</v>
      </c>
    </row>
    <row r="47" spans="1:29" hidden="1">
      <c r="A47" s="13" t="str">
        <f t="shared" si="3"/>
        <v>Normal</v>
      </c>
      <c r="B47" s="14" t="s">
        <v>82</v>
      </c>
      <c r="C47" s="15" t="s">
        <v>34</v>
      </c>
      <c r="D47" s="16">
        <f>IFERROR(VLOOKUP(B47,#REF!,3,FALSE),0)</f>
        <v>0</v>
      </c>
      <c r="E47" s="18">
        <f t="shared" si="4"/>
        <v>9.6999999999999993</v>
      </c>
      <c r="F47" s="16" t="str">
        <f>IFERROR(VLOOKUP(B47,#REF!,6,FALSE),"")</f>
        <v/>
      </c>
      <c r="G47" s="17">
        <v>96000</v>
      </c>
      <c r="H47" s="17">
        <v>72000</v>
      </c>
      <c r="I47" s="17" t="str">
        <f>IFERROR(VLOOKUP(B47,#REF!,9,FALSE),"")</f>
        <v/>
      </c>
      <c r="J47" s="17">
        <v>87000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87000</v>
      </c>
      <c r="Q47" s="17">
        <v>0</v>
      </c>
      <c r="R47" s="19">
        <v>183000</v>
      </c>
      <c r="S47" s="20">
        <v>20.3</v>
      </c>
      <c r="T47" s="21">
        <v>27.5</v>
      </c>
      <c r="U47" s="19">
        <v>9000</v>
      </c>
      <c r="V47" s="17">
        <v>6649</v>
      </c>
      <c r="W47" s="22">
        <v>0.7</v>
      </c>
      <c r="X47" s="23">
        <f t="shared" si="5"/>
        <v>100</v>
      </c>
      <c r="Y47" s="17">
        <v>3057</v>
      </c>
      <c r="Z47" s="17">
        <v>31508</v>
      </c>
      <c r="AA47" s="17">
        <v>50852</v>
      </c>
      <c r="AB47" s="17">
        <v>33097</v>
      </c>
      <c r="AC47" s="15" t="s">
        <v>35</v>
      </c>
    </row>
    <row r="48" spans="1:29" hidden="1">
      <c r="A48" s="13" t="str">
        <f t="shared" si="3"/>
        <v>FCST</v>
      </c>
      <c r="B48" s="14" t="s">
        <v>83</v>
      </c>
      <c r="C48" s="15" t="s">
        <v>34</v>
      </c>
      <c r="D48" s="16">
        <f>IFERROR(VLOOKUP(B48,#REF!,3,FALSE),0)</f>
        <v>0</v>
      </c>
      <c r="E48" s="18" t="str">
        <f t="shared" si="4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0</v>
      </c>
      <c r="S48" s="20" t="s">
        <v>36</v>
      </c>
      <c r="T48" s="21">
        <v>0</v>
      </c>
      <c r="U48" s="19">
        <v>0</v>
      </c>
      <c r="V48" s="17">
        <v>16524</v>
      </c>
      <c r="W48" s="22" t="s">
        <v>44</v>
      </c>
      <c r="X48" s="23" t="str">
        <f t="shared" si="5"/>
        <v>F</v>
      </c>
      <c r="Y48" s="17">
        <v>506</v>
      </c>
      <c r="Z48" s="17">
        <v>91710</v>
      </c>
      <c r="AA48" s="17">
        <v>101059</v>
      </c>
      <c r="AB48" s="17">
        <v>69829</v>
      </c>
      <c r="AC48" s="15" t="s">
        <v>35</v>
      </c>
    </row>
    <row r="49" spans="1:29">
      <c r="A49" s="13" t="str">
        <f t="shared" si="3"/>
        <v>OverStock</v>
      </c>
      <c r="B49" s="14" t="s">
        <v>84</v>
      </c>
      <c r="C49" s="15" t="s">
        <v>34</v>
      </c>
      <c r="D49" s="16">
        <f>IFERROR(VLOOKUP(B49,#REF!,3,FALSE),0)</f>
        <v>0</v>
      </c>
      <c r="E49" s="18">
        <f t="shared" si="4"/>
        <v>40</v>
      </c>
      <c r="F49" s="16" t="str">
        <f>IFERROR(VLOOKUP(B49,#REF!,6,FALSE),"")</f>
        <v/>
      </c>
      <c r="G49" s="17">
        <v>111000</v>
      </c>
      <c r="H49" s="17">
        <v>81000</v>
      </c>
      <c r="I49" s="17" t="str">
        <f>IFERROR(VLOOKUP(B49,#REF!,9,FALSE),"")</f>
        <v/>
      </c>
      <c r="J49" s="17">
        <v>270000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270000</v>
      </c>
      <c r="Q49" s="17">
        <v>0</v>
      </c>
      <c r="R49" s="19">
        <v>381000</v>
      </c>
      <c r="S49" s="20">
        <v>56.4</v>
      </c>
      <c r="T49" s="21" t="s">
        <v>36</v>
      </c>
      <c r="U49" s="19">
        <v>6750</v>
      </c>
      <c r="V49" s="17" t="s">
        <v>36</v>
      </c>
      <c r="W49" s="22" t="s">
        <v>40</v>
      </c>
      <c r="X49" s="23" t="str">
        <f t="shared" si="5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35</v>
      </c>
    </row>
    <row r="50" spans="1:29">
      <c r="A50" s="13" t="str">
        <f t="shared" si="3"/>
        <v>OverStock</v>
      </c>
      <c r="B50" s="14" t="s">
        <v>85</v>
      </c>
      <c r="C50" s="15" t="s">
        <v>34</v>
      </c>
      <c r="D50" s="16">
        <f>IFERROR(VLOOKUP(B50,#REF!,3,FALSE),0)</f>
        <v>0</v>
      </c>
      <c r="E50" s="18">
        <f t="shared" si="4"/>
        <v>13.6</v>
      </c>
      <c r="F50" s="16" t="str">
        <f>IFERROR(VLOOKUP(B50,#REF!,6,FALSE),"")</f>
        <v/>
      </c>
      <c r="G50" s="17">
        <v>93000</v>
      </c>
      <c r="H50" s="17">
        <v>78000</v>
      </c>
      <c r="I50" s="17" t="str">
        <f>IFERROR(VLOOKUP(B50,#REF!,9,FALSE),"")</f>
        <v/>
      </c>
      <c r="J50" s="17">
        <v>51000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51000</v>
      </c>
      <c r="Q50" s="17">
        <v>0</v>
      </c>
      <c r="R50" s="19">
        <v>144000</v>
      </c>
      <c r="S50" s="20">
        <v>38.4</v>
      </c>
      <c r="T50" s="21">
        <v>38</v>
      </c>
      <c r="U50" s="19">
        <v>3750</v>
      </c>
      <c r="V50" s="17">
        <v>3787</v>
      </c>
      <c r="W50" s="22">
        <v>1</v>
      </c>
      <c r="X50" s="23">
        <f t="shared" si="5"/>
        <v>100</v>
      </c>
      <c r="Y50" s="17">
        <v>0</v>
      </c>
      <c r="Z50" s="17">
        <v>11678</v>
      </c>
      <c r="AA50" s="17">
        <v>34496</v>
      </c>
      <c r="AB50" s="17">
        <v>17234</v>
      </c>
      <c r="AC50" s="15" t="s">
        <v>35</v>
      </c>
    </row>
    <row r="51" spans="1:29" hidden="1">
      <c r="A51" s="13" t="str">
        <f t="shared" si="3"/>
        <v>FCST</v>
      </c>
      <c r="B51" s="14" t="s">
        <v>86</v>
      </c>
      <c r="C51" s="15" t="s">
        <v>34</v>
      </c>
      <c r="D51" s="16">
        <f>IFERROR(VLOOKUP(B51,#REF!,3,FALSE),0)</f>
        <v>0</v>
      </c>
      <c r="E51" s="18" t="str">
        <f t="shared" si="4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0</v>
      </c>
      <c r="S51" s="20" t="s">
        <v>36</v>
      </c>
      <c r="T51" s="21">
        <v>0</v>
      </c>
      <c r="U51" s="19">
        <v>0</v>
      </c>
      <c r="V51" s="17">
        <v>644</v>
      </c>
      <c r="W51" s="22" t="s">
        <v>44</v>
      </c>
      <c r="X51" s="23" t="str">
        <f t="shared" si="5"/>
        <v>F</v>
      </c>
      <c r="Y51" s="17">
        <v>2718</v>
      </c>
      <c r="Z51" s="17">
        <v>166</v>
      </c>
      <c r="AA51" s="17">
        <v>2914</v>
      </c>
      <c r="AB51" s="17">
        <v>290</v>
      </c>
      <c r="AC51" s="15" t="s">
        <v>35</v>
      </c>
    </row>
    <row r="52" spans="1:29">
      <c r="A52" s="13" t="str">
        <f t="shared" si="3"/>
        <v>OverStock</v>
      </c>
      <c r="B52" s="14" t="s">
        <v>87</v>
      </c>
      <c r="C52" s="15" t="s">
        <v>34</v>
      </c>
      <c r="D52" s="16">
        <f>IFERROR(VLOOKUP(B52,#REF!,3,FALSE),0)</f>
        <v>0</v>
      </c>
      <c r="E52" s="18">
        <f t="shared" si="4"/>
        <v>68</v>
      </c>
      <c r="F52" s="16" t="str">
        <f>IFERROR(VLOOKUP(B52,#REF!,6,FALSE),"")</f>
        <v/>
      </c>
      <c r="G52" s="17">
        <v>57000</v>
      </c>
      <c r="H52" s="17">
        <v>57000</v>
      </c>
      <c r="I52" s="17" t="str">
        <f>IFERROR(VLOOKUP(B52,#REF!,9,FALSE),"")</f>
        <v/>
      </c>
      <c r="J52" s="17">
        <v>153000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153000</v>
      </c>
      <c r="Q52" s="17">
        <v>0</v>
      </c>
      <c r="R52" s="19">
        <v>210000</v>
      </c>
      <c r="S52" s="20">
        <v>93.3</v>
      </c>
      <c r="T52" s="21" t="s">
        <v>36</v>
      </c>
      <c r="U52" s="19">
        <v>2250</v>
      </c>
      <c r="V52" s="17" t="s">
        <v>36</v>
      </c>
      <c r="W52" s="22" t="s">
        <v>40</v>
      </c>
      <c r="X52" s="23" t="str">
        <f t="shared" si="5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35</v>
      </c>
    </row>
    <row r="53" spans="1:29" hidden="1">
      <c r="A53" s="13" t="str">
        <f t="shared" si="3"/>
        <v>Normal</v>
      </c>
      <c r="B53" s="14" t="s">
        <v>88</v>
      </c>
      <c r="C53" s="15" t="s">
        <v>34</v>
      </c>
      <c r="D53" s="16">
        <f>IFERROR(VLOOKUP(B53,#REF!,3,FALSE),0)</f>
        <v>0</v>
      </c>
      <c r="E53" s="18">
        <f t="shared" si="4"/>
        <v>7.5</v>
      </c>
      <c r="F53" s="16" t="str">
        <f>IFERROR(VLOOKUP(B53,#REF!,6,FALSE),"")</f>
        <v/>
      </c>
      <c r="G53" s="17">
        <v>300000</v>
      </c>
      <c r="H53" s="17">
        <v>260000</v>
      </c>
      <c r="I53" s="17" t="str">
        <f>IFERROR(VLOOKUP(B53,#REF!,9,FALSE),"")</f>
        <v/>
      </c>
      <c r="J53" s="17">
        <v>150000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150000</v>
      </c>
      <c r="Q53" s="17">
        <v>0</v>
      </c>
      <c r="R53" s="19">
        <v>450000</v>
      </c>
      <c r="S53" s="20">
        <v>22.5</v>
      </c>
      <c r="T53" s="21" t="s">
        <v>36</v>
      </c>
      <c r="U53" s="19">
        <v>20000</v>
      </c>
      <c r="V53" s="17" t="s">
        <v>36</v>
      </c>
      <c r="W53" s="22" t="s">
        <v>40</v>
      </c>
      <c r="X53" s="23" t="str">
        <f t="shared" si="5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35</v>
      </c>
    </row>
    <row r="54" spans="1:29" hidden="1">
      <c r="A54" s="13" t="str">
        <f t="shared" si="3"/>
        <v>None</v>
      </c>
      <c r="B54" s="14" t="s">
        <v>89</v>
      </c>
      <c r="C54" s="15" t="s">
        <v>34</v>
      </c>
      <c r="D54" s="16">
        <f>IFERROR(VLOOKUP(B54,#REF!,3,FALSE),0)</f>
        <v>0</v>
      </c>
      <c r="E54" s="18" t="str">
        <f t="shared" si="4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0</v>
      </c>
      <c r="R54" s="19">
        <v>0</v>
      </c>
      <c r="S54" s="20" t="s">
        <v>36</v>
      </c>
      <c r="T54" s="21" t="s">
        <v>36</v>
      </c>
      <c r="U54" s="19">
        <v>0</v>
      </c>
      <c r="V54" s="17">
        <v>0</v>
      </c>
      <c r="W54" s="22" t="s">
        <v>40</v>
      </c>
      <c r="X54" s="23" t="str">
        <f t="shared" si="5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35</v>
      </c>
    </row>
    <row r="55" spans="1:29" hidden="1">
      <c r="A55" s="13" t="str">
        <f t="shared" si="3"/>
        <v>None</v>
      </c>
      <c r="B55" s="14" t="s">
        <v>90</v>
      </c>
      <c r="C55" s="15" t="s">
        <v>34</v>
      </c>
      <c r="D55" s="16">
        <f>IFERROR(VLOOKUP(B55,#REF!,3,FALSE),0)</f>
        <v>0</v>
      </c>
      <c r="E55" s="18" t="str">
        <f t="shared" si="4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0</v>
      </c>
      <c r="S55" s="20" t="s">
        <v>36</v>
      </c>
      <c r="T55" s="21" t="s">
        <v>36</v>
      </c>
      <c r="U55" s="19">
        <v>0</v>
      </c>
      <c r="V55" s="17">
        <v>0</v>
      </c>
      <c r="W55" s="22" t="s">
        <v>40</v>
      </c>
      <c r="X55" s="23" t="str">
        <f t="shared" si="5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35</v>
      </c>
    </row>
    <row r="56" spans="1:29">
      <c r="A56" s="13" t="str">
        <f t="shared" si="3"/>
        <v>OverStock</v>
      </c>
      <c r="B56" s="14" t="s">
        <v>91</v>
      </c>
      <c r="C56" s="15" t="s">
        <v>34</v>
      </c>
      <c r="D56" s="16">
        <f>IFERROR(VLOOKUP(B56,#REF!,3,FALSE),0)</f>
        <v>0</v>
      </c>
      <c r="E56" s="18">
        <f t="shared" si="4"/>
        <v>40</v>
      </c>
      <c r="F56" s="16" t="str">
        <f>IFERROR(VLOOKUP(B56,#REF!,6,FALSE),"")</f>
        <v/>
      </c>
      <c r="G56" s="17">
        <v>12000</v>
      </c>
      <c r="H56" s="17">
        <v>12000</v>
      </c>
      <c r="I56" s="17" t="str">
        <f>IFERROR(VLOOKUP(B56,#REF!,9,FALSE),"")</f>
        <v/>
      </c>
      <c r="J56" s="17">
        <v>15000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15000</v>
      </c>
      <c r="Q56" s="17">
        <v>0</v>
      </c>
      <c r="R56" s="19">
        <v>27000</v>
      </c>
      <c r="S56" s="20">
        <v>72</v>
      </c>
      <c r="T56" s="21">
        <v>124.4</v>
      </c>
      <c r="U56" s="19">
        <v>375</v>
      </c>
      <c r="V56" s="17">
        <v>217</v>
      </c>
      <c r="W56" s="22">
        <v>0.6</v>
      </c>
      <c r="X56" s="23">
        <f t="shared" si="5"/>
        <v>100</v>
      </c>
      <c r="Y56" s="17">
        <v>0</v>
      </c>
      <c r="Z56" s="17">
        <v>1956</v>
      </c>
      <c r="AA56" s="17">
        <v>3415</v>
      </c>
      <c r="AB56" s="17">
        <v>1600</v>
      </c>
      <c r="AC56" s="15" t="s">
        <v>35</v>
      </c>
    </row>
    <row r="57" spans="1:29" hidden="1">
      <c r="A57" s="13" t="str">
        <f t="shared" si="3"/>
        <v>Normal</v>
      </c>
      <c r="B57" s="14" t="s">
        <v>92</v>
      </c>
      <c r="C57" s="15" t="s">
        <v>34</v>
      </c>
      <c r="D57" s="16">
        <f>IFERROR(VLOOKUP(B57,#REF!,3,FALSE),0)</f>
        <v>0</v>
      </c>
      <c r="E57" s="18">
        <f t="shared" si="4"/>
        <v>8</v>
      </c>
      <c r="F57" s="16" t="str">
        <f>IFERROR(VLOOKUP(B57,#REF!,6,FALSE),"")</f>
        <v/>
      </c>
      <c r="G57" s="17">
        <v>12000</v>
      </c>
      <c r="H57" s="17">
        <v>12000</v>
      </c>
      <c r="I57" s="17" t="str">
        <f>IFERROR(VLOOKUP(B57,#REF!,9,FALSE),"")</f>
        <v/>
      </c>
      <c r="J57" s="17">
        <v>9000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9000</v>
      </c>
      <c r="Q57" s="17">
        <v>0</v>
      </c>
      <c r="R57" s="19">
        <v>21000</v>
      </c>
      <c r="S57" s="20">
        <v>18.7</v>
      </c>
      <c r="T57" s="21">
        <v>111.7</v>
      </c>
      <c r="U57" s="19">
        <v>1125</v>
      </c>
      <c r="V57" s="17">
        <v>188</v>
      </c>
      <c r="W57" s="22">
        <v>0.2</v>
      </c>
      <c r="X57" s="23">
        <f t="shared" si="5"/>
        <v>50</v>
      </c>
      <c r="Y57" s="17">
        <v>0</v>
      </c>
      <c r="Z57" s="17">
        <v>1695</v>
      </c>
      <c r="AA57" s="17">
        <v>3361</v>
      </c>
      <c r="AB57" s="17">
        <v>1800</v>
      </c>
      <c r="AC57" s="15" t="s">
        <v>35</v>
      </c>
    </row>
    <row r="58" spans="1:29">
      <c r="A58" s="13" t="str">
        <f t="shared" si="3"/>
        <v>OverStock</v>
      </c>
      <c r="B58" s="14" t="s">
        <v>93</v>
      </c>
      <c r="C58" s="15" t="s">
        <v>34</v>
      </c>
      <c r="D58" s="16">
        <f>IFERROR(VLOOKUP(B58,#REF!,3,FALSE),0)</f>
        <v>0</v>
      </c>
      <c r="E58" s="18">
        <f t="shared" si="4"/>
        <v>23.4</v>
      </c>
      <c r="F58" s="16" t="str">
        <f>IFERROR(VLOOKUP(B58,#REF!,6,FALSE),"")</f>
        <v/>
      </c>
      <c r="G58" s="17">
        <v>81000</v>
      </c>
      <c r="H58" s="17">
        <v>60000</v>
      </c>
      <c r="I58" s="17" t="str">
        <f>IFERROR(VLOOKUP(B58,#REF!,9,FALSE),"")</f>
        <v/>
      </c>
      <c r="J58" s="17">
        <v>123000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123000</v>
      </c>
      <c r="Q58" s="17">
        <v>0</v>
      </c>
      <c r="R58" s="19">
        <v>204000</v>
      </c>
      <c r="S58" s="20">
        <v>38.9</v>
      </c>
      <c r="T58" s="21">
        <v>22.5</v>
      </c>
      <c r="U58" s="19">
        <v>5250</v>
      </c>
      <c r="V58" s="17">
        <v>9086</v>
      </c>
      <c r="W58" s="22">
        <v>1.7</v>
      </c>
      <c r="X58" s="23">
        <f t="shared" si="5"/>
        <v>100</v>
      </c>
      <c r="Y58" s="17">
        <v>9339</v>
      </c>
      <c r="Z58" s="17">
        <v>35656</v>
      </c>
      <c r="AA58" s="17">
        <v>67919</v>
      </c>
      <c r="AB58" s="17">
        <v>38293</v>
      </c>
      <c r="AC58" s="15" t="s">
        <v>35</v>
      </c>
    </row>
    <row r="59" spans="1:29" hidden="1">
      <c r="A59" s="13" t="str">
        <f t="shared" si="3"/>
        <v>FCST</v>
      </c>
      <c r="B59" s="14" t="s">
        <v>94</v>
      </c>
      <c r="C59" s="15" t="s">
        <v>34</v>
      </c>
      <c r="D59" s="16">
        <f>IFERROR(VLOOKUP(B59,#REF!,3,FALSE),0)</f>
        <v>0</v>
      </c>
      <c r="E59" s="18" t="str">
        <f t="shared" si="4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0</v>
      </c>
      <c r="S59" s="20" t="s">
        <v>36</v>
      </c>
      <c r="T59" s="21">
        <v>0</v>
      </c>
      <c r="U59" s="19">
        <v>0</v>
      </c>
      <c r="V59" s="17">
        <v>7241</v>
      </c>
      <c r="W59" s="22" t="s">
        <v>44</v>
      </c>
      <c r="X59" s="23" t="str">
        <f t="shared" si="5"/>
        <v>F</v>
      </c>
      <c r="Y59" s="17">
        <v>19568</v>
      </c>
      <c r="Z59" s="17">
        <v>31325</v>
      </c>
      <c r="AA59" s="17">
        <v>24579</v>
      </c>
      <c r="AB59" s="17">
        <v>23569</v>
      </c>
      <c r="AC59" s="15" t="s">
        <v>35</v>
      </c>
    </row>
    <row r="60" spans="1:29" hidden="1">
      <c r="A60" s="13" t="str">
        <f t="shared" si="3"/>
        <v>Normal</v>
      </c>
      <c r="B60" s="14" t="s">
        <v>95</v>
      </c>
      <c r="C60" s="15" t="s">
        <v>34</v>
      </c>
      <c r="D60" s="16">
        <f>IFERROR(VLOOKUP(B60,#REF!,3,FALSE),0)</f>
        <v>0</v>
      </c>
      <c r="E60" s="18">
        <f t="shared" si="4"/>
        <v>7.6</v>
      </c>
      <c r="F60" s="16" t="str">
        <f>IFERROR(VLOOKUP(B60,#REF!,6,FALSE),"")</f>
        <v/>
      </c>
      <c r="G60" s="17">
        <v>69000</v>
      </c>
      <c r="H60" s="17">
        <v>57000</v>
      </c>
      <c r="I60" s="17" t="str">
        <f>IFERROR(VLOOKUP(B60,#REF!,9,FALSE),"")</f>
        <v/>
      </c>
      <c r="J60" s="17">
        <v>54000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54000</v>
      </c>
      <c r="Q60" s="17">
        <v>0</v>
      </c>
      <c r="R60" s="19">
        <v>123000</v>
      </c>
      <c r="S60" s="20">
        <v>17.3</v>
      </c>
      <c r="T60" s="21" t="s">
        <v>36</v>
      </c>
      <c r="U60" s="19">
        <v>7125</v>
      </c>
      <c r="V60" s="17" t="s">
        <v>36</v>
      </c>
      <c r="W60" s="22" t="s">
        <v>40</v>
      </c>
      <c r="X60" s="23" t="str">
        <f t="shared" si="5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35</v>
      </c>
    </row>
    <row r="61" spans="1:29" hidden="1">
      <c r="A61" s="13" t="str">
        <f t="shared" si="3"/>
        <v>None</v>
      </c>
      <c r="B61" s="14" t="s">
        <v>96</v>
      </c>
      <c r="C61" s="15" t="s">
        <v>34</v>
      </c>
      <c r="D61" s="16">
        <f>IFERROR(VLOOKUP(B61,#REF!,3,FALSE),0)</f>
        <v>0</v>
      </c>
      <c r="E61" s="18" t="str">
        <f t="shared" si="4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 t="s">
        <v>36</v>
      </c>
      <c r="T61" s="21" t="s">
        <v>36</v>
      </c>
      <c r="U61" s="19">
        <v>0</v>
      </c>
      <c r="V61" s="17">
        <v>0</v>
      </c>
      <c r="W61" s="22" t="s">
        <v>40</v>
      </c>
      <c r="X61" s="23" t="str">
        <f t="shared" si="5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35</v>
      </c>
    </row>
    <row r="62" spans="1:29" hidden="1">
      <c r="A62" s="13" t="str">
        <f t="shared" si="3"/>
        <v>None</v>
      </c>
      <c r="B62" s="14" t="s">
        <v>97</v>
      </c>
      <c r="C62" s="15" t="s">
        <v>34</v>
      </c>
      <c r="D62" s="16">
        <f>IFERROR(VLOOKUP(B62,#REF!,3,FALSE),0)</f>
        <v>0</v>
      </c>
      <c r="E62" s="18" t="str">
        <f t="shared" si="4"/>
        <v>前八週無拉料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0</v>
      </c>
      <c r="S62" s="20" t="s">
        <v>36</v>
      </c>
      <c r="T62" s="21" t="s">
        <v>36</v>
      </c>
      <c r="U62" s="19">
        <v>0</v>
      </c>
      <c r="V62" s="17">
        <v>0</v>
      </c>
      <c r="W62" s="22" t="s">
        <v>40</v>
      </c>
      <c r="X62" s="23" t="str">
        <f t="shared" si="5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35</v>
      </c>
    </row>
    <row r="63" spans="1:29" hidden="1">
      <c r="A63" s="13" t="str">
        <f t="shared" si="3"/>
        <v>FCST</v>
      </c>
      <c r="B63" s="14" t="s">
        <v>98</v>
      </c>
      <c r="C63" s="15" t="s">
        <v>34</v>
      </c>
      <c r="D63" s="16">
        <f>IFERROR(VLOOKUP(B63,#REF!,3,FALSE),0)</f>
        <v>0</v>
      </c>
      <c r="E63" s="18" t="str">
        <f t="shared" si="4"/>
        <v>前八週無拉料</v>
      </c>
      <c r="F63" s="16" t="str">
        <f>IFERROR(VLOOKUP(B63,#REF!,6,FALSE),"")</f>
        <v/>
      </c>
      <c r="G63" s="17">
        <v>4000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4000</v>
      </c>
      <c r="S63" s="20" t="s">
        <v>36</v>
      </c>
      <c r="T63" s="21">
        <v>11.1</v>
      </c>
      <c r="U63" s="19">
        <v>0</v>
      </c>
      <c r="V63" s="17">
        <v>359</v>
      </c>
      <c r="W63" s="22" t="s">
        <v>44</v>
      </c>
      <c r="X63" s="23" t="str">
        <f t="shared" si="5"/>
        <v>F</v>
      </c>
      <c r="Y63" s="17">
        <v>0</v>
      </c>
      <c r="Z63" s="17">
        <v>3229</v>
      </c>
      <c r="AA63" s="17">
        <v>0</v>
      </c>
      <c r="AB63" s="17">
        <v>0</v>
      </c>
      <c r="AC63" s="15" t="s">
        <v>35</v>
      </c>
    </row>
    <row r="64" spans="1:29" hidden="1">
      <c r="A64" s="13" t="str">
        <f t="shared" si="3"/>
        <v>FCST</v>
      </c>
      <c r="B64" s="14" t="s">
        <v>99</v>
      </c>
      <c r="C64" s="15" t="s">
        <v>34</v>
      </c>
      <c r="D64" s="16">
        <f>IFERROR(VLOOKUP(B64,#REF!,3,FALSE),0)</f>
        <v>0</v>
      </c>
      <c r="E64" s="18" t="str">
        <f t="shared" si="4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0</v>
      </c>
      <c r="S64" s="20" t="s">
        <v>36</v>
      </c>
      <c r="T64" s="21">
        <v>0</v>
      </c>
      <c r="U64" s="19">
        <v>0</v>
      </c>
      <c r="V64" s="17">
        <v>4565</v>
      </c>
      <c r="W64" s="22" t="s">
        <v>44</v>
      </c>
      <c r="X64" s="23" t="str">
        <f t="shared" si="5"/>
        <v>F</v>
      </c>
      <c r="Y64" s="17">
        <v>7817</v>
      </c>
      <c r="Z64" s="17">
        <v>12400</v>
      </c>
      <c r="AA64" s="17">
        <v>37844</v>
      </c>
      <c r="AB64" s="17">
        <v>70932</v>
      </c>
      <c r="AC64" s="15" t="s">
        <v>35</v>
      </c>
    </row>
    <row r="65" spans="1:29">
      <c r="A65" s="13" t="str">
        <f t="shared" si="3"/>
        <v>OverStock</v>
      </c>
      <c r="B65" s="14" t="s">
        <v>100</v>
      </c>
      <c r="C65" s="15" t="s">
        <v>34</v>
      </c>
      <c r="D65" s="16">
        <f>IFERROR(VLOOKUP(B65,#REF!,3,FALSE),0)</f>
        <v>0</v>
      </c>
      <c r="E65" s="18">
        <f t="shared" si="4"/>
        <v>3.7</v>
      </c>
      <c r="F65" s="16" t="str">
        <f>IFERROR(VLOOKUP(B65,#REF!,6,FALSE),"")</f>
        <v/>
      </c>
      <c r="G65" s="17">
        <v>213000</v>
      </c>
      <c r="H65" s="17">
        <v>24000</v>
      </c>
      <c r="I65" s="17" t="str">
        <f>IFERROR(VLOOKUP(B65,#REF!,9,FALSE),"")</f>
        <v/>
      </c>
      <c r="J65" s="17">
        <v>33000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33000</v>
      </c>
      <c r="Q65" s="17">
        <v>0</v>
      </c>
      <c r="R65" s="19">
        <v>246000</v>
      </c>
      <c r="S65" s="20">
        <v>27.3</v>
      </c>
      <c r="T65" s="21" t="s">
        <v>36</v>
      </c>
      <c r="U65" s="19">
        <v>9000</v>
      </c>
      <c r="V65" s="17" t="s">
        <v>36</v>
      </c>
      <c r="W65" s="22" t="s">
        <v>40</v>
      </c>
      <c r="X65" s="23" t="str">
        <f t="shared" si="5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35</v>
      </c>
    </row>
    <row r="66" spans="1:29" hidden="1">
      <c r="A66" s="13" t="str">
        <f t="shared" si="3"/>
        <v>FCST</v>
      </c>
      <c r="B66" s="14" t="s">
        <v>101</v>
      </c>
      <c r="C66" s="15" t="s">
        <v>34</v>
      </c>
      <c r="D66" s="16">
        <f>IFERROR(VLOOKUP(B66,#REF!,3,FALSE),0)</f>
        <v>0</v>
      </c>
      <c r="E66" s="18" t="str">
        <f t="shared" si="4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0</v>
      </c>
      <c r="S66" s="20" t="s">
        <v>36</v>
      </c>
      <c r="T66" s="21">
        <v>0</v>
      </c>
      <c r="U66" s="19">
        <v>0</v>
      </c>
      <c r="V66" s="17">
        <v>1135</v>
      </c>
      <c r="W66" s="22" t="s">
        <v>44</v>
      </c>
      <c r="X66" s="23" t="str">
        <f t="shared" si="5"/>
        <v>F</v>
      </c>
      <c r="Y66" s="17">
        <v>2150</v>
      </c>
      <c r="Z66" s="17">
        <v>5040</v>
      </c>
      <c r="AA66" s="17">
        <v>3024</v>
      </c>
      <c r="AB66" s="17">
        <v>0</v>
      </c>
      <c r="AC66" s="15" t="s">
        <v>35</v>
      </c>
    </row>
    <row r="67" spans="1:29">
      <c r="A67" s="13" t="str">
        <f t="shared" si="3"/>
        <v>ZeroZero</v>
      </c>
      <c r="B67" s="14" t="s">
        <v>102</v>
      </c>
      <c r="C67" s="15" t="s">
        <v>34</v>
      </c>
      <c r="D67" s="16">
        <f>IFERROR(VLOOKUP(B67,#REF!,3,FALSE),0)</f>
        <v>0</v>
      </c>
      <c r="E67" s="18" t="str">
        <f t="shared" si="4"/>
        <v>前八週無拉料</v>
      </c>
      <c r="F67" s="16" t="str">
        <f>IFERROR(VLOOKUP(B67,#REF!,6,FALSE),"")</f>
        <v/>
      </c>
      <c r="G67" s="17">
        <v>3000</v>
      </c>
      <c r="H67" s="17">
        <v>0</v>
      </c>
      <c r="I67" s="17" t="str">
        <f>IFERROR(VLOOKUP(B67,#REF!,9,FALSE),"")</f>
        <v/>
      </c>
      <c r="J67" s="17">
        <v>9000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9000</v>
      </c>
      <c r="Q67" s="17">
        <v>0</v>
      </c>
      <c r="R67" s="19">
        <v>12000</v>
      </c>
      <c r="S67" s="20" t="s">
        <v>36</v>
      </c>
      <c r="T67" s="21" t="s">
        <v>36</v>
      </c>
      <c r="U67" s="19">
        <v>0</v>
      </c>
      <c r="V67" s="17" t="s">
        <v>36</v>
      </c>
      <c r="W67" s="22" t="s">
        <v>40</v>
      </c>
      <c r="X67" s="23" t="str">
        <f t="shared" si="5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35</v>
      </c>
    </row>
    <row r="68" spans="1:29" hidden="1">
      <c r="A68" s="13" t="str">
        <f t="shared" ref="A68:A102" si="6">IF(OR(U68=0,LEN(U68)=0)*OR(V68=0,LEN(V68)=0),IF(R68&gt;0,"ZeroZero","None"),IF(IF(LEN(S68)=0,0,S68)&gt;24,"OverStock",IF(U68=0,"FCST","Normal")))</f>
        <v>FCST</v>
      </c>
      <c r="B68" s="14" t="s">
        <v>103</v>
      </c>
      <c r="C68" s="15" t="s">
        <v>34</v>
      </c>
      <c r="D68" s="16">
        <f>IFERROR(VLOOKUP(B68,#REF!,3,FALSE),0)</f>
        <v>0</v>
      </c>
      <c r="E68" s="18" t="str">
        <f t="shared" ref="E68:E102" si="7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0</v>
      </c>
      <c r="S68" s="20" t="s">
        <v>36</v>
      </c>
      <c r="T68" s="21">
        <v>0</v>
      </c>
      <c r="U68" s="19">
        <v>0</v>
      </c>
      <c r="V68" s="17">
        <v>6043</v>
      </c>
      <c r="W68" s="22" t="s">
        <v>44</v>
      </c>
      <c r="X68" s="23" t="str">
        <f t="shared" ref="X68:X102" si="8">IF($W68="E","E",IF($W68="F","F",IF($W68&lt;0.5,50,IF($W68&lt;2,100,150))))</f>
        <v>F</v>
      </c>
      <c r="Y68" s="17">
        <v>296</v>
      </c>
      <c r="Z68" s="17">
        <v>23540</v>
      </c>
      <c r="AA68" s="17">
        <v>51201</v>
      </c>
      <c r="AB68" s="17">
        <v>32171</v>
      </c>
      <c r="AC68" s="15" t="s">
        <v>35</v>
      </c>
    </row>
    <row r="69" spans="1:29">
      <c r="A69" s="13" t="str">
        <f t="shared" si="6"/>
        <v>OverStock</v>
      </c>
      <c r="B69" s="14" t="s">
        <v>104</v>
      </c>
      <c r="C69" s="15" t="s">
        <v>34</v>
      </c>
      <c r="D69" s="16">
        <f>IFERROR(VLOOKUP(B69,#REF!,3,FALSE),0)</f>
        <v>0</v>
      </c>
      <c r="E69" s="18">
        <f t="shared" si="7"/>
        <v>20</v>
      </c>
      <c r="F69" s="16" t="str">
        <f>IFERROR(VLOOKUP(B69,#REF!,6,FALSE),"")</f>
        <v/>
      </c>
      <c r="G69" s="17">
        <v>105000</v>
      </c>
      <c r="H69" s="17">
        <v>105000</v>
      </c>
      <c r="I69" s="17" t="str">
        <f>IFERROR(VLOOKUP(B69,#REF!,9,FALSE),"")</f>
        <v/>
      </c>
      <c r="J69" s="17">
        <v>75000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75000</v>
      </c>
      <c r="Q69" s="17">
        <v>0</v>
      </c>
      <c r="R69" s="19">
        <v>180000</v>
      </c>
      <c r="S69" s="20">
        <v>48</v>
      </c>
      <c r="T69" s="21" t="s">
        <v>36</v>
      </c>
      <c r="U69" s="19">
        <v>3750</v>
      </c>
      <c r="V69" s="17" t="s">
        <v>36</v>
      </c>
      <c r="W69" s="22" t="s">
        <v>40</v>
      </c>
      <c r="X69" s="23" t="str">
        <f t="shared" si="8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35</v>
      </c>
    </row>
    <row r="70" spans="1:29" hidden="1">
      <c r="A70" s="13" t="str">
        <f t="shared" si="6"/>
        <v>FCST</v>
      </c>
      <c r="B70" s="14" t="s">
        <v>105</v>
      </c>
      <c r="C70" s="15" t="s">
        <v>34</v>
      </c>
      <c r="D70" s="16">
        <f>IFERROR(VLOOKUP(B70,#REF!,3,FALSE),0)</f>
        <v>0</v>
      </c>
      <c r="E70" s="18" t="str">
        <f t="shared" si="7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0</v>
      </c>
      <c r="S70" s="20" t="s">
        <v>36</v>
      </c>
      <c r="T70" s="21">
        <v>0</v>
      </c>
      <c r="U70" s="19">
        <v>0</v>
      </c>
      <c r="V70" s="17">
        <v>5324</v>
      </c>
      <c r="W70" s="22" t="s">
        <v>44</v>
      </c>
      <c r="X70" s="23" t="str">
        <f t="shared" si="8"/>
        <v>F</v>
      </c>
      <c r="Y70" s="17">
        <v>3449</v>
      </c>
      <c r="Z70" s="17">
        <v>22820</v>
      </c>
      <c r="AA70" s="17">
        <v>44731</v>
      </c>
      <c r="AB70" s="17">
        <v>26469</v>
      </c>
      <c r="AC70" s="15" t="s">
        <v>35</v>
      </c>
    </row>
    <row r="71" spans="1:29">
      <c r="A71" s="13" t="str">
        <f t="shared" si="6"/>
        <v>OverStock</v>
      </c>
      <c r="B71" s="14" t="s">
        <v>106</v>
      </c>
      <c r="C71" s="15" t="s">
        <v>34</v>
      </c>
      <c r="D71" s="16">
        <f>IFERROR(VLOOKUP(B71,#REF!,3,FALSE),0)</f>
        <v>0</v>
      </c>
      <c r="E71" s="18">
        <f t="shared" si="7"/>
        <v>11.3</v>
      </c>
      <c r="F71" s="16" t="str">
        <f>IFERROR(VLOOKUP(B71,#REF!,6,FALSE),"")</f>
        <v/>
      </c>
      <c r="G71" s="17">
        <v>87000</v>
      </c>
      <c r="H71" s="17">
        <v>45000</v>
      </c>
      <c r="I71" s="17" t="str">
        <f>IFERROR(VLOOKUP(B71,#REF!,9,FALSE),"")</f>
        <v/>
      </c>
      <c r="J71" s="17">
        <v>51000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51000</v>
      </c>
      <c r="Q71" s="17">
        <v>0</v>
      </c>
      <c r="R71" s="19">
        <v>138000</v>
      </c>
      <c r="S71" s="20">
        <v>30.7</v>
      </c>
      <c r="T71" s="21" t="s">
        <v>36</v>
      </c>
      <c r="U71" s="19">
        <v>4500</v>
      </c>
      <c r="V71" s="17" t="s">
        <v>36</v>
      </c>
      <c r="W71" s="22" t="s">
        <v>40</v>
      </c>
      <c r="X71" s="23" t="str">
        <f t="shared" si="8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35</v>
      </c>
    </row>
    <row r="72" spans="1:29" hidden="1">
      <c r="A72" s="13" t="str">
        <f t="shared" si="6"/>
        <v>FCST</v>
      </c>
      <c r="B72" s="14" t="s">
        <v>107</v>
      </c>
      <c r="C72" s="15" t="s">
        <v>34</v>
      </c>
      <c r="D72" s="16">
        <f>IFERROR(VLOOKUP(B72,#REF!,3,FALSE),0)</f>
        <v>0</v>
      </c>
      <c r="E72" s="18" t="str">
        <f t="shared" si="7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0</v>
      </c>
      <c r="S72" s="20" t="s">
        <v>36</v>
      </c>
      <c r="T72" s="21">
        <v>0</v>
      </c>
      <c r="U72" s="19">
        <v>0</v>
      </c>
      <c r="V72" s="17">
        <v>11259</v>
      </c>
      <c r="W72" s="22" t="s">
        <v>44</v>
      </c>
      <c r="X72" s="23" t="str">
        <f t="shared" si="8"/>
        <v>F</v>
      </c>
      <c r="Y72" s="17">
        <v>17123</v>
      </c>
      <c r="Z72" s="17">
        <v>33654</v>
      </c>
      <c r="AA72" s="17">
        <v>99334</v>
      </c>
      <c r="AB72" s="17">
        <v>161450</v>
      </c>
      <c r="AC72" s="15" t="s">
        <v>35</v>
      </c>
    </row>
    <row r="73" spans="1:29">
      <c r="A73" s="13" t="str">
        <f t="shared" si="6"/>
        <v>OverStock</v>
      </c>
      <c r="B73" s="14" t="s">
        <v>108</v>
      </c>
      <c r="C73" s="15" t="s">
        <v>34</v>
      </c>
      <c r="D73" s="16">
        <f>IFERROR(VLOOKUP(B73,#REF!,3,FALSE),0)</f>
        <v>0</v>
      </c>
      <c r="E73" s="18">
        <f t="shared" si="7"/>
        <v>3</v>
      </c>
      <c r="F73" s="16" t="str">
        <f>IFERROR(VLOOKUP(B73,#REF!,6,FALSE),"")</f>
        <v/>
      </c>
      <c r="G73" s="17">
        <v>420000</v>
      </c>
      <c r="H73" s="17">
        <v>60000</v>
      </c>
      <c r="I73" s="17" t="str">
        <f>IFERROR(VLOOKUP(B73,#REF!,9,FALSE),"")</f>
        <v/>
      </c>
      <c r="J73" s="17">
        <v>48000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48000</v>
      </c>
      <c r="Q73" s="17">
        <v>0</v>
      </c>
      <c r="R73" s="19">
        <v>468000</v>
      </c>
      <c r="S73" s="20">
        <v>29</v>
      </c>
      <c r="T73" s="21" t="s">
        <v>36</v>
      </c>
      <c r="U73" s="19">
        <v>16125</v>
      </c>
      <c r="V73" s="17" t="s">
        <v>36</v>
      </c>
      <c r="W73" s="22" t="s">
        <v>40</v>
      </c>
      <c r="X73" s="23" t="str">
        <f t="shared" si="8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35</v>
      </c>
    </row>
    <row r="74" spans="1:29">
      <c r="A74" s="13" t="str">
        <f t="shared" si="6"/>
        <v>OverStock</v>
      </c>
      <c r="B74" s="14" t="s">
        <v>109</v>
      </c>
      <c r="C74" s="15" t="s">
        <v>34</v>
      </c>
      <c r="D74" s="16">
        <f>IFERROR(VLOOKUP(B74,#REF!,3,FALSE),0)</f>
        <v>0</v>
      </c>
      <c r="E74" s="18">
        <f t="shared" si="7"/>
        <v>5.7</v>
      </c>
      <c r="F74" s="16" t="str">
        <f>IFERROR(VLOOKUP(B74,#REF!,6,FALSE),"")</f>
        <v/>
      </c>
      <c r="G74" s="17">
        <v>138000</v>
      </c>
      <c r="H74" s="17">
        <v>75000</v>
      </c>
      <c r="I74" s="17" t="str">
        <f>IFERROR(VLOOKUP(B74,#REF!,9,FALSE),"")</f>
        <v/>
      </c>
      <c r="J74" s="17">
        <v>15000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15000</v>
      </c>
      <c r="Q74" s="17">
        <v>0</v>
      </c>
      <c r="R74" s="19">
        <v>153000</v>
      </c>
      <c r="S74" s="20">
        <v>58.3</v>
      </c>
      <c r="T74" s="21">
        <v>24.8</v>
      </c>
      <c r="U74" s="19">
        <v>2625</v>
      </c>
      <c r="V74" s="17">
        <v>6178</v>
      </c>
      <c r="W74" s="22">
        <v>2.4</v>
      </c>
      <c r="X74" s="23">
        <f t="shared" si="8"/>
        <v>150</v>
      </c>
      <c r="Y74" s="17">
        <v>11518</v>
      </c>
      <c r="Z74" s="17">
        <v>24410</v>
      </c>
      <c r="AA74" s="17">
        <v>57659</v>
      </c>
      <c r="AB74" s="17">
        <v>37791</v>
      </c>
      <c r="AC74" s="15" t="s">
        <v>35</v>
      </c>
    </row>
    <row r="75" spans="1:29">
      <c r="A75" s="13" t="str">
        <f t="shared" si="6"/>
        <v>OverStock</v>
      </c>
      <c r="B75" s="14" t="s">
        <v>110</v>
      </c>
      <c r="C75" s="15" t="s">
        <v>34</v>
      </c>
      <c r="D75" s="16">
        <f>IFERROR(VLOOKUP(B75,#REF!,3,FALSE),0)</f>
        <v>0</v>
      </c>
      <c r="E75" s="18">
        <f t="shared" si="7"/>
        <v>24</v>
      </c>
      <c r="F75" s="16" t="str">
        <f>IFERROR(VLOOKUP(B75,#REF!,6,FALSE),"")</f>
        <v/>
      </c>
      <c r="G75" s="17">
        <v>12000</v>
      </c>
      <c r="H75" s="17">
        <v>12000</v>
      </c>
      <c r="I75" s="17" t="str">
        <f>IFERROR(VLOOKUP(B75,#REF!,9,FALSE),"")</f>
        <v/>
      </c>
      <c r="J75" s="17">
        <v>9000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9000</v>
      </c>
      <c r="Q75" s="17">
        <v>0</v>
      </c>
      <c r="R75" s="19">
        <v>21000</v>
      </c>
      <c r="S75" s="20">
        <v>56</v>
      </c>
      <c r="T75" s="21">
        <v>64.8</v>
      </c>
      <c r="U75" s="19">
        <v>375</v>
      </c>
      <c r="V75" s="17">
        <v>324</v>
      </c>
      <c r="W75" s="22">
        <v>0.9</v>
      </c>
      <c r="X75" s="23">
        <f t="shared" si="8"/>
        <v>100</v>
      </c>
      <c r="Y75" s="17">
        <v>2915</v>
      </c>
      <c r="Z75" s="17">
        <v>0</v>
      </c>
      <c r="AA75" s="17">
        <v>0</v>
      </c>
      <c r="AB75" s="17">
        <v>0</v>
      </c>
      <c r="AC75" s="15" t="s">
        <v>35</v>
      </c>
    </row>
    <row r="76" spans="1:29" hidden="1">
      <c r="A76" s="13" t="str">
        <f t="shared" si="6"/>
        <v>FCST</v>
      </c>
      <c r="B76" s="14" t="s">
        <v>111</v>
      </c>
      <c r="C76" s="15" t="s">
        <v>34</v>
      </c>
      <c r="D76" s="16">
        <f>IFERROR(VLOOKUP(B76,#REF!,3,FALSE),0)</f>
        <v>0</v>
      </c>
      <c r="E76" s="18" t="str">
        <f t="shared" si="7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0</v>
      </c>
      <c r="S76" s="20" t="s">
        <v>36</v>
      </c>
      <c r="T76" s="21">
        <v>0</v>
      </c>
      <c r="U76" s="19">
        <v>0</v>
      </c>
      <c r="V76" s="17">
        <v>601</v>
      </c>
      <c r="W76" s="22" t="s">
        <v>44</v>
      </c>
      <c r="X76" s="23" t="str">
        <f t="shared" si="8"/>
        <v>F</v>
      </c>
      <c r="Y76" s="17">
        <v>0</v>
      </c>
      <c r="Z76" s="17">
        <v>5412</v>
      </c>
      <c r="AA76" s="17">
        <v>0</v>
      </c>
      <c r="AB76" s="17">
        <v>0</v>
      </c>
      <c r="AC76" s="15" t="s">
        <v>35</v>
      </c>
    </row>
    <row r="77" spans="1:29" hidden="1">
      <c r="A77" s="13" t="str">
        <f t="shared" si="6"/>
        <v>FCST</v>
      </c>
      <c r="B77" s="14" t="s">
        <v>112</v>
      </c>
      <c r="C77" s="15" t="s">
        <v>34</v>
      </c>
      <c r="D77" s="16">
        <f>IFERROR(VLOOKUP(B77,#REF!,3,FALSE),0)</f>
        <v>0</v>
      </c>
      <c r="E77" s="18" t="str">
        <f t="shared" si="7"/>
        <v>前八週無拉料</v>
      </c>
      <c r="F77" s="16" t="str">
        <f>IFERROR(VLOOKUP(B77,#REF!,6,FALSE),"")</f>
        <v/>
      </c>
      <c r="G77" s="17">
        <v>3000</v>
      </c>
      <c r="H77" s="17">
        <v>3000</v>
      </c>
      <c r="I77" s="17" t="str">
        <f>IFERROR(VLOOKUP(B77,#REF!,9,FALSE),"")</f>
        <v/>
      </c>
      <c r="J77" s="17">
        <v>3000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3000</v>
      </c>
      <c r="Q77" s="17">
        <v>0</v>
      </c>
      <c r="R77" s="19">
        <v>6000</v>
      </c>
      <c r="S77" s="20" t="s">
        <v>36</v>
      </c>
      <c r="T77" s="21">
        <v>22.1</v>
      </c>
      <c r="U77" s="19">
        <v>0</v>
      </c>
      <c r="V77" s="17">
        <v>272</v>
      </c>
      <c r="W77" s="22" t="s">
        <v>44</v>
      </c>
      <c r="X77" s="23" t="str">
        <f t="shared" si="8"/>
        <v>F</v>
      </c>
      <c r="Y77" s="17">
        <v>0</v>
      </c>
      <c r="Z77" s="17">
        <v>2446</v>
      </c>
      <c r="AA77" s="17">
        <v>0</v>
      </c>
      <c r="AB77" s="17">
        <v>0</v>
      </c>
      <c r="AC77" s="15" t="s">
        <v>35</v>
      </c>
    </row>
    <row r="78" spans="1:29" hidden="1">
      <c r="A78" s="13" t="str">
        <f t="shared" si="6"/>
        <v>Normal</v>
      </c>
      <c r="B78" s="14" t="s">
        <v>113</v>
      </c>
      <c r="C78" s="15" t="s">
        <v>34</v>
      </c>
      <c r="D78" s="16">
        <f>IFERROR(VLOOKUP(B78,#REF!,3,FALSE),0)</f>
        <v>0</v>
      </c>
      <c r="E78" s="18">
        <f t="shared" si="7"/>
        <v>0</v>
      </c>
      <c r="F78" s="16" t="str">
        <f>IFERROR(VLOOKUP(B78,#REF!,6,FALSE),"")</f>
        <v/>
      </c>
      <c r="G78" s="17">
        <v>45000</v>
      </c>
      <c r="H78" s="17">
        <v>45000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45000</v>
      </c>
      <c r="S78" s="20">
        <v>24</v>
      </c>
      <c r="T78" s="21" t="s">
        <v>36</v>
      </c>
      <c r="U78" s="19">
        <v>1875</v>
      </c>
      <c r="V78" s="17">
        <v>0</v>
      </c>
      <c r="W78" s="22" t="s">
        <v>40</v>
      </c>
      <c r="X78" s="23" t="str">
        <f t="shared" si="8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35</v>
      </c>
    </row>
    <row r="79" spans="1:29" hidden="1">
      <c r="A79" s="13" t="str">
        <f t="shared" si="6"/>
        <v>FCST</v>
      </c>
      <c r="B79" s="14" t="s">
        <v>114</v>
      </c>
      <c r="C79" s="15" t="s">
        <v>34</v>
      </c>
      <c r="D79" s="16">
        <f>IFERROR(VLOOKUP(B79,#REF!,3,FALSE),0)</f>
        <v>0</v>
      </c>
      <c r="E79" s="18" t="str">
        <f t="shared" si="7"/>
        <v>前八週無拉料</v>
      </c>
      <c r="F79" s="16" t="str">
        <f>IFERROR(VLOOKUP(B79,#REF!,6,FALSE),"")</f>
        <v/>
      </c>
      <c r="G79" s="17">
        <v>3000</v>
      </c>
      <c r="H79" s="17">
        <v>3000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3000</v>
      </c>
      <c r="S79" s="20" t="s">
        <v>36</v>
      </c>
      <c r="T79" s="21">
        <v>10.4</v>
      </c>
      <c r="U79" s="19">
        <v>0</v>
      </c>
      <c r="V79" s="17">
        <v>288</v>
      </c>
      <c r="W79" s="22" t="s">
        <v>44</v>
      </c>
      <c r="X79" s="23" t="str">
        <f t="shared" si="8"/>
        <v>F</v>
      </c>
      <c r="Y79" s="17">
        <v>0</v>
      </c>
      <c r="Z79" s="17">
        <v>2591</v>
      </c>
      <c r="AA79" s="17">
        <v>0</v>
      </c>
      <c r="AB79" s="17">
        <v>0</v>
      </c>
      <c r="AC79" s="15" t="s">
        <v>35</v>
      </c>
    </row>
    <row r="80" spans="1:29" hidden="1">
      <c r="A80" s="13" t="str">
        <f t="shared" si="6"/>
        <v>FCST</v>
      </c>
      <c r="B80" s="14" t="s">
        <v>115</v>
      </c>
      <c r="C80" s="15" t="s">
        <v>34</v>
      </c>
      <c r="D80" s="16">
        <f>IFERROR(VLOOKUP(B80,#REF!,3,FALSE),0)</f>
        <v>0</v>
      </c>
      <c r="E80" s="18" t="str">
        <f t="shared" si="7"/>
        <v>前八週無拉料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 t="s">
        <v>36</v>
      </c>
      <c r="T80" s="21">
        <v>0</v>
      </c>
      <c r="U80" s="19">
        <v>0</v>
      </c>
      <c r="V80" s="17">
        <v>301</v>
      </c>
      <c r="W80" s="22" t="s">
        <v>44</v>
      </c>
      <c r="X80" s="23" t="str">
        <f t="shared" si="8"/>
        <v>F</v>
      </c>
      <c r="Y80" s="17">
        <v>0</v>
      </c>
      <c r="Z80" s="17">
        <v>2713</v>
      </c>
      <c r="AA80" s="17">
        <v>0</v>
      </c>
      <c r="AB80" s="17">
        <v>0</v>
      </c>
      <c r="AC80" s="15" t="s">
        <v>35</v>
      </c>
    </row>
    <row r="81" spans="1:29" hidden="1">
      <c r="A81" s="13" t="str">
        <f t="shared" si="6"/>
        <v>Normal</v>
      </c>
      <c r="B81" s="14" t="s">
        <v>116</v>
      </c>
      <c r="C81" s="15" t="s">
        <v>34</v>
      </c>
      <c r="D81" s="16">
        <f>IFERROR(VLOOKUP(B81,#REF!,3,FALSE),0)</f>
        <v>0</v>
      </c>
      <c r="E81" s="18">
        <f t="shared" si="7"/>
        <v>0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>
        <v>0</v>
      </c>
      <c r="T81" s="21">
        <v>0</v>
      </c>
      <c r="U81" s="19">
        <v>375</v>
      </c>
      <c r="V81" s="17">
        <v>415</v>
      </c>
      <c r="W81" s="22">
        <v>1.1000000000000001</v>
      </c>
      <c r="X81" s="23">
        <f t="shared" si="8"/>
        <v>100</v>
      </c>
      <c r="Y81" s="17">
        <v>62</v>
      </c>
      <c r="Z81" s="17">
        <v>3676</v>
      </c>
      <c r="AA81" s="17">
        <v>0</v>
      </c>
      <c r="AB81" s="17">
        <v>0</v>
      </c>
      <c r="AC81" s="15" t="s">
        <v>35</v>
      </c>
    </row>
    <row r="82" spans="1:29" hidden="1">
      <c r="A82" s="13" t="str">
        <f t="shared" si="6"/>
        <v>FCST</v>
      </c>
      <c r="B82" s="14" t="s">
        <v>117</v>
      </c>
      <c r="C82" s="15" t="s">
        <v>34</v>
      </c>
      <c r="D82" s="16">
        <f>IFERROR(VLOOKUP(B82,#REF!,3,FALSE),0)</f>
        <v>0</v>
      </c>
      <c r="E82" s="18" t="str">
        <f t="shared" si="7"/>
        <v>前八週無拉料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0</v>
      </c>
      <c r="S82" s="20" t="s">
        <v>36</v>
      </c>
      <c r="T82" s="21">
        <v>0</v>
      </c>
      <c r="U82" s="19">
        <v>0</v>
      </c>
      <c r="V82" s="17">
        <v>5601</v>
      </c>
      <c r="W82" s="22" t="s">
        <v>44</v>
      </c>
      <c r="X82" s="23" t="str">
        <f t="shared" si="8"/>
        <v>F</v>
      </c>
      <c r="Y82" s="17">
        <v>15503</v>
      </c>
      <c r="Z82" s="17">
        <v>22987</v>
      </c>
      <c r="AA82" s="17">
        <v>20044</v>
      </c>
      <c r="AB82" s="17">
        <v>22988</v>
      </c>
      <c r="AC82" s="15" t="s">
        <v>35</v>
      </c>
    </row>
    <row r="83" spans="1:29">
      <c r="A83" s="13" t="str">
        <f t="shared" si="6"/>
        <v>OverStock</v>
      </c>
      <c r="B83" s="14" t="s">
        <v>118</v>
      </c>
      <c r="C83" s="15" t="s">
        <v>34</v>
      </c>
      <c r="D83" s="16">
        <f>IFERROR(VLOOKUP(B83,#REF!,3,FALSE),0)</f>
        <v>0</v>
      </c>
      <c r="E83" s="18">
        <f t="shared" si="7"/>
        <v>8.6999999999999993</v>
      </c>
      <c r="F83" s="16" t="str">
        <f>IFERROR(VLOOKUP(B83,#REF!,6,FALSE),"")</f>
        <v/>
      </c>
      <c r="G83" s="17">
        <v>110000</v>
      </c>
      <c r="H83" s="17">
        <v>40000</v>
      </c>
      <c r="I83" s="17" t="str">
        <f>IFERROR(VLOOKUP(B83,#REF!,9,FALSE),"")</f>
        <v/>
      </c>
      <c r="J83" s="17">
        <v>60000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60000</v>
      </c>
      <c r="Q83" s="17">
        <v>0</v>
      </c>
      <c r="R83" s="19">
        <v>170000</v>
      </c>
      <c r="S83" s="20">
        <v>24.7</v>
      </c>
      <c r="T83" s="21" t="s">
        <v>36</v>
      </c>
      <c r="U83" s="19">
        <v>6875</v>
      </c>
      <c r="V83" s="17" t="s">
        <v>36</v>
      </c>
      <c r="W83" s="22" t="s">
        <v>40</v>
      </c>
      <c r="X83" s="23" t="str">
        <f t="shared" si="8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35</v>
      </c>
    </row>
    <row r="84" spans="1:29" hidden="1">
      <c r="A84" s="13" t="str">
        <f t="shared" si="6"/>
        <v>Normal</v>
      </c>
      <c r="B84" s="14" t="s">
        <v>119</v>
      </c>
      <c r="C84" s="15" t="s">
        <v>34</v>
      </c>
      <c r="D84" s="16">
        <f>IFERROR(VLOOKUP(B84,#REF!,3,FALSE),0)</f>
        <v>0</v>
      </c>
      <c r="E84" s="18">
        <f t="shared" si="7"/>
        <v>14.3</v>
      </c>
      <c r="F84" s="16" t="str">
        <f>IFERROR(VLOOKUP(B84,#REF!,6,FALSE),"")</f>
        <v/>
      </c>
      <c r="G84" s="17">
        <v>35000</v>
      </c>
      <c r="H84" s="17">
        <v>0</v>
      </c>
      <c r="I84" s="17" t="str">
        <f>IFERROR(VLOOKUP(B84,#REF!,9,FALSE),"")</f>
        <v/>
      </c>
      <c r="J84" s="17">
        <v>80403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80403</v>
      </c>
      <c r="Q84" s="17">
        <v>0</v>
      </c>
      <c r="R84" s="19">
        <v>115403</v>
      </c>
      <c r="S84" s="20">
        <v>20.5</v>
      </c>
      <c r="T84" s="21">
        <v>21</v>
      </c>
      <c r="U84" s="19">
        <v>5625</v>
      </c>
      <c r="V84" s="17">
        <v>5507</v>
      </c>
      <c r="W84" s="22">
        <v>1</v>
      </c>
      <c r="X84" s="23">
        <f t="shared" si="8"/>
        <v>100</v>
      </c>
      <c r="Y84" s="17">
        <v>13381</v>
      </c>
      <c r="Z84" s="17">
        <v>26608</v>
      </c>
      <c r="AA84" s="17">
        <v>16902</v>
      </c>
      <c r="AB84" s="17">
        <v>15428</v>
      </c>
      <c r="AC84" s="15" t="s">
        <v>35</v>
      </c>
    </row>
    <row r="85" spans="1:29" hidden="1">
      <c r="A85" s="13" t="str">
        <f t="shared" si="6"/>
        <v>FCST</v>
      </c>
      <c r="B85" s="14" t="s">
        <v>120</v>
      </c>
      <c r="C85" s="15" t="s">
        <v>34</v>
      </c>
      <c r="D85" s="16">
        <f>IFERROR(VLOOKUP(B85,#REF!,3,FALSE),0)</f>
        <v>0</v>
      </c>
      <c r="E85" s="18" t="str">
        <f t="shared" si="7"/>
        <v>前八週無拉料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66000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66000</v>
      </c>
      <c r="Q85" s="17">
        <v>0</v>
      </c>
      <c r="R85" s="19">
        <v>66000</v>
      </c>
      <c r="S85" s="20" t="s">
        <v>36</v>
      </c>
      <c r="T85" s="21">
        <v>22</v>
      </c>
      <c r="U85" s="19">
        <v>0</v>
      </c>
      <c r="V85" s="17">
        <v>2996</v>
      </c>
      <c r="W85" s="22" t="s">
        <v>44</v>
      </c>
      <c r="X85" s="23" t="str">
        <f t="shared" si="8"/>
        <v>F</v>
      </c>
      <c r="Y85" s="17">
        <v>0</v>
      </c>
      <c r="Z85" s="17">
        <v>26965</v>
      </c>
      <c r="AA85" s="17">
        <v>0</v>
      </c>
      <c r="AB85" s="17">
        <v>45190</v>
      </c>
      <c r="AC85" s="15" t="s">
        <v>35</v>
      </c>
    </row>
    <row r="86" spans="1:29" hidden="1">
      <c r="A86" s="13" t="str">
        <f t="shared" si="6"/>
        <v>FCST</v>
      </c>
      <c r="B86" s="14" t="s">
        <v>121</v>
      </c>
      <c r="C86" s="15" t="s">
        <v>34</v>
      </c>
      <c r="D86" s="16">
        <f>IFERROR(VLOOKUP(B86,#REF!,3,FALSE),0)</f>
        <v>0</v>
      </c>
      <c r="E86" s="18" t="str">
        <f t="shared" si="7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0</v>
      </c>
      <c r="S86" s="20" t="s">
        <v>36</v>
      </c>
      <c r="T86" s="21">
        <v>0</v>
      </c>
      <c r="U86" s="19">
        <v>0</v>
      </c>
      <c r="V86" s="17">
        <v>86214</v>
      </c>
      <c r="W86" s="22" t="s">
        <v>44</v>
      </c>
      <c r="X86" s="23" t="str">
        <f t="shared" si="8"/>
        <v>F</v>
      </c>
      <c r="Y86" s="17">
        <v>283041</v>
      </c>
      <c r="Z86" s="17">
        <v>340837</v>
      </c>
      <c r="AA86" s="17">
        <v>251385</v>
      </c>
      <c r="AB86" s="17">
        <v>291143</v>
      </c>
      <c r="AC86" s="15" t="s">
        <v>35</v>
      </c>
    </row>
    <row r="87" spans="1:29" hidden="1">
      <c r="A87" s="13" t="str">
        <f t="shared" si="6"/>
        <v>Normal</v>
      </c>
      <c r="B87" s="14" t="s">
        <v>122</v>
      </c>
      <c r="C87" s="15" t="s">
        <v>34</v>
      </c>
      <c r="D87" s="16">
        <f>IFERROR(VLOOKUP(B87,#REF!,3,FALSE),0)</f>
        <v>0</v>
      </c>
      <c r="E87" s="18">
        <f t="shared" si="7"/>
        <v>1.7</v>
      </c>
      <c r="F87" s="16" t="str">
        <f>IFERROR(VLOOKUP(B87,#REF!,6,FALSE),"")</f>
        <v/>
      </c>
      <c r="G87" s="17">
        <v>1312000</v>
      </c>
      <c r="H87" s="17">
        <v>1312000</v>
      </c>
      <c r="I87" s="17" t="str">
        <f>IFERROR(VLOOKUP(B87,#REF!,9,FALSE),"")</f>
        <v/>
      </c>
      <c r="J87" s="17">
        <v>184000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184000</v>
      </c>
      <c r="Q87" s="17">
        <v>0</v>
      </c>
      <c r="R87" s="19">
        <v>1496000</v>
      </c>
      <c r="S87" s="20">
        <v>14.2</v>
      </c>
      <c r="T87" s="21" t="s">
        <v>36</v>
      </c>
      <c r="U87" s="19">
        <v>105500</v>
      </c>
      <c r="V87" s="17" t="s">
        <v>36</v>
      </c>
      <c r="W87" s="22" t="s">
        <v>40</v>
      </c>
      <c r="X87" s="23" t="str">
        <f t="shared" si="8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35</v>
      </c>
    </row>
    <row r="88" spans="1:29">
      <c r="A88" s="13" t="str">
        <f t="shared" si="6"/>
        <v>OverStock</v>
      </c>
      <c r="B88" s="14" t="s">
        <v>123</v>
      </c>
      <c r="C88" s="15" t="s">
        <v>34</v>
      </c>
      <c r="D88" s="16">
        <f>IFERROR(VLOOKUP(B88,#REF!,3,FALSE),0)</f>
        <v>0</v>
      </c>
      <c r="E88" s="18">
        <f t="shared" si="7"/>
        <v>39.299999999999997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177000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177000</v>
      </c>
      <c r="Q88" s="17">
        <v>0</v>
      </c>
      <c r="R88" s="19">
        <v>177000</v>
      </c>
      <c r="S88" s="20">
        <v>39.299999999999997</v>
      </c>
      <c r="T88" s="21" t="s">
        <v>36</v>
      </c>
      <c r="U88" s="19">
        <v>4500</v>
      </c>
      <c r="V88" s="17" t="s">
        <v>36</v>
      </c>
      <c r="W88" s="22" t="s">
        <v>40</v>
      </c>
      <c r="X88" s="23" t="str">
        <f t="shared" si="8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35</v>
      </c>
    </row>
    <row r="89" spans="1:29" hidden="1">
      <c r="A89" s="13" t="str">
        <f t="shared" si="6"/>
        <v>Normal</v>
      </c>
      <c r="B89" s="14" t="s">
        <v>124</v>
      </c>
      <c r="C89" s="15" t="s">
        <v>34</v>
      </c>
      <c r="D89" s="16">
        <f>IFERROR(VLOOKUP(B89,#REF!,3,FALSE),0)</f>
        <v>0</v>
      </c>
      <c r="E89" s="18">
        <f t="shared" si="7"/>
        <v>3.4</v>
      </c>
      <c r="F89" s="16" t="str">
        <f>IFERROR(VLOOKUP(B89,#REF!,6,FALSE),"")</f>
        <v/>
      </c>
      <c r="G89" s="17">
        <v>234000</v>
      </c>
      <c r="H89" s="17">
        <v>108000</v>
      </c>
      <c r="I89" s="17" t="str">
        <f>IFERROR(VLOOKUP(B89,#REF!,9,FALSE),"")</f>
        <v/>
      </c>
      <c r="J89" s="17">
        <v>48000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48000</v>
      </c>
      <c r="Q89" s="17">
        <v>0</v>
      </c>
      <c r="R89" s="19">
        <v>282000</v>
      </c>
      <c r="S89" s="20">
        <v>19.8</v>
      </c>
      <c r="T89" s="21">
        <v>17</v>
      </c>
      <c r="U89" s="19">
        <v>14250</v>
      </c>
      <c r="V89" s="17">
        <v>16625</v>
      </c>
      <c r="W89" s="22">
        <v>1.2</v>
      </c>
      <c r="X89" s="23">
        <f t="shared" si="8"/>
        <v>100</v>
      </c>
      <c r="Y89" s="17">
        <v>47370</v>
      </c>
      <c r="Z89" s="17">
        <v>67123</v>
      </c>
      <c r="AA89" s="17">
        <v>60019</v>
      </c>
      <c r="AB89" s="17">
        <v>58970</v>
      </c>
      <c r="AC89" s="15" t="s">
        <v>35</v>
      </c>
    </row>
    <row r="90" spans="1:29" hidden="1">
      <c r="A90" s="13" t="str">
        <f t="shared" si="6"/>
        <v>FCST</v>
      </c>
      <c r="B90" s="14" t="s">
        <v>125</v>
      </c>
      <c r="C90" s="15" t="s">
        <v>34</v>
      </c>
      <c r="D90" s="16">
        <f>IFERROR(VLOOKUP(B90,#REF!,3,FALSE),0)</f>
        <v>0</v>
      </c>
      <c r="E90" s="18" t="str">
        <f t="shared" si="7"/>
        <v>前八週無拉料</v>
      </c>
      <c r="F90" s="16" t="str">
        <f>IFERROR(VLOOKUP(B90,#REF!,6,FALSE),"")</f>
        <v/>
      </c>
      <c r="G90" s="17">
        <v>40000</v>
      </c>
      <c r="H90" s="17">
        <v>0</v>
      </c>
      <c r="I90" s="17" t="str">
        <f>IFERROR(VLOOKUP(B90,#REF!,9,FALSE),"")</f>
        <v/>
      </c>
      <c r="J90" s="17">
        <v>17500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17500</v>
      </c>
      <c r="Q90" s="17">
        <v>0</v>
      </c>
      <c r="R90" s="19">
        <v>57500</v>
      </c>
      <c r="S90" s="20" t="s">
        <v>36</v>
      </c>
      <c r="T90" s="21">
        <v>13.2</v>
      </c>
      <c r="U90" s="19">
        <v>0</v>
      </c>
      <c r="V90" s="17">
        <v>4372</v>
      </c>
      <c r="W90" s="22" t="s">
        <v>44</v>
      </c>
      <c r="X90" s="23" t="str">
        <f t="shared" si="8"/>
        <v>F</v>
      </c>
      <c r="Y90" s="17">
        <v>12471</v>
      </c>
      <c r="Z90" s="17">
        <v>16800</v>
      </c>
      <c r="AA90" s="17">
        <v>10080</v>
      </c>
      <c r="AB90" s="17">
        <v>0</v>
      </c>
      <c r="AC90" s="15" t="s">
        <v>35</v>
      </c>
    </row>
    <row r="91" spans="1:29">
      <c r="A91" s="13" t="str">
        <f t="shared" si="6"/>
        <v>OverStock</v>
      </c>
      <c r="B91" s="14" t="s">
        <v>126</v>
      </c>
      <c r="C91" s="15" t="s">
        <v>34</v>
      </c>
      <c r="D91" s="16">
        <f>IFERROR(VLOOKUP(B91,#REF!,3,FALSE),0)</f>
        <v>0</v>
      </c>
      <c r="E91" s="18">
        <f t="shared" si="7"/>
        <v>3.8</v>
      </c>
      <c r="F91" s="16" t="str">
        <f>IFERROR(VLOOKUP(B91,#REF!,6,FALSE),"")</f>
        <v/>
      </c>
      <c r="G91" s="17">
        <v>305000</v>
      </c>
      <c r="H91" s="17">
        <v>245000</v>
      </c>
      <c r="I91" s="17" t="str">
        <f>IFERROR(VLOOKUP(B91,#REF!,9,FALSE),"")</f>
        <v/>
      </c>
      <c r="J91" s="17">
        <v>50000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50000</v>
      </c>
      <c r="Q91" s="17">
        <v>0</v>
      </c>
      <c r="R91" s="19">
        <v>355000</v>
      </c>
      <c r="S91" s="20">
        <v>27</v>
      </c>
      <c r="T91" s="21">
        <v>37.799999999999997</v>
      </c>
      <c r="U91" s="19">
        <v>13125</v>
      </c>
      <c r="V91" s="17">
        <v>9380</v>
      </c>
      <c r="W91" s="22">
        <v>0.7</v>
      </c>
      <c r="X91" s="23">
        <f t="shared" si="8"/>
        <v>100</v>
      </c>
      <c r="Y91" s="17">
        <v>11992</v>
      </c>
      <c r="Z91" s="17">
        <v>35656</v>
      </c>
      <c r="AA91" s="17">
        <v>67919</v>
      </c>
      <c r="AB91" s="17">
        <v>38293</v>
      </c>
      <c r="AC91" s="15" t="s">
        <v>35</v>
      </c>
    </row>
    <row r="92" spans="1:29" hidden="1">
      <c r="A92" s="13" t="str">
        <f t="shared" si="6"/>
        <v>FCST</v>
      </c>
      <c r="B92" s="14" t="s">
        <v>127</v>
      </c>
      <c r="C92" s="15" t="s">
        <v>34</v>
      </c>
      <c r="D92" s="16">
        <f>IFERROR(VLOOKUP(B92,#REF!,3,FALSE),0)</f>
        <v>0</v>
      </c>
      <c r="E92" s="18" t="str">
        <f t="shared" si="7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0</v>
      </c>
      <c r="S92" s="20" t="s">
        <v>36</v>
      </c>
      <c r="T92" s="21">
        <v>0</v>
      </c>
      <c r="U92" s="19">
        <v>0</v>
      </c>
      <c r="V92" s="17">
        <v>385</v>
      </c>
      <c r="W92" s="22" t="s">
        <v>44</v>
      </c>
      <c r="X92" s="23" t="str">
        <f t="shared" si="8"/>
        <v>F</v>
      </c>
      <c r="Y92" s="17">
        <v>1434</v>
      </c>
      <c r="Z92" s="17">
        <v>481</v>
      </c>
      <c r="AA92" s="17">
        <v>1850</v>
      </c>
      <c r="AB92" s="17">
        <v>444</v>
      </c>
      <c r="AC92" s="15" t="s">
        <v>35</v>
      </c>
    </row>
    <row r="93" spans="1:29" hidden="1">
      <c r="A93" s="13" t="str">
        <f t="shared" si="6"/>
        <v>Normal</v>
      </c>
      <c r="B93" s="14" t="s">
        <v>128</v>
      </c>
      <c r="C93" s="15" t="s">
        <v>34</v>
      </c>
      <c r="D93" s="16">
        <f>IFERROR(VLOOKUP(B93,#REF!,3,FALSE),0)</f>
        <v>0</v>
      </c>
      <c r="E93" s="18">
        <f t="shared" si="7"/>
        <v>0</v>
      </c>
      <c r="F93" s="16" t="str">
        <f>IFERROR(VLOOKUP(B93,#REF!,6,FALSE),"")</f>
        <v/>
      </c>
      <c r="G93" s="17">
        <v>3000</v>
      </c>
      <c r="H93" s="17">
        <v>3000</v>
      </c>
      <c r="I93" s="17" t="str">
        <f>IFERROR(VLOOKUP(B93,#REF!,9,FALSE),"")</f>
        <v/>
      </c>
      <c r="J93" s="17">
        <v>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0</v>
      </c>
      <c r="R93" s="19">
        <v>3000</v>
      </c>
      <c r="S93" s="20">
        <v>8</v>
      </c>
      <c r="T93" s="21" t="s">
        <v>36</v>
      </c>
      <c r="U93" s="19">
        <v>375</v>
      </c>
      <c r="V93" s="17" t="s">
        <v>36</v>
      </c>
      <c r="W93" s="22" t="s">
        <v>40</v>
      </c>
      <c r="X93" s="23" t="str">
        <f t="shared" si="8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35</v>
      </c>
    </row>
    <row r="94" spans="1:29" hidden="1">
      <c r="A94" s="13" t="str">
        <f t="shared" si="6"/>
        <v>FCST</v>
      </c>
      <c r="B94" s="14" t="s">
        <v>129</v>
      </c>
      <c r="C94" s="15" t="s">
        <v>34</v>
      </c>
      <c r="D94" s="16">
        <f>IFERROR(VLOOKUP(B94,#REF!,3,FALSE),0)</f>
        <v>0</v>
      </c>
      <c r="E94" s="18" t="str">
        <f t="shared" si="7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15000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15000</v>
      </c>
      <c r="Q94" s="17">
        <v>0</v>
      </c>
      <c r="R94" s="19">
        <v>15000</v>
      </c>
      <c r="S94" s="20" t="s">
        <v>36</v>
      </c>
      <c r="T94" s="21">
        <v>1.3</v>
      </c>
      <c r="U94" s="19">
        <v>0</v>
      </c>
      <c r="V94" s="17">
        <v>11440</v>
      </c>
      <c r="W94" s="22" t="s">
        <v>44</v>
      </c>
      <c r="X94" s="23" t="str">
        <f t="shared" si="8"/>
        <v>F</v>
      </c>
      <c r="Y94" s="17">
        <v>31255</v>
      </c>
      <c r="Z94" s="17">
        <v>47050</v>
      </c>
      <c r="AA94" s="17">
        <v>41338</v>
      </c>
      <c r="AB94" s="17">
        <v>49857</v>
      </c>
      <c r="AC94" s="15" t="s">
        <v>35</v>
      </c>
    </row>
    <row r="95" spans="1:29" hidden="1">
      <c r="A95" s="13" t="str">
        <f t="shared" si="6"/>
        <v>Normal</v>
      </c>
      <c r="B95" s="14" t="s">
        <v>130</v>
      </c>
      <c r="C95" s="15" t="s">
        <v>34</v>
      </c>
      <c r="D95" s="16">
        <f>IFERROR(VLOOKUP(B95,#REF!,3,FALSE),0)</f>
        <v>0</v>
      </c>
      <c r="E95" s="18">
        <f t="shared" si="7"/>
        <v>7.5</v>
      </c>
      <c r="F95" s="16" t="str">
        <f>IFERROR(VLOOKUP(B95,#REF!,6,FALSE),"")</f>
        <v/>
      </c>
      <c r="G95" s="17">
        <v>95000</v>
      </c>
      <c r="H95" s="17">
        <v>30000</v>
      </c>
      <c r="I95" s="17" t="str">
        <f>IFERROR(VLOOKUP(B95,#REF!,9,FALSE),"")</f>
        <v/>
      </c>
      <c r="J95" s="17">
        <v>70000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70000</v>
      </c>
      <c r="Q95" s="17">
        <v>0</v>
      </c>
      <c r="R95" s="19">
        <v>165000</v>
      </c>
      <c r="S95" s="20">
        <v>17.600000000000001</v>
      </c>
      <c r="T95" s="21" t="s">
        <v>36</v>
      </c>
      <c r="U95" s="19">
        <v>9375</v>
      </c>
      <c r="V95" s="17" t="s">
        <v>36</v>
      </c>
      <c r="W95" s="22" t="s">
        <v>40</v>
      </c>
      <c r="X95" s="23" t="str">
        <f t="shared" si="8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35</v>
      </c>
    </row>
    <row r="96" spans="1:29" hidden="1">
      <c r="A96" s="13" t="str">
        <f t="shared" si="6"/>
        <v>None</v>
      </c>
      <c r="B96" s="14" t="s">
        <v>131</v>
      </c>
      <c r="C96" s="15" t="s">
        <v>132</v>
      </c>
      <c r="D96" s="16">
        <f>IFERROR(VLOOKUP(B96,#REF!,3,FALSE),0)</f>
        <v>0</v>
      </c>
      <c r="E96" s="18" t="str">
        <f t="shared" si="7"/>
        <v>前八週無拉料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0</v>
      </c>
      <c r="S96" s="20" t="s">
        <v>36</v>
      </c>
      <c r="T96" s="21" t="s">
        <v>36</v>
      </c>
      <c r="U96" s="19">
        <v>0</v>
      </c>
      <c r="V96" s="17">
        <v>0</v>
      </c>
      <c r="W96" s="22" t="s">
        <v>40</v>
      </c>
      <c r="X96" s="23" t="str">
        <f t="shared" si="8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35</v>
      </c>
    </row>
    <row r="97" spans="1:29" hidden="1">
      <c r="A97" s="13" t="str">
        <f t="shared" si="6"/>
        <v>Normal</v>
      </c>
      <c r="B97" s="14" t="s">
        <v>133</v>
      </c>
      <c r="C97" s="15" t="s">
        <v>54</v>
      </c>
      <c r="D97" s="16">
        <f>IFERROR(VLOOKUP(B97,#REF!,3,FALSE),0)</f>
        <v>0</v>
      </c>
      <c r="E97" s="18">
        <f t="shared" si="7"/>
        <v>5</v>
      </c>
      <c r="F97" s="16" t="str">
        <f>IFERROR(VLOOKUP(B97,#REF!,6,FALSE),"")</f>
        <v/>
      </c>
      <c r="G97" s="17">
        <v>78000</v>
      </c>
      <c r="H97" s="17">
        <v>48000</v>
      </c>
      <c r="I97" s="17" t="str">
        <f>IFERROR(VLOOKUP(B97,#REF!,9,FALSE),"")</f>
        <v/>
      </c>
      <c r="J97" s="17">
        <v>45000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45000</v>
      </c>
      <c r="Q97" s="17">
        <v>0</v>
      </c>
      <c r="R97" s="19">
        <v>123000</v>
      </c>
      <c r="S97" s="20">
        <v>13.7</v>
      </c>
      <c r="T97" s="21">
        <v>4.7</v>
      </c>
      <c r="U97" s="19">
        <v>9000</v>
      </c>
      <c r="V97" s="17">
        <v>26378</v>
      </c>
      <c r="W97" s="22">
        <v>2.9</v>
      </c>
      <c r="X97" s="23">
        <f t="shared" si="8"/>
        <v>150</v>
      </c>
      <c r="Y97" s="17">
        <v>60000</v>
      </c>
      <c r="Z97" s="17">
        <v>136000</v>
      </c>
      <c r="AA97" s="17">
        <v>41400</v>
      </c>
      <c r="AB97" s="17">
        <v>0</v>
      </c>
      <c r="AC97" s="15" t="s">
        <v>35</v>
      </c>
    </row>
    <row r="98" spans="1:29">
      <c r="A98" s="13" t="str">
        <f t="shared" si="6"/>
        <v>OverStock</v>
      </c>
      <c r="B98" s="14" t="s">
        <v>134</v>
      </c>
      <c r="C98" s="15" t="s">
        <v>54</v>
      </c>
      <c r="D98" s="16">
        <f>IFERROR(VLOOKUP(B98,#REF!,3,FALSE),0)</f>
        <v>0</v>
      </c>
      <c r="E98" s="18">
        <f t="shared" si="7"/>
        <v>64</v>
      </c>
      <c r="F98" s="16" t="str">
        <f>IFERROR(VLOOKUP(B98,#REF!,6,FALSE),"")</f>
        <v/>
      </c>
      <c r="G98" s="17">
        <v>402000</v>
      </c>
      <c r="H98" s="17">
        <v>252000</v>
      </c>
      <c r="I98" s="17" t="str">
        <f>IFERROR(VLOOKUP(B98,#REF!,9,FALSE),"")</f>
        <v/>
      </c>
      <c r="J98" s="17">
        <v>672000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672000</v>
      </c>
      <c r="Q98" s="17">
        <v>0</v>
      </c>
      <c r="R98" s="19">
        <v>1074000</v>
      </c>
      <c r="S98" s="20">
        <v>102.3</v>
      </c>
      <c r="T98" s="21">
        <v>8.9</v>
      </c>
      <c r="U98" s="19">
        <v>10500</v>
      </c>
      <c r="V98" s="17">
        <v>120459</v>
      </c>
      <c r="W98" s="22">
        <v>11.5</v>
      </c>
      <c r="X98" s="23">
        <f t="shared" si="8"/>
        <v>150</v>
      </c>
      <c r="Y98" s="17">
        <v>0</v>
      </c>
      <c r="Z98" s="17">
        <v>588218</v>
      </c>
      <c r="AA98" s="17">
        <v>837912</v>
      </c>
      <c r="AB98" s="17">
        <v>821000</v>
      </c>
      <c r="AC98" s="15" t="s">
        <v>35</v>
      </c>
    </row>
    <row r="99" spans="1:29">
      <c r="A99" s="13" t="str">
        <f t="shared" si="6"/>
        <v>OverStock</v>
      </c>
      <c r="B99" s="14" t="s">
        <v>135</v>
      </c>
      <c r="C99" s="15" t="s">
        <v>54</v>
      </c>
      <c r="D99" s="16">
        <f>IFERROR(VLOOKUP(B99,#REF!,3,FALSE),0)</f>
        <v>0</v>
      </c>
      <c r="E99" s="18">
        <f t="shared" si="7"/>
        <v>4</v>
      </c>
      <c r="F99" s="16" t="str">
        <f>IFERROR(VLOOKUP(B99,#REF!,6,FALSE),"")</f>
        <v/>
      </c>
      <c r="G99" s="17">
        <v>170000</v>
      </c>
      <c r="H99" s="17">
        <v>100000</v>
      </c>
      <c r="I99" s="17" t="str">
        <f>IFERROR(VLOOKUP(B99,#REF!,9,FALSE),"")</f>
        <v/>
      </c>
      <c r="J99" s="17">
        <v>20000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20000</v>
      </c>
      <c r="Q99" s="17">
        <v>0</v>
      </c>
      <c r="R99" s="19">
        <v>190000</v>
      </c>
      <c r="S99" s="20">
        <v>38</v>
      </c>
      <c r="T99" s="21">
        <v>6.5</v>
      </c>
      <c r="U99" s="19">
        <v>5000</v>
      </c>
      <c r="V99" s="17">
        <v>29342</v>
      </c>
      <c r="W99" s="22">
        <v>5.9</v>
      </c>
      <c r="X99" s="23">
        <f t="shared" si="8"/>
        <v>150</v>
      </c>
      <c r="Y99" s="17">
        <v>0</v>
      </c>
      <c r="Z99" s="17">
        <v>204076</v>
      </c>
      <c r="AA99" s="17">
        <v>60000</v>
      </c>
      <c r="AB99" s="17">
        <v>0</v>
      </c>
      <c r="AC99" s="15" t="s">
        <v>35</v>
      </c>
    </row>
    <row r="100" spans="1:29" hidden="1">
      <c r="A100" s="13" t="str">
        <f t="shared" si="6"/>
        <v>None</v>
      </c>
      <c r="B100" s="14" t="s">
        <v>136</v>
      </c>
      <c r="C100" s="15" t="s">
        <v>132</v>
      </c>
      <c r="D100" s="16">
        <f>IFERROR(VLOOKUP(B100,#REF!,3,FALSE),0)</f>
        <v>0</v>
      </c>
      <c r="E100" s="18" t="str">
        <f t="shared" si="7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0</v>
      </c>
      <c r="S100" s="20" t="s">
        <v>36</v>
      </c>
      <c r="T100" s="21" t="s">
        <v>36</v>
      </c>
      <c r="U100" s="19">
        <v>0</v>
      </c>
      <c r="V100" s="17">
        <v>0</v>
      </c>
      <c r="W100" s="22" t="s">
        <v>40</v>
      </c>
      <c r="X100" s="23" t="str">
        <f t="shared" si="8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35</v>
      </c>
    </row>
    <row r="101" spans="1:29" hidden="1">
      <c r="A101" s="13" t="str">
        <f t="shared" si="6"/>
        <v>None</v>
      </c>
      <c r="B101" s="14" t="s">
        <v>137</v>
      </c>
      <c r="C101" s="15" t="s">
        <v>132</v>
      </c>
      <c r="D101" s="16">
        <f>IFERROR(VLOOKUP(B101,#REF!,3,FALSE),0)</f>
        <v>0</v>
      </c>
      <c r="E101" s="18" t="str">
        <f t="shared" si="7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0</v>
      </c>
      <c r="S101" s="20" t="s">
        <v>36</v>
      </c>
      <c r="T101" s="21" t="s">
        <v>36</v>
      </c>
      <c r="U101" s="19">
        <v>0</v>
      </c>
      <c r="V101" s="17">
        <v>0</v>
      </c>
      <c r="W101" s="22" t="s">
        <v>40</v>
      </c>
      <c r="X101" s="23" t="str">
        <f t="shared" si="8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35</v>
      </c>
    </row>
    <row r="102" spans="1:29" hidden="1">
      <c r="A102" s="13" t="str">
        <f t="shared" si="6"/>
        <v>None</v>
      </c>
      <c r="B102" s="14" t="s">
        <v>138</v>
      </c>
      <c r="C102" s="15" t="s">
        <v>132</v>
      </c>
      <c r="D102" s="16">
        <f>IFERROR(VLOOKUP(B102,#REF!,3,FALSE),0)</f>
        <v>0</v>
      </c>
      <c r="E102" s="18" t="str">
        <f t="shared" si="7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0</v>
      </c>
      <c r="S102" s="20" t="s">
        <v>36</v>
      </c>
      <c r="T102" s="21" t="s">
        <v>36</v>
      </c>
      <c r="U102" s="19">
        <v>0</v>
      </c>
      <c r="V102" s="17">
        <v>0</v>
      </c>
      <c r="W102" s="22" t="s">
        <v>40</v>
      </c>
      <c r="X102" s="23" t="str">
        <f t="shared" si="8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2017-03-14T11:19:33Z</dcterms:modified>
</cp:coreProperties>
</file>