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4"/>
  <c r="E4" l="1"/>
  <c r="A4"/>
  <c r="N4" l="1"/>
  <c r="I4"/>
  <c r="F4"/>
  <c r="X4" l="1"/>
  <c r="K4"/>
  <c r="L4"/>
  <c r="X43"/>
  <c r="N43"/>
  <c r="L43"/>
  <c r="K43"/>
  <c r="I43"/>
  <c r="F43"/>
  <c r="E43"/>
  <c r="A43"/>
  <c r="X71"/>
  <c r="N71"/>
  <c r="L71"/>
  <c r="K71"/>
  <c r="I71"/>
  <c r="F71"/>
  <c r="E71"/>
  <c r="A71"/>
  <c r="X42"/>
  <c r="N42"/>
  <c r="L42"/>
  <c r="K42"/>
  <c r="I42"/>
  <c r="F42"/>
  <c r="E42"/>
  <c r="A42"/>
  <c r="X41"/>
  <c r="N41"/>
  <c r="L41"/>
  <c r="K41"/>
  <c r="I41"/>
  <c r="F41"/>
  <c r="E41"/>
  <c r="A41"/>
  <c r="X15"/>
  <c r="N15"/>
  <c r="L15"/>
  <c r="K15"/>
  <c r="I15"/>
  <c r="F15"/>
  <c r="E15"/>
  <c r="A15"/>
  <c r="X70"/>
  <c r="N70"/>
  <c r="L70"/>
  <c r="K70"/>
  <c r="I70"/>
  <c r="F70"/>
  <c r="E70"/>
  <c r="A70"/>
  <c r="X69"/>
  <c r="N69"/>
  <c r="L69"/>
  <c r="K69"/>
  <c r="I69"/>
  <c r="F69"/>
  <c r="E69"/>
  <c r="A69"/>
  <c r="X40"/>
  <c r="N40"/>
  <c r="L40"/>
  <c r="K40"/>
  <c r="I40"/>
  <c r="F40"/>
  <c r="E40"/>
  <c r="A40"/>
  <c r="X68"/>
  <c r="N68"/>
  <c r="L68"/>
  <c r="K68"/>
  <c r="I68"/>
  <c r="F68"/>
  <c r="E68"/>
  <c r="A68"/>
  <c r="X39"/>
  <c r="N39"/>
  <c r="L39"/>
  <c r="K39"/>
  <c r="I39"/>
  <c r="F39"/>
  <c r="E39"/>
  <c r="A39"/>
  <c r="X79"/>
  <c r="N79"/>
  <c r="L79"/>
  <c r="K79"/>
  <c r="I79"/>
  <c r="F79"/>
  <c r="E79"/>
  <c r="A79"/>
  <c r="X38"/>
  <c r="N38"/>
  <c r="L38"/>
  <c r="K38"/>
  <c r="I38"/>
  <c r="F38"/>
  <c r="E38"/>
  <c r="A38"/>
  <c r="X67"/>
  <c r="N67"/>
  <c r="L67"/>
  <c r="K67"/>
  <c r="I67"/>
  <c r="F67"/>
  <c r="E67"/>
  <c r="A67"/>
  <c r="X66"/>
  <c r="N66"/>
  <c r="L66"/>
  <c r="K66"/>
  <c r="I66"/>
  <c r="F66"/>
  <c r="E66"/>
  <c r="A66"/>
  <c r="X78"/>
  <c r="N78"/>
  <c r="L78"/>
  <c r="K78"/>
  <c r="I78"/>
  <c r="F78"/>
  <c r="E78"/>
  <c r="A78"/>
  <c r="X37"/>
  <c r="N37"/>
  <c r="L37"/>
  <c r="K37"/>
  <c r="I37"/>
  <c r="F37"/>
  <c r="E37"/>
  <c r="A37"/>
  <c r="X36"/>
  <c r="N36"/>
  <c r="L36"/>
  <c r="K36"/>
  <c r="I36"/>
  <c r="F36"/>
  <c r="E36"/>
  <c r="A36"/>
  <c r="X65"/>
  <c r="N65"/>
  <c r="L65"/>
  <c r="K65"/>
  <c r="I65"/>
  <c r="F65"/>
  <c r="E65"/>
  <c r="A65"/>
  <c r="X64"/>
  <c r="N64"/>
  <c r="L64"/>
  <c r="K64"/>
  <c r="I64"/>
  <c r="F64"/>
  <c r="E64"/>
  <c r="A64"/>
  <c r="X63"/>
  <c r="N63"/>
  <c r="L63"/>
  <c r="K63"/>
  <c r="I63"/>
  <c r="F63"/>
  <c r="E63"/>
  <c r="A63"/>
  <c r="X62"/>
  <c r="N62"/>
  <c r="L62"/>
  <c r="K62"/>
  <c r="I62"/>
  <c r="F62"/>
  <c r="E62"/>
  <c r="A62"/>
  <c r="X35"/>
  <c r="N35"/>
  <c r="L35"/>
  <c r="K35"/>
  <c r="I35"/>
  <c r="F35"/>
  <c r="E35"/>
  <c r="A35"/>
  <c r="X61"/>
  <c r="N61"/>
  <c r="L61"/>
  <c r="K61"/>
  <c r="I61"/>
  <c r="F61"/>
  <c r="E61"/>
  <c r="A61"/>
  <c r="X77"/>
  <c r="N77"/>
  <c r="L77"/>
  <c r="K77"/>
  <c r="I77"/>
  <c r="F77"/>
  <c r="E77"/>
  <c r="A77"/>
  <c r="X34"/>
  <c r="N34"/>
  <c r="L34"/>
  <c r="K34"/>
  <c r="I34"/>
  <c r="F34"/>
  <c r="E34"/>
  <c r="A34"/>
  <c r="X60"/>
  <c r="N60"/>
  <c r="L60"/>
  <c r="K60"/>
  <c r="I60"/>
  <c r="F60"/>
  <c r="E60"/>
  <c r="A60"/>
  <c r="X14"/>
  <c r="N14"/>
  <c r="L14"/>
  <c r="K14"/>
  <c r="I14"/>
  <c r="F14"/>
  <c r="E14"/>
  <c r="A14"/>
  <c r="X13"/>
  <c r="N13"/>
  <c r="L13"/>
  <c r="K13"/>
  <c r="I13"/>
  <c r="F13"/>
  <c r="E13"/>
  <c r="A13"/>
  <c r="X33"/>
  <c r="N33"/>
  <c r="L33"/>
  <c r="K33"/>
  <c r="I33"/>
  <c r="F33"/>
  <c r="E33"/>
  <c r="A33"/>
  <c r="X59"/>
  <c r="N59"/>
  <c r="L59"/>
  <c r="K59"/>
  <c r="I59"/>
  <c r="F59"/>
  <c r="E59"/>
  <c r="A59"/>
  <c r="X58"/>
  <c r="N58"/>
  <c r="L58"/>
  <c r="K58"/>
  <c r="I58"/>
  <c r="F58"/>
  <c r="E58"/>
  <c r="A58"/>
  <c r="X57"/>
  <c r="N57"/>
  <c r="L57"/>
  <c r="K57"/>
  <c r="I57"/>
  <c r="F57"/>
  <c r="E57"/>
  <c r="A57"/>
  <c r="X56"/>
  <c r="N56"/>
  <c r="L56"/>
  <c r="K56"/>
  <c r="I56"/>
  <c r="F56"/>
  <c r="E56"/>
  <c r="A56"/>
  <c r="X32"/>
  <c r="N32"/>
  <c r="L32"/>
  <c r="K32"/>
  <c r="I32"/>
  <c r="F32"/>
  <c r="E32"/>
  <c r="A32"/>
  <c r="X76"/>
  <c r="N76"/>
  <c r="L76"/>
  <c r="K76"/>
  <c r="I76"/>
  <c r="F76"/>
  <c r="E76"/>
  <c r="A76"/>
  <c r="X12"/>
  <c r="N12"/>
  <c r="L12"/>
  <c r="K12"/>
  <c r="I12"/>
  <c r="F12"/>
  <c r="E12"/>
  <c r="A12"/>
  <c r="X31"/>
  <c r="N31"/>
  <c r="L31"/>
  <c r="K31"/>
  <c r="I31"/>
  <c r="F31"/>
  <c r="E31"/>
  <c r="A31"/>
  <c r="X55"/>
  <c r="N55"/>
  <c r="L55"/>
  <c r="K55"/>
  <c r="I55"/>
  <c r="F55"/>
  <c r="E55"/>
  <c r="A55"/>
  <c r="X30"/>
  <c r="N30"/>
  <c r="L30"/>
  <c r="K30"/>
  <c r="I30"/>
  <c r="F30"/>
  <c r="E30"/>
  <c r="A30"/>
  <c r="X29"/>
  <c r="N29"/>
  <c r="L29"/>
  <c r="K29"/>
  <c r="I29"/>
  <c r="F29"/>
  <c r="E29"/>
  <c r="A29"/>
  <c r="X11"/>
  <c r="N11"/>
  <c r="L11"/>
  <c r="K11"/>
  <c r="I11"/>
  <c r="F11"/>
  <c r="E11"/>
  <c r="A11"/>
  <c r="X75"/>
  <c r="N75"/>
  <c r="L75"/>
  <c r="K75"/>
  <c r="I75"/>
  <c r="F75"/>
  <c r="E75"/>
  <c r="A75"/>
  <c r="X74"/>
  <c r="N74"/>
  <c r="L74"/>
  <c r="K74"/>
  <c r="I74"/>
  <c r="F74"/>
  <c r="E74"/>
  <c r="A74"/>
  <c r="X28"/>
  <c r="N28"/>
  <c r="L28"/>
  <c r="K28"/>
  <c r="I28"/>
  <c r="F28"/>
  <c r="E28"/>
  <c r="A28"/>
  <c r="X27"/>
  <c r="N27"/>
  <c r="L27"/>
  <c r="K27"/>
  <c r="I27"/>
  <c r="F27"/>
  <c r="E27"/>
  <c r="A27"/>
  <c r="X54"/>
  <c r="N54"/>
  <c r="L54"/>
  <c r="K54"/>
  <c r="I54"/>
  <c r="F54"/>
  <c r="E54"/>
  <c r="A54"/>
  <c r="X10"/>
  <c r="N10"/>
  <c r="L10"/>
  <c r="K10"/>
  <c r="I10"/>
  <c r="F10"/>
  <c r="E10"/>
  <c r="A10"/>
  <c r="X53"/>
  <c r="N53"/>
  <c r="L53"/>
  <c r="K53"/>
  <c r="I53"/>
  <c r="F53"/>
  <c r="E53"/>
  <c r="A53"/>
  <c r="X52"/>
  <c r="N52"/>
  <c r="L52"/>
  <c r="K52"/>
  <c r="I52"/>
  <c r="F52"/>
  <c r="E52"/>
  <c r="A52"/>
  <c r="X26"/>
  <c r="N26"/>
  <c r="L26"/>
  <c r="K26"/>
  <c r="I26"/>
  <c r="F26"/>
  <c r="E26"/>
  <c r="A26"/>
  <c r="X9"/>
  <c r="N9"/>
  <c r="L9"/>
  <c r="K9"/>
  <c r="I9"/>
  <c r="F9"/>
  <c r="E9"/>
  <c r="A9"/>
  <c r="X8"/>
  <c r="N8"/>
  <c r="L8"/>
  <c r="K8"/>
  <c r="I8"/>
  <c r="F8"/>
  <c r="E8"/>
  <c r="A8"/>
  <c r="X25"/>
  <c r="N25"/>
  <c r="L25"/>
  <c r="K25"/>
  <c r="I25"/>
  <c r="F25"/>
  <c r="E25"/>
  <c r="A25"/>
  <c r="X24"/>
  <c r="N24"/>
  <c r="L24"/>
  <c r="K24"/>
  <c r="I24"/>
  <c r="F24"/>
  <c r="E24"/>
  <c r="A24"/>
  <c r="X23"/>
  <c r="N23"/>
  <c r="L23"/>
  <c r="K23"/>
  <c r="I23"/>
  <c r="F23"/>
  <c r="E23"/>
  <c r="A23"/>
  <c r="X22"/>
  <c r="N22"/>
  <c r="L22"/>
  <c r="K22"/>
  <c r="I22"/>
  <c r="F22"/>
  <c r="E22"/>
  <c r="A22"/>
  <c r="X51"/>
  <c r="N51"/>
  <c r="L51"/>
  <c r="K51"/>
  <c r="I51"/>
  <c r="F51"/>
  <c r="E51"/>
  <c r="A51"/>
  <c r="X21"/>
  <c r="N21"/>
  <c r="L21"/>
  <c r="K21"/>
  <c r="I21"/>
  <c r="F21"/>
  <c r="E21"/>
  <c r="A21"/>
  <c r="X20"/>
  <c r="N20"/>
  <c r="L20"/>
  <c r="K20"/>
  <c r="I20"/>
  <c r="F20"/>
  <c r="E20"/>
  <c r="A20"/>
  <c r="X50"/>
  <c r="N50"/>
  <c r="L50"/>
  <c r="K50"/>
  <c r="I50"/>
  <c r="F50"/>
  <c r="E50"/>
  <c r="A50"/>
  <c r="X7"/>
  <c r="N7"/>
  <c r="L7"/>
  <c r="K7"/>
  <c r="I7"/>
  <c r="F7"/>
  <c r="E7"/>
  <c r="A7"/>
  <c r="X49"/>
  <c r="N49"/>
  <c r="L49"/>
  <c r="K49"/>
  <c r="I49"/>
  <c r="F49"/>
  <c r="E49"/>
  <c r="A49"/>
  <c r="X48"/>
  <c r="N48"/>
  <c r="L48"/>
  <c r="K48"/>
  <c r="I48"/>
  <c r="F48"/>
  <c r="E48"/>
  <c r="A48"/>
  <c r="X6"/>
  <c r="N6"/>
  <c r="L6"/>
  <c r="K6"/>
  <c r="I6"/>
  <c r="F6"/>
  <c r="E6"/>
  <c r="A6"/>
  <c r="X73"/>
  <c r="N73"/>
  <c r="L73"/>
  <c r="K73"/>
  <c r="I73"/>
  <c r="F73"/>
  <c r="E73"/>
  <c r="A73"/>
  <c r="X72"/>
  <c r="N72"/>
  <c r="L72"/>
  <c r="K72"/>
  <c r="I72"/>
  <c r="F72"/>
  <c r="E72"/>
  <c r="A72"/>
  <c r="X47"/>
  <c r="N47"/>
  <c r="L47"/>
  <c r="K47"/>
  <c r="I47"/>
  <c r="F47"/>
  <c r="E47"/>
  <c r="A47"/>
  <c r="X19"/>
  <c r="N19"/>
  <c r="L19"/>
  <c r="K19"/>
  <c r="I19"/>
  <c r="F19"/>
  <c r="E19"/>
  <c r="A19"/>
  <c r="X46"/>
  <c r="N46"/>
  <c r="L46"/>
  <c r="K46"/>
  <c r="I46"/>
  <c r="F46"/>
  <c r="E46"/>
  <c r="A46"/>
  <c r="X18"/>
  <c r="N18"/>
  <c r="L18"/>
  <c r="K18"/>
  <c r="I18"/>
  <c r="F18"/>
  <c r="E18"/>
  <c r="A18"/>
  <c r="X45"/>
  <c r="N45"/>
  <c r="L45"/>
  <c r="K45"/>
  <c r="I45"/>
  <c r="F45"/>
  <c r="E45"/>
  <c r="A45"/>
  <c r="X17"/>
  <c r="N17"/>
  <c r="L17"/>
  <c r="K17"/>
  <c r="I17"/>
  <c r="F17"/>
  <c r="E17"/>
  <c r="A17"/>
  <c r="X5"/>
  <c r="N5"/>
  <c r="L5"/>
  <c r="K5"/>
  <c r="I5"/>
  <c r="F5"/>
  <c r="E5"/>
  <c r="A5"/>
  <c r="X16"/>
  <c r="N16"/>
  <c r="L16"/>
  <c r="K16"/>
  <c r="I16"/>
  <c r="F16"/>
  <c r="E16"/>
  <c r="A16"/>
  <c r="X44"/>
  <c r="N44"/>
  <c r="L44"/>
  <c r="K44"/>
  <c r="I44"/>
  <c r="F44"/>
  <c r="E44"/>
  <c r="A44"/>
</calcChain>
</file>

<file path=xl/sharedStrings.xml><?xml version="1.0" encoding="utf-8"?>
<sst xmlns="http://schemas.openxmlformats.org/spreadsheetml/2006/main" count="345" uniqueCount="117">
  <si>
    <t>Report :</t>
    <phoneticPr fontId="1" type="noConversion"/>
  </si>
  <si>
    <t>Report Date：</t>
    <phoneticPr fontId="1" type="noConversion"/>
  </si>
  <si>
    <t xml:space="preserve">Org. </t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</si>
  <si>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</si>
  <si>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</si>
  <si>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</si>
  <si>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</si>
  <si>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</si>
  <si>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</si>
  <si>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</si>
  <si>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</si>
  <si>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</si>
  <si>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</si>
  <si>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</si>
  <si>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</si>
  <si>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</si>
  <si>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</si>
  <si>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</si>
  <si>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</si>
  <si>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</si>
  <si>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</si>
  <si>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</si>
  <si>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</si>
  <si>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</si>
  <si>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</si>
  <si>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</si>
  <si>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</si>
  <si>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</si>
  <si>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</si>
  <si>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</si>
  <si>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</si>
  <si>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</si>
  <si>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2016/10/24 11:01</t>
  </si>
  <si>
    <t>BC6130A04-IQQB-R</t>
  </si>
  <si>
    <t>CSR</t>
  </si>
  <si>
    <t/>
  </si>
  <si>
    <t>F</t>
  </si>
  <si>
    <t>3545</t>
  </si>
  <si>
    <t>CSR8811A12-ICXR-R</t>
  </si>
  <si>
    <t>CSRG0530B01-IBBF-R</t>
  </si>
  <si>
    <t>1SS383(TE85L,F)</t>
  </si>
  <si>
    <t>TOSHIBA</t>
  </si>
  <si>
    <t>1SS416CT(TL3AP,E)</t>
  </si>
  <si>
    <t>2SA2154CT-GR(L3A,E</t>
  </si>
  <si>
    <t>2SA2154CTGR,L3AF(T</t>
  </si>
  <si>
    <t>E</t>
  </si>
  <si>
    <t>2SC6026CT-GR(TPL3)</t>
  </si>
  <si>
    <t>CMF04(TE12L,Q,M)</t>
  </si>
  <si>
    <t>CRS06(TE85L,Q,M)</t>
  </si>
  <si>
    <t>CRS30I30A(TE85L,Q)</t>
  </si>
  <si>
    <t>CUS10F30,H3F(T</t>
  </si>
  <si>
    <t>DF2B6.8AFS,L3M(T</t>
  </si>
  <si>
    <t>DF2B6.8M1ACT,L3F(T</t>
  </si>
  <si>
    <t>DF2B6M4SL,L3F(T</t>
  </si>
  <si>
    <t>DF5A6.8JE(TE85L,F)</t>
  </si>
  <si>
    <t>DSF01S30SC,L3APF(O</t>
  </si>
  <si>
    <t>DSF01S30SC,L3APF(T</t>
  </si>
  <si>
    <t>RCLAMP0504F.TCT</t>
  </si>
  <si>
    <t>SEMTECH</t>
  </si>
  <si>
    <t>RCLAMP0521PATCT</t>
  </si>
  <si>
    <t>RCLAMP0524P.TCT</t>
  </si>
  <si>
    <t>RCLAMP0542Z.TFT</t>
  </si>
  <si>
    <t>SSM3J16CT</t>
  </si>
  <si>
    <t>SSM3K15AMFV,L3AF(A</t>
  </si>
  <si>
    <t>SSM3K15AMFV,L3F(T</t>
  </si>
  <si>
    <t>SSM3K15FV</t>
  </si>
  <si>
    <t>SSM3K16CT(TL3APP1E</t>
  </si>
  <si>
    <t>SSM3K16FU,LF(T</t>
  </si>
  <si>
    <t>SSM3K329R,LF(T</t>
  </si>
  <si>
    <t>SSM3K35MFV</t>
  </si>
  <si>
    <t>SSM6J216FE,LF(A</t>
  </si>
  <si>
    <t>SSM6J412TU,LF(T</t>
  </si>
  <si>
    <t>SSM6J414TU,LF(T</t>
  </si>
  <si>
    <t>SSM6J501NU,LF(T</t>
  </si>
  <si>
    <t>SSM6L40TU,LF(T</t>
  </si>
  <si>
    <t>SSM6N36FE</t>
  </si>
  <si>
    <t>SSM6P39TU,LF(T</t>
  </si>
  <si>
    <t>T6TW3AFG-0003(O)</t>
  </si>
  <si>
    <t>T6UJ1XBG-0003(O2)</t>
  </si>
  <si>
    <t>T6UJ1XBG0003(W1LO2</t>
  </si>
  <si>
    <t>TC220C080AFG102(QZ</t>
  </si>
  <si>
    <t>TC58BYG0S3HBAI6JDH</t>
  </si>
  <si>
    <t>TC75S55FU(TE85L,F)</t>
  </si>
  <si>
    <t>TC7PZ07FU,LF(T</t>
  </si>
  <si>
    <t>TC7PZ14FU</t>
  </si>
  <si>
    <t>TC7PZ34FU,LJ(CT</t>
  </si>
  <si>
    <t>TC7SB3157CFU</t>
  </si>
  <si>
    <t>TC7SG04AFS,L3F(T</t>
  </si>
  <si>
    <t>TC7SH126FU,LJ(CT</t>
  </si>
  <si>
    <t>TC7SH14F,LJ(CT</t>
  </si>
  <si>
    <t>TC7SH32F,LJ(CT</t>
  </si>
  <si>
    <t>TC7SZ02F</t>
  </si>
  <si>
    <t>TC7SZ04FE,LJ(CT</t>
  </si>
  <si>
    <t>TC7SZ04FU</t>
  </si>
  <si>
    <t>TC7SZ07FU</t>
  </si>
  <si>
    <t>TC7SZ08FU</t>
  </si>
  <si>
    <t>TC7SZ14FU</t>
  </si>
  <si>
    <t>TC7SZ32FU</t>
  </si>
  <si>
    <t>TC7USB40MU,LF(S</t>
  </si>
  <si>
    <t>TC7USB42MU,LF(S</t>
  </si>
  <si>
    <t>TC7WH126FK(TE85L,F</t>
  </si>
  <si>
    <t>TC7WH74FC(TE85L)</t>
  </si>
  <si>
    <t>TC7WZ74FK</t>
  </si>
  <si>
    <t>TK13A60D</t>
  </si>
  <si>
    <t>TK6A65D(STA4,X,M)</t>
  </si>
  <si>
    <t>TLP175A(TPL,E(T</t>
  </si>
  <si>
    <t>TLP785</t>
  </si>
  <si>
    <t>TMBT3904,LM(T</t>
  </si>
  <si>
    <t>TPC6012,LF(CM</t>
  </si>
  <si>
    <t>TPC8125,LQ(S</t>
  </si>
  <si>
    <t>TPCC8074,L1Q(CM</t>
  </si>
  <si>
    <t>TPCP8303</t>
  </si>
  <si>
    <t>TPH1500CNH</t>
  </si>
  <si>
    <t>UCLAMP2401T.TCT</t>
  </si>
  <si>
    <t>UCLAMP3301P.TCT</t>
  </si>
  <si>
    <t>UCLAMP3311Z.TNT</t>
  </si>
  <si>
    <t>OH FCST WK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</si>
</sst>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D79" totalsRowShown="0" headerRowDxfId="31" dataDxfId="30">
  <autoFilter ref="A3:AD79"/>
  <sortState ref="A4:AN80">
    <sortCondition ref="A3:A80"/>
  </sortState>
  <tableColumns count="30">
    <tableColumn id="1" name="Type" dataDxfId="29">
      <calculatedColumnFormula>IF(OR(U4=0,LEN(U4)=0)*OR(V4=0,LEN(V4)=0),IF(R4&gt;0,"ZeroZero","None"),IF(IF(LEN(S4)=0,0,S4)&gt;24,"OverStock",IF(U4=0,"FCST","Normal")))</calculatedColumnFormula>
    </tableColumn>
    <tableColumn id="2" name="Item Short Name" dataDxfId="28"/>
    <tableColumn id="3" name="Brand" dataDxfId="27"/>
    <tableColumn id="4" name="OH FCST WK" dataDxfId="26">
      <calculatedColumnFormula>IF(OR(V4=0,LEN(V4)=0),"--",ROUND(J4/V4,1))</calculatedColumnFormula>
    </tableColumn>
    <tableColumn id="5" name="OH WK" dataDxfId="25">
      <calculatedColumnFormula>IF(U4=0,"前八週無拉料",ROUND(J4/U4,1))</calculatedColumnFormula>
    </tableColumn>
    <tableColumn id="6" name="Last BL" dataDxfId="24">
      <calculatedColumnFormula>IFERROR(VLOOKUP(B4,#REF!,6,FALSE),"")</calculatedColumnFormula>
    </tableColumn>
    <tableColumn id="7" name="Backlog" dataDxfId="23"/>
    <tableColumn id="8" name="BL &lt;= 9WKs" dataDxfId="22"/>
    <tableColumn id="9" name="Last OH" dataDxfId="21">
      <calculatedColumnFormula>IFERROR(VLOOKUP(B4,#REF!,9,FALSE),"")</calculatedColumnFormula>
    </tableColumn>
    <tableColumn id="10" name="OH Total" dataDxfId="20"/>
    <tableColumn id="11" name="Status" dataDxfId="19">
      <calculatedColumnFormula>IFERROR(VLOOKUP(B4,#REF!,10,FALSE),"")</calculatedColumnFormula>
    </tableColumn>
    <tableColumn id="12" name="Owner" dataDxfId="18">
      <calculatedColumnFormula>IFERROR(VLOOKUP(B4,#REF!,11,FALSE),"")</calculatedColumnFormula>
    </tableColumn>
    <tableColumn id="13" name="Action" dataDxfId="17"/>
    <tableColumn id="14" name="Last Action" dataDxfId="16">
      <calculatedColumnFormula>IFERROR(VLOOKUP(B4,#REF!,12,FALSE),"")</calculatedColumnFormula>
    </tableColumn>
    <tableColumn id="15" name="D/C to Hub" dataDxfId="15"/>
    <tableColumn id="16" name="OH DC" dataDxfId="14"/>
    <tableColumn id="17" name="OH Hub" dataDxfId="13"/>
    <tableColumn id="18" name="Avail." dataDxfId="12"/>
    <tableColumn id="19" name="Actual WK" dataDxfId="11"/>
    <tableColumn id="20" name="FCST WK" dataDxfId="10"/>
    <tableColumn id="21" name="Actual AWU" dataDxfId="9"/>
    <tableColumn id="22" name="FCST AWU" dataDxfId="8"/>
    <tableColumn id="23" name="Ratio" dataDxfId="7"/>
    <tableColumn id="24" name="Diret." dataDxfId="6">
      <calculatedColumnFormula>IF($W4="E","E",IF($W4="F","F",IF($W4&lt;0.5,50,IF($W4&lt;2,100,150))))</calculatedColumnFormula>
    </tableColumn>
    <tableColumn id="25" name="FCST M" dataDxfId="5"/>
    <tableColumn id="26" name="FCST M1" dataDxfId="4"/>
    <tableColumn id="27" name="FCST M2" dataDxfId="3"/>
    <tableColumn id="28" name="FCST M3" dataDxfId="2"/>
    <tableColumn id="29" name="Org. 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79"/>
  <sheetViews>
    <sheetView tabSelected="1" zoomScale="70" zoomScaleNormal="70" workbookViewId="0">
      <pane xSplit="5" ySplit="3" topLeftCell="X4" activePane="bottomRight" state="frozen"/>
      <selection pane="topRight" activeCell="F1" sqref="F1"/>
      <selection pane="bottomLeft" activeCell="A4" sqref="A4"/>
      <selection pane="bottomRight" activeCell="AG9" sqref="AG9"/>
    </sheetView>
  </sheetViews>
  <sheetFormatPr defaultColWidth="9" defaultRowHeight="14.5"/>
  <cols>
    <col min="1" max="1" width="7.7265625" style="2" customWidth="1" collapsed="1"/>
    <col min="2" max="2" width="25.26953125" style="2" customWidth="1" collapsed="1"/>
    <col min="3" max="3" width="8.6328125" style="2" customWidth="1" collapsed="1"/>
    <col min="4" max="4" width="6.906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3" width="15.6328125" style="2" customWidth="1" collapsed="1"/>
    <col min="14" max="14" width="28.72656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8" width="10.6328125" style="2" customWidth="1" collapsed="1"/>
    <col min="29" max="29" width="6.26953125" style="2" customWidth="1" collapsed="1"/>
    <col min="30" max="30" width="6.6328125" style="2" customWidth="1" collapsed="1"/>
    <col min="31" max="42" width="9" style="2"/>
    <col min="43" max="16384" width="9" style="2" collapsed="1"/>
  </cols>
  <sheetData>
    <row r="1" spans="1:30">
      <c r="A1" s="1" t="s">
        <v>0</v>
      </c>
      <c r="B1" s="2" t="s">
        <v>31</v>
      </c>
    </row>
    <row r="2" spans="1:30">
      <c r="A2" s="2" t="s">
        <v>1</v>
      </c>
      <c r="B2" s="3" t="s">
        <v>32</v>
      </c>
    </row>
    <row r="3" spans="1:30" ht="43.5">
      <c r="A3" s="10" t="s">
        <v>26</v>
      </c>
      <c r="B3" s="8" t="s">
        <v>24</v>
      </c>
      <c r="C3" s="8" t="s">
        <v>4</v>
      </c>
      <c r="D3" s="11" t="s">
        <v>116</v>
      </c>
      <c r="E3" s="11" t="s">
        <v>27</v>
      </c>
      <c r="F3" s="12" t="s">
        <v>28</v>
      </c>
      <c r="G3" s="9" t="s">
        <v>25</v>
      </c>
      <c r="H3" s="9" t="s">
        <v>29</v>
      </c>
      <c r="I3" s="9" t="s">
        <v>30</v>
      </c>
      <c r="J3" s="9" t="s">
        <v>8</v>
      </c>
      <c r="K3" s="9" t="s">
        <v>19</v>
      </c>
      <c r="L3" s="9" t="s">
        <v>20</v>
      </c>
      <c r="M3" s="9" t="s">
        <v>21</v>
      </c>
      <c r="N3" s="9" t="s">
        <v>22</v>
      </c>
      <c r="O3" s="9" t="s">
        <v>6</v>
      </c>
      <c r="P3" s="9" t="s">
        <v>5</v>
      </c>
      <c r="Q3" s="9" t="s">
        <v>7</v>
      </c>
      <c r="R3" s="9" t="s">
        <v>9</v>
      </c>
      <c r="S3" s="9" t="s">
        <v>17</v>
      </c>
      <c r="T3" s="9" t="s">
        <v>18</v>
      </c>
      <c r="U3" s="9" t="s">
        <v>16</v>
      </c>
      <c r="V3" s="5" t="s">
        <v>10</v>
      </c>
      <c r="W3" s="6" t="s">
        <v>11</v>
      </c>
      <c r="X3" s="6" t="s">
        <v>23</v>
      </c>
      <c r="Y3" s="6" t="s">
        <v>12</v>
      </c>
      <c r="Z3" s="6" t="s">
        <v>13</v>
      </c>
      <c r="AA3" s="6" t="s">
        <v>14</v>
      </c>
      <c r="AB3" s="6" t="s">
        <v>15</v>
      </c>
      <c r="AC3" s="8" t="s">
        <v>2</v>
      </c>
      <c r="AD3" s="8" t="s">
        <v>3</v>
      </c>
    </row>
    <row r="4" spans="1:30">
      <c r="A4" s="13" t="str">
        <f t="shared" ref="A4:A35" si="0">IF(OR(U4=0,LEN(U4)=0)*OR(V4=0,LEN(V4)=0),IF(R4&gt;0,"ZeroZero","None"),IF(IF(LEN(S4)=0,0,S4)&gt;24,"OverStock",IF(U4=0,"FCST","Normal")))</f>
        <v>FCST</v>
      </c>
      <c r="B4" s="14" t="s">
        <v>33</v>
      </c>
      <c r="C4" s="15" t="s">
        <v>34</v>
      </c>
      <c r="D4" s="16">
        <f t="shared" ref="D4:D67" si="1">IF(OR(V4=0,LEN(V4)=0),"--",ROUND(J4/V4,1))</f>
        <v>0</v>
      </c>
      <c r="E4" s="18" t="str">
        <f t="shared" ref="E4:E35" si="2">IF(U4=0,"前八週無拉料",ROUND(J4/U4,1))</f>
        <v>前八週無拉料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0</v>
      </c>
      <c r="R4" s="19">
        <v>0</v>
      </c>
      <c r="S4" s="20" t="s">
        <v>35</v>
      </c>
      <c r="T4" s="21">
        <v>0</v>
      </c>
      <c r="U4" s="19">
        <v>0</v>
      </c>
      <c r="V4" s="17">
        <v>210</v>
      </c>
      <c r="W4" s="22" t="s">
        <v>36</v>
      </c>
      <c r="X4" s="23" t="str">
        <f t="shared" ref="X4:X35" si="3">IF($W4="E","E",IF($W4="F","F",IF($W4&lt;0.5,50,IF($W4&lt;2,100,150))))</f>
        <v>F</v>
      </c>
      <c r="Y4" s="17">
        <v>1755</v>
      </c>
      <c r="Z4" s="17">
        <v>1890</v>
      </c>
      <c r="AA4" s="17">
        <v>0</v>
      </c>
      <c r="AB4" s="17">
        <v>0</v>
      </c>
      <c r="AC4" s="24">
        <v>3717</v>
      </c>
      <c r="AD4" s="15" t="s">
        <v>37</v>
      </c>
    </row>
    <row r="5" spans="1:30">
      <c r="A5" s="13" t="str">
        <f t="shared" si="0"/>
        <v>FCST</v>
      </c>
      <c r="B5" s="14" t="s">
        <v>40</v>
      </c>
      <c r="C5" s="15" t="s">
        <v>41</v>
      </c>
      <c r="D5" s="16">
        <f t="shared" si="1"/>
        <v>25.2</v>
      </c>
      <c r="E5" s="18" t="str">
        <f t="shared" si="2"/>
        <v>前八週無拉料</v>
      </c>
      <c r="F5" s="16" t="str">
        <f>IFERROR(VLOOKUP(B5,#REF!,6,FALSE),"")</f>
        <v/>
      </c>
      <c r="G5" s="17">
        <v>6000</v>
      </c>
      <c r="H5" s="17">
        <v>6000</v>
      </c>
      <c r="I5" s="17" t="str">
        <f>IFERROR(VLOOKUP(B5,#REF!,9,FALSE),"")</f>
        <v/>
      </c>
      <c r="J5" s="17">
        <v>12000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12000</v>
      </c>
      <c r="Q5" s="17">
        <v>0</v>
      </c>
      <c r="R5" s="19">
        <v>18000</v>
      </c>
      <c r="S5" s="20" t="s">
        <v>35</v>
      </c>
      <c r="T5" s="21">
        <v>37.799999999999997</v>
      </c>
      <c r="U5" s="19">
        <v>0</v>
      </c>
      <c r="V5" s="17">
        <v>476</v>
      </c>
      <c r="W5" s="22" t="s">
        <v>36</v>
      </c>
      <c r="X5" s="23" t="str">
        <f t="shared" si="3"/>
        <v>F</v>
      </c>
      <c r="Y5" s="17">
        <v>0</v>
      </c>
      <c r="Z5" s="17">
        <v>4283</v>
      </c>
      <c r="AA5" s="17">
        <v>0</v>
      </c>
      <c r="AB5" s="17">
        <v>0</v>
      </c>
      <c r="AC5" s="24">
        <v>3719</v>
      </c>
      <c r="AD5" s="15" t="s">
        <v>37</v>
      </c>
    </row>
    <row r="6" spans="1:30">
      <c r="A6" s="13" t="str">
        <f t="shared" si="0"/>
        <v>FCST</v>
      </c>
      <c r="B6" s="14" t="s">
        <v>51</v>
      </c>
      <c r="C6" s="15" t="s">
        <v>41</v>
      </c>
      <c r="D6" s="16">
        <f t="shared" si="1"/>
        <v>22</v>
      </c>
      <c r="E6" s="18" t="str">
        <f t="shared" si="2"/>
        <v>前八週無拉料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310000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310000</v>
      </c>
      <c r="Q6" s="17">
        <v>0</v>
      </c>
      <c r="R6" s="19">
        <v>310000</v>
      </c>
      <c r="S6" s="20" t="s">
        <v>35</v>
      </c>
      <c r="T6" s="21">
        <v>22</v>
      </c>
      <c r="U6" s="19">
        <v>0</v>
      </c>
      <c r="V6" s="17">
        <v>14121</v>
      </c>
      <c r="W6" s="22" t="s">
        <v>36</v>
      </c>
      <c r="X6" s="23" t="str">
        <f t="shared" si="3"/>
        <v>F</v>
      </c>
      <c r="Y6" s="17">
        <v>0</v>
      </c>
      <c r="Z6" s="17">
        <v>56027</v>
      </c>
      <c r="AA6" s="17">
        <v>92066</v>
      </c>
      <c r="AB6" s="17">
        <v>109682</v>
      </c>
      <c r="AC6" s="24">
        <v>3719</v>
      </c>
      <c r="AD6" s="15" t="s">
        <v>37</v>
      </c>
    </row>
    <row r="7" spans="1:30">
      <c r="A7" s="13" t="str">
        <f t="shared" si="0"/>
        <v>FCST</v>
      </c>
      <c r="B7" s="14" t="s">
        <v>54</v>
      </c>
      <c r="C7" s="15" t="s">
        <v>41</v>
      </c>
      <c r="D7" s="16">
        <f t="shared" si="1"/>
        <v>27.4</v>
      </c>
      <c r="E7" s="18" t="str">
        <f t="shared" si="2"/>
        <v>前八週無拉料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8000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8000</v>
      </c>
      <c r="Q7" s="17">
        <v>0</v>
      </c>
      <c r="R7" s="19">
        <v>8000</v>
      </c>
      <c r="S7" s="20" t="s">
        <v>35</v>
      </c>
      <c r="T7" s="21">
        <v>27.4</v>
      </c>
      <c r="U7" s="19">
        <v>0</v>
      </c>
      <c r="V7" s="17">
        <v>292</v>
      </c>
      <c r="W7" s="22" t="s">
        <v>36</v>
      </c>
      <c r="X7" s="23" t="str">
        <f t="shared" si="3"/>
        <v>F</v>
      </c>
      <c r="Y7" s="17">
        <v>0</v>
      </c>
      <c r="Z7" s="17">
        <v>1463</v>
      </c>
      <c r="AA7" s="17">
        <v>1658</v>
      </c>
      <c r="AB7" s="17">
        <v>1954</v>
      </c>
      <c r="AC7" s="24">
        <v>3719</v>
      </c>
      <c r="AD7" s="15" t="s">
        <v>37</v>
      </c>
    </row>
    <row r="8" spans="1:30">
      <c r="A8" s="13" t="str">
        <f t="shared" si="0"/>
        <v>FCST</v>
      </c>
      <c r="B8" s="14" t="s">
        <v>64</v>
      </c>
      <c r="C8" s="15" t="s">
        <v>41</v>
      </c>
      <c r="D8" s="16">
        <f t="shared" si="1"/>
        <v>0</v>
      </c>
      <c r="E8" s="18" t="str">
        <f t="shared" si="2"/>
        <v>前八週無拉料</v>
      </c>
      <c r="F8" s="16" t="str">
        <f>IFERROR(VLOOKUP(B8,#REF!,6,FALSE),"")</f>
        <v/>
      </c>
      <c r="G8" s="17">
        <v>88000</v>
      </c>
      <c r="H8" s="17">
        <v>88000</v>
      </c>
      <c r="I8" s="17" t="str">
        <f>IFERROR(VLOOKUP(B8,#REF!,9,FALSE),"")</f>
        <v/>
      </c>
      <c r="J8" s="17">
        <v>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0</v>
      </c>
      <c r="R8" s="19">
        <v>88000</v>
      </c>
      <c r="S8" s="20" t="s">
        <v>35</v>
      </c>
      <c r="T8" s="21">
        <v>20.5</v>
      </c>
      <c r="U8" s="19">
        <v>0</v>
      </c>
      <c r="V8" s="17">
        <v>4287</v>
      </c>
      <c r="W8" s="22" t="s">
        <v>36</v>
      </c>
      <c r="X8" s="23" t="str">
        <f t="shared" si="3"/>
        <v>F</v>
      </c>
      <c r="Y8" s="17">
        <v>8108</v>
      </c>
      <c r="Z8" s="17">
        <v>25498</v>
      </c>
      <c r="AA8" s="17">
        <v>10413</v>
      </c>
      <c r="AB8" s="17">
        <v>14271</v>
      </c>
      <c r="AC8" s="24">
        <v>3719</v>
      </c>
      <c r="AD8" s="15" t="s">
        <v>37</v>
      </c>
    </row>
    <row r="9" spans="1:30">
      <c r="A9" s="13" t="str">
        <f t="shared" si="0"/>
        <v>FCST</v>
      </c>
      <c r="B9" s="14" t="s">
        <v>65</v>
      </c>
      <c r="C9" s="15" t="s">
        <v>41</v>
      </c>
      <c r="D9" s="16">
        <f t="shared" si="1"/>
        <v>0</v>
      </c>
      <c r="E9" s="18" t="str">
        <f t="shared" si="2"/>
        <v>前八週無拉料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0</v>
      </c>
      <c r="Q9" s="17">
        <v>0</v>
      </c>
      <c r="R9" s="19">
        <v>0</v>
      </c>
      <c r="S9" s="20" t="s">
        <v>35</v>
      </c>
      <c r="T9" s="21">
        <v>0</v>
      </c>
      <c r="U9" s="19">
        <v>0</v>
      </c>
      <c r="V9" s="17">
        <v>18</v>
      </c>
      <c r="W9" s="22" t="s">
        <v>36</v>
      </c>
      <c r="X9" s="23" t="str">
        <f t="shared" si="3"/>
        <v>F</v>
      </c>
      <c r="Y9" s="17">
        <v>0</v>
      </c>
      <c r="Z9" s="17">
        <v>57</v>
      </c>
      <c r="AA9" s="17">
        <v>107</v>
      </c>
      <c r="AB9" s="17">
        <v>283</v>
      </c>
      <c r="AC9" s="24">
        <v>3719</v>
      </c>
      <c r="AD9" s="15" t="s">
        <v>37</v>
      </c>
    </row>
    <row r="10" spans="1:30">
      <c r="A10" s="13" t="str">
        <f t="shared" si="0"/>
        <v>FCST</v>
      </c>
      <c r="B10" s="14" t="s">
        <v>69</v>
      </c>
      <c r="C10" s="15" t="s">
        <v>41</v>
      </c>
      <c r="D10" s="16">
        <f t="shared" si="1"/>
        <v>0</v>
      </c>
      <c r="E10" s="18" t="str">
        <f t="shared" si="2"/>
        <v>前八週無拉料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0</v>
      </c>
      <c r="Q10" s="17">
        <v>0</v>
      </c>
      <c r="R10" s="19">
        <v>0</v>
      </c>
      <c r="S10" s="20" t="s">
        <v>35</v>
      </c>
      <c r="T10" s="21">
        <v>0</v>
      </c>
      <c r="U10" s="19">
        <v>0</v>
      </c>
      <c r="V10" s="17">
        <v>2713</v>
      </c>
      <c r="W10" s="22" t="s">
        <v>36</v>
      </c>
      <c r="X10" s="23" t="str">
        <f t="shared" si="3"/>
        <v>F</v>
      </c>
      <c r="Y10" s="17">
        <v>0</v>
      </c>
      <c r="Z10" s="17">
        <v>19061</v>
      </c>
      <c r="AA10" s="17">
        <v>6352</v>
      </c>
      <c r="AB10" s="17">
        <v>3342</v>
      </c>
      <c r="AC10" s="24">
        <v>3719</v>
      </c>
      <c r="AD10" s="15" t="s">
        <v>37</v>
      </c>
    </row>
    <row r="11" spans="1:30">
      <c r="A11" s="13" t="str">
        <f t="shared" si="0"/>
        <v>FCST</v>
      </c>
      <c r="B11" s="14" t="s">
        <v>75</v>
      </c>
      <c r="C11" s="15" t="s">
        <v>41</v>
      </c>
      <c r="D11" s="16">
        <f t="shared" si="1"/>
        <v>0</v>
      </c>
      <c r="E11" s="18" t="str">
        <f t="shared" si="2"/>
        <v>前八週無拉料</v>
      </c>
      <c r="F11" s="16" t="str">
        <f>IFERROR(VLOOKUP(B11,#REF!,6,FALSE),"")</f>
        <v/>
      </c>
      <c r="G11" s="17">
        <v>0</v>
      </c>
      <c r="H11" s="17">
        <v>0</v>
      </c>
      <c r="I11" s="17" t="str">
        <f>IFERROR(VLOOKUP(B11,#REF!,9,FALSE),"")</f>
        <v/>
      </c>
      <c r="J11" s="17">
        <v>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0</v>
      </c>
      <c r="Q11" s="17">
        <v>0</v>
      </c>
      <c r="R11" s="19">
        <v>0</v>
      </c>
      <c r="S11" s="20" t="s">
        <v>35</v>
      </c>
      <c r="T11" s="21">
        <v>0</v>
      </c>
      <c r="U11" s="19">
        <v>0</v>
      </c>
      <c r="V11" s="17">
        <v>181</v>
      </c>
      <c r="W11" s="22" t="s">
        <v>36</v>
      </c>
      <c r="X11" s="23" t="str">
        <f t="shared" si="3"/>
        <v>F</v>
      </c>
      <c r="Y11" s="17">
        <v>180</v>
      </c>
      <c r="Z11" s="17">
        <v>1200</v>
      </c>
      <c r="AA11" s="17">
        <v>250</v>
      </c>
      <c r="AB11" s="17">
        <v>0</v>
      </c>
      <c r="AC11" s="24">
        <v>3719</v>
      </c>
      <c r="AD11" s="15" t="s">
        <v>37</v>
      </c>
    </row>
    <row r="12" spans="1:30">
      <c r="A12" s="13" t="str">
        <f t="shared" si="0"/>
        <v>FCST</v>
      </c>
      <c r="B12" s="14" t="s">
        <v>80</v>
      </c>
      <c r="C12" s="15" t="s">
        <v>41</v>
      </c>
      <c r="D12" s="16">
        <f t="shared" si="1"/>
        <v>4.2</v>
      </c>
      <c r="E12" s="18" t="str">
        <f t="shared" si="2"/>
        <v>前八週無拉料</v>
      </c>
      <c r="F12" s="16" t="str">
        <f>IFERROR(VLOOKUP(B12,#REF!,6,FALSE),"")</f>
        <v/>
      </c>
      <c r="G12" s="17">
        <v>4800</v>
      </c>
      <c r="H12" s="17">
        <v>4800</v>
      </c>
      <c r="I12" s="17" t="str">
        <f>IFERROR(VLOOKUP(B12,#REF!,9,FALSE),"")</f>
        <v/>
      </c>
      <c r="J12" s="17">
        <v>2200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2200</v>
      </c>
      <c r="Q12" s="17">
        <v>0</v>
      </c>
      <c r="R12" s="19">
        <v>7000</v>
      </c>
      <c r="S12" s="20" t="s">
        <v>35</v>
      </c>
      <c r="T12" s="21">
        <v>13.4</v>
      </c>
      <c r="U12" s="19">
        <v>0</v>
      </c>
      <c r="V12" s="17">
        <v>521</v>
      </c>
      <c r="W12" s="22" t="s">
        <v>36</v>
      </c>
      <c r="X12" s="23" t="str">
        <f t="shared" si="3"/>
        <v>F</v>
      </c>
      <c r="Y12" s="17">
        <v>0</v>
      </c>
      <c r="Z12" s="17">
        <v>4691</v>
      </c>
      <c r="AA12" s="17">
        <v>0</v>
      </c>
      <c r="AB12" s="17">
        <v>0</v>
      </c>
      <c r="AC12" s="24">
        <v>3719</v>
      </c>
      <c r="AD12" s="15" t="s">
        <v>37</v>
      </c>
    </row>
    <row r="13" spans="1:30">
      <c r="A13" s="13" t="str">
        <f t="shared" si="0"/>
        <v>FCST</v>
      </c>
      <c r="B13" s="14" t="s">
        <v>88</v>
      </c>
      <c r="C13" s="15" t="s">
        <v>41</v>
      </c>
      <c r="D13" s="16">
        <f t="shared" si="1"/>
        <v>72.599999999999994</v>
      </c>
      <c r="E13" s="18" t="str">
        <f t="shared" si="2"/>
        <v>前八週無拉料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27000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27000</v>
      </c>
      <c r="Q13" s="17">
        <v>0</v>
      </c>
      <c r="R13" s="19">
        <v>27000</v>
      </c>
      <c r="S13" s="20" t="s">
        <v>35</v>
      </c>
      <c r="T13" s="21">
        <v>72.599999999999994</v>
      </c>
      <c r="U13" s="19">
        <v>0</v>
      </c>
      <c r="V13" s="17">
        <v>372</v>
      </c>
      <c r="W13" s="22" t="s">
        <v>36</v>
      </c>
      <c r="X13" s="23" t="str">
        <f t="shared" si="3"/>
        <v>F</v>
      </c>
      <c r="Y13" s="17">
        <v>0</v>
      </c>
      <c r="Z13" s="17">
        <v>792</v>
      </c>
      <c r="AA13" s="17">
        <v>3520</v>
      </c>
      <c r="AB13" s="17">
        <v>2019</v>
      </c>
      <c r="AC13" s="24">
        <v>3719</v>
      </c>
      <c r="AD13" s="15" t="s">
        <v>37</v>
      </c>
    </row>
    <row r="14" spans="1:30">
      <c r="A14" s="13" t="str">
        <f t="shared" si="0"/>
        <v>FCST</v>
      </c>
      <c r="B14" s="14" t="s">
        <v>89</v>
      </c>
      <c r="C14" s="15" t="s">
        <v>41</v>
      </c>
      <c r="D14" s="16">
        <f t="shared" si="1"/>
        <v>71.7</v>
      </c>
      <c r="E14" s="18" t="str">
        <f t="shared" si="2"/>
        <v>前八週無拉料</v>
      </c>
      <c r="F14" s="16" t="str">
        <f>IFERROR(VLOOKUP(B14,#REF!,6,FALSE),"")</f>
        <v/>
      </c>
      <c r="G14" s="17">
        <v>3000</v>
      </c>
      <c r="H14" s="17">
        <v>3000</v>
      </c>
      <c r="I14" s="17" t="str">
        <f>IFERROR(VLOOKUP(B14,#REF!,9,FALSE),"")</f>
        <v/>
      </c>
      <c r="J14" s="17">
        <v>18000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18000</v>
      </c>
      <c r="Q14" s="17">
        <v>0</v>
      </c>
      <c r="R14" s="19">
        <v>21000</v>
      </c>
      <c r="S14" s="20" t="s">
        <v>35</v>
      </c>
      <c r="T14" s="21">
        <v>83.7</v>
      </c>
      <c r="U14" s="19">
        <v>0</v>
      </c>
      <c r="V14" s="17">
        <v>251</v>
      </c>
      <c r="W14" s="22" t="s">
        <v>36</v>
      </c>
      <c r="X14" s="23" t="str">
        <f t="shared" si="3"/>
        <v>F</v>
      </c>
      <c r="Y14" s="17">
        <v>0</v>
      </c>
      <c r="Z14" s="17">
        <v>0</v>
      </c>
      <c r="AA14" s="17">
        <v>3342</v>
      </c>
      <c r="AB14" s="17">
        <v>2234</v>
      </c>
      <c r="AC14" s="24">
        <v>3719</v>
      </c>
      <c r="AD14" s="15" t="s">
        <v>37</v>
      </c>
    </row>
    <row r="15" spans="1:30">
      <c r="A15" s="13" t="str">
        <f t="shared" si="0"/>
        <v>FCST</v>
      </c>
      <c r="B15" s="14" t="s">
        <v>111</v>
      </c>
      <c r="C15" s="15" t="s">
        <v>41</v>
      </c>
      <c r="D15" s="16">
        <f t="shared" si="1"/>
        <v>0</v>
      </c>
      <c r="E15" s="18" t="str">
        <f t="shared" si="2"/>
        <v>前八週無拉料</v>
      </c>
      <c r="F15" s="16" t="str">
        <f>IFERROR(VLOOKUP(B15,#REF!,6,FALSE),"")</f>
        <v/>
      </c>
      <c r="G15" s="17">
        <v>3000</v>
      </c>
      <c r="H15" s="17">
        <v>0</v>
      </c>
      <c r="I15" s="17" t="str">
        <f>IFERROR(VLOOKUP(B15,#REF!,9,FALSE),"")</f>
        <v/>
      </c>
      <c r="J15" s="17">
        <v>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0</v>
      </c>
      <c r="Q15" s="17">
        <v>0</v>
      </c>
      <c r="R15" s="19">
        <v>3000</v>
      </c>
      <c r="S15" s="20" t="s">
        <v>35</v>
      </c>
      <c r="T15" s="21">
        <v>12.6</v>
      </c>
      <c r="U15" s="19">
        <v>0</v>
      </c>
      <c r="V15" s="17">
        <v>238</v>
      </c>
      <c r="W15" s="22" t="s">
        <v>36</v>
      </c>
      <c r="X15" s="23" t="str">
        <f t="shared" si="3"/>
        <v>F</v>
      </c>
      <c r="Y15" s="17">
        <v>0</v>
      </c>
      <c r="Z15" s="17">
        <v>1360</v>
      </c>
      <c r="AA15" s="17">
        <v>1027</v>
      </c>
      <c r="AB15" s="17">
        <v>836</v>
      </c>
      <c r="AC15" s="24">
        <v>3719</v>
      </c>
      <c r="AD15" s="15" t="s">
        <v>37</v>
      </c>
    </row>
    <row r="16" spans="1:30">
      <c r="A16" s="13" t="str">
        <f t="shared" si="0"/>
        <v>Normal</v>
      </c>
      <c r="B16" s="14" t="s">
        <v>39</v>
      </c>
      <c r="C16" s="15" t="s">
        <v>34</v>
      </c>
      <c r="D16" s="16">
        <f t="shared" si="1"/>
        <v>4.5</v>
      </c>
      <c r="E16" s="18">
        <f t="shared" si="2"/>
        <v>8</v>
      </c>
      <c r="F16" s="16" t="str">
        <f>IFERROR(VLOOKUP(B16,#REF!,6,FALSE),"")</f>
        <v/>
      </c>
      <c r="G16" s="17">
        <v>10000</v>
      </c>
      <c r="H16" s="17">
        <v>10000</v>
      </c>
      <c r="I16" s="17" t="str">
        <f>IFERROR(VLOOKUP(B16,#REF!,9,FALSE),"")</f>
        <v/>
      </c>
      <c r="J16" s="17">
        <v>6000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6000</v>
      </c>
      <c r="Q16" s="17">
        <v>0</v>
      </c>
      <c r="R16" s="19">
        <v>16000</v>
      </c>
      <c r="S16" s="20">
        <v>21.3</v>
      </c>
      <c r="T16" s="21">
        <v>12</v>
      </c>
      <c r="U16" s="19">
        <v>750</v>
      </c>
      <c r="V16" s="17">
        <v>1329</v>
      </c>
      <c r="W16" s="22">
        <v>1.8</v>
      </c>
      <c r="X16" s="23">
        <f t="shared" si="3"/>
        <v>100</v>
      </c>
      <c r="Y16" s="17">
        <v>5961</v>
      </c>
      <c r="Z16" s="17">
        <v>2000</v>
      </c>
      <c r="AA16" s="17">
        <v>4000</v>
      </c>
      <c r="AB16" s="17">
        <v>3000</v>
      </c>
      <c r="AC16" s="24">
        <v>3717</v>
      </c>
      <c r="AD16" s="15" t="s">
        <v>37</v>
      </c>
    </row>
    <row r="17" spans="1:30">
      <c r="A17" s="13" t="str">
        <f t="shared" si="0"/>
        <v>Normal</v>
      </c>
      <c r="B17" s="14" t="s">
        <v>42</v>
      </c>
      <c r="C17" s="15" t="s">
        <v>41</v>
      </c>
      <c r="D17" s="16">
        <f t="shared" si="1"/>
        <v>0</v>
      </c>
      <c r="E17" s="18">
        <f t="shared" si="2"/>
        <v>0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0</v>
      </c>
      <c r="S17" s="20">
        <v>0</v>
      </c>
      <c r="T17" s="21">
        <v>0</v>
      </c>
      <c r="U17" s="19">
        <v>2500</v>
      </c>
      <c r="V17" s="17">
        <v>1111</v>
      </c>
      <c r="W17" s="22">
        <v>0.4</v>
      </c>
      <c r="X17" s="23">
        <f t="shared" si="3"/>
        <v>50</v>
      </c>
      <c r="Y17" s="17">
        <v>0</v>
      </c>
      <c r="Z17" s="17">
        <v>10000</v>
      </c>
      <c r="AA17" s="17">
        <v>0</v>
      </c>
      <c r="AB17" s="17">
        <v>0</v>
      </c>
      <c r="AC17" s="24">
        <v>3719</v>
      </c>
      <c r="AD17" s="15" t="s">
        <v>37</v>
      </c>
    </row>
    <row r="18" spans="1:30">
      <c r="A18" s="13" t="str">
        <f t="shared" si="0"/>
        <v>Normal</v>
      </c>
      <c r="B18" s="14" t="s">
        <v>44</v>
      </c>
      <c r="C18" s="15" t="s">
        <v>41</v>
      </c>
      <c r="D18" s="16" t="str">
        <f t="shared" si="1"/>
        <v>--</v>
      </c>
      <c r="E18" s="18">
        <f t="shared" si="2"/>
        <v>13.1</v>
      </c>
      <c r="F18" s="16" t="str">
        <f>IFERROR(VLOOKUP(B18,#REF!,6,FALSE),"")</f>
        <v/>
      </c>
      <c r="G18" s="17">
        <v>240000</v>
      </c>
      <c r="H18" s="17">
        <v>240000</v>
      </c>
      <c r="I18" s="17" t="str">
        <f>IFERROR(VLOOKUP(B18,#REF!,9,FALSE),"")</f>
        <v/>
      </c>
      <c r="J18" s="17">
        <v>590000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590000</v>
      </c>
      <c r="Q18" s="17">
        <v>0</v>
      </c>
      <c r="R18" s="19">
        <v>830000</v>
      </c>
      <c r="S18" s="20">
        <v>18.399999999999999</v>
      </c>
      <c r="T18" s="21" t="s">
        <v>35</v>
      </c>
      <c r="U18" s="19">
        <v>45000</v>
      </c>
      <c r="V18" s="17" t="s">
        <v>35</v>
      </c>
      <c r="W18" s="22" t="s">
        <v>45</v>
      </c>
      <c r="X18" s="23" t="str">
        <f t="shared" si="3"/>
        <v>E</v>
      </c>
      <c r="Y18" s="17">
        <v>0</v>
      </c>
      <c r="Z18" s="17">
        <v>0</v>
      </c>
      <c r="AA18" s="17">
        <v>0</v>
      </c>
      <c r="AB18" s="17">
        <v>0</v>
      </c>
      <c r="AC18" s="24">
        <v>3719</v>
      </c>
      <c r="AD18" s="15" t="s">
        <v>37</v>
      </c>
    </row>
    <row r="19" spans="1:30">
      <c r="A19" s="13" t="str">
        <f t="shared" si="0"/>
        <v>Normal</v>
      </c>
      <c r="B19" s="14" t="s">
        <v>47</v>
      </c>
      <c r="C19" s="15" t="s">
        <v>41</v>
      </c>
      <c r="D19" s="16">
        <f t="shared" si="1"/>
        <v>12.2</v>
      </c>
      <c r="E19" s="18">
        <f t="shared" si="2"/>
        <v>9.8000000000000007</v>
      </c>
      <c r="F19" s="16" t="str">
        <f>IFERROR(VLOOKUP(B19,#REF!,6,FALSE),"")</f>
        <v/>
      </c>
      <c r="G19" s="17">
        <v>54000</v>
      </c>
      <c r="H19" s="17">
        <v>36000</v>
      </c>
      <c r="I19" s="17" t="str">
        <f>IFERROR(VLOOKUP(B19,#REF!,9,FALSE),"")</f>
        <v/>
      </c>
      <c r="J19" s="17">
        <v>48000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48000</v>
      </c>
      <c r="Q19" s="17">
        <v>0</v>
      </c>
      <c r="R19" s="19">
        <v>102000</v>
      </c>
      <c r="S19" s="20">
        <v>20.9</v>
      </c>
      <c r="T19" s="21">
        <v>25.8</v>
      </c>
      <c r="U19" s="19">
        <v>4875</v>
      </c>
      <c r="V19" s="17">
        <v>3948</v>
      </c>
      <c r="W19" s="22">
        <v>0.8</v>
      </c>
      <c r="X19" s="23">
        <f t="shared" si="3"/>
        <v>100</v>
      </c>
      <c r="Y19" s="17">
        <v>8808</v>
      </c>
      <c r="Z19" s="17">
        <v>19440</v>
      </c>
      <c r="AA19" s="17">
        <v>17711</v>
      </c>
      <c r="AB19" s="17">
        <v>25365</v>
      </c>
      <c r="AC19" s="24">
        <v>3719</v>
      </c>
      <c r="AD19" s="15" t="s">
        <v>37</v>
      </c>
    </row>
    <row r="20" spans="1:30">
      <c r="A20" s="13" t="str">
        <f t="shared" si="0"/>
        <v>Normal</v>
      </c>
      <c r="B20" s="14" t="s">
        <v>56</v>
      </c>
      <c r="C20" s="15" t="s">
        <v>41</v>
      </c>
      <c r="D20" s="16">
        <f t="shared" si="1"/>
        <v>12.9</v>
      </c>
      <c r="E20" s="18">
        <f t="shared" si="2"/>
        <v>13.3</v>
      </c>
      <c r="F20" s="16" t="str">
        <f>IFERROR(VLOOKUP(B20,#REF!,6,FALSE),"")</f>
        <v/>
      </c>
      <c r="G20" s="17">
        <v>60000</v>
      </c>
      <c r="H20" s="17">
        <v>0</v>
      </c>
      <c r="I20" s="17" t="str">
        <f>IFERROR(VLOOKUP(B20,#REF!,9,FALSE),"")</f>
        <v/>
      </c>
      <c r="J20" s="17">
        <v>450000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450000</v>
      </c>
      <c r="Q20" s="17">
        <v>0</v>
      </c>
      <c r="R20" s="19">
        <v>510000</v>
      </c>
      <c r="S20" s="20">
        <v>15.1</v>
      </c>
      <c r="T20" s="21">
        <v>14.6</v>
      </c>
      <c r="U20" s="19">
        <v>33750</v>
      </c>
      <c r="V20" s="17">
        <v>35000</v>
      </c>
      <c r="W20" s="22">
        <v>1</v>
      </c>
      <c r="X20" s="23">
        <f t="shared" si="3"/>
        <v>100</v>
      </c>
      <c r="Y20" s="17">
        <v>90000</v>
      </c>
      <c r="Z20" s="17">
        <v>225000</v>
      </c>
      <c r="AA20" s="17">
        <v>45000</v>
      </c>
      <c r="AB20" s="17">
        <v>0</v>
      </c>
      <c r="AC20" s="24">
        <v>3719</v>
      </c>
      <c r="AD20" s="15" t="s">
        <v>37</v>
      </c>
    </row>
    <row r="21" spans="1:30">
      <c r="A21" s="13" t="str">
        <f t="shared" si="0"/>
        <v>Normal</v>
      </c>
      <c r="B21" s="14" t="s">
        <v>57</v>
      </c>
      <c r="C21" s="15" t="s">
        <v>58</v>
      </c>
      <c r="D21" s="16">
        <f t="shared" si="1"/>
        <v>0.7</v>
      </c>
      <c r="E21" s="18">
        <f t="shared" si="2"/>
        <v>1.1000000000000001</v>
      </c>
      <c r="F21" s="16" t="str">
        <f>IFERROR(VLOOKUP(B21,#REF!,6,FALSE),"")</f>
        <v/>
      </c>
      <c r="G21" s="17">
        <v>693000</v>
      </c>
      <c r="H21" s="17">
        <v>693000</v>
      </c>
      <c r="I21" s="17" t="str">
        <f>IFERROR(VLOOKUP(B21,#REF!,9,FALSE),"")</f>
        <v/>
      </c>
      <c r="J21" s="17">
        <v>36000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36000</v>
      </c>
      <c r="Q21" s="17">
        <v>0</v>
      </c>
      <c r="R21" s="19">
        <v>729000</v>
      </c>
      <c r="S21" s="20">
        <v>21.6</v>
      </c>
      <c r="T21" s="21">
        <v>13.8</v>
      </c>
      <c r="U21" s="19">
        <v>33750</v>
      </c>
      <c r="V21" s="17">
        <v>52743</v>
      </c>
      <c r="W21" s="22">
        <v>1.6</v>
      </c>
      <c r="X21" s="23">
        <f t="shared" si="3"/>
        <v>100</v>
      </c>
      <c r="Y21" s="17">
        <v>110220</v>
      </c>
      <c r="Z21" s="17">
        <v>235678</v>
      </c>
      <c r="AA21" s="17">
        <v>186334</v>
      </c>
      <c r="AB21" s="17">
        <v>368574</v>
      </c>
      <c r="AC21" s="24">
        <v>3719</v>
      </c>
      <c r="AD21" s="15" t="s">
        <v>37</v>
      </c>
    </row>
    <row r="22" spans="1:30">
      <c r="A22" s="13" t="str">
        <f t="shared" si="0"/>
        <v>Normal</v>
      </c>
      <c r="B22" s="14" t="s">
        <v>60</v>
      </c>
      <c r="C22" s="15" t="s">
        <v>58</v>
      </c>
      <c r="D22" s="16">
        <f t="shared" si="1"/>
        <v>8</v>
      </c>
      <c r="E22" s="18">
        <f t="shared" si="2"/>
        <v>6.9</v>
      </c>
      <c r="F22" s="16" t="str">
        <f>IFERROR(VLOOKUP(B22,#REF!,6,FALSE),"")</f>
        <v/>
      </c>
      <c r="G22" s="17">
        <v>1386000</v>
      </c>
      <c r="H22" s="17">
        <v>1005000</v>
      </c>
      <c r="I22" s="17" t="str">
        <f>IFERROR(VLOOKUP(B22,#REF!,9,FALSE),"")</f>
        <v/>
      </c>
      <c r="J22" s="17">
        <v>654000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654000</v>
      </c>
      <c r="Q22" s="17">
        <v>0</v>
      </c>
      <c r="R22" s="19">
        <v>2040000</v>
      </c>
      <c r="S22" s="20">
        <v>21.5</v>
      </c>
      <c r="T22" s="21">
        <v>24.9</v>
      </c>
      <c r="U22" s="19">
        <v>94875</v>
      </c>
      <c r="V22" s="17">
        <v>81887</v>
      </c>
      <c r="W22" s="22">
        <v>0.9</v>
      </c>
      <c r="X22" s="23">
        <f t="shared" si="3"/>
        <v>100</v>
      </c>
      <c r="Y22" s="17">
        <v>131792</v>
      </c>
      <c r="Z22" s="17">
        <v>322000</v>
      </c>
      <c r="AA22" s="17">
        <v>428580</v>
      </c>
      <c r="AB22" s="17">
        <v>674940</v>
      </c>
      <c r="AC22" s="24">
        <v>3719</v>
      </c>
      <c r="AD22" s="15" t="s">
        <v>37</v>
      </c>
    </row>
    <row r="23" spans="1:30">
      <c r="A23" s="13" t="str">
        <f t="shared" si="0"/>
        <v>Normal</v>
      </c>
      <c r="B23" s="14" t="s">
        <v>61</v>
      </c>
      <c r="C23" s="15" t="s">
        <v>58</v>
      </c>
      <c r="D23" s="16">
        <f t="shared" si="1"/>
        <v>0</v>
      </c>
      <c r="E23" s="18">
        <f t="shared" si="2"/>
        <v>0</v>
      </c>
      <c r="F23" s="16" t="str">
        <f>IFERROR(VLOOKUP(B23,#REF!,6,FALSE),"")</f>
        <v/>
      </c>
      <c r="G23" s="17">
        <v>1455000</v>
      </c>
      <c r="H23" s="17">
        <v>735000</v>
      </c>
      <c r="I23" s="17" t="str">
        <f>IFERROR(VLOOKUP(B23,#REF!,9,FALSE),"")</f>
        <v/>
      </c>
      <c r="J23" s="17">
        <v>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0</v>
      </c>
      <c r="Q23" s="17">
        <v>0</v>
      </c>
      <c r="R23" s="19">
        <v>1455000</v>
      </c>
      <c r="S23" s="20">
        <v>18.899999999999999</v>
      </c>
      <c r="T23" s="21">
        <v>10.4</v>
      </c>
      <c r="U23" s="19">
        <v>76875</v>
      </c>
      <c r="V23" s="17">
        <v>139949</v>
      </c>
      <c r="W23" s="22">
        <v>1.8</v>
      </c>
      <c r="X23" s="23">
        <f t="shared" si="3"/>
        <v>100</v>
      </c>
      <c r="Y23" s="17">
        <v>321956</v>
      </c>
      <c r="Z23" s="17">
        <v>649306</v>
      </c>
      <c r="AA23" s="17">
        <v>678686</v>
      </c>
      <c r="AB23" s="17">
        <v>844980</v>
      </c>
      <c r="AC23" s="24">
        <v>3719</v>
      </c>
      <c r="AD23" s="15" t="s">
        <v>37</v>
      </c>
    </row>
    <row r="24" spans="1:30">
      <c r="A24" s="13" t="str">
        <f t="shared" si="0"/>
        <v>Normal</v>
      </c>
      <c r="B24" s="14" t="s">
        <v>62</v>
      </c>
      <c r="C24" s="15" t="s">
        <v>41</v>
      </c>
      <c r="D24" s="16">
        <f t="shared" si="1"/>
        <v>9.8000000000000007</v>
      </c>
      <c r="E24" s="18">
        <f t="shared" si="2"/>
        <v>7.5</v>
      </c>
      <c r="F24" s="16" t="str">
        <f>IFERROR(VLOOKUP(B24,#REF!,6,FALSE),"")</f>
        <v/>
      </c>
      <c r="G24" s="17">
        <v>140000</v>
      </c>
      <c r="H24" s="17">
        <v>50000</v>
      </c>
      <c r="I24" s="17" t="str">
        <f>IFERROR(VLOOKUP(B24,#REF!,9,FALSE),"")</f>
        <v/>
      </c>
      <c r="J24" s="17">
        <v>650000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650000</v>
      </c>
      <c r="Q24" s="17">
        <v>0</v>
      </c>
      <c r="R24" s="19">
        <v>790000</v>
      </c>
      <c r="S24" s="20">
        <v>9.1999999999999993</v>
      </c>
      <c r="T24" s="21">
        <v>11.9</v>
      </c>
      <c r="U24" s="19">
        <v>86250</v>
      </c>
      <c r="V24" s="17">
        <v>66138</v>
      </c>
      <c r="W24" s="22">
        <v>0.8</v>
      </c>
      <c r="X24" s="23">
        <f t="shared" si="3"/>
        <v>100</v>
      </c>
      <c r="Y24" s="17">
        <v>182927</v>
      </c>
      <c r="Z24" s="17">
        <v>441240</v>
      </c>
      <c r="AA24" s="17">
        <v>60000</v>
      </c>
      <c r="AB24" s="17">
        <v>0</v>
      </c>
      <c r="AC24" s="24">
        <v>3719</v>
      </c>
      <c r="AD24" s="15" t="s">
        <v>37</v>
      </c>
    </row>
    <row r="25" spans="1:30">
      <c r="A25" s="13" t="str">
        <f t="shared" si="0"/>
        <v>Normal</v>
      </c>
      <c r="B25" s="14" t="s">
        <v>63</v>
      </c>
      <c r="C25" s="15" t="s">
        <v>41</v>
      </c>
      <c r="D25" s="16" t="str">
        <f t="shared" si="1"/>
        <v>--</v>
      </c>
      <c r="E25" s="18">
        <f t="shared" si="2"/>
        <v>6</v>
      </c>
      <c r="F25" s="16" t="str">
        <f>IFERROR(VLOOKUP(B25,#REF!,6,FALSE),"")</f>
        <v/>
      </c>
      <c r="G25" s="17">
        <v>0</v>
      </c>
      <c r="H25" s="17">
        <v>0</v>
      </c>
      <c r="I25" s="17" t="str">
        <f>IFERROR(VLOOKUP(B25,#REF!,9,FALSE),"")</f>
        <v/>
      </c>
      <c r="J25" s="17">
        <v>24000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24000</v>
      </c>
      <c r="Q25" s="17">
        <v>0</v>
      </c>
      <c r="R25" s="19">
        <v>24000</v>
      </c>
      <c r="S25" s="20">
        <v>6</v>
      </c>
      <c r="T25" s="21" t="s">
        <v>35</v>
      </c>
      <c r="U25" s="19">
        <v>4000</v>
      </c>
      <c r="V25" s="17" t="s">
        <v>35</v>
      </c>
      <c r="W25" s="22" t="s">
        <v>45</v>
      </c>
      <c r="X25" s="23" t="str">
        <f t="shared" si="3"/>
        <v>E</v>
      </c>
      <c r="Y25" s="17">
        <v>0</v>
      </c>
      <c r="Z25" s="17">
        <v>0</v>
      </c>
      <c r="AA25" s="17">
        <v>0</v>
      </c>
      <c r="AB25" s="17">
        <v>0</v>
      </c>
      <c r="AC25" s="24">
        <v>3719</v>
      </c>
      <c r="AD25" s="15" t="s">
        <v>37</v>
      </c>
    </row>
    <row r="26" spans="1:30">
      <c r="A26" s="13" t="str">
        <f t="shared" si="0"/>
        <v>Normal</v>
      </c>
      <c r="B26" s="14" t="s">
        <v>66</v>
      </c>
      <c r="C26" s="15" t="s">
        <v>41</v>
      </c>
      <c r="D26" s="16">
        <f t="shared" si="1"/>
        <v>21.5</v>
      </c>
      <c r="E26" s="18">
        <f t="shared" si="2"/>
        <v>15.8</v>
      </c>
      <c r="F26" s="16" t="str">
        <f>IFERROR(VLOOKUP(B26,#REF!,6,FALSE),"")</f>
        <v/>
      </c>
      <c r="G26" s="17">
        <v>300000</v>
      </c>
      <c r="H26" s="17">
        <v>300000</v>
      </c>
      <c r="I26" s="17" t="str">
        <f>IFERROR(VLOOKUP(B26,#REF!,9,FALSE),"")</f>
        <v/>
      </c>
      <c r="J26" s="17">
        <v>2019000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2019000</v>
      </c>
      <c r="Q26" s="17">
        <v>0</v>
      </c>
      <c r="R26" s="19">
        <v>2319000</v>
      </c>
      <c r="S26" s="20">
        <v>18.2</v>
      </c>
      <c r="T26" s="21">
        <v>24.7</v>
      </c>
      <c r="U26" s="19">
        <v>127500</v>
      </c>
      <c r="V26" s="17">
        <v>93892</v>
      </c>
      <c r="W26" s="22">
        <v>0.7</v>
      </c>
      <c r="X26" s="23">
        <f t="shared" si="3"/>
        <v>100</v>
      </c>
      <c r="Y26" s="17">
        <v>174303</v>
      </c>
      <c r="Z26" s="17">
        <v>417478</v>
      </c>
      <c r="AA26" s="17">
        <v>451978</v>
      </c>
      <c r="AB26" s="17">
        <v>529145</v>
      </c>
      <c r="AC26" s="24">
        <v>3719</v>
      </c>
      <c r="AD26" s="15" t="s">
        <v>37</v>
      </c>
    </row>
    <row r="27" spans="1:30">
      <c r="A27" s="13" t="str">
        <f t="shared" si="0"/>
        <v>Normal</v>
      </c>
      <c r="B27" s="14" t="s">
        <v>71</v>
      </c>
      <c r="C27" s="15" t="s">
        <v>41</v>
      </c>
      <c r="D27" s="16" t="str">
        <f t="shared" si="1"/>
        <v>--</v>
      </c>
      <c r="E27" s="18">
        <f t="shared" si="2"/>
        <v>8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6000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6000</v>
      </c>
      <c r="Q27" s="17">
        <v>0</v>
      </c>
      <c r="R27" s="19">
        <v>6000</v>
      </c>
      <c r="S27" s="20">
        <v>8</v>
      </c>
      <c r="T27" s="21" t="s">
        <v>35</v>
      </c>
      <c r="U27" s="19">
        <v>750</v>
      </c>
      <c r="V27" s="17" t="s">
        <v>35</v>
      </c>
      <c r="W27" s="22" t="s">
        <v>45</v>
      </c>
      <c r="X27" s="23" t="str">
        <f t="shared" si="3"/>
        <v>E</v>
      </c>
      <c r="Y27" s="17">
        <v>0</v>
      </c>
      <c r="Z27" s="17">
        <v>0</v>
      </c>
      <c r="AA27" s="17">
        <v>0</v>
      </c>
      <c r="AB27" s="17">
        <v>0</v>
      </c>
      <c r="AC27" s="24">
        <v>3719</v>
      </c>
      <c r="AD27" s="15" t="s">
        <v>37</v>
      </c>
    </row>
    <row r="28" spans="1:30">
      <c r="A28" s="13" t="str">
        <f t="shared" si="0"/>
        <v>Normal</v>
      </c>
      <c r="B28" s="14" t="s">
        <v>72</v>
      </c>
      <c r="C28" s="15" t="s">
        <v>41</v>
      </c>
      <c r="D28" s="16">
        <f t="shared" si="1"/>
        <v>33.9</v>
      </c>
      <c r="E28" s="18">
        <f t="shared" si="2"/>
        <v>16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6000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6000</v>
      </c>
      <c r="Q28" s="17">
        <v>0</v>
      </c>
      <c r="R28" s="19">
        <v>6000</v>
      </c>
      <c r="S28" s="20">
        <v>16</v>
      </c>
      <c r="T28" s="21">
        <v>33.9</v>
      </c>
      <c r="U28" s="19">
        <v>375</v>
      </c>
      <c r="V28" s="17">
        <v>177</v>
      </c>
      <c r="W28" s="22">
        <v>0.5</v>
      </c>
      <c r="X28" s="23">
        <f t="shared" si="3"/>
        <v>100</v>
      </c>
      <c r="Y28" s="17">
        <v>316</v>
      </c>
      <c r="Z28" s="17">
        <v>910</v>
      </c>
      <c r="AA28" s="17">
        <v>600</v>
      </c>
      <c r="AB28" s="17">
        <v>570</v>
      </c>
      <c r="AC28" s="24">
        <v>3719</v>
      </c>
      <c r="AD28" s="15" t="s">
        <v>37</v>
      </c>
    </row>
    <row r="29" spans="1:30">
      <c r="A29" s="13" t="str">
        <f t="shared" si="0"/>
        <v>Normal</v>
      </c>
      <c r="B29" s="14" t="s">
        <v>76</v>
      </c>
      <c r="C29" s="15" t="s">
        <v>41</v>
      </c>
      <c r="D29" s="16">
        <f t="shared" si="1"/>
        <v>11.2</v>
      </c>
      <c r="E29" s="18">
        <f t="shared" si="2"/>
        <v>6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9000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9000</v>
      </c>
      <c r="Q29" s="17">
        <v>0</v>
      </c>
      <c r="R29" s="19">
        <v>9000</v>
      </c>
      <c r="S29" s="20">
        <v>6</v>
      </c>
      <c r="T29" s="21">
        <v>11.2</v>
      </c>
      <c r="U29" s="19">
        <v>1500</v>
      </c>
      <c r="V29" s="17">
        <v>802</v>
      </c>
      <c r="W29" s="22">
        <v>0.5</v>
      </c>
      <c r="X29" s="23">
        <f t="shared" si="3"/>
        <v>100</v>
      </c>
      <c r="Y29" s="17">
        <v>1409</v>
      </c>
      <c r="Z29" s="17">
        <v>3984</v>
      </c>
      <c r="AA29" s="17">
        <v>2915</v>
      </c>
      <c r="AB29" s="17">
        <v>3075</v>
      </c>
      <c r="AC29" s="24">
        <v>3719</v>
      </c>
      <c r="AD29" s="15" t="s">
        <v>37</v>
      </c>
    </row>
    <row r="30" spans="1:30">
      <c r="A30" s="13" t="str">
        <f t="shared" si="0"/>
        <v>Normal</v>
      </c>
      <c r="B30" s="14" t="s">
        <v>77</v>
      </c>
      <c r="C30" s="15" t="s">
        <v>41</v>
      </c>
      <c r="D30" s="16" t="str">
        <f t="shared" si="1"/>
        <v>--</v>
      </c>
      <c r="E30" s="18">
        <f t="shared" si="2"/>
        <v>4</v>
      </c>
      <c r="F30" s="16" t="str">
        <f>IFERROR(VLOOKUP(B30,#REF!,6,FALSE),"")</f>
        <v/>
      </c>
      <c r="G30" s="17">
        <v>2040</v>
      </c>
      <c r="H30" s="17">
        <v>2040</v>
      </c>
      <c r="I30" s="17" t="str">
        <f>IFERROR(VLOOKUP(B30,#REF!,9,FALSE),"")</f>
        <v/>
      </c>
      <c r="J30" s="17">
        <v>3240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3240</v>
      </c>
      <c r="Q30" s="17">
        <v>0</v>
      </c>
      <c r="R30" s="19">
        <v>5280</v>
      </c>
      <c r="S30" s="20">
        <v>6.5</v>
      </c>
      <c r="T30" s="21" t="s">
        <v>35</v>
      </c>
      <c r="U30" s="19">
        <v>810</v>
      </c>
      <c r="V30" s="17">
        <v>0</v>
      </c>
      <c r="W30" s="22" t="s">
        <v>45</v>
      </c>
      <c r="X30" s="23" t="str">
        <f t="shared" si="3"/>
        <v>E</v>
      </c>
      <c r="Y30" s="17">
        <v>24</v>
      </c>
      <c r="Z30" s="17">
        <v>0</v>
      </c>
      <c r="AA30" s="17">
        <v>0</v>
      </c>
      <c r="AB30" s="17">
        <v>0</v>
      </c>
      <c r="AC30" s="24">
        <v>3719</v>
      </c>
      <c r="AD30" s="15" t="s">
        <v>37</v>
      </c>
    </row>
    <row r="31" spans="1:30">
      <c r="A31" s="13" t="str">
        <f t="shared" si="0"/>
        <v>Normal</v>
      </c>
      <c r="B31" s="14" t="s">
        <v>79</v>
      </c>
      <c r="C31" s="15" t="s">
        <v>41</v>
      </c>
      <c r="D31" s="16">
        <f t="shared" si="1"/>
        <v>4.5999999999999996</v>
      </c>
      <c r="E31" s="18">
        <f t="shared" si="2"/>
        <v>5.4</v>
      </c>
      <c r="F31" s="16" t="str">
        <f>IFERROR(VLOOKUP(B31,#REF!,6,FALSE),"")</f>
        <v/>
      </c>
      <c r="G31" s="17">
        <v>41055</v>
      </c>
      <c r="H31" s="17">
        <v>6545</v>
      </c>
      <c r="I31" s="17" t="str">
        <f>IFERROR(VLOOKUP(B31,#REF!,9,FALSE),"")</f>
        <v/>
      </c>
      <c r="J31" s="17">
        <v>23205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23205</v>
      </c>
      <c r="Q31" s="17">
        <v>0</v>
      </c>
      <c r="R31" s="19">
        <v>64260</v>
      </c>
      <c r="S31" s="20">
        <v>14.9</v>
      </c>
      <c r="T31" s="21">
        <v>12.8</v>
      </c>
      <c r="U31" s="19">
        <v>4314</v>
      </c>
      <c r="V31" s="17">
        <v>5029</v>
      </c>
      <c r="W31" s="22">
        <v>1.2</v>
      </c>
      <c r="X31" s="23">
        <f t="shared" si="3"/>
        <v>100</v>
      </c>
      <c r="Y31" s="17">
        <v>0</v>
      </c>
      <c r="Z31" s="17">
        <v>26302</v>
      </c>
      <c r="AA31" s="17">
        <v>21360</v>
      </c>
      <c r="AB31" s="17">
        <v>21600</v>
      </c>
      <c r="AC31" s="24">
        <v>3719</v>
      </c>
      <c r="AD31" s="15" t="s">
        <v>37</v>
      </c>
    </row>
    <row r="32" spans="1:30">
      <c r="A32" s="13" t="str">
        <f t="shared" si="0"/>
        <v>Normal</v>
      </c>
      <c r="B32" s="14" t="s">
        <v>82</v>
      </c>
      <c r="C32" s="15" t="s">
        <v>41</v>
      </c>
      <c r="D32" s="16" t="str">
        <f t="shared" si="1"/>
        <v>--</v>
      </c>
      <c r="E32" s="18">
        <f t="shared" si="2"/>
        <v>2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3000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3000</v>
      </c>
      <c r="Q32" s="17">
        <v>0</v>
      </c>
      <c r="R32" s="19">
        <v>3000</v>
      </c>
      <c r="S32" s="20">
        <v>2</v>
      </c>
      <c r="T32" s="21" t="s">
        <v>35</v>
      </c>
      <c r="U32" s="19">
        <v>1500</v>
      </c>
      <c r="V32" s="17" t="s">
        <v>35</v>
      </c>
      <c r="W32" s="22" t="s">
        <v>45</v>
      </c>
      <c r="X32" s="23" t="str">
        <f t="shared" si="3"/>
        <v>E</v>
      </c>
      <c r="Y32" s="17">
        <v>0</v>
      </c>
      <c r="Z32" s="17">
        <v>0</v>
      </c>
      <c r="AA32" s="17">
        <v>0</v>
      </c>
      <c r="AB32" s="17">
        <v>0</v>
      </c>
      <c r="AC32" s="24">
        <v>3719</v>
      </c>
      <c r="AD32" s="15" t="s">
        <v>37</v>
      </c>
    </row>
    <row r="33" spans="1:30">
      <c r="A33" s="13" t="str">
        <f t="shared" si="0"/>
        <v>Normal</v>
      </c>
      <c r="B33" s="14" t="s">
        <v>87</v>
      </c>
      <c r="C33" s="15" t="s">
        <v>41</v>
      </c>
      <c r="D33" s="16" t="str">
        <f t="shared" si="1"/>
        <v>--</v>
      </c>
      <c r="E33" s="18">
        <f t="shared" si="2"/>
        <v>10.3</v>
      </c>
      <c r="F33" s="16" t="str">
        <f>IFERROR(VLOOKUP(B33,#REF!,6,FALSE),"")</f>
        <v/>
      </c>
      <c r="G33" s="17">
        <v>310000</v>
      </c>
      <c r="H33" s="17">
        <v>120000</v>
      </c>
      <c r="I33" s="17" t="str">
        <f>IFERROR(VLOOKUP(B33,#REF!,9,FALSE),"")</f>
        <v/>
      </c>
      <c r="J33" s="17">
        <v>270000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270000</v>
      </c>
      <c r="Q33" s="17">
        <v>0</v>
      </c>
      <c r="R33" s="19">
        <v>580000</v>
      </c>
      <c r="S33" s="20">
        <v>22.1</v>
      </c>
      <c r="T33" s="21" t="s">
        <v>35</v>
      </c>
      <c r="U33" s="19">
        <v>26250</v>
      </c>
      <c r="V33" s="17" t="s">
        <v>35</v>
      </c>
      <c r="W33" s="22" t="s">
        <v>45</v>
      </c>
      <c r="X33" s="23" t="str">
        <f t="shared" si="3"/>
        <v>E</v>
      </c>
      <c r="Y33" s="17">
        <v>0</v>
      </c>
      <c r="Z33" s="17">
        <v>0</v>
      </c>
      <c r="AA33" s="17">
        <v>0</v>
      </c>
      <c r="AB33" s="17">
        <v>0</v>
      </c>
      <c r="AC33" s="24">
        <v>3719</v>
      </c>
      <c r="AD33" s="15" t="s">
        <v>37</v>
      </c>
    </row>
    <row r="34" spans="1:30">
      <c r="A34" s="13" t="str">
        <f t="shared" si="0"/>
        <v>Normal</v>
      </c>
      <c r="B34" s="14" t="s">
        <v>91</v>
      </c>
      <c r="C34" s="15" t="s">
        <v>41</v>
      </c>
      <c r="D34" s="16">
        <f t="shared" si="1"/>
        <v>16.8</v>
      </c>
      <c r="E34" s="18">
        <f t="shared" si="2"/>
        <v>15</v>
      </c>
      <c r="F34" s="16" t="str">
        <f>IFERROR(VLOOKUP(B34,#REF!,6,FALSE),"")</f>
        <v/>
      </c>
      <c r="G34" s="17">
        <v>24000</v>
      </c>
      <c r="H34" s="17">
        <v>12000</v>
      </c>
      <c r="I34" s="17" t="str">
        <f>IFERROR(VLOOKUP(B34,#REF!,9,FALSE),"")</f>
        <v/>
      </c>
      <c r="J34" s="17">
        <v>90000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90000</v>
      </c>
      <c r="Q34" s="17">
        <v>0</v>
      </c>
      <c r="R34" s="19">
        <v>114000</v>
      </c>
      <c r="S34" s="20">
        <v>19</v>
      </c>
      <c r="T34" s="21">
        <v>21.3</v>
      </c>
      <c r="U34" s="19">
        <v>6000</v>
      </c>
      <c r="V34" s="17">
        <v>5350</v>
      </c>
      <c r="W34" s="22">
        <v>0.9</v>
      </c>
      <c r="X34" s="23">
        <f t="shared" si="3"/>
        <v>100</v>
      </c>
      <c r="Y34" s="17">
        <v>14709</v>
      </c>
      <c r="Z34" s="17">
        <v>25088</v>
      </c>
      <c r="AA34" s="17">
        <v>20012</v>
      </c>
      <c r="AB34" s="17">
        <v>24654</v>
      </c>
      <c r="AC34" s="24">
        <v>3719</v>
      </c>
      <c r="AD34" s="15" t="s">
        <v>37</v>
      </c>
    </row>
    <row r="35" spans="1:30">
      <c r="A35" s="13" t="str">
        <f t="shared" si="0"/>
        <v>Normal</v>
      </c>
      <c r="B35" s="14" t="s">
        <v>94</v>
      </c>
      <c r="C35" s="15" t="s">
        <v>41</v>
      </c>
      <c r="D35" s="16">
        <f t="shared" si="1"/>
        <v>10.4</v>
      </c>
      <c r="E35" s="18">
        <f t="shared" si="2"/>
        <v>8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6000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6000</v>
      </c>
      <c r="Q35" s="17">
        <v>0</v>
      </c>
      <c r="R35" s="19">
        <v>6000</v>
      </c>
      <c r="S35" s="20">
        <v>8</v>
      </c>
      <c r="T35" s="21">
        <v>10.4</v>
      </c>
      <c r="U35" s="19">
        <v>750</v>
      </c>
      <c r="V35" s="17">
        <v>575</v>
      </c>
      <c r="W35" s="22">
        <v>0.8</v>
      </c>
      <c r="X35" s="23">
        <f t="shared" si="3"/>
        <v>100</v>
      </c>
      <c r="Y35" s="17">
        <v>0</v>
      </c>
      <c r="Z35" s="17">
        <v>5179</v>
      </c>
      <c r="AA35" s="17">
        <v>0</v>
      </c>
      <c r="AB35" s="17">
        <v>0</v>
      </c>
      <c r="AC35" s="24">
        <v>3719</v>
      </c>
      <c r="AD35" s="15" t="s">
        <v>37</v>
      </c>
    </row>
    <row r="36" spans="1:30">
      <c r="A36" s="13" t="str">
        <f t="shared" ref="A36:A67" si="4">IF(OR(U36=0,LEN(U36)=0)*OR(V36=0,LEN(V36)=0),IF(R36&gt;0,"ZeroZero","None"),IF(IF(LEN(S36)=0,0,S36)&gt;24,"OverStock",IF(U36=0,"FCST","Normal")))</f>
        <v>Normal</v>
      </c>
      <c r="B36" s="14" t="s">
        <v>99</v>
      </c>
      <c r="C36" s="15" t="s">
        <v>41</v>
      </c>
      <c r="D36" s="16">
        <f t="shared" si="1"/>
        <v>750</v>
      </c>
      <c r="E36" s="18">
        <f t="shared" ref="E36:E67" si="5">IF(U36=0,"前八週無拉料",ROUND(J36/U36,1))</f>
        <v>8</v>
      </c>
      <c r="F36" s="16" t="str">
        <f>IFERROR(VLOOKUP(B36,#REF!,6,FALSE),"")</f>
        <v/>
      </c>
      <c r="G36" s="17">
        <v>6000</v>
      </c>
      <c r="H36" s="17">
        <v>6000</v>
      </c>
      <c r="I36" s="17" t="str">
        <f>IFERROR(VLOOKUP(B36,#REF!,9,FALSE),"")</f>
        <v/>
      </c>
      <c r="J36" s="17">
        <v>6000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6000</v>
      </c>
      <c r="Q36" s="17">
        <v>0</v>
      </c>
      <c r="R36" s="19">
        <v>12000</v>
      </c>
      <c r="S36" s="20">
        <v>16</v>
      </c>
      <c r="T36" s="21">
        <v>1500</v>
      </c>
      <c r="U36" s="19">
        <v>750</v>
      </c>
      <c r="V36" s="17">
        <v>8</v>
      </c>
      <c r="W36" s="22">
        <v>0</v>
      </c>
      <c r="X36" s="23">
        <f t="shared" ref="X36:X67" si="6">IF($W36="E","E",IF($W36="F","F",IF($W36&lt;0.5,50,IF($W36&lt;2,100,150))))</f>
        <v>50</v>
      </c>
      <c r="Y36" s="17">
        <v>0</v>
      </c>
      <c r="Z36" s="17">
        <v>76</v>
      </c>
      <c r="AA36" s="17">
        <v>3000</v>
      </c>
      <c r="AB36" s="17">
        <v>0</v>
      </c>
      <c r="AC36" s="24">
        <v>3719</v>
      </c>
      <c r="AD36" s="15" t="s">
        <v>37</v>
      </c>
    </row>
    <row r="37" spans="1:30">
      <c r="A37" s="13" t="str">
        <f t="shared" si="4"/>
        <v>Normal</v>
      </c>
      <c r="B37" s="14" t="s">
        <v>100</v>
      </c>
      <c r="C37" s="15" t="s">
        <v>41</v>
      </c>
      <c r="D37" s="16" t="str">
        <f t="shared" si="1"/>
        <v>--</v>
      </c>
      <c r="E37" s="18">
        <f t="shared" si="5"/>
        <v>8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3000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3000</v>
      </c>
      <c r="Q37" s="17">
        <v>0</v>
      </c>
      <c r="R37" s="19">
        <v>3000</v>
      </c>
      <c r="S37" s="20">
        <v>8</v>
      </c>
      <c r="T37" s="21" t="s">
        <v>35</v>
      </c>
      <c r="U37" s="19">
        <v>375</v>
      </c>
      <c r="V37" s="17" t="s">
        <v>35</v>
      </c>
      <c r="W37" s="22" t="s">
        <v>45</v>
      </c>
      <c r="X37" s="23" t="str">
        <f t="shared" si="6"/>
        <v>E</v>
      </c>
      <c r="Y37" s="17">
        <v>0</v>
      </c>
      <c r="Z37" s="17">
        <v>0</v>
      </c>
      <c r="AA37" s="17">
        <v>0</v>
      </c>
      <c r="AB37" s="17">
        <v>0</v>
      </c>
      <c r="AC37" s="24">
        <v>3719</v>
      </c>
      <c r="AD37" s="15" t="s">
        <v>37</v>
      </c>
    </row>
    <row r="38" spans="1:30">
      <c r="A38" s="13" t="str">
        <f t="shared" si="4"/>
        <v>Normal</v>
      </c>
      <c r="B38" s="14" t="s">
        <v>104</v>
      </c>
      <c r="C38" s="15" t="s">
        <v>41</v>
      </c>
      <c r="D38" s="16">
        <f t="shared" si="1"/>
        <v>24.3</v>
      </c>
      <c r="E38" s="18">
        <f t="shared" si="5"/>
        <v>14.2</v>
      </c>
      <c r="F38" s="16" t="str">
        <f>IFERROR(VLOOKUP(B38,#REF!,6,FALSE),"")</f>
        <v/>
      </c>
      <c r="G38" s="17">
        <v>15000</v>
      </c>
      <c r="H38" s="17">
        <v>15000</v>
      </c>
      <c r="I38" s="17" t="str">
        <f>IFERROR(VLOOKUP(B38,#REF!,9,FALSE),"")</f>
        <v/>
      </c>
      <c r="J38" s="17">
        <v>75403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75403</v>
      </c>
      <c r="Q38" s="17">
        <v>0</v>
      </c>
      <c r="R38" s="19">
        <v>90403</v>
      </c>
      <c r="S38" s="20">
        <v>17</v>
      </c>
      <c r="T38" s="21">
        <v>29.1</v>
      </c>
      <c r="U38" s="19">
        <v>5313</v>
      </c>
      <c r="V38" s="17">
        <v>3103</v>
      </c>
      <c r="W38" s="22">
        <v>0.6</v>
      </c>
      <c r="X38" s="23">
        <f t="shared" si="6"/>
        <v>100</v>
      </c>
      <c r="Y38" s="17">
        <v>11278</v>
      </c>
      <c r="Z38" s="17">
        <v>17533</v>
      </c>
      <c r="AA38" s="17">
        <v>11939</v>
      </c>
      <c r="AB38" s="17">
        <v>14241</v>
      </c>
      <c r="AC38" s="24">
        <v>3719</v>
      </c>
      <c r="AD38" s="15" t="s">
        <v>37</v>
      </c>
    </row>
    <row r="39" spans="1:30">
      <c r="A39" s="13" t="str">
        <f t="shared" si="4"/>
        <v>Normal</v>
      </c>
      <c r="B39" s="14" t="s">
        <v>106</v>
      </c>
      <c r="C39" s="15" t="s">
        <v>41</v>
      </c>
      <c r="D39" s="16">
        <f t="shared" si="1"/>
        <v>18.600000000000001</v>
      </c>
      <c r="E39" s="18">
        <f t="shared" si="5"/>
        <v>7.3</v>
      </c>
      <c r="F39" s="16" t="str">
        <f>IFERROR(VLOOKUP(B39,#REF!,6,FALSE),"")</f>
        <v/>
      </c>
      <c r="G39" s="17">
        <v>312000</v>
      </c>
      <c r="H39" s="17">
        <v>312000</v>
      </c>
      <c r="I39" s="17" t="str">
        <f>IFERROR(VLOOKUP(B39,#REF!,9,FALSE),"")</f>
        <v/>
      </c>
      <c r="J39" s="17">
        <v>972000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972000</v>
      </c>
      <c r="Q39" s="17">
        <v>0</v>
      </c>
      <c r="R39" s="19">
        <v>1284000</v>
      </c>
      <c r="S39" s="20">
        <v>9.6999999999999993</v>
      </c>
      <c r="T39" s="21">
        <v>24.5</v>
      </c>
      <c r="U39" s="19">
        <v>133000</v>
      </c>
      <c r="V39" s="17">
        <v>52346</v>
      </c>
      <c r="W39" s="22">
        <v>0.4</v>
      </c>
      <c r="X39" s="23">
        <f t="shared" si="6"/>
        <v>50</v>
      </c>
      <c r="Y39" s="17">
        <v>99308</v>
      </c>
      <c r="Z39" s="17">
        <v>288103</v>
      </c>
      <c r="AA39" s="17">
        <v>218611</v>
      </c>
      <c r="AB39" s="17">
        <v>268177</v>
      </c>
      <c r="AC39" s="24">
        <v>3719</v>
      </c>
      <c r="AD39" s="15" t="s">
        <v>37</v>
      </c>
    </row>
    <row r="40" spans="1:30">
      <c r="A40" s="13" t="str">
        <f t="shared" si="4"/>
        <v>Normal</v>
      </c>
      <c r="B40" s="14" t="s">
        <v>108</v>
      </c>
      <c r="C40" s="15" t="s">
        <v>41</v>
      </c>
      <c r="D40" s="16">
        <f t="shared" si="1"/>
        <v>8.4</v>
      </c>
      <c r="E40" s="18">
        <f t="shared" si="5"/>
        <v>6.4</v>
      </c>
      <c r="F40" s="16" t="str">
        <f>IFERROR(VLOOKUP(B40,#REF!,6,FALSE),"")</f>
        <v/>
      </c>
      <c r="G40" s="17">
        <v>159000</v>
      </c>
      <c r="H40" s="17">
        <v>126000</v>
      </c>
      <c r="I40" s="17" t="str">
        <f>IFERROR(VLOOKUP(B40,#REF!,9,FALSE),"")</f>
        <v/>
      </c>
      <c r="J40" s="17">
        <v>96000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96000</v>
      </c>
      <c r="Q40" s="17">
        <v>0</v>
      </c>
      <c r="R40" s="19">
        <v>255000</v>
      </c>
      <c r="S40" s="20">
        <v>17</v>
      </c>
      <c r="T40" s="21">
        <v>22.3</v>
      </c>
      <c r="U40" s="19">
        <v>15000</v>
      </c>
      <c r="V40" s="17">
        <v>11410</v>
      </c>
      <c r="W40" s="22">
        <v>0.8</v>
      </c>
      <c r="X40" s="23">
        <f t="shared" si="6"/>
        <v>100</v>
      </c>
      <c r="Y40" s="17">
        <v>25674</v>
      </c>
      <c r="Z40" s="17">
        <v>59330</v>
      </c>
      <c r="AA40" s="17">
        <v>46155</v>
      </c>
      <c r="AB40" s="17">
        <v>65456</v>
      </c>
      <c r="AC40" s="24">
        <v>3719</v>
      </c>
      <c r="AD40" s="15" t="s">
        <v>37</v>
      </c>
    </row>
    <row r="41" spans="1:30">
      <c r="A41" s="13" t="str">
        <f t="shared" si="4"/>
        <v>Normal</v>
      </c>
      <c r="B41" s="14" t="s">
        <v>112</v>
      </c>
      <c r="C41" s="15" t="s">
        <v>41</v>
      </c>
      <c r="D41" s="16">
        <f t="shared" si="1"/>
        <v>10.3</v>
      </c>
      <c r="E41" s="18">
        <f t="shared" si="5"/>
        <v>8.4</v>
      </c>
      <c r="F41" s="16" t="str">
        <f>IFERROR(VLOOKUP(B41,#REF!,6,FALSE),"")</f>
        <v/>
      </c>
      <c r="G41" s="17">
        <v>90000</v>
      </c>
      <c r="H41" s="17">
        <v>30000</v>
      </c>
      <c r="I41" s="17" t="str">
        <f>IFERROR(VLOOKUP(B41,#REF!,9,FALSE),"")</f>
        <v/>
      </c>
      <c r="J41" s="17">
        <v>95000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95000</v>
      </c>
      <c r="Q41" s="17">
        <v>0</v>
      </c>
      <c r="R41" s="19">
        <v>185000</v>
      </c>
      <c r="S41" s="20">
        <v>16.399999999999999</v>
      </c>
      <c r="T41" s="21">
        <v>20.100000000000001</v>
      </c>
      <c r="U41" s="19">
        <v>11250</v>
      </c>
      <c r="V41" s="17">
        <v>9208</v>
      </c>
      <c r="W41" s="22">
        <v>0.8</v>
      </c>
      <c r="X41" s="23">
        <f t="shared" si="6"/>
        <v>100</v>
      </c>
      <c r="Y41" s="17">
        <v>10631</v>
      </c>
      <c r="Z41" s="17">
        <v>48085</v>
      </c>
      <c r="AA41" s="17">
        <v>42783</v>
      </c>
      <c r="AB41" s="17">
        <v>46753</v>
      </c>
      <c r="AC41" s="24">
        <v>3719</v>
      </c>
      <c r="AD41" s="15" t="s">
        <v>37</v>
      </c>
    </row>
    <row r="42" spans="1:30">
      <c r="A42" s="13" t="str">
        <f t="shared" si="4"/>
        <v>Normal</v>
      </c>
      <c r="B42" s="14" t="s">
        <v>113</v>
      </c>
      <c r="C42" s="15" t="s">
        <v>58</v>
      </c>
      <c r="D42" s="16">
        <f t="shared" si="1"/>
        <v>4.5999999999999996</v>
      </c>
      <c r="E42" s="18">
        <f t="shared" si="5"/>
        <v>2.5</v>
      </c>
      <c r="F42" s="16" t="str">
        <f>IFERROR(VLOOKUP(B42,#REF!,6,FALSE),"")</f>
        <v/>
      </c>
      <c r="G42" s="17">
        <v>40000</v>
      </c>
      <c r="H42" s="17">
        <v>40000</v>
      </c>
      <c r="I42" s="17" t="str">
        <f>IFERROR(VLOOKUP(B42,#REF!,9,FALSE),"")</f>
        <v/>
      </c>
      <c r="J42" s="17">
        <v>45000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45000</v>
      </c>
      <c r="Q42" s="17">
        <v>0</v>
      </c>
      <c r="R42" s="19">
        <v>85000</v>
      </c>
      <c r="S42" s="20">
        <v>4.7</v>
      </c>
      <c r="T42" s="21">
        <v>8.6999999999999993</v>
      </c>
      <c r="U42" s="19">
        <v>18000</v>
      </c>
      <c r="V42" s="17">
        <v>9736</v>
      </c>
      <c r="W42" s="22">
        <v>0.5</v>
      </c>
      <c r="X42" s="23">
        <f t="shared" si="6"/>
        <v>100</v>
      </c>
      <c r="Y42" s="17">
        <v>31258</v>
      </c>
      <c r="Z42" s="17">
        <v>70620</v>
      </c>
      <c r="AA42" s="17">
        <v>0</v>
      </c>
      <c r="AB42" s="17">
        <v>0</v>
      </c>
      <c r="AC42" s="24">
        <v>3719</v>
      </c>
      <c r="AD42" s="15" t="s">
        <v>37</v>
      </c>
    </row>
    <row r="43" spans="1:30">
      <c r="A43" s="13" t="str">
        <f t="shared" si="4"/>
        <v>Normal</v>
      </c>
      <c r="B43" s="14" t="s">
        <v>115</v>
      </c>
      <c r="C43" s="15" t="s">
        <v>58</v>
      </c>
      <c r="D43" s="16">
        <f t="shared" si="1"/>
        <v>0</v>
      </c>
      <c r="E43" s="18">
        <f t="shared" si="5"/>
        <v>0</v>
      </c>
      <c r="F43" s="16" t="str">
        <f>IFERROR(VLOOKUP(B43,#REF!,6,FALSE),"")</f>
        <v/>
      </c>
      <c r="G43" s="17">
        <v>130000</v>
      </c>
      <c r="H43" s="17">
        <v>120000</v>
      </c>
      <c r="I43" s="17" t="str">
        <f>IFERROR(VLOOKUP(B43,#REF!,9,FALSE),"")</f>
        <v/>
      </c>
      <c r="J43" s="17">
        <v>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0</v>
      </c>
      <c r="Q43" s="17">
        <v>0</v>
      </c>
      <c r="R43" s="19">
        <v>130000</v>
      </c>
      <c r="S43" s="20">
        <v>17.3</v>
      </c>
      <c r="T43" s="21">
        <v>19.5</v>
      </c>
      <c r="U43" s="19">
        <v>7500</v>
      </c>
      <c r="V43" s="17">
        <v>6667</v>
      </c>
      <c r="W43" s="22">
        <v>0.9</v>
      </c>
      <c r="X43" s="23">
        <f t="shared" si="6"/>
        <v>100</v>
      </c>
      <c r="Y43" s="17">
        <v>82170</v>
      </c>
      <c r="Z43" s="17">
        <v>30000</v>
      </c>
      <c r="AA43" s="17">
        <v>0</v>
      </c>
      <c r="AB43" s="17">
        <v>0</v>
      </c>
      <c r="AC43" s="24">
        <v>3719</v>
      </c>
      <c r="AD43" s="15" t="s">
        <v>37</v>
      </c>
    </row>
    <row r="44" spans="1:30">
      <c r="A44" s="13" t="str">
        <f t="shared" si="4"/>
        <v>OverStock</v>
      </c>
      <c r="B44" s="14" t="s">
        <v>38</v>
      </c>
      <c r="C44" s="15" t="s">
        <v>34</v>
      </c>
      <c r="D44" s="16">
        <f t="shared" si="1"/>
        <v>116.4</v>
      </c>
      <c r="E44" s="18">
        <f t="shared" si="5"/>
        <v>31.5</v>
      </c>
      <c r="F44" s="16" t="str">
        <f>IFERROR(VLOOKUP(B44,#REF!,6,FALSE),"")</f>
        <v/>
      </c>
      <c r="G44" s="17">
        <v>60000</v>
      </c>
      <c r="H44" s="17">
        <v>60000</v>
      </c>
      <c r="I44" s="17" t="str">
        <f>IFERROR(VLOOKUP(B44,#REF!,9,FALSE),"")</f>
        <v/>
      </c>
      <c r="J44" s="17">
        <v>134000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134000</v>
      </c>
      <c r="Q44" s="17">
        <v>0</v>
      </c>
      <c r="R44" s="19">
        <v>194000</v>
      </c>
      <c r="S44" s="20">
        <v>45.6</v>
      </c>
      <c r="T44" s="21">
        <v>168.5</v>
      </c>
      <c r="U44" s="19">
        <v>4250</v>
      </c>
      <c r="V44" s="17">
        <v>1151</v>
      </c>
      <c r="W44" s="22">
        <v>0.3</v>
      </c>
      <c r="X44" s="23">
        <f t="shared" si="6"/>
        <v>50</v>
      </c>
      <c r="Y44" s="17">
        <v>0</v>
      </c>
      <c r="Z44" s="17">
        <v>1855</v>
      </c>
      <c r="AA44" s="17">
        <v>8500</v>
      </c>
      <c r="AB44" s="17">
        <v>22000</v>
      </c>
      <c r="AC44" s="24">
        <v>3717</v>
      </c>
      <c r="AD44" s="15" t="s">
        <v>37</v>
      </c>
    </row>
    <row r="45" spans="1:30">
      <c r="A45" s="13" t="str">
        <f t="shared" si="4"/>
        <v>OverStock</v>
      </c>
      <c r="B45" s="14" t="s">
        <v>43</v>
      </c>
      <c r="C45" s="15" t="s">
        <v>41</v>
      </c>
      <c r="D45" s="16">
        <f t="shared" si="1"/>
        <v>3.8</v>
      </c>
      <c r="E45" s="18">
        <f t="shared" si="5"/>
        <v>9.6</v>
      </c>
      <c r="F45" s="16" t="str">
        <f>IFERROR(VLOOKUP(B45,#REF!,6,FALSE),"")</f>
        <v/>
      </c>
      <c r="G45" s="17">
        <v>1200000</v>
      </c>
      <c r="H45" s="17">
        <v>1200000</v>
      </c>
      <c r="I45" s="17" t="str">
        <f>IFERROR(VLOOKUP(B45,#REF!,9,FALSE),"")</f>
        <v/>
      </c>
      <c r="J45" s="17">
        <v>599000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599000</v>
      </c>
      <c r="Q45" s="17">
        <v>0</v>
      </c>
      <c r="R45" s="19">
        <v>1799000</v>
      </c>
      <c r="S45" s="20">
        <v>28.8</v>
      </c>
      <c r="T45" s="21">
        <v>11.3</v>
      </c>
      <c r="U45" s="19">
        <v>62500</v>
      </c>
      <c r="V45" s="17">
        <v>159520</v>
      </c>
      <c r="W45" s="22">
        <v>2.6</v>
      </c>
      <c r="X45" s="23">
        <f t="shared" si="6"/>
        <v>150</v>
      </c>
      <c r="Y45" s="17">
        <v>278744</v>
      </c>
      <c r="Z45" s="17">
        <v>929563</v>
      </c>
      <c r="AA45" s="17">
        <v>474272</v>
      </c>
      <c r="AB45" s="17">
        <v>454410</v>
      </c>
      <c r="AC45" s="24">
        <v>3719</v>
      </c>
      <c r="AD45" s="15" t="s">
        <v>37</v>
      </c>
    </row>
    <row r="46" spans="1:30">
      <c r="A46" s="13" t="str">
        <f t="shared" si="4"/>
        <v>OverStock</v>
      </c>
      <c r="B46" s="14" t="s">
        <v>46</v>
      </c>
      <c r="C46" s="15" t="s">
        <v>41</v>
      </c>
      <c r="D46" s="16">
        <f t="shared" si="1"/>
        <v>6.6</v>
      </c>
      <c r="E46" s="18">
        <f t="shared" si="5"/>
        <v>8</v>
      </c>
      <c r="F46" s="16" t="str">
        <f>IFERROR(VLOOKUP(B46,#REF!,6,FALSE),"")</f>
        <v/>
      </c>
      <c r="G46" s="17">
        <v>250000</v>
      </c>
      <c r="H46" s="17">
        <v>200000</v>
      </c>
      <c r="I46" s="17" t="str">
        <f>IFERROR(VLOOKUP(B46,#REF!,9,FALSE),"")</f>
        <v/>
      </c>
      <c r="J46" s="17">
        <v>70000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70000</v>
      </c>
      <c r="Q46" s="17">
        <v>0</v>
      </c>
      <c r="R46" s="19">
        <v>320000</v>
      </c>
      <c r="S46" s="20">
        <v>36.6</v>
      </c>
      <c r="T46" s="21">
        <v>30.1</v>
      </c>
      <c r="U46" s="19">
        <v>8750</v>
      </c>
      <c r="V46" s="17">
        <v>10644</v>
      </c>
      <c r="W46" s="22">
        <v>1.2</v>
      </c>
      <c r="X46" s="23">
        <f t="shared" si="6"/>
        <v>100</v>
      </c>
      <c r="Y46" s="17">
        <v>28531</v>
      </c>
      <c r="Z46" s="17">
        <v>45700</v>
      </c>
      <c r="AA46" s="17">
        <v>47500</v>
      </c>
      <c r="AB46" s="17">
        <v>34500</v>
      </c>
      <c r="AC46" s="24">
        <v>3719</v>
      </c>
      <c r="AD46" s="15" t="s">
        <v>37</v>
      </c>
    </row>
    <row r="47" spans="1:30">
      <c r="A47" s="13" t="str">
        <f t="shared" si="4"/>
        <v>OverStock</v>
      </c>
      <c r="B47" s="14" t="s">
        <v>48</v>
      </c>
      <c r="C47" s="15" t="s">
        <v>41</v>
      </c>
      <c r="D47" s="16">
        <f t="shared" si="1"/>
        <v>3.8</v>
      </c>
      <c r="E47" s="18">
        <f t="shared" si="5"/>
        <v>6.4</v>
      </c>
      <c r="F47" s="16" t="str">
        <f>IFERROR(VLOOKUP(B47,#REF!,6,FALSE),"")</f>
        <v/>
      </c>
      <c r="G47" s="17">
        <v>63000</v>
      </c>
      <c r="H47" s="17">
        <v>0</v>
      </c>
      <c r="I47" s="17" t="str">
        <f>IFERROR(VLOOKUP(B47,#REF!,9,FALSE),"")</f>
        <v/>
      </c>
      <c r="J47" s="17">
        <v>12000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12000</v>
      </c>
      <c r="Q47" s="17">
        <v>0</v>
      </c>
      <c r="R47" s="19">
        <v>75000</v>
      </c>
      <c r="S47" s="20">
        <v>40</v>
      </c>
      <c r="T47" s="21">
        <v>23.9</v>
      </c>
      <c r="U47" s="19">
        <v>1875</v>
      </c>
      <c r="V47" s="17">
        <v>3135</v>
      </c>
      <c r="W47" s="22">
        <v>1.7</v>
      </c>
      <c r="X47" s="23">
        <f t="shared" si="6"/>
        <v>100</v>
      </c>
      <c r="Y47" s="17">
        <v>8723</v>
      </c>
      <c r="Z47" s="17">
        <v>13428</v>
      </c>
      <c r="AA47" s="17">
        <v>16534</v>
      </c>
      <c r="AB47" s="17">
        <v>24562</v>
      </c>
      <c r="AC47" s="24">
        <v>3719</v>
      </c>
      <c r="AD47" s="15" t="s">
        <v>37</v>
      </c>
    </row>
    <row r="48" spans="1:30">
      <c r="A48" s="13" t="str">
        <f t="shared" si="4"/>
        <v>OverStock</v>
      </c>
      <c r="B48" s="14" t="s">
        <v>52</v>
      </c>
      <c r="C48" s="15" t="s">
        <v>41</v>
      </c>
      <c r="D48" s="16">
        <f t="shared" si="1"/>
        <v>15.8</v>
      </c>
      <c r="E48" s="18">
        <f t="shared" si="5"/>
        <v>28</v>
      </c>
      <c r="F48" s="16" t="str">
        <f>IFERROR(VLOOKUP(B48,#REF!,6,FALSE),"")</f>
        <v/>
      </c>
      <c r="G48" s="17">
        <v>60000</v>
      </c>
      <c r="H48" s="17">
        <v>60000</v>
      </c>
      <c r="I48" s="17" t="str">
        <f>IFERROR(VLOOKUP(B48,#REF!,9,FALSE),"")</f>
        <v/>
      </c>
      <c r="J48" s="17">
        <v>70000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70000</v>
      </c>
      <c r="Q48" s="17">
        <v>0</v>
      </c>
      <c r="R48" s="19">
        <v>130000</v>
      </c>
      <c r="S48" s="20">
        <v>52</v>
      </c>
      <c r="T48" s="21">
        <v>29.3</v>
      </c>
      <c r="U48" s="19">
        <v>2500</v>
      </c>
      <c r="V48" s="17">
        <v>4444</v>
      </c>
      <c r="W48" s="22">
        <v>1.8</v>
      </c>
      <c r="X48" s="23">
        <f t="shared" si="6"/>
        <v>100</v>
      </c>
      <c r="Y48" s="17">
        <v>39090</v>
      </c>
      <c r="Z48" s="17">
        <v>20000</v>
      </c>
      <c r="AA48" s="17">
        <v>0</v>
      </c>
      <c r="AB48" s="17">
        <v>0</v>
      </c>
      <c r="AC48" s="24">
        <v>3719</v>
      </c>
      <c r="AD48" s="15" t="s">
        <v>37</v>
      </c>
    </row>
    <row r="49" spans="1:30">
      <c r="A49" s="13" t="str">
        <f t="shared" si="4"/>
        <v>OverStock</v>
      </c>
      <c r="B49" s="14" t="s">
        <v>53</v>
      </c>
      <c r="C49" s="15" t="s">
        <v>41</v>
      </c>
      <c r="D49" s="16">
        <f t="shared" si="1"/>
        <v>29.7</v>
      </c>
      <c r="E49" s="18">
        <f t="shared" si="5"/>
        <v>136</v>
      </c>
      <c r="F49" s="16" t="str">
        <f>IFERROR(VLOOKUP(B49,#REF!,6,FALSE),"")</f>
        <v/>
      </c>
      <c r="G49" s="17">
        <v>120000</v>
      </c>
      <c r="H49" s="17">
        <v>60000</v>
      </c>
      <c r="I49" s="17" t="str">
        <f>IFERROR(VLOOKUP(B49,#REF!,9,FALSE),"")</f>
        <v/>
      </c>
      <c r="J49" s="17">
        <v>170000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170000</v>
      </c>
      <c r="Q49" s="17">
        <v>0</v>
      </c>
      <c r="R49" s="19">
        <v>290000</v>
      </c>
      <c r="S49" s="20">
        <v>232</v>
      </c>
      <c r="T49" s="21">
        <v>50.7</v>
      </c>
      <c r="U49" s="19">
        <v>1250</v>
      </c>
      <c r="V49" s="17">
        <v>5716</v>
      </c>
      <c r="W49" s="22">
        <v>4.5999999999999996</v>
      </c>
      <c r="X49" s="23">
        <f t="shared" si="6"/>
        <v>150</v>
      </c>
      <c r="Y49" s="17">
        <v>0</v>
      </c>
      <c r="Z49" s="17">
        <v>11443</v>
      </c>
      <c r="AA49" s="17">
        <v>60000</v>
      </c>
      <c r="AB49" s="17">
        <v>48000</v>
      </c>
      <c r="AC49" s="24">
        <v>3719</v>
      </c>
      <c r="AD49" s="15" t="s">
        <v>37</v>
      </c>
    </row>
    <row r="50" spans="1:30">
      <c r="A50" s="13" t="str">
        <f t="shared" si="4"/>
        <v>OverStock</v>
      </c>
      <c r="B50" s="14" t="s">
        <v>55</v>
      </c>
      <c r="C50" s="15" t="s">
        <v>41</v>
      </c>
      <c r="D50" s="16">
        <f t="shared" si="1"/>
        <v>6.3</v>
      </c>
      <c r="E50" s="18">
        <f t="shared" si="5"/>
        <v>9.9</v>
      </c>
      <c r="F50" s="16" t="str">
        <f>IFERROR(VLOOKUP(B50,#REF!,6,FALSE),"")</f>
        <v/>
      </c>
      <c r="G50" s="17">
        <v>1750000</v>
      </c>
      <c r="H50" s="17">
        <v>70000</v>
      </c>
      <c r="I50" s="17" t="str">
        <f>IFERROR(VLOOKUP(B50,#REF!,9,FALSE),"")</f>
        <v/>
      </c>
      <c r="J50" s="17">
        <v>830000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830000</v>
      </c>
      <c r="Q50" s="17">
        <v>0</v>
      </c>
      <c r="R50" s="19">
        <v>2580000</v>
      </c>
      <c r="S50" s="20">
        <v>30.8</v>
      </c>
      <c r="T50" s="21">
        <v>19.5</v>
      </c>
      <c r="U50" s="19">
        <v>83750</v>
      </c>
      <c r="V50" s="17">
        <v>132282</v>
      </c>
      <c r="W50" s="22">
        <v>1.6</v>
      </c>
      <c r="X50" s="23">
        <f t="shared" si="6"/>
        <v>100</v>
      </c>
      <c r="Y50" s="17">
        <v>186984</v>
      </c>
      <c r="Z50" s="17">
        <v>622102</v>
      </c>
      <c r="AA50" s="17">
        <v>636892</v>
      </c>
      <c r="AB50" s="17">
        <v>844980</v>
      </c>
      <c r="AC50" s="24">
        <v>3719</v>
      </c>
      <c r="AD50" s="15" t="s">
        <v>37</v>
      </c>
    </row>
    <row r="51" spans="1:30">
      <c r="A51" s="13" t="str">
        <f t="shared" si="4"/>
        <v>OverStock</v>
      </c>
      <c r="B51" s="14" t="s">
        <v>59</v>
      </c>
      <c r="C51" s="15" t="s">
        <v>58</v>
      </c>
      <c r="D51" s="16">
        <f t="shared" si="1"/>
        <v>9.6</v>
      </c>
      <c r="E51" s="18">
        <f t="shared" si="5"/>
        <v>10.1</v>
      </c>
      <c r="F51" s="16" t="str">
        <f>IFERROR(VLOOKUP(B51,#REF!,6,FALSE),"")</f>
        <v/>
      </c>
      <c r="G51" s="17">
        <v>450000</v>
      </c>
      <c r="H51" s="17">
        <v>450000</v>
      </c>
      <c r="I51" s="17" t="str">
        <f>IFERROR(VLOOKUP(B51,#REF!,9,FALSE),"")</f>
        <v/>
      </c>
      <c r="J51" s="17">
        <v>186000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186000</v>
      </c>
      <c r="Q51" s="17">
        <v>0</v>
      </c>
      <c r="R51" s="19">
        <v>636000</v>
      </c>
      <c r="S51" s="20">
        <v>34.6</v>
      </c>
      <c r="T51" s="21">
        <v>32.700000000000003</v>
      </c>
      <c r="U51" s="19">
        <v>18375</v>
      </c>
      <c r="V51" s="17">
        <v>19451</v>
      </c>
      <c r="W51" s="22">
        <v>1.1000000000000001</v>
      </c>
      <c r="X51" s="23">
        <f t="shared" si="6"/>
        <v>100</v>
      </c>
      <c r="Y51" s="17">
        <v>12470</v>
      </c>
      <c r="Z51" s="17">
        <v>88472</v>
      </c>
      <c r="AA51" s="17">
        <v>98548</v>
      </c>
      <c r="AB51" s="17">
        <v>178878</v>
      </c>
      <c r="AC51" s="24">
        <v>3719</v>
      </c>
      <c r="AD51" s="15" t="s">
        <v>37</v>
      </c>
    </row>
    <row r="52" spans="1:30">
      <c r="A52" s="13" t="str">
        <f t="shared" si="4"/>
        <v>OverStock</v>
      </c>
      <c r="B52" s="14" t="s">
        <v>67</v>
      </c>
      <c r="C52" s="15" t="s">
        <v>41</v>
      </c>
      <c r="D52" s="16" t="str">
        <f t="shared" si="1"/>
        <v>--</v>
      </c>
      <c r="E52" s="18">
        <f t="shared" si="5"/>
        <v>24</v>
      </c>
      <c r="F52" s="16" t="str">
        <f>IFERROR(VLOOKUP(B52,#REF!,6,FALSE),"")</f>
        <v/>
      </c>
      <c r="G52" s="17">
        <v>6000</v>
      </c>
      <c r="H52" s="17">
        <v>0</v>
      </c>
      <c r="I52" s="17" t="str">
        <f>IFERROR(VLOOKUP(B52,#REF!,9,FALSE),"")</f>
        <v/>
      </c>
      <c r="J52" s="17">
        <v>18000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18000</v>
      </c>
      <c r="Q52" s="17">
        <v>0</v>
      </c>
      <c r="R52" s="19">
        <v>24000</v>
      </c>
      <c r="S52" s="20">
        <v>32</v>
      </c>
      <c r="T52" s="21" t="s">
        <v>35</v>
      </c>
      <c r="U52" s="19">
        <v>750</v>
      </c>
      <c r="V52" s="17">
        <v>0</v>
      </c>
      <c r="W52" s="22" t="s">
        <v>45</v>
      </c>
      <c r="X52" s="23" t="str">
        <f t="shared" si="6"/>
        <v>E</v>
      </c>
      <c r="Y52" s="17">
        <v>0</v>
      </c>
      <c r="Z52" s="17">
        <v>0</v>
      </c>
      <c r="AA52" s="17">
        <v>3228</v>
      </c>
      <c r="AB52" s="17">
        <v>0</v>
      </c>
      <c r="AC52" s="24">
        <v>3719</v>
      </c>
      <c r="AD52" s="15" t="s">
        <v>37</v>
      </c>
    </row>
    <row r="53" spans="1:30">
      <c r="A53" s="13" t="str">
        <f t="shared" si="4"/>
        <v>OverStock</v>
      </c>
      <c r="B53" s="14" t="s">
        <v>68</v>
      </c>
      <c r="C53" s="15" t="s">
        <v>41</v>
      </c>
      <c r="D53" s="16">
        <f t="shared" si="1"/>
        <v>10.4</v>
      </c>
      <c r="E53" s="18">
        <f t="shared" si="5"/>
        <v>20.100000000000001</v>
      </c>
      <c r="F53" s="16" t="str">
        <f>IFERROR(VLOOKUP(B53,#REF!,6,FALSE),"")</f>
        <v/>
      </c>
      <c r="G53" s="17">
        <v>330000</v>
      </c>
      <c r="H53" s="17">
        <v>30000</v>
      </c>
      <c r="I53" s="17" t="str">
        <f>IFERROR(VLOOKUP(B53,#REF!,9,FALSE),"")</f>
        <v/>
      </c>
      <c r="J53" s="17">
        <v>279000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279000</v>
      </c>
      <c r="Q53" s="17">
        <v>0</v>
      </c>
      <c r="R53" s="19">
        <v>609000</v>
      </c>
      <c r="S53" s="20">
        <v>43.9</v>
      </c>
      <c r="T53" s="21">
        <v>22.7</v>
      </c>
      <c r="U53" s="19">
        <v>13875</v>
      </c>
      <c r="V53" s="17">
        <v>26862</v>
      </c>
      <c r="W53" s="22">
        <v>1.9</v>
      </c>
      <c r="X53" s="23">
        <f t="shared" si="6"/>
        <v>100</v>
      </c>
      <c r="Y53" s="17">
        <v>21852</v>
      </c>
      <c r="Z53" s="17">
        <v>134450</v>
      </c>
      <c r="AA53" s="17">
        <v>116985</v>
      </c>
      <c r="AB53" s="17">
        <v>168521</v>
      </c>
      <c r="AC53" s="24">
        <v>3719</v>
      </c>
      <c r="AD53" s="15" t="s">
        <v>37</v>
      </c>
    </row>
    <row r="54" spans="1:30">
      <c r="A54" s="13" t="str">
        <f t="shared" si="4"/>
        <v>OverStock</v>
      </c>
      <c r="B54" s="14" t="s">
        <v>70</v>
      </c>
      <c r="C54" s="15" t="s">
        <v>41</v>
      </c>
      <c r="D54" s="16">
        <f t="shared" si="1"/>
        <v>12.1</v>
      </c>
      <c r="E54" s="18">
        <f t="shared" si="5"/>
        <v>42.7</v>
      </c>
      <c r="F54" s="16" t="str">
        <f>IFERROR(VLOOKUP(B54,#REF!,6,FALSE),"")</f>
        <v/>
      </c>
      <c r="G54" s="17">
        <v>156000</v>
      </c>
      <c r="H54" s="17">
        <v>76000</v>
      </c>
      <c r="I54" s="17" t="str">
        <f>IFERROR(VLOOKUP(B54,#REF!,9,FALSE),"")</f>
        <v/>
      </c>
      <c r="J54" s="17">
        <v>64000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64000</v>
      </c>
      <c r="Q54" s="17">
        <v>0</v>
      </c>
      <c r="R54" s="19">
        <v>220000</v>
      </c>
      <c r="S54" s="20">
        <v>146.69999999999999</v>
      </c>
      <c r="T54" s="21">
        <v>41.6</v>
      </c>
      <c r="U54" s="19">
        <v>1500</v>
      </c>
      <c r="V54" s="17">
        <v>5286</v>
      </c>
      <c r="W54" s="22">
        <v>3.5</v>
      </c>
      <c r="X54" s="23">
        <f t="shared" si="6"/>
        <v>150</v>
      </c>
      <c r="Y54" s="17">
        <v>0</v>
      </c>
      <c r="Z54" s="17">
        <v>27570</v>
      </c>
      <c r="AA54" s="17">
        <v>30000</v>
      </c>
      <c r="AB54" s="17">
        <v>24000</v>
      </c>
      <c r="AC54" s="24">
        <v>3719</v>
      </c>
      <c r="AD54" s="15" t="s">
        <v>37</v>
      </c>
    </row>
    <row r="55" spans="1:30">
      <c r="A55" s="13" t="str">
        <f t="shared" si="4"/>
        <v>OverStock</v>
      </c>
      <c r="B55" s="14" t="s">
        <v>78</v>
      </c>
      <c r="C55" s="15" t="s">
        <v>41</v>
      </c>
      <c r="D55" s="16">
        <f t="shared" si="1"/>
        <v>33</v>
      </c>
      <c r="E55" s="18">
        <f t="shared" si="5"/>
        <v>51.6</v>
      </c>
      <c r="F55" s="16" t="str">
        <f>IFERROR(VLOOKUP(B55,#REF!,6,FALSE),"")</f>
        <v/>
      </c>
      <c r="G55" s="17">
        <v>41055</v>
      </c>
      <c r="H55" s="17">
        <v>0</v>
      </c>
      <c r="I55" s="17" t="str">
        <f>IFERROR(VLOOKUP(B55,#REF!,9,FALSE),"")</f>
        <v/>
      </c>
      <c r="J55" s="17">
        <v>34510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34510</v>
      </c>
      <c r="Q55" s="17">
        <v>0</v>
      </c>
      <c r="R55" s="19">
        <v>75565</v>
      </c>
      <c r="S55" s="20">
        <v>113</v>
      </c>
      <c r="T55" s="21">
        <v>72.2</v>
      </c>
      <c r="U55" s="19">
        <v>669</v>
      </c>
      <c r="V55" s="17">
        <v>1046</v>
      </c>
      <c r="W55" s="22">
        <v>1.6</v>
      </c>
      <c r="X55" s="23">
        <f t="shared" si="6"/>
        <v>100</v>
      </c>
      <c r="Y55" s="17">
        <v>4266</v>
      </c>
      <c r="Z55" s="17">
        <v>0</v>
      </c>
      <c r="AA55" s="17">
        <v>45072</v>
      </c>
      <c r="AB55" s="17">
        <v>39000</v>
      </c>
      <c r="AC55" s="24">
        <v>3719</v>
      </c>
      <c r="AD55" s="15" t="s">
        <v>37</v>
      </c>
    </row>
    <row r="56" spans="1:30">
      <c r="A56" s="13" t="str">
        <f t="shared" si="4"/>
        <v>OverStock</v>
      </c>
      <c r="B56" s="14" t="s">
        <v>83</v>
      </c>
      <c r="C56" s="15" t="s">
        <v>41</v>
      </c>
      <c r="D56" s="16">
        <f t="shared" si="1"/>
        <v>10.5</v>
      </c>
      <c r="E56" s="18">
        <f t="shared" si="5"/>
        <v>24.8</v>
      </c>
      <c r="F56" s="16" t="str">
        <f>IFERROR(VLOOKUP(B56,#REF!,6,FALSE),"")</f>
        <v/>
      </c>
      <c r="G56" s="17">
        <v>114000</v>
      </c>
      <c r="H56" s="17">
        <v>57000</v>
      </c>
      <c r="I56" s="17" t="str">
        <f>IFERROR(VLOOKUP(B56,#REF!,9,FALSE),"")</f>
        <v/>
      </c>
      <c r="J56" s="17">
        <v>93000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93000</v>
      </c>
      <c r="Q56" s="17">
        <v>0</v>
      </c>
      <c r="R56" s="19">
        <v>207000</v>
      </c>
      <c r="S56" s="20">
        <v>55.2</v>
      </c>
      <c r="T56" s="21">
        <v>23.5</v>
      </c>
      <c r="U56" s="19">
        <v>3750</v>
      </c>
      <c r="V56" s="17">
        <v>8822</v>
      </c>
      <c r="W56" s="22">
        <v>2.4</v>
      </c>
      <c r="X56" s="23">
        <f t="shared" si="6"/>
        <v>150</v>
      </c>
      <c r="Y56" s="17">
        <v>25582</v>
      </c>
      <c r="Z56" s="17">
        <v>40846</v>
      </c>
      <c r="AA56" s="17">
        <v>28941</v>
      </c>
      <c r="AB56" s="17">
        <v>64042</v>
      </c>
      <c r="AC56" s="24">
        <v>3719</v>
      </c>
      <c r="AD56" s="15" t="s">
        <v>37</v>
      </c>
    </row>
    <row r="57" spans="1:30">
      <c r="A57" s="13" t="str">
        <f t="shared" si="4"/>
        <v>OverStock</v>
      </c>
      <c r="B57" s="14" t="s">
        <v>84</v>
      </c>
      <c r="C57" s="15" t="s">
        <v>41</v>
      </c>
      <c r="D57" s="16" t="str">
        <f t="shared" si="1"/>
        <v>--</v>
      </c>
      <c r="E57" s="18">
        <f t="shared" si="5"/>
        <v>31</v>
      </c>
      <c r="F57" s="16" t="str">
        <f>IFERROR(VLOOKUP(B57,#REF!,6,FALSE),"")</f>
        <v/>
      </c>
      <c r="G57" s="17">
        <v>108000</v>
      </c>
      <c r="H57" s="17">
        <v>30000</v>
      </c>
      <c r="I57" s="17" t="str">
        <f>IFERROR(VLOOKUP(B57,#REF!,9,FALSE),"")</f>
        <v/>
      </c>
      <c r="J57" s="17">
        <v>279000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279000</v>
      </c>
      <c r="Q57" s="17">
        <v>0</v>
      </c>
      <c r="R57" s="19">
        <v>387000</v>
      </c>
      <c r="S57" s="20">
        <v>43</v>
      </c>
      <c r="T57" s="21" t="s">
        <v>35</v>
      </c>
      <c r="U57" s="19">
        <v>9000</v>
      </c>
      <c r="V57" s="17" t="s">
        <v>35</v>
      </c>
      <c r="W57" s="22" t="s">
        <v>45</v>
      </c>
      <c r="X57" s="23" t="str">
        <f t="shared" si="6"/>
        <v>E</v>
      </c>
      <c r="Y57" s="17">
        <v>0</v>
      </c>
      <c r="Z57" s="17">
        <v>0</v>
      </c>
      <c r="AA57" s="17">
        <v>0</v>
      </c>
      <c r="AB57" s="17">
        <v>0</v>
      </c>
      <c r="AC57" s="24">
        <v>3719</v>
      </c>
      <c r="AD57" s="15" t="s">
        <v>37</v>
      </c>
    </row>
    <row r="58" spans="1:30">
      <c r="A58" s="13" t="str">
        <f t="shared" si="4"/>
        <v>OverStock</v>
      </c>
      <c r="B58" s="14" t="s">
        <v>85</v>
      </c>
      <c r="C58" s="15" t="s">
        <v>41</v>
      </c>
      <c r="D58" s="16">
        <f t="shared" si="1"/>
        <v>6.3</v>
      </c>
      <c r="E58" s="18">
        <f t="shared" si="5"/>
        <v>19.2</v>
      </c>
      <c r="F58" s="16" t="str">
        <f>IFERROR(VLOOKUP(B58,#REF!,6,FALSE),"")</f>
        <v/>
      </c>
      <c r="G58" s="17">
        <v>93000</v>
      </c>
      <c r="H58" s="17">
        <v>93000</v>
      </c>
      <c r="I58" s="17" t="str">
        <f>IFERROR(VLOOKUP(B58,#REF!,9,FALSE),"")</f>
        <v/>
      </c>
      <c r="J58" s="17">
        <v>36000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36000</v>
      </c>
      <c r="Q58" s="17">
        <v>0</v>
      </c>
      <c r="R58" s="19">
        <v>129000</v>
      </c>
      <c r="S58" s="20">
        <v>68.8</v>
      </c>
      <c r="T58" s="21">
        <v>22.6</v>
      </c>
      <c r="U58" s="19">
        <v>1875</v>
      </c>
      <c r="V58" s="17">
        <v>5711</v>
      </c>
      <c r="W58" s="22">
        <v>3</v>
      </c>
      <c r="X58" s="23">
        <f t="shared" si="6"/>
        <v>150</v>
      </c>
      <c r="Y58" s="17">
        <v>23307</v>
      </c>
      <c r="Z58" s="17">
        <v>26048</v>
      </c>
      <c r="AA58" s="17">
        <v>16270</v>
      </c>
      <c r="AB58" s="17">
        <v>44492</v>
      </c>
      <c r="AC58" s="24">
        <v>3719</v>
      </c>
      <c r="AD58" s="15" t="s">
        <v>37</v>
      </c>
    </row>
    <row r="59" spans="1:30">
      <c r="A59" s="13" t="str">
        <f t="shared" si="4"/>
        <v>OverStock</v>
      </c>
      <c r="B59" s="14" t="s">
        <v>86</v>
      </c>
      <c r="C59" s="15" t="s">
        <v>41</v>
      </c>
      <c r="D59" s="16">
        <f t="shared" si="1"/>
        <v>402</v>
      </c>
      <c r="E59" s="18">
        <f t="shared" si="5"/>
        <v>216</v>
      </c>
      <c r="F59" s="16" t="str">
        <f>IFERROR(VLOOKUP(B59,#REF!,6,FALSE),"")</f>
        <v/>
      </c>
      <c r="G59" s="17">
        <v>42000</v>
      </c>
      <c r="H59" s="17">
        <v>42000</v>
      </c>
      <c r="I59" s="17" t="str">
        <f>IFERROR(VLOOKUP(B59,#REF!,9,FALSE),"")</f>
        <v/>
      </c>
      <c r="J59" s="17">
        <v>162000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162000</v>
      </c>
      <c r="Q59" s="17">
        <v>0</v>
      </c>
      <c r="R59" s="19">
        <v>204000</v>
      </c>
      <c r="S59" s="20">
        <v>272</v>
      </c>
      <c r="T59" s="21">
        <v>506.2</v>
      </c>
      <c r="U59" s="19">
        <v>750</v>
      </c>
      <c r="V59" s="17">
        <v>403</v>
      </c>
      <c r="W59" s="22">
        <v>0.5</v>
      </c>
      <c r="X59" s="23">
        <f t="shared" si="6"/>
        <v>100</v>
      </c>
      <c r="Y59" s="17">
        <v>566</v>
      </c>
      <c r="Z59" s="17">
        <v>2514</v>
      </c>
      <c r="AA59" s="17">
        <v>714</v>
      </c>
      <c r="AB59" s="17">
        <v>566</v>
      </c>
      <c r="AC59" s="24">
        <v>3719</v>
      </c>
      <c r="AD59" s="15" t="s">
        <v>37</v>
      </c>
    </row>
    <row r="60" spans="1:30">
      <c r="A60" s="13" t="str">
        <f t="shared" si="4"/>
        <v>OverStock</v>
      </c>
      <c r="B60" s="14" t="s">
        <v>90</v>
      </c>
      <c r="C60" s="15" t="s">
        <v>41</v>
      </c>
      <c r="D60" s="16">
        <f t="shared" si="1"/>
        <v>12.3</v>
      </c>
      <c r="E60" s="18">
        <f t="shared" si="5"/>
        <v>24</v>
      </c>
      <c r="F60" s="16" t="str">
        <f>IFERROR(VLOOKUP(B60,#REF!,6,FALSE),"")</f>
        <v/>
      </c>
      <c r="G60" s="17">
        <v>111000</v>
      </c>
      <c r="H60" s="17">
        <v>33000</v>
      </c>
      <c r="I60" s="17" t="str">
        <f>IFERROR(VLOOKUP(B60,#REF!,9,FALSE),"")</f>
        <v/>
      </c>
      <c r="J60" s="17">
        <v>135000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135000</v>
      </c>
      <c r="Q60" s="17">
        <v>0</v>
      </c>
      <c r="R60" s="19">
        <v>246000</v>
      </c>
      <c r="S60" s="20">
        <v>43.7</v>
      </c>
      <c r="T60" s="21">
        <v>22.4</v>
      </c>
      <c r="U60" s="19">
        <v>5625</v>
      </c>
      <c r="V60" s="17">
        <v>10958</v>
      </c>
      <c r="W60" s="22">
        <v>1.9</v>
      </c>
      <c r="X60" s="23">
        <f t="shared" si="6"/>
        <v>100</v>
      </c>
      <c r="Y60" s="17">
        <v>42592</v>
      </c>
      <c r="Z60" s="17">
        <v>55255</v>
      </c>
      <c r="AA60" s="17">
        <v>30590</v>
      </c>
      <c r="AB60" s="17">
        <v>76993</v>
      </c>
      <c r="AC60" s="24">
        <v>3719</v>
      </c>
      <c r="AD60" s="15" t="s">
        <v>37</v>
      </c>
    </row>
    <row r="61" spans="1:30">
      <c r="A61" s="13" t="str">
        <f t="shared" si="4"/>
        <v>OverStock</v>
      </c>
      <c r="B61" s="14" t="s">
        <v>93</v>
      </c>
      <c r="C61" s="15" t="s">
        <v>41</v>
      </c>
      <c r="D61" s="16">
        <f t="shared" si="1"/>
        <v>23.6</v>
      </c>
      <c r="E61" s="18">
        <f t="shared" si="5"/>
        <v>33.5</v>
      </c>
      <c r="F61" s="16" t="str">
        <f>IFERROR(VLOOKUP(B61,#REF!,6,FALSE),"")</f>
        <v/>
      </c>
      <c r="G61" s="17">
        <v>99000</v>
      </c>
      <c r="H61" s="17">
        <v>99000</v>
      </c>
      <c r="I61" s="17" t="str">
        <f>IFERROR(VLOOKUP(B61,#REF!,9,FALSE),"")</f>
        <v/>
      </c>
      <c r="J61" s="17">
        <v>138000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138000</v>
      </c>
      <c r="Q61" s="17">
        <v>0</v>
      </c>
      <c r="R61" s="19">
        <v>237000</v>
      </c>
      <c r="S61" s="20">
        <v>57.5</v>
      </c>
      <c r="T61" s="21">
        <v>40.5</v>
      </c>
      <c r="U61" s="19">
        <v>4125</v>
      </c>
      <c r="V61" s="17">
        <v>5858</v>
      </c>
      <c r="W61" s="22">
        <v>1.4</v>
      </c>
      <c r="X61" s="23">
        <f t="shared" si="6"/>
        <v>100</v>
      </c>
      <c r="Y61" s="17">
        <v>2180</v>
      </c>
      <c r="Z61" s="17">
        <v>26432</v>
      </c>
      <c r="AA61" s="17">
        <v>66432</v>
      </c>
      <c r="AB61" s="17">
        <v>60600</v>
      </c>
      <c r="AC61" s="24">
        <v>3719</v>
      </c>
      <c r="AD61" s="15" t="s">
        <v>37</v>
      </c>
    </row>
    <row r="62" spans="1:30">
      <c r="A62" s="13" t="str">
        <f t="shared" si="4"/>
        <v>OverStock</v>
      </c>
      <c r="B62" s="14" t="s">
        <v>95</v>
      </c>
      <c r="C62" s="15" t="s">
        <v>41</v>
      </c>
      <c r="D62" s="16">
        <f t="shared" si="1"/>
        <v>17.5</v>
      </c>
      <c r="E62" s="18">
        <f t="shared" si="5"/>
        <v>68</v>
      </c>
      <c r="F62" s="16" t="str">
        <f>IFERROR(VLOOKUP(B62,#REF!,6,FALSE),"")</f>
        <v/>
      </c>
      <c r="G62" s="17">
        <v>45000</v>
      </c>
      <c r="H62" s="17">
        <v>15000</v>
      </c>
      <c r="I62" s="17" t="str">
        <f>IFERROR(VLOOKUP(B62,#REF!,9,FALSE),"")</f>
        <v/>
      </c>
      <c r="J62" s="17">
        <v>153000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153000</v>
      </c>
      <c r="Q62" s="17">
        <v>0</v>
      </c>
      <c r="R62" s="19">
        <v>198000</v>
      </c>
      <c r="S62" s="20">
        <v>88</v>
      </c>
      <c r="T62" s="21">
        <v>22.6</v>
      </c>
      <c r="U62" s="19">
        <v>2250</v>
      </c>
      <c r="V62" s="17">
        <v>8753</v>
      </c>
      <c r="W62" s="22">
        <v>3.9</v>
      </c>
      <c r="X62" s="23">
        <f t="shared" si="6"/>
        <v>150</v>
      </c>
      <c r="Y62" s="17">
        <v>18897</v>
      </c>
      <c r="Z62" s="17">
        <v>43613</v>
      </c>
      <c r="AA62" s="17">
        <v>25293</v>
      </c>
      <c r="AB62" s="17">
        <v>57474</v>
      </c>
      <c r="AC62" s="24">
        <v>3719</v>
      </c>
      <c r="AD62" s="15" t="s">
        <v>37</v>
      </c>
    </row>
    <row r="63" spans="1:30">
      <c r="A63" s="13" t="str">
        <f t="shared" si="4"/>
        <v>OverStock</v>
      </c>
      <c r="B63" s="14" t="s">
        <v>96</v>
      </c>
      <c r="C63" s="15" t="s">
        <v>41</v>
      </c>
      <c r="D63" s="16">
        <f t="shared" si="1"/>
        <v>5.5</v>
      </c>
      <c r="E63" s="18">
        <f t="shared" si="5"/>
        <v>11.6</v>
      </c>
      <c r="F63" s="16" t="str">
        <f>IFERROR(VLOOKUP(B63,#REF!,6,FALSE),"")</f>
        <v/>
      </c>
      <c r="G63" s="17">
        <v>111000</v>
      </c>
      <c r="H63" s="17">
        <v>72000</v>
      </c>
      <c r="I63" s="17" t="str">
        <f>IFERROR(VLOOKUP(B63,#REF!,9,FALSE),"")</f>
        <v/>
      </c>
      <c r="J63" s="17">
        <v>39000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39000</v>
      </c>
      <c r="Q63" s="17">
        <v>0</v>
      </c>
      <c r="R63" s="19">
        <v>150000</v>
      </c>
      <c r="S63" s="20">
        <v>44.4</v>
      </c>
      <c r="T63" s="21">
        <v>21</v>
      </c>
      <c r="U63" s="19">
        <v>3375</v>
      </c>
      <c r="V63" s="17">
        <v>7137</v>
      </c>
      <c r="W63" s="22">
        <v>2.1</v>
      </c>
      <c r="X63" s="23">
        <f t="shared" si="6"/>
        <v>150</v>
      </c>
      <c r="Y63" s="17">
        <v>25469</v>
      </c>
      <c r="Z63" s="17">
        <v>37889</v>
      </c>
      <c r="AA63" s="17">
        <v>19627</v>
      </c>
      <c r="AB63" s="17">
        <v>47112</v>
      </c>
      <c r="AC63" s="24">
        <v>3719</v>
      </c>
      <c r="AD63" s="15" t="s">
        <v>37</v>
      </c>
    </row>
    <row r="64" spans="1:30">
      <c r="A64" s="13" t="str">
        <f t="shared" si="4"/>
        <v>OverStock</v>
      </c>
      <c r="B64" s="14" t="s">
        <v>97</v>
      </c>
      <c r="C64" s="15" t="s">
        <v>41</v>
      </c>
      <c r="D64" s="16">
        <f t="shared" si="1"/>
        <v>1.3</v>
      </c>
      <c r="E64" s="18">
        <f t="shared" si="5"/>
        <v>2</v>
      </c>
      <c r="F64" s="16" t="str">
        <f>IFERROR(VLOOKUP(B64,#REF!,6,FALSE),"")</f>
        <v/>
      </c>
      <c r="G64" s="17">
        <v>510000</v>
      </c>
      <c r="H64" s="17">
        <v>420000</v>
      </c>
      <c r="I64" s="17" t="str">
        <f>IFERROR(VLOOKUP(B64,#REF!,9,FALSE),"")</f>
        <v/>
      </c>
      <c r="J64" s="17">
        <v>21000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21000</v>
      </c>
      <c r="Q64" s="17">
        <v>0</v>
      </c>
      <c r="R64" s="19">
        <v>531000</v>
      </c>
      <c r="S64" s="20">
        <v>50.6</v>
      </c>
      <c r="T64" s="21">
        <v>32.299999999999997</v>
      </c>
      <c r="U64" s="19">
        <v>10500</v>
      </c>
      <c r="V64" s="17">
        <v>16439</v>
      </c>
      <c r="W64" s="22">
        <v>1.6</v>
      </c>
      <c r="X64" s="23">
        <f t="shared" si="6"/>
        <v>100</v>
      </c>
      <c r="Y64" s="17">
        <v>18768</v>
      </c>
      <c r="Z64" s="17">
        <v>77869</v>
      </c>
      <c r="AA64" s="17">
        <v>145681</v>
      </c>
      <c r="AB64" s="17">
        <v>149292</v>
      </c>
      <c r="AC64" s="24">
        <v>3719</v>
      </c>
      <c r="AD64" s="15" t="s">
        <v>37</v>
      </c>
    </row>
    <row r="65" spans="1:30">
      <c r="A65" s="13" t="str">
        <f t="shared" si="4"/>
        <v>OverStock</v>
      </c>
      <c r="B65" s="14" t="s">
        <v>98</v>
      </c>
      <c r="C65" s="15" t="s">
        <v>41</v>
      </c>
      <c r="D65" s="16">
        <f t="shared" si="1"/>
        <v>4.7</v>
      </c>
      <c r="E65" s="18">
        <f t="shared" si="5"/>
        <v>7.1</v>
      </c>
      <c r="F65" s="16" t="str">
        <f>IFERROR(VLOOKUP(B65,#REF!,6,FALSE),"")</f>
        <v/>
      </c>
      <c r="G65" s="17">
        <v>195000</v>
      </c>
      <c r="H65" s="17">
        <v>105000</v>
      </c>
      <c r="I65" s="17" t="str">
        <f>IFERROR(VLOOKUP(B65,#REF!,9,FALSE),"")</f>
        <v/>
      </c>
      <c r="J65" s="17">
        <v>45000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45000</v>
      </c>
      <c r="Q65" s="17">
        <v>0</v>
      </c>
      <c r="R65" s="19">
        <v>240000</v>
      </c>
      <c r="S65" s="20">
        <v>37.6</v>
      </c>
      <c r="T65" s="21">
        <v>24.9</v>
      </c>
      <c r="U65" s="19">
        <v>6375</v>
      </c>
      <c r="V65" s="17">
        <v>9635</v>
      </c>
      <c r="W65" s="22">
        <v>1.5</v>
      </c>
      <c r="X65" s="23">
        <f t="shared" si="6"/>
        <v>100</v>
      </c>
      <c r="Y65" s="17">
        <v>32890</v>
      </c>
      <c r="Z65" s="17">
        <v>54517</v>
      </c>
      <c r="AA65" s="17">
        <v>21238</v>
      </c>
      <c r="AB65" s="17">
        <v>55603</v>
      </c>
      <c r="AC65" s="24">
        <v>3719</v>
      </c>
      <c r="AD65" s="15" t="s">
        <v>37</v>
      </c>
    </row>
    <row r="66" spans="1:30">
      <c r="A66" s="13" t="str">
        <f t="shared" si="4"/>
        <v>OverStock</v>
      </c>
      <c r="B66" s="14" t="s">
        <v>102</v>
      </c>
      <c r="C66" s="15" t="s">
        <v>41</v>
      </c>
      <c r="D66" s="16" t="str">
        <f t="shared" si="1"/>
        <v>--</v>
      </c>
      <c r="E66" s="18">
        <f t="shared" si="5"/>
        <v>0</v>
      </c>
      <c r="F66" s="16" t="str">
        <f>IFERROR(VLOOKUP(B66,#REF!,6,FALSE),"")</f>
        <v/>
      </c>
      <c r="G66" s="17">
        <v>60000</v>
      </c>
      <c r="H66" s="17">
        <v>0</v>
      </c>
      <c r="I66" s="17" t="str">
        <f>IFERROR(VLOOKUP(B66,#REF!,9,FALSE),"")</f>
        <v/>
      </c>
      <c r="J66" s="17">
        <v>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0</v>
      </c>
      <c r="R66" s="19">
        <v>60000</v>
      </c>
      <c r="S66" s="20">
        <v>80</v>
      </c>
      <c r="T66" s="21" t="s">
        <v>35</v>
      </c>
      <c r="U66" s="19">
        <v>750</v>
      </c>
      <c r="V66" s="17">
        <v>0</v>
      </c>
      <c r="W66" s="22" t="s">
        <v>45</v>
      </c>
      <c r="X66" s="23" t="str">
        <f t="shared" si="6"/>
        <v>E</v>
      </c>
      <c r="Y66" s="17">
        <v>0</v>
      </c>
      <c r="Z66" s="17">
        <v>0</v>
      </c>
      <c r="AA66" s="17">
        <v>0</v>
      </c>
      <c r="AB66" s="17">
        <v>0</v>
      </c>
      <c r="AC66" s="24">
        <v>3719</v>
      </c>
      <c r="AD66" s="15" t="s">
        <v>37</v>
      </c>
    </row>
    <row r="67" spans="1:30">
      <c r="A67" s="13" t="str">
        <f t="shared" si="4"/>
        <v>OverStock</v>
      </c>
      <c r="B67" s="14" t="s">
        <v>103</v>
      </c>
      <c r="C67" s="15" t="s">
        <v>41</v>
      </c>
      <c r="D67" s="16">
        <f t="shared" si="1"/>
        <v>27.2</v>
      </c>
      <c r="E67" s="18">
        <f t="shared" si="5"/>
        <v>19.100000000000001</v>
      </c>
      <c r="F67" s="16" t="str">
        <f>IFERROR(VLOOKUP(B67,#REF!,6,FALSE),"")</f>
        <v/>
      </c>
      <c r="G67" s="17">
        <v>40000</v>
      </c>
      <c r="H67" s="17">
        <v>40000</v>
      </c>
      <c r="I67" s="17" t="str">
        <f>IFERROR(VLOOKUP(B67,#REF!,9,FALSE),"")</f>
        <v/>
      </c>
      <c r="J67" s="17">
        <v>107500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107500</v>
      </c>
      <c r="Q67" s="17">
        <v>0</v>
      </c>
      <c r="R67" s="19">
        <v>147500</v>
      </c>
      <c r="S67" s="20">
        <v>26.2</v>
      </c>
      <c r="T67" s="21">
        <v>37.4</v>
      </c>
      <c r="U67" s="19">
        <v>5625</v>
      </c>
      <c r="V67" s="17">
        <v>3948</v>
      </c>
      <c r="W67" s="22">
        <v>0.7</v>
      </c>
      <c r="X67" s="23">
        <f t="shared" si="6"/>
        <v>100</v>
      </c>
      <c r="Y67" s="17">
        <v>12090</v>
      </c>
      <c r="Z67" s="17">
        <v>19440</v>
      </c>
      <c r="AA67" s="17">
        <v>17711</v>
      </c>
      <c r="AB67" s="17">
        <v>25365</v>
      </c>
      <c r="AC67" s="24">
        <v>3719</v>
      </c>
      <c r="AD67" s="15" t="s">
        <v>37</v>
      </c>
    </row>
    <row r="68" spans="1:30">
      <c r="A68" s="13" t="str">
        <f t="shared" ref="A68:A79" si="7">IF(OR(U68=0,LEN(U68)=0)*OR(V68=0,LEN(V68)=0),IF(R68&gt;0,"ZeroZero","None"),IF(IF(LEN(S68)=0,0,S68)&gt;24,"OverStock",IF(U68=0,"FCST","Normal")))</f>
        <v>OverStock</v>
      </c>
      <c r="B68" s="14" t="s">
        <v>107</v>
      </c>
      <c r="C68" s="15" t="s">
        <v>41</v>
      </c>
      <c r="D68" s="16" t="str">
        <f t="shared" ref="D68:D79" si="8">IF(OR(V68=0,LEN(V68)=0),"--",ROUND(J68/V68,1))</f>
        <v>--</v>
      </c>
      <c r="E68" s="18">
        <f t="shared" ref="E68:E79" si="9">IF(U68=0,"前八週無拉料",ROUND(J68/U68,1))</f>
        <v>39.299999999999997</v>
      </c>
      <c r="F68" s="16" t="str">
        <f>IFERROR(VLOOKUP(B68,#REF!,6,FALSE),"")</f>
        <v/>
      </c>
      <c r="G68" s="17">
        <v>300000</v>
      </c>
      <c r="H68" s="17">
        <v>0</v>
      </c>
      <c r="I68" s="17" t="str">
        <f>IFERROR(VLOOKUP(B68,#REF!,9,FALSE),"")</f>
        <v/>
      </c>
      <c r="J68" s="17">
        <v>177000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177000</v>
      </c>
      <c r="Q68" s="17">
        <v>0</v>
      </c>
      <c r="R68" s="19">
        <v>477000</v>
      </c>
      <c r="S68" s="20">
        <v>106</v>
      </c>
      <c r="T68" s="21" t="s">
        <v>35</v>
      </c>
      <c r="U68" s="19">
        <v>4500</v>
      </c>
      <c r="V68" s="17" t="s">
        <v>35</v>
      </c>
      <c r="W68" s="22" t="s">
        <v>45</v>
      </c>
      <c r="X68" s="23" t="str">
        <f t="shared" ref="X68:X79" si="10">IF($W68="E","E",IF($W68="F","F",IF($W68&lt;0.5,50,IF($W68&lt;2,100,150))))</f>
        <v>E</v>
      </c>
      <c r="Y68" s="17">
        <v>0</v>
      </c>
      <c r="Z68" s="17">
        <v>0</v>
      </c>
      <c r="AA68" s="17">
        <v>0</v>
      </c>
      <c r="AB68" s="17">
        <v>0</v>
      </c>
      <c r="AC68" s="24">
        <v>3719</v>
      </c>
      <c r="AD68" s="15" t="s">
        <v>37</v>
      </c>
    </row>
    <row r="69" spans="1:30">
      <c r="A69" s="13" t="str">
        <f t="shared" si="7"/>
        <v>OverStock</v>
      </c>
      <c r="B69" s="14" t="s">
        <v>109</v>
      </c>
      <c r="C69" s="15" t="s">
        <v>41</v>
      </c>
      <c r="D69" s="16">
        <f t="shared" si="8"/>
        <v>12.8</v>
      </c>
      <c r="E69" s="18">
        <f t="shared" si="9"/>
        <v>17.600000000000001</v>
      </c>
      <c r="F69" s="16" t="str">
        <f>IFERROR(VLOOKUP(B69,#REF!,6,FALSE),"")</f>
        <v/>
      </c>
      <c r="G69" s="17">
        <v>25000</v>
      </c>
      <c r="H69" s="17">
        <v>0</v>
      </c>
      <c r="I69" s="17" t="str">
        <f>IFERROR(VLOOKUP(B69,#REF!,9,FALSE),"")</f>
        <v/>
      </c>
      <c r="J69" s="17">
        <v>27500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27500</v>
      </c>
      <c r="Q69" s="17">
        <v>0</v>
      </c>
      <c r="R69" s="19">
        <v>52500</v>
      </c>
      <c r="S69" s="20">
        <v>33.6</v>
      </c>
      <c r="T69" s="21">
        <v>24.4</v>
      </c>
      <c r="U69" s="19">
        <v>1563</v>
      </c>
      <c r="V69" s="17">
        <v>2150</v>
      </c>
      <c r="W69" s="22">
        <v>1.4</v>
      </c>
      <c r="X69" s="23">
        <f t="shared" si="10"/>
        <v>100</v>
      </c>
      <c r="Y69" s="17">
        <v>0</v>
      </c>
      <c r="Z69" s="17">
        <v>19351</v>
      </c>
      <c r="AA69" s="17">
        <v>0</v>
      </c>
      <c r="AB69" s="17">
        <v>0</v>
      </c>
      <c r="AC69" s="24">
        <v>3719</v>
      </c>
      <c r="AD69" s="15" t="s">
        <v>37</v>
      </c>
    </row>
    <row r="70" spans="1:30">
      <c r="A70" s="13" t="str">
        <f t="shared" si="7"/>
        <v>OverStock</v>
      </c>
      <c r="B70" s="14" t="s">
        <v>110</v>
      </c>
      <c r="C70" s="15" t="s">
        <v>41</v>
      </c>
      <c r="D70" s="16">
        <f t="shared" si="8"/>
        <v>25.6</v>
      </c>
      <c r="E70" s="18">
        <f t="shared" si="9"/>
        <v>64</v>
      </c>
      <c r="F70" s="16" t="str">
        <f>IFERROR(VLOOKUP(B70,#REF!,6,FALSE),"")</f>
        <v/>
      </c>
      <c r="G70" s="17">
        <v>60000</v>
      </c>
      <c r="H70" s="17">
        <v>60000</v>
      </c>
      <c r="I70" s="17" t="str">
        <f>IFERROR(VLOOKUP(B70,#REF!,9,FALSE),"")</f>
        <v/>
      </c>
      <c r="J70" s="17">
        <v>280000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280000</v>
      </c>
      <c r="Q70" s="17">
        <v>0</v>
      </c>
      <c r="R70" s="19">
        <v>340000</v>
      </c>
      <c r="S70" s="20">
        <v>77.7</v>
      </c>
      <c r="T70" s="21">
        <v>31</v>
      </c>
      <c r="U70" s="19">
        <v>4375</v>
      </c>
      <c r="V70" s="17">
        <v>10958</v>
      </c>
      <c r="W70" s="22">
        <v>2.5</v>
      </c>
      <c r="X70" s="23">
        <f t="shared" si="10"/>
        <v>150</v>
      </c>
      <c r="Y70" s="17">
        <v>27128</v>
      </c>
      <c r="Z70" s="17">
        <v>55255</v>
      </c>
      <c r="AA70" s="17">
        <v>30590</v>
      </c>
      <c r="AB70" s="17">
        <v>76993</v>
      </c>
      <c r="AC70" s="24">
        <v>3719</v>
      </c>
      <c r="AD70" s="15" t="s">
        <v>37</v>
      </c>
    </row>
    <row r="71" spans="1:30">
      <c r="A71" s="13" t="str">
        <f t="shared" si="7"/>
        <v>OverStock</v>
      </c>
      <c r="B71" s="14" t="s">
        <v>114</v>
      </c>
      <c r="C71" s="15" t="s">
        <v>58</v>
      </c>
      <c r="D71" s="16">
        <f t="shared" si="8"/>
        <v>13.3</v>
      </c>
      <c r="E71" s="18">
        <f t="shared" si="9"/>
        <v>49.8</v>
      </c>
      <c r="F71" s="16" t="str">
        <f>IFERROR(VLOOKUP(B71,#REF!,6,FALSE),"")</f>
        <v/>
      </c>
      <c r="G71" s="17">
        <v>402000</v>
      </c>
      <c r="H71" s="17">
        <v>402000</v>
      </c>
      <c r="I71" s="17" t="str">
        <f>IFERROR(VLOOKUP(B71,#REF!,9,FALSE),"")</f>
        <v/>
      </c>
      <c r="J71" s="17">
        <v>579000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579000</v>
      </c>
      <c r="Q71" s="17">
        <v>0</v>
      </c>
      <c r="R71" s="19">
        <v>981000</v>
      </c>
      <c r="S71" s="20">
        <v>84.4</v>
      </c>
      <c r="T71" s="21">
        <v>22.6</v>
      </c>
      <c r="U71" s="19">
        <v>11625</v>
      </c>
      <c r="V71" s="17">
        <v>43465</v>
      </c>
      <c r="W71" s="22">
        <v>3.7</v>
      </c>
      <c r="X71" s="23">
        <f t="shared" si="10"/>
        <v>150</v>
      </c>
      <c r="Y71" s="17">
        <v>66033</v>
      </c>
      <c r="Z71" s="17">
        <v>224678</v>
      </c>
      <c r="AA71" s="17">
        <v>168000</v>
      </c>
      <c r="AB71" s="17">
        <v>209000</v>
      </c>
      <c r="AC71" s="24">
        <v>3719</v>
      </c>
      <c r="AD71" s="15" t="s">
        <v>37</v>
      </c>
    </row>
    <row r="72" spans="1:30">
      <c r="A72" s="13" t="str">
        <f t="shared" si="7"/>
        <v>ZeroZero</v>
      </c>
      <c r="B72" s="14" t="s">
        <v>49</v>
      </c>
      <c r="C72" s="15" t="s">
        <v>41</v>
      </c>
      <c r="D72" s="16" t="str">
        <f t="shared" si="8"/>
        <v>--</v>
      </c>
      <c r="E72" s="18" t="str">
        <f t="shared" si="9"/>
        <v>前八週無拉料</v>
      </c>
      <c r="F72" s="16" t="str">
        <f>IFERROR(VLOOKUP(B72,#REF!,6,FALSE),"")</f>
        <v/>
      </c>
      <c r="G72" s="17">
        <v>12000</v>
      </c>
      <c r="H72" s="17">
        <v>12000</v>
      </c>
      <c r="I72" s="17" t="str">
        <f>IFERROR(VLOOKUP(B72,#REF!,9,FALSE),"")</f>
        <v/>
      </c>
      <c r="J72" s="17">
        <v>24000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24000</v>
      </c>
      <c r="Q72" s="17">
        <v>0</v>
      </c>
      <c r="R72" s="19">
        <v>36000</v>
      </c>
      <c r="S72" s="20" t="s">
        <v>35</v>
      </c>
      <c r="T72" s="21" t="s">
        <v>35</v>
      </c>
      <c r="U72" s="19">
        <v>0</v>
      </c>
      <c r="V72" s="17" t="s">
        <v>35</v>
      </c>
      <c r="W72" s="22" t="s">
        <v>45</v>
      </c>
      <c r="X72" s="23" t="str">
        <f t="shared" si="10"/>
        <v>E</v>
      </c>
      <c r="Y72" s="17">
        <v>0</v>
      </c>
      <c r="Z72" s="17">
        <v>0</v>
      </c>
      <c r="AA72" s="17">
        <v>0</v>
      </c>
      <c r="AB72" s="17">
        <v>0</v>
      </c>
      <c r="AC72" s="24">
        <v>3719</v>
      </c>
      <c r="AD72" s="15" t="s">
        <v>37</v>
      </c>
    </row>
    <row r="73" spans="1:30">
      <c r="A73" s="13" t="str">
        <f t="shared" si="7"/>
        <v>ZeroZero</v>
      </c>
      <c r="B73" s="14" t="s">
        <v>50</v>
      </c>
      <c r="C73" s="15" t="s">
        <v>41</v>
      </c>
      <c r="D73" s="16" t="str">
        <f t="shared" si="8"/>
        <v>--</v>
      </c>
      <c r="E73" s="18" t="str">
        <f t="shared" si="9"/>
        <v>前八週無拉料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33000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33000</v>
      </c>
      <c r="Q73" s="17">
        <v>0</v>
      </c>
      <c r="R73" s="19">
        <v>33000</v>
      </c>
      <c r="S73" s="20" t="s">
        <v>35</v>
      </c>
      <c r="T73" s="21" t="s">
        <v>35</v>
      </c>
      <c r="U73" s="19">
        <v>0</v>
      </c>
      <c r="V73" s="17" t="s">
        <v>35</v>
      </c>
      <c r="W73" s="22" t="s">
        <v>45</v>
      </c>
      <c r="X73" s="23" t="str">
        <f t="shared" si="10"/>
        <v>E</v>
      </c>
      <c r="Y73" s="17">
        <v>0</v>
      </c>
      <c r="Z73" s="17">
        <v>0</v>
      </c>
      <c r="AA73" s="17">
        <v>0</v>
      </c>
      <c r="AB73" s="17">
        <v>0</v>
      </c>
      <c r="AC73" s="24">
        <v>3719</v>
      </c>
      <c r="AD73" s="15" t="s">
        <v>37</v>
      </c>
    </row>
    <row r="74" spans="1:30">
      <c r="A74" s="13" t="str">
        <f t="shared" si="7"/>
        <v>ZeroZero</v>
      </c>
      <c r="B74" s="14" t="s">
        <v>73</v>
      </c>
      <c r="C74" s="15" t="s">
        <v>41</v>
      </c>
      <c r="D74" s="16" t="str">
        <f t="shared" si="8"/>
        <v>--</v>
      </c>
      <c r="E74" s="18" t="str">
        <f t="shared" si="9"/>
        <v>前八週無拉料</v>
      </c>
      <c r="F74" s="16" t="str">
        <f>IFERROR(VLOOKUP(B74,#REF!,6,FALSE),"")</f>
        <v/>
      </c>
      <c r="G74" s="17">
        <v>27000</v>
      </c>
      <c r="H74" s="17">
        <v>18000</v>
      </c>
      <c r="I74" s="17" t="str">
        <f>IFERROR(VLOOKUP(B74,#REF!,9,FALSE),"")</f>
        <v/>
      </c>
      <c r="J74" s="17">
        <v>27000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27000</v>
      </c>
      <c r="Q74" s="17">
        <v>0</v>
      </c>
      <c r="R74" s="19">
        <v>54000</v>
      </c>
      <c r="S74" s="20" t="s">
        <v>35</v>
      </c>
      <c r="T74" s="21" t="s">
        <v>35</v>
      </c>
      <c r="U74" s="19">
        <v>0</v>
      </c>
      <c r="V74" s="17" t="s">
        <v>35</v>
      </c>
      <c r="W74" s="22" t="s">
        <v>45</v>
      </c>
      <c r="X74" s="23" t="str">
        <f t="shared" si="10"/>
        <v>E</v>
      </c>
      <c r="Y74" s="17">
        <v>0</v>
      </c>
      <c r="Z74" s="17">
        <v>0</v>
      </c>
      <c r="AA74" s="17">
        <v>0</v>
      </c>
      <c r="AB74" s="17">
        <v>0</v>
      </c>
      <c r="AC74" s="24">
        <v>3719</v>
      </c>
      <c r="AD74" s="15" t="s">
        <v>37</v>
      </c>
    </row>
    <row r="75" spans="1:30">
      <c r="A75" s="13" t="str">
        <f t="shared" si="7"/>
        <v>ZeroZero</v>
      </c>
      <c r="B75" s="14" t="s">
        <v>74</v>
      </c>
      <c r="C75" s="15" t="s">
        <v>41</v>
      </c>
      <c r="D75" s="16" t="str">
        <f t="shared" si="8"/>
        <v>--</v>
      </c>
      <c r="E75" s="18" t="str">
        <f t="shared" si="9"/>
        <v>前八週無拉料</v>
      </c>
      <c r="F75" s="16" t="str">
        <f>IFERROR(VLOOKUP(B75,#REF!,6,FALSE),"")</f>
        <v/>
      </c>
      <c r="G75" s="17">
        <v>0</v>
      </c>
      <c r="H75" s="17">
        <v>0</v>
      </c>
      <c r="I75" s="17" t="str">
        <f>IFERROR(VLOOKUP(B75,#REF!,9,FALSE),"")</f>
        <v/>
      </c>
      <c r="J75" s="17">
        <v>27000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27000</v>
      </c>
      <c r="Q75" s="17">
        <v>0</v>
      </c>
      <c r="R75" s="19">
        <v>27000</v>
      </c>
      <c r="S75" s="20" t="s">
        <v>35</v>
      </c>
      <c r="T75" s="21" t="s">
        <v>35</v>
      </c>
      <c r="U75" s="19">
        <v>0</v>
      </c>
      <c r="V75" s="17">
        <v>0</v>
      </c>
      <c r="W75" s="22" t="s">
        <v>45</v>
      </c>
      <c r="X75" s="23" t="str">
        <f t="shared" si="10"/>
        <v>E</v>
      </c>
      <c r="Y75" s="17">
        <v>0</v>
      </c>
      <c r="Z75" s="17">
        <v>0</v>
      </c>
      <c r="AA75" s="17">
        <v>0</v>
      </c>
      <c r="AB75" s="17">
        <v>0</v>
      </c>
      <c r="AC75" s="24">
        <v>3719</v>
      </c>
      <c r="AD75" s="15" t="s">
        <v>37</v>
      </c>
    </row>
    <row r="76" spans="1:30">
      <c r="A76" s="13" t="str">
        <f t="shared" si="7"/>
        <v>ZeroZero</v>
      </c>
      <c r="B76" s="14" t="s">
        <v>81</v>
      </c>
      <c r="C76" s="15" t="s">
        <v>41</v>
      </c>
      <c r="D76" s="16" t="str">
        <f t="shared" si="8"/>
        <v>--</v>
      </c>
      <c r="E76" s="18" t="str">
        <f t="shared" si="9"/>
        <v>前八週無拉料</v>
      </c>
      <c r="F76" s="16" t="str">
        <f>IFERROR(VLOOKUP(B76,#REF!,6,FALSE),"")</f>
        <v/>
      </c>
      <c r="G76" s="17">
        <v>25000</v>
      </c>
      <c r="H76" s="17">
        <v>0</v>
      </c>
      <c r="I76" s="17" t="str">
        <f>IFERROR(VLOOKUP(B76,#REF!,9,FALSE),"")</f>
        <v/>
      </c>
      <c r="J76" s="17">
        <v>27000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27000</v>
      </c>
      <c r="Q76" s="17">
        <v>0</v>
      </c>
      <c r="R76" s="19">
        <v>52000</v>
      </c>
      <c r="S76" s="20" t="s">
        <v>35</v>
      </c>
      <c r="T76" s="21" t="s">
        <v>35</v>
      </c>
      <c r="U76" s="19">
        <v>0</v>
      </c>
      <c r="V76" s="17" t="s">
        <v>35</v>
      </c>
      <c r="W76" s="22" t="s">
        <v>45</v>
      </c>
      <c r="X76" s="23" t="str">
        <f t="shared" si="10"/>
        <v>E</v>
      </c>
      <c r="Y76" s="17">
        <v>0</v>
      </c>
      <c r="Z76" s="17">
        <v>0</v>
      </c>
      <c r="AA76" s="17">
        <v>0</v>
      </c>
      <c r="AB76" s="17">
        <v>0</v>
      </c>
      <c r="AC76" s="24">
        <v>3719</v>
      </c>
      <c r="AD76" s="15" t="s">
        <v>37</v>
      </c>
    </row>
    <row r="77" spans="1:30">
      <c r="A77" s="13" t="str">
        <f t="shared" si="7"/>
        <v>ZeroZero</v>
      </c>
      <c r="B77" s="14" t="s">
        <v>92</v>
      </c>
      <c r="C77" s="15" t="s">
        <v>41</v>
      </c>
      <c r="D77" s="16" t="str">
        <f t="shared" si="8"/>
        <v>--</v>
      </c>
      <c r="E77" s="18" t="str">
        <f t="shared" si="9"/>
        <v>前八週無拉料</v>
      </c>
      <c r="F77" s="16" t="str">
        <f>IFERROR(VLOOKUP(B77,#REF!,6,FALSE),"")</f>
        <v/>
      </c>
      <c r="G77" s="17">
        <v>4000</v>
      </c>
      <c r="H77" s="17">
        <v>0</v>
      </c>
      <c r="I77" s="17" t="str">
        <f>IFERROR(VLOOKUP(B77,#REF!,9,FALSE),"")</f>
        <v/>
      </c>
      <c r="J77" s="17">
        <v>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0</v>
      </c>
      <c r="Q77" s="17">
        <v>0</v>
      </c>
      <c r="R77" s="19">
        <v>4000</v>
      </c>
      <c r="S77" s="20" t="s">
        <v>35</v>
      </c>
      <c r="T77" s="21" t="s">
        <v>35</v>
      </c>
      <c r="U77" s="19">
        <v>0</v>
      </c>
      <c r="V77" s="17" t="s">
        <v>35</v>
      </c>
      <c r="W77" s="22" t="s">
        <v>45</v>
      </c>
      <c r="X77" s="23" t="str">
        <f t="shared" si="10"/>
        <v>E</v>
      </c>
      <c r="Y77" s="17">
        <v>0</v>
      </c>
      <c r="Z77" s="17">
        <v>0</v>
      </c>
      <c r="AA77" s="17">
        <v>0</v>
      </c>
      <c r="AB77" s="17">
        <v>0</v>
      </c>
      <c r="AC77" s="24">
        <v>3719</v>
      </c>
      <c r="AD77" s="15" t="s">
        <v>37</v>
      </c>
    </row>
    <row r="78" spans="1:30">
      <c r="A78" s="13" t="str">
        <f t="shared" si="7"/>
        <v>ZeroZero</v>
      </c>
      <c r="B78" s="14" t="s">
        <v>101</v>
      </c>
      <c r="C78" s="15" t="s">
        <v>41</v>
      </c>
      <c r="D78" s="16" t="str">
        <f t="shared" si="8"/>
        <v>--</v>
      </c>
      <c r="E78" s="18" t="str">
        <f t="shared" si="9"/>
        <v>前八週無拉料</v>
      </c>
      <c r="F78" s="16" t="str">
        <f>IFERROR(VLOOKUP(B78,#REF!,6,FALSE),"")</f>
        <v/>
      </c>
      <c r="G78" s="17">
        <v>40000</v>
      </c>
      <c r="H78" s="17">
        <v>40000</v>
      </c>
      <c r="I78" s="17" t="str">
        <f>IFERROR(VLOOKUP(B78,#REF!,9,FALSE),"")</f>
        <v/>
      </c>
      <c r="J78" s="17">
        <v>5000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5000</v>
      </c>
      <c r="Q78" s="17">
        <v>0</v>
      </c>
      <c r="R78" s="19">
        <v>45000</v>
      </c>
      <c r="S78" s="20" t="s">
        <v>35</v>
      </c>
      <c r="T78" s="21" t="s">
        <v>35</v>
      </c>
      <c r="U78" s="19">
        <v>0</v>
      </c>
      <c r="V78" s="17">
        <v>0</v>
      </c>
      <c r="W78" s="22" t="s">
        <v>45</v>
      </c>
      <c r="X78" s="23" t="str">
        <f t="shared" si="10"/>
        <v>E</v>
      </c>
      <c r="Y78" s="17">
        <v>0</v>
      </c>
      <c r="Z78" s="17">
        <v>0</v>
      </c>
      <c r="AA78" s="17">
        <v>0</v>
      </c>
      <c r="AB78" s="17">
        <v>0</v>
      </c>
      <c r="AC78" s="24">
        <v>3719</v>
      </c>
      <c r="AD78" s="15" t="s">
        <v>37</v>
      </c>
    </row>
    <row r="79" spans="1:30">
      <c r="A79" s="13" t="str">
        <f t="shared" si="7"/>
        <v>ZeroZero</v>
      </c>
      <c r="B79" s="14" t="s">
        <v>105</v>
      </c>
      <c r="C79" s="15" t="s">
        <v>41</v>
      </c>
      <c r="D79" s="16" t="str">
        <f t="shared" si="8"/>
        <v>--</v>
      </c>
      <c r="E79" s="18" t="str">
        <f t="shared" si="9"/>
        <v>前八週無拉料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66000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66000</v>
      </c>
      <c r="Q79" s="17">
        <v>0</v>
      </c>
      <c r="R79" s="19">
        <v>66000</v>
      </c>
      <c r="S79" s="20" t="s">
        <v>35</v>
      </c>
      <c r="T79" s="21" t="s">
        <v>35</v>
      </c>
      <c r="U79" s="19">
        <v>0</v>
      </c>
      <c r="V79" s="17">
        <v>0</v>
      </c>
      <c r="W79" s="22" t="s">
        <v>45</v>
      </c>
      <c r="X79" s="23" t="str">
        <f t="shared" si="10"/>
        <v>E</v>
      </c>
      <c r="Y79" s="17">
        <v>0</v>
      </c>
      <c r="Z79" s="17">
        <v>0</v>
      </c>
      <c r="AA79" s="17">
        <v>0</v>
      </c>
      <c r="AB79" s="17">
        <v>0</v>
      </c>
      <c r="AC79" s="24">
        <v>3719</v>
      </c>
      <c r="AD79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2017-03-14T07:45:53Z</dcterms:modified>
</cp:coreProperties>
</file>