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<sst xmlns="http://schemas.openxmlformats.org/spreadsheetml/2006/main" count="347" uniqueCount="119">
  <si>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</si>
  <si>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</si>
  <si>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</si>
  <si>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</si>
  <si>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</si>
  <si>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</si>
  <si>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</si>
  <si>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</si>
  <si>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</si>
  <si>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</si>
  <si>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</si>
  <si>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</si>
  <si>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</si>
  <si>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</si>
  <si>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</si>
  <si>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</si>
  <si>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</si>
  <si>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</si>
  <si>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</si>
  <si>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</si>
  <si>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</si>
  <si>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</si>
  <si>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</si>
  <si>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</si>
  <si>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</si>
  <si>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</si>
  <si>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</si>
  <si>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</si>
  <si>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</si>
  <si>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</si>
  <si>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</si>
  <si>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2016/11/06 23:19</t>
  </si>
  <si>
    <t>BC6130A04-IQQB-R</t>
  </si>
  <si>
    <t>CSR</t>
  </si>
  <si>
    <t/>
  </si>
  <si>
    <t>F</t>
  </si>
  <si>
    <t>3545</t>
  </si>
  <si>
    <t>CSR8811A12-ICXR-R</t>
  </si>
  <si>
    <t>CSRG0530B01-IBBF-R</t>
  </si>
  <si>
    <t>1SS383(TE85L,F)</t>
  </si>
  <si>
    <t>TOSHIBA</t>
  </si>
  <si>
    <t>1SS416CT(TL3AP,E)</t>
  </si>
  <si>
    <t>2SA2154CT-GR(L3A,E</t>
  </si>
  <si>
    <t>2SA2154CTGR,L3AF(T</t>
  </si>
  <si>
    <t>E</t>
  </si>
  <si>
    <t>2SC6026CT-GR(TPL3)</t>
  </si>
  <si>
    <t>AO4407A</t>
  </si>
  <si>
    <t>AOS</t>
  </si>
  <si>
    <t>CMF04(TE12L,Q,M)</t>
  </si>
  <si>
    <t>CRS06(TE85L,Q,M)</t>
  </si>
  <si>
    <t>CRS30I30A(TE85L,Q)</t>
  </si>
  <si>
    <t>CUS10F30,H3F(T</t>
  </si>
  <si>
    <t>DF2B6.8AFS,L3M(T</t>
  </si>
  <si>
    <t>DF2B6.8M1ACT,L3F(T</t>
  </si>
  <si>
    <t>DF2B6M4SL,L3F(T</t>
  </si>
  <si>
    <t>DF5A6.8JE(TE85L,F)</t>
  </si>
  <si>
    <t>DSF01S30SC</t>
  </si>
  <si>
    <t>RCLAMP0502N.TCT</t>
  </si>
  <si>
    <t>SEMTECH</t>
  </si>
  <si>
    <t>RCLAMP0504F.TCT</t>
  </si>
  <si>
    <t>RCLAMP0521P.TCT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</si>
  <si>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</si>
  <si>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</si>
  <si>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</si>
  <si>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</si>
  <si>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</si>
  <si>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</si>
  <si>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</si>
  <si>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</si>
  <si>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SSM3K329R,LF(T</t>
  </si>
  <si>
    <t>SSM3K35MFV</t>
  </si>
  <si>
    <t>SSM6J216FE,LF(A</t>
  </si>
  <si>
    <t>SSM6J412TU,LF(T</t>
  </si>
  <si>
    <t>SSM6J414TU,LF(T</t>
  </si>
  <si>
    <t>SSM6J501NU,LF(T</t>
  </si>
  <si>
    <t>SSM6L40TU,LF(T</t>
  </si>
  <si>
    <t>SSM6N36FE</t>
  </si>
  <si>
    <t>SSM6P39TU,LF(T</t>
  </si>
  <si>
    <t>T6TW3AFG-0003(O)</t>
  </si>
  <si>
    <t>T6UJ1XBG-0003(O2)</t>
  </si>
  <si>
    <t>T6UJ1XBG0003(W1LO2</t>
  </si>
  <si>
    <t>TC220C080AFG102(QZ</t>
  </si>
  <si>
    <t>TC58BYG0S3HBAI6JDH</t>
  </si>
  <si>
    <t>TC75S55FU(TE85L,F)</t>
  </si>
  <si>
    <t>TC7PZ07FU,LF(T</t>
  </si>
  <si>
    <t>TC7PZ14FU</t>
  </si>
  <si>
    <t>TC7PZ34FU,LJ(CT</t>
  </si>
  <si>
    <t>TC7SB3157CFU</t>
  </si>
  <si>
    <t>TC7SG04AFS,L3F(T</t>
  </si>
  <si>
    <t>TC7SH126FU,LJ(CT</t>
  </si>
  <si>
    <t>TC7SH14F,LJ(CT</t>
  </si>
  <si>
    <t>TC7SH32F,LJ(CT</t>
  </si>
  <si>
    <t>TC7SZ02F</t>
  </si>
  <si>
    <t>TC7SZ04FE,LJ(CT</t>
  </si>
  <si>
    <t>TC7SZ04FU</t>
  </si>
  <si>
    <t>TC7SZ07FU</t>
  </si>
  <si>
    <t>TC7SZ08FU</t>
  </si>
  <si>
    <t>TC7SZ14FU</t>
  </si>
  <si>
    <t>TC7SZ32FU</t>
  </si>
  <si>
    <t>TC7USB40MU,LF(S</t>
  </si>
  <si>
    <t>TC7USB42MU,LF(S</t>
  </si>
  <si>
    <t>TC7WH126FK(TE85L,F</t>
  </si>
  <si>
    <t>TC7WH74FC(TE85L)</t>
  </si>
  <si>
    <t>TC7WZ74FK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</si>
  <si>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</si>
  <si>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</si>
  <si>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</si>
  <si>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</si>
  <si>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</si>
  <si>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</si>
  <si>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</si>
  <si>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</si>
  <si>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</si>
  <si>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</si>
  <si>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</si>
  <si>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UCLAMP2401T.TCT</t>
  </si>
  <si>
    <t>UCLAMP3301P.TCT</t>
  </si>
  <si>
    <t>UCLAMP3311Z.TNT</t>
  </si>
  <si>
    <t>OH FCST WK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</si>
</sst>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81" totalsRowShown="0" headerRowDxfId="30" dataDxfId="29">
  <autoFilter ref="A3:AC81"/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WK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1"/>
  <sheetViews>
    <sheetView tabSelected="1" zoomScale="70" zoomScaleNormal="70"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29">
      <c r="A3" s="10" t="s">
        <v>25</v>
      </c>
      <c r="B3" s="8" t="s">
        <v>23</v>
      </c>
      <c r="C3" s="8" t="s">
        <v>3</v>
      </c>
      <c r="D3" s="11" t="s">
        <v>118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35" si="0">IF(OR(U4=0,LEN(U4)=0)*OR(V4=0,LEN(V4)=0),IF(R4&gt;0,"ZeroZero","None"),IF(IF(LEN(S4)=0,0,S4)&gt;24,"OverStock",IF(U4=0,"FCST","Normal")))</f>
        <v>FCST</v>
      </c>
      <c r="B4" s="14" t="s">
        <v>32</v>
      </c>
      <c r="C4" s="15" t="s">
        <v>33</v>
      </c>
      <c r="D4" s="16">
        <f>IFERROR(VLOOKUP(B4,#REF!,3,FALSE),0)</f>
        <v>0</v>
      </c>
      <c r="E4" s="18" t="str">
        <f t="shared" ref="E4:E35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34</v>
      </c>
      <c r="T4" s="21">
        <v>0</v>
      </c>
      <c r="U4" s="19">
        <v>0</v>
      </c>
      <c r="V4" s="17">
        <v>370</v>
      </c>
      <c r="W4" s="22" t="s">
        <v>35</v>
      </c>
      <c r="X4" s="23" t="str">
        <f t="shared" ref="X4:X35" si="2">IF($W4="E","E",IF($W4="F","F",IF($W4&lt;0.5,50,IF($W4&lt;2,100,150))))</f>
        <v>F</v>
      </c>
      <c r="Y4" s="17">
        <v>3326</v>
      </c>
      <c r="Z4" s="17">
        <v>0</v>
      </c>
      <c r="AA4" s="17">
        <v>0</v>
      </c>
      <c r="AB4" s="17">
        <v>0</v>
      </c>
      <c r="AC4" s="15" t="s">
        <v>36</v>
      </c>
    </row>
    <row r="5" spans="1:29">
      <c r="A5" s="13" t="str">
        <f t="shared" si="0"/>
        <v>OverStock</v>
      </c>
      <c r="B5" s="14" t="s">
        <v>37</v>
      </c>
      <c r="C5" s="15" t="s">
        <v>33</v>
      </c>
      <c r="D5" s="16">
        <f>IFERROR(VLOOKUP(B5,#REF!,3,FALSE),0)</f>
        <v>0</v>
      </c>
      <c r="E5" s="18">
        <f t="shared" si="1"/>
        <v>45.6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194000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194000</v>
      </c>
      <c r="Q5" s="17">
        <v>0</v>
      </c>
      <c r="R5" s="19">
        <v>194000</v>
      </c>
      <c r="S5" s="20">
        <v>45.6</v>
      </c>
      <c r="T5" s="21">
        <v>68.400000000000006</v>
      </c>
      <c r="U5" s="19">
        <v>4250</v>
      </c>
      <c r="V5" s="17">
        <v>2836</v>
      </c>
      <c r="W5" s="22">
        <v>0.7</v>
      </c>
      <c r="X5" s="23">
        <f t="shared" si="2"/>
        <v>100</v>
      </c>
      <c r="Y5" s="17">
        <v>8554</v>
      </c>
      <c r="Z5" s="17">
        <v>16972</v>
      </c>
      <c r="AA5" s="17">
        <v>57534</v>
      </c>
      <c r="AB5" s="17">
        <v>13500</v>
      </c>
      <c r="AC5" s="15" t="s">
        <v>36</v>
      </c>
    </row>
    <row r="6" spans="1:29">
      <c r="A6" s="13" t="str">
        <f t="shared" si="0"/>
        <v>Normal</v>
      </c>
      <c r="B6" s="14" t="s">
        <v>38</v>
      </c>
      <c r="C6" s="15" t="s">
        <v>33</v>
      </c>
      <c r="D6" s="16">
        <f>IFERROR(VLOOKUP(B6,#REF!,3,FALSE),0)</f>
        <v>0</v>
      </c>
      <c r="E6" s="18">
        <f t="shared" si="1"/>
        <v>10.7</v>
      </c>
      <c r="F6" s="16" t="str">
        <f>IFERROR(VLOOKUP(B6,#REF!,6,FALSE),"")</f>
        <v/>
      </c>
      <c r="G6" s="17">
        <v>8000</v>
      </c>
      <c r="H6" s="17">
        <v>8000</v>
      </c>
      <c r="I6" s="17" t="str">
        <f>IFERROR(VLOOKUP(B6,#REF!,9,FALSE),"")</f>
        <v/>
      </c>
      <c r="J6" s="17">
        <v>8000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8000</v>
      </c>
      <c r="Q6" s="17">
        <v>0</v>
      </c>
      <c r="R6" s="19">
        <v>16000</v>
      </c>
      <c r="S6" s="20">
        <v>21.3</v>
      </c>
      <c r="T6" s="21">
        <v>6.1</v>
      </c>
      <c r="U6" s="19">
        <v>750</v>
      </c>
      <c r="V6" s="17">
        <v>2643</v>
      </c>
      <c r="W6" s="22">
        <v>3.5</v>
      </c>
      <c r="X6" s="23">
        <f t="shared" si="2"/>
        <v>150</v>
      </c>
      <c r="Y6" s="17">
        <v>15786</v>
      </c>
      <c r="Z6" s="17">
        <v>8000</v>
      </c>
      <c r="AA6" s="17">
        <v>10000</v>
      </c>
      <c r="AB6" s="17">
        <v>0</v>
      </c>
      <c r="AC6" s="15" t="s">
        <v>36</v>
      </c>
    </row>
    <row r="7" spans="1:29">
      <c r="A7" s="13" t="str">
        <f t="shared" si="0"/>
        <v>FCST</v>
      </c>
      <c r="B7" s="14" t="s">
        <v>39</v>
      </c>
      <c r="C7" s="15" t="s">
        <v>40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6000</v>
      </c>
      <c r="H7" s="17">
        <v>6000</v>
      </c>
      <c r="I7" s="17" t="str">
        <f>IFERROR(VLOOKUP(B7,#REF!,9,FALSE),"")</f>
        <v/>
      </c>
      <c r="J7" s="17">
        <v>9000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9000</v>
      </c>
      <c r="Q7" s="17">
        <v>0</v>
      </c>
      <c r="R7" s="19">
        <v>15000</v>
      </c>
      <c r="S7" s="20" t="s">
        <v>34</v>
      </c>
      <c r="T7" s="21">
        <v>31.5</v>
      </c>
      <c r="U7" s="19">
        <v>0</v>
      </c>
      <c r="V7" s="17">
        <v>476</v>
      </c>
      <c r="W7" s="22" t="s">
        <v>35</v>
      </c>
      <c r="X7" s="23" t="str">
        <f t="shared" si="2"/>
        <v>F</v>
      </c>
      <c r="Y7" s="17">
        <v>4282</v>
      </c>
      <c r="Z7" s="17">
        <v>0</v>
      </c>
      <c r="AA7" s="17">
        <v>9636</v>
      </c>
      <c r="AB7" s="17">
        <v>0</v>
      </c>
      <c r="AC7" s="15" t="s">
        <v>36</v>
      </c>
    </row>
    <row r="8" spans="1:29">
      <c r="A8" s="13" t="str">
        <f t="shared" si="0"/>
        <v>Normal</v>
      </c>
      <c r="B8" s="14" t="s">
        <v>41</v>
      </c>
      <c r="C8" s="15" t="s">
        <v>40</v>
      </c>
      <c r="D8" s="16">
        <f>IFERROR(VLOOKUP(B8,#REF!,3,FALSE),0)</f>
        <v>0</v>
      </c>
      <c r="E8" s="18">
        <f t="shared" si="1"/>
        <v>0</v>
      </c>
      <c r="F8" s="16" t="str">
        <f>IFERROR(VLOOKUP(B8,#REF!,6,FALSE),"")</f>
        <v/>
      </c>
      <c r="G8" s="17">
        <v>20000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20000</v>
      </c>
      <c r="S8" s="20">
        <v>8</v>
      </c>
      <c r="T8" s="21">
        <v>37.700000000000003</v>
      </c>
      <c r="U8" s="19">
        <v>2500</v>
      </c>
      <c r="V8" s="17">
        <v>530</v>
      </c>
      <c r="W8" s="22">
        <v>0.2</v>
      </c>
      <c r="X8" s="23">
        <f t="shared" si="2"/>
        <v>50</v>
      </c>
      <c r="Y8" s="17">
        <v>4770</v>
      </c>
      <c r="Z8" s="17">
        <v>0</v>
      </c>
      <c r="AA8" s="17">
        <v>0</v>
      </c>
      <c r="AB8" s="17">
        <v>0</v>
      </c>
      <c r="AC8" s="15" t="s">
        <v>36</v>
      </c>
    </row>
    <row r="9" spans="1:29">
      <c r="A9" s="13" t="str">
        <f t="shared" si="0"/>
        <v>OverStock</v>
      </c>
      <c r="B9" s="14" t="s">
        <v>42</v>
      </c>
      <c r="C9" s="15" t="s">
        <v>40</v>
      </c>
      <c r="D9" s="16">
        <f>IFERROR(VLOOKUP(B9,#REF!,3,FALSE),0)</f>
        <v>0</v>
      </c>
      <c r="E9" s="18">
        <f t="shared" si="1"/>
        <v>15.8</v>
      </c>
      <c r="F9" s="16" t="str">
        <f>IFERROR(VLOOKUP(B9,#REF!,6,FALSE),"")</f>
        <v/>
      </c>
      <c r="G9" s="17">
        <v>620000</v>
      </c>
      <c r="H9" s="17">
        <v>620000</v>
      </c>
      <c r="I9" s="17" t="str">
        <f>IFERROR(VLOOKUP(B9,#REF!,9,FALSE),"")</f>
        <v/>
      </c>
      <c r="J9" s="17">
        <v>1109000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1109000</v>
      </c>
      <c r="Q9" s="17">
        <v>0</v>
      </c>
      <c r="R9" s="19">
        <v>1729000</v>
      </c>
      <c r="S9" s="20">
        <v>24.7</v>
      </c>
      <c r="T9" s="21">
        <v>10.8</v>
      </c>
      <c r="U9" s="19">
        <v>70000</v>
      </c>
      <c r="V9" s="17">
        <v>160727</v>
      </c>
      <c r="W9" s="22">
        <v>2.2999999999999998</v>
      </c>
      <c r="X9" s="23">
        <f t="shared" si="2"/>
        <v>150</v>
      </c>
      <c r="Y9" s="17">
        <v>844919</v>
      </c>
      <c r="Z9" s="17">
        <v>601632</v>
      </c>
      <c r="AA9" s="17">
        <v>917376</v>
      </c>
      <c r="AB9" s="17">
        <v>49920</v>
      </c>
      <c r="AC9" s="15" t="s">
        <v>36</v>
      </c>
    </row>
    <row r="10" spans="1:29">
      <c r="A10" s="13" t="str">
        <f t="shared" si="0"/>
        <v>OverStock</v>
      </c>
      <c r="B10" s="14" t="s">
        <v>43</v>
      </c>
      <c r="C10" s="15" t="s">
        <v>40</v>
      </c>
      <c r="D10" s="16">
        <f>IFERROR(VLOOKUP(B10,#REF!,3,FALSE),0)</f>
        <v>0</v>
      </c>
      <c r="E10" s="18">
        <f t="shared" si="1"/>
        <v>7.6</v>
      </c>
      <c r="F10" s="16" t="str">
        <f>IFERROR(VLOOKUP(B10,#REF!,6,FALSE),"")</f>
        <v/>
      </c>
      <c r="G10" s="17">
        <v>1110000</v>
      </c>
      <c r="H10" s="17">
        <v>210000</v>
      </c>
      <c r="I10" s="17" t="str">
        <f>IFERROR(VLOOKUP(B10,#REF!,9,FALSE),"")</f>
        <v/>
      </c>
      <c r="J10" s="17">
        <v>430000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430000</v>
      </c>
      <c r="Q10" s="17">
        <v>0</v>
      </c>
      <c r="R10" s="19">
        <v>1540000</v>
      </c>
      <c r="S10" s="20">
        <v>27.4</v>
      </c>
      <c r="T10" s="21" t="s">
        <v>34</v>
      </c>
      <c r="U10" s="19">
        <v>56250</v>
      </c>
      <c r="V10" s="17" t="s">
        <v>34</v>
      </c>
      <c r="W10" s="22" t="s">
        <v>44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36</v>
      </c>
    </row>
    <row r="11" spans="1:29">
      <c r="A11" s="13" t="str">
        <f t="shared" si="0"/>
        <v>OverStock</v>
      </c>
      <c r="B11" s="14" t="s">
        <v>45</v>
      </c>
      <c r="C11" s="15" t="s">
        <v>40</v>
      </c>
      <c r="D11" s="16">
        <f>IFERROR(VLOOKUP(B11,#REF!,3,FALSE),0)</f>
        <v>0</v>
      </c>
      <c r="E11" s="18">
        <f t="shared" si="1"/>
        <v>20</v>
      </c>
      <c r="F11" s="16" t="str">
        <f>IFERROR(VLOOKUP(B11,#REF!,6,FALSE),"")</f>
        <v/>
      </c>
      <c r="G11" s="17">
        <v>130000</v>
      </c>
      <c r="H11" s="17">
        <v>130000</v>
      </c>
      <c r="I11" s="17" t="str">
        <f>IFERROR(VLOOKUP(B11,#REF!,9,FALSE),"")</f>
        <v/>
      </c>
      <c r="J11" s="17">
        <v>150000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150000</v>
      </c>
      <c r="Q11" s="17">
        <v>0</v>
      </c>
      <c r="R11" s="19">
        <v>280000</v>
      </c>
      <c r="S11" s="20">
        <v>37.299999999999997</v>
      </c>
      <c r="T11" s="21">
        <v>26.1</v>
      </c>
      <c r="U11" s="19">
        <v>7500</v>
      </c>
      <c r="V11" s="17">
        <v>10739</v>
      </c>
      <c r="W11" s="22">
        <v>1.4</v>
      </c>
      <c r="X11" s="23">
        <f t="shared" si="2"/>
        <v>100</v>
      </c>
      <c r="Y11" s="17">
        <v>49150</v>
      </c>
      <c r="Z11" s="17">
        <v>47500</v>
      </c>
      <c r="AA11" s="17">
        <v>75995</v>
      </c>
      <c r="AB11" s="17">
        <v>37500</v>
      </c>
      <c r="AC11" s="15" t="s">
        <v>36</v>
      </c>
    </row>
    <row r="12" spans="1:29">
      <c r="A12" s="13" t="str">
        <f t="shared" si="0"/>
        <v>None</v>
      </c>
      <c r="B12" s="14" t="s">
        <v>46</v>
      </c>
      <c r="C12" s="15" t="s">
        <v>47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 t="s">
        <v>34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0</v>
      </c>
      <c r="S12" s="20" t="s">
        <v>34</v>
      </c>
      <c r="T12" s="21" t="s">
        <v>34</v>
      </c>
      <c r="U12" s="19">
        <v>0</v>
      </c>
      <c r="V12" s="17">
        <v>0</v>
      </c>
      <c r="W12" s="22" t="s">
        <v>44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36</v>
      </c>
    </row>
    <row r="13" spans="1:29">
      <c r="A13" s="13" t="str">
        <f t="shared" si="0"/>
        <v>OverStock</v>
      </c>
      <c r="B13" s="14" t="s">
        <v>48</v>
      </c>
      <c r="C13" s="15" t="s">
        <v>40</v>
      </c>
      <c r="D13" s="16">
        <f>IFERROR(VLOOKUP(B13,#REF!,3,FALSE),0)</f>
        <v>0</v>
      </c>
      <c r="E13" s="18">
        <f t="shared" si="1"/>
        <v>12.4</v>
      </c>
      <c r="F13" s="16" t="str">
        <f>IFERROR(VLOOKUP(B13,#REF!,6,FALSE),"")</f>
        <v/>
      </c>
      <c r="G13" s="17">
        <v>75000</v>
      </c>
      <c r="H13" s="17">
        <v>30000</v>
      </c>
      <c r="I13" s="17" t="str">
        <f>IFERROR(VLOOKUP(B13,#REF!,9,FALSE),"")</f>
        <v/>
      </c>
      <c r="J13" s="17">
        <v>51000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51000</v>
      </c>
      <c r="Q13" s="17">
        <v>0</v>
      </c>
      <c r="R13" s="19">
        <v>126000</v>
      </c>
      <c r="S13" s="20">
        <v>30.5</v>
      </c>
      <c r="T13" s="21">
        <v>35.700000000000003</v>
      </c>
      <c r="U13" s="19">
        <v>4125</v>
      </c>
      <c r="V13" s="17">
        <v>3531</v>
      </c>
      <c r="W13" s="22">
        <v>0.9</v>
      </c>
      <c r="X13" s="23">
        <f t="shared" si="2"/>
        <v>100</v>
      </c>
      <c r="Y13" s="17">
        <v>14280</v>
      </c>
      <c r="Z13" s="17">
        <v>17503</v>
      </c>
      <c r="AA13" s="17">
        <v>38181</v>
      </c>
      <c r="AB13" s="17">
        <v>24623</v>
      </c>
      <c r="AC13" s="15" t="s">
        <v>36</v>
      </c>
    </row>
    <row r="14" spans="1:29">
      <c r="A14" s="13" t="str">
        <f t="shared" si="0"/>
        <v>OverStock</v>
      </c>
      <c r="B14" s="14" t="s">
        <v>49</v>
      </c>
      <c r="C14" s="15" t="s">
        <v>40</v>
      </c>
      <c r="D14" s="16">
        <f>IFERROR(VLOOKUP(B14,#REF!,3,FALSE),0)</f>
        <v>0</v>
      </c>
      <c r="E14" s="18">
        <f t="shared" si="1"/>
        <v>6.4</v>
      </c>
      <c r="F14" s="16" t="str">
        <f>IFERROR(VLOOKUP(B14,#REF!,6,FALSE),"")</f>
        <v/>
      </c>
      <c r="G14" s="17">
        <v>81000</v>
      </c>
      <c r="H14" s="17">
        <v>0</v>
      </c>
      <c r="I14" s="17" t="str">
        <f>IFERROR(VLOOKUP(B14,#REF!,9,FALSE),"")</f>
        <v/>
      </c>
      <c r="J14" s="17">
        <v>12000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12000</v>
      </c>
      <c r="Q14" s="17">
        <v>0</v>
      </c>
      <c r="R14" s="19">
        <v>93000</v>
      </c>
      <c r="S14" s="20">
        <v>49.6</v>
      </c>
      <c r="T14" s="21">
        <v>35.1</v>
      </c>
      <c r="U14" s="19">
        <v>1875</v>
      </c>
      <c r="V14" s="17">
        <v>2653</v>
      </c>
      <c r="W14" s="22">
        <v>1.4</v>
      </c>
      <c r="X14" s="23">
        <f t="shared" si="2"/>
        <v>100</v>
      </c>
      <c r="Y14" s="17">
        <v>8846</v>
      </c>
      <c r="Z14" s="17">
        <v>15028</v>
      </c>
      <c r="AA14" s="17">
        <v>35946</v>
      </c>
      <c r="AB14" s="17">
        <v>3200</v>
      </c>
      <c r="AC14" s="15" t="s">
        <v>36</v>
      </c>
    </row>
    <row r="15" spans="1:29">
      <c r="A15" s="13" t="str">
        <f t="shared" si="0"/>
        <v>ZeroZero</v>
      </c>
      <c r="B15" s="14" t="s">
        <v>50</v>
      </c>
      <c r="C15" s="15" t="s">
        <v>40</v>
      </c>
      <c r="D15" s="16">
        <f>IFERROR(VLOOKUP(B15,#REF!,3,FALSE),0)</f>
        <v>0</v>
      </c>
      <c r="E15" s="18" t="str">
        <f t="shared" si="1"/>
        <v>前八週無拉料</v>
      </c>
      <c r="F15" s="16" t="str">
        <f>IFERROR(VLOOKUP(B15,#REF!,6,FALSE),"")</f>
        <v/>
      </c>
      <c r="G15" s="17">
        <v>6000</v>
      </c>
      <c r="H15" s="17">
        <v>6000</v>
      </c>
      <c r="I15" s="17" t="str">
        <f>IFERROR(VLOOKUP(B15,#REF!,9,FALSE),"")</f>
        <v/>
      </c>
      <c r="J15" s="17">
        <v>30000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30000</v>
      </c>
      <c r="Q15" s="17">
        <v>0</v>
      </c>
      <c r="R15" s="19">
        <v>36000</v>
      </c>
      <c r="S15" s="20" t="s">
        <v>34</v>
      </c>
      <c r="T15" s="21" t="s">
        <v>34</v>
      </c>
      <c r="U15" s="19">
        <v>0</v>
      </c>
      <c r="V15" s="17" t="s">
        <v>34</v>
      </c>
      <c r="W15" s="22" t="s">
        <v>44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36</v>
      </c>
    </row>
    <row r="16" spans="1:29">
      <c r="A16" s="13" t="str">
        <f t="shared" si="0"/>
        <v>ZeroZero</v>
      </c>
      <c r="B16" s="14" t="s">
        <v>51</v>
      </c>
      <c r="C16" s="15" t="s">
        <v>40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33000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33000</v>
      </c>
      <c r="Q16" s="17">
        <v>0</v>
      </c>
      <c r="R16" s="19">
        <v>33000</v>
      </c>
      <c r="S16" s="20" t="s">
        <v>34</v>
      </c>
      <c r="T16" s="21" t="s">
        <v>34</v>
      </c>
      <c r="U16" s="19">
        <v>0</v>
      </c>
      <c r="V16" s="17" t="s">
        <v>34</v>
      </c>
      <c r="W16" s="22" t="s">
        <v>44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36</v>
      </c>
    </row>
    <row r="17" spans="1:29">
      <c r="A17" s="13" t="str">
        <f t="shared" si="0"/>
        <v>FCST</v>
      </c>
      <c r="B17" s="14" t="s">
        <v>52</v>
      </c>
      <c r="C17" s="15" t="s">
        <v>40</v>
      </c>
      <c r="D17" s="16">
        <f>IFERROR(VLOOKUP(B17,#REF!,3,FALSE),0)</f>
        <v>0</v>
      </c>
      <c r="E17" s="18" t="str">
        <f t="shared" si="1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410000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410000</v>
      </c>
      <c r="Q17" s="17">
        <v>0</v>
      </c>
      <c r="R17" s="19">
        <v>410000</v>
      </c>
      <c r="S17" s="20" t="s">
        <v>34</v>
      </c>
      <c r="T17" s="21">
        <v>32.9</v>
      </c>
      <c r="U17" s="19">
        <v>0</v>
      </c>
      <c r="V17" s="17">
        <v>12455</v>
      </c>
      <c r="W17" s="22" t="s">
        <v>35</v>
      </c>
      <c r="X17" s="23" t="str">
        <f t="shared" si="2"/>
        <v>F</v>
      </c>
      <c r="Y17" s="17">
        <v>38029</v>
      </c>
      <c r="Z17" s="17">
        <v>74067</v>
      </c>
      <c r="AA17" s="17">
        <v>154083</v>
      </c>
      <c r="AB17" s="17">
        <v>24163</v>
      </c>
      <c r="AC17" s="15" t="s">
        <v>36</v>
      </c>
    </row>
    <row r="18" spans="1:29">
      <c r="A18" s="13" t="str">
        <f t="shared" si="0"/>
        <v>Normal</v>
      </c>
      <c r="B18" s="14" t="s">
        <v>53</v>
      </c>
      <c r="C18" s="15" t="s">
        <v>40</v>
      </c>
      <c r="D18" s="16">
        <f>IFERROR(VLOOKUP(B18,#REF!,3,FALSE),0)</f>
        <v>0</v>
      </c>
      <c r="E18" s="18">
        <f t="shared" si="1"/>
        <v>6</v>
      </c>
      <c r="F18" s="16" t="str">
        <f>IFERROR(VLOOKUP(B18,#REF!,6,FALSE),"")</f>
        <v/>
      </c>
      <c r="G18" s="17">
        <v>60000</v>
      </c>
      <c r="H18" s="17">
        <v>60000</v>
      </c>
      <c r="I18" s="17" t="str">
        <f>IFERROR(VLOOKUP(B18,#REF!,9,FALSE),"")</f>
        <v/>
      </c>
      <c r="J18" s="17">
        <v>30000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30000</v>
      </c>
      <c r="Q18" s="17">
        <v>0</v>
      </c>
      <c r="R18" s="19">
        <v>90000</v>
      </c>
      <c r="S18" s="20">
        <v>18</v>
      </c>
      <c r="T18" s="21">
        <v>11.3</v>
      </c>
      <c r="U18" s="19">
        <v>5000</v>
      </c>
      <c r="V18" s="17">
        <v>7974</v>
      </c>
      <c r="W18" s="22">
        <v>1.6</v>
      </c>
      <c r="X18" s="23">
        <f t="shared" si="2"/>
        <v>100</v>
      </c>
      <c r="Y18" s="17">
        <v>51767</v>
      </c>
      <c r="Z18" s="17">
        <v>20000</v>
      </c>
      <c r="AA18" s="17">
        <v>72600</v>
      </c>
      <c r="AB18" s="17">
        <v>0</v>
      </c>
      <c r="AC18" s="15" t="s">
        <v>36</v>
      </c>
    </row>
    <row r="19" spans="1:29">
      <c r="A19" s="13" t="str">
        <f t="shared" si="0"/>
        <v>OverStock</v>
      </c>
      <c r="B19" s="14" t="s">
        <v>54</v>
      </c>
      <c r="C19" s="15" t="s">
        <v>40</v>
      </c>
      <c r="D19" s="16">
        <f>IFERROR(VLOOKUP(B19,#REF!,3,FALSE),0)</f>
        <v>0</v>
      </c>
      <c r="E19" s="18">
        <f t="shared" si="1"/>
        <v>136</v>
      </c>
      <c r="F19" s="16" t="str">
        <f>IFERROR(VLOOKUP(B19,#REF!,6,FALSE),"")</f>
        <v/>
      </c>
      <c r="G19" s="17">
        <v>120000</v>
      </c>
      <c r="H19" s="17">
        <v>120000</v>
      </c>
      <c r="I19" s="17" t="str">
        <f>IFERROR(VLOOKUP(B19,#REF!,9,FALSE),"")</f>
        <v/>
      </c>
      <c r="J19" s="17">
        <v>170000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170000</v>
      </c>
      <c r="Q19" s="17">
        <v>0</v>
      </c>
      <c r="R19" s="19">
        <v>290000</v>
      </c>
      <c r="S19" s="20">
        <v>232</v>
      </c>
      <c r="T19" s="21">
        <v>36.5</v>
      </c>
      <c r="U19" s="19">
        <v>1250</v>
      </c>
      <c r="V19" s="17">
        <v>7938</v>
      </c>
      <c r="W19" s="22">
        <v>6.4</v>
      </c>
      <c r="X19" s="23">
        <f t="shared" si="2"/>
        <v>150</v>
      </c>
      <c r="Y19" s="17">
        <v>11443</v>
      </c>
      <c r="Z19" s="17">
        <v>60000</v>
      </c>
      <c r="AA19" s="17">
        <v>68000</v>
      </c>
      <c r="AB19" s="17">
        <v>40000</v>
      </c>
      <c r="AC19" s="15" t="s">
        <v>36</v>
      </c>
    </row>
    <row r="20" spans="1:29">
      <c r="A20" s="13" t="str">
        <f t="shared" si="0"/>
        <v>FCST</v>
      </c>
      <c r="B20" s="14" t="s">
        <v>55</v>
      </c>
      <c r="C20" s="15" t="s">
        <v>40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4000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4000</v>
      </c>
      <c r="Q20" s="17">
        <v>0</v>
      </c>
      <c r="R20" s="19">
        <v>4000</v>
      </c>
      <c r="S20" s="20" t="s">
        <v>34</v>
      </c>
      <c r="T20" s="21">
        <v>46.5</v>
      </c>
      <c r="U20" s="19">
        <v>0</v>
      </c>
      <c r="V20" s="17">
        <v>86</v>
      </c>
      <c r="W20" s="22" t="s">
        <v>35</v>
      </c>
      <c r="X20" s="23" t="str">
        <f t="shared" si="2"/>
        <v>F</v>
      </c>
      <c r="Y20" s="17">
        <v>328</v>
      </c>
      <c r="Z20" s="17">
        <v>449</v>
      </c>
      <c r="AA20" s="17">
        <v>2123</v>
      </c>
      <c r="AB20" s="17">
        <v>1691</v>
      </c>
      <c r="AC20" s="15" t="s">
        <v>36</v>
      </c>
    </row>
    <row r="21" spans="1:29">
      <c r="A21" s="13" t="str">
        <f t="shared" si="0"/>
        <v>OverStock</v>
      </c>
      <c r="B21" s="14" t="s">
        <v>56</v>
      </c>
      <c r="C21" s="15" t="s">
        <v>40</v>
      </c>
      <c r="D21" s="16">
        <f>IFERROR(VLOOKUP(B21,#REF!,3,FALSE),0)</f>
        <v>0</v>
      </c>
      <c r="E21" s="18">
        <f t="shared" si="1"/>
        <v>8.1999999999999993</v>
      </c>
      <c r="F21" s="16" t="str">
        <f>IFERROR(VLOOKUP(B21,#REF!,6,FALSE),"")</f>
        <v/>
      </c>
      <c r="G21" s="17">
        <v>2500000</v>
      </c>
      <c r="H21" s="17">
        <v>310000</v>
      </c>
      <c r="I21" s="17" t="str">
        <f>IFERROR(VLOOKUP(B21,#REF!,9,FALSE),"")</f>
        <v/>
      </c>
      <c r="J21" s="17">
        <v>1090000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1090000</v>
      </c>
      <c r="Q21" s="17">
        <v>0</v>
      </c>
      <c r="R21" s="19">
        <v>3590000</v>
      </c>
      <c r="S21" s="20">
        <v>27.1</v>
      </c>
      <c r="T21" s="21">
        <v>17.899999999999999</v>
      </c>
      <c r="U21" s="19">
        <v>132500</v>
      </c>
      <c r="V21" s="17">
        <v>200670</v>
      </c>
      <c r="W21" s="22">
        <v>1.5</v>
      </c>
      <c r="X21" s="23">
        <f t="shared" si="2"/>
        <v>100</v>
      </c>
      <c r="Y21" s="17">
        <v>1069862</v>
      </c>
      <c r="Z21" s="17">
        <v>736172</v>
      </c>
      <c r="AA21" s="17">
        <v>1182972</v>
      </c>
      <c r="AB21" s="17">
        <v>168996</v>
      </c>
      <c r="AC21" s="15" t="s">
        <v>36</v>
      </c>
    </row>
    <row r="22" spans="1:29">
      <c r="A22" s="13" t="str">
        <f t="shared" si="0"/>
        <v>None</v>
      </c>
      <c r="B22" s="14" t="s">
        <v>57</v>
      </c>
      <c r="C22" s="15" t="s">
        <v>58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0</v>
      </c>
      <c r="S22" s="20" t="s">
        <v>34</v>
      </c>
      <c r="T22" s="21" t="s">
        <v>34</v>
      </c>
      <c r="U22" s="19">
        <v>0</v>
      </c>
      <c r="V22" s="17" t="s">
        <v>34</v>
      </c>
      <c r="W22" s="22" t="s">
        <v>44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36</v>
      </c>
    </row>
    <row r="23" spans="1:29">
      <c r="A23" s="13" t="str">
        <f t="shared" si="0"/>
        <v>Normal</v>
      </c>
      <c r="B23" s="14" t="s">
        <v>59</v>
      </c>
      <c r="C23" s="15" t="s">
        <v>58</v>
      </c>
      <c r="D23" s="16">
        <f>IFERROR(VLOOKUP(B23,#REF!,3,FALSE),0)</f>
        <v>0</v>
      </c>
      <c r="E23" s="18">
        <f t="shared" si="1"/>
        <v>4</v>
      </c>
      <c r="F23" s="16" t="str">
        <f>IFERROR(VLOOKUP(B23,#REF!,6,FALSE),"")</f>
        <v/>
      </c>
      <c r="G23" s="17">
        <v>444000</v>
      </c>
      <c r="H23" s="17">
        <v>444000</v>
      </c>
      <c r="I23" s="17" t="str">
        <f>IFERROR(VLOOKUP(B23,#REF!,9,FALSE),"")</f>
        <v/>
      </c>
      <c r="J23" s="17">
        <v>183000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183000</v>
      </c>
      <c r="Q23" s="17">
        <v>0</v>
      </c>
      <c r="R23" s="19">
        <v>627000</v>
      </c>
      <c r="S23" s="20">
        <v>13.8</v>
      </c>
      <c r="T23" s="21">
        <v>14.7</v>
      </c>
      <c r="U23" s="19">
        <v>45375</v>
      </c>
      <c r="V23" s="17">
        <v>42731</v>
      </c>
      <c r="W23" s="22">
        <v>0.9</v>
      </c>
      <c r="X23" s="23">
        <f t="shared" si="2"/>
        <v>100</v>
      </c>
      <c r="Y23" s="17">
        <v>171248</v>
      </c>
      <c r="Z23" s="17">
        <v>213334</v>
      </c>
      <c r="AA23" s="17">
        <v>433140</v>
      </c>
      <c r="AB23" s="17">
        <v>119087</v>
      </c>
      <c r="AC23" s="15" t="s">
        <v>36</v>
      </c>
    </row>
    <row r="24" spans="1:29">
      <c r="A24" s="13" t="str">
        <f t="shared" si="0"/>
        <v>Normal</v>
      </c>
      <c r="B24" s="14" t="s">
        <v>60</v>
      </c>
      <c r="C24" s="15" t="s">
        <v>58</v>
      </c>
      <c r="D24" s="16">
        <f>IFERROR(VLOOKUP(B24,#REF!,3,FALSE),0)</f>
        <v>0</v>
      </c>
      <c r="E24" s="18">
        <f t="shared" si="1"/>
        <v>5.9</v>
      </c>
      <c r="F24" s="16" t="str">
        <f>IFERROR(VLOOKUP(B24,#REF!,6,FALSE),"")</f>
        <v/>
      </c>
      <c r="G24" s="17">
        <v>282000</v>
      </c>
      <c r="H24" s="17">
        <v>282000</v>
      </c>
      <c r="I24" s="17" t="str">
        <f>IFERROR(VLOOKUP(B24,#REF!,9,FALSE),"")</f>
        <v/>
      </c>
      <c r="J24" s="17">
        <v>210000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210000</v>
      </c>
      <c r="Q24" s="17">
        <v>0</v>
      </c>
      <c r="R24" s="19">
        <v>492000</v>
      </c>
      <c r="S24" s="20">
        <v>13.8</v>
      </c>
      <c r="T24" s="21" t="s">
        <v>34</v>
      </c>
      <c r="U24" s="19">
        <v>35625</v>
      </c>
      <c r="V24" s="17" t="s">
        <v>34</v>
      </c>
      <c r="W24" s="22" t="s">
        <v>44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36</v>
      </c>
    </row>
    <row r="25" spans="1:29">
      <c r="A25" s="13" t="str">
        <f t="shared" si="0"/>
        <v>OverStock</v>
      </c>
      <c r="B25" s="14" t="s">
        <v>61</v>
      </c>
      <c r="C25" s="15" t="s">
        <v>58</v>
      </c>
      <c r="D25" s="16">
        <f>IFERROR(VLOOKUP(B25,#REF!,3,FALSE),0)</f>
        <v>0</v>
      </c>
      <c r="E25" s="18">
        <f t="shared" si="1"/>
        <v>5.7</v>
      </c>
      <c r="F25" s="16" t="str">
        <f>IFERROR(VLOOKUP(B25,#REF!,6,FALSE),"")</f>
        <v/>
      </c>
      <c r="G25" s="17">
        <v>450000</v>
      </c>
      <c r="H25" s="17">
        <v>450000</v>
      </c>
      <c r="I25" s="17" t="str">
        <f>IFERROR(VLOOKUP(B25,#REF!,9,FALSE),"")</f>
        <v/>
      </c>
      <c r="J25" s="17">
        <v>138000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138000</v>
      </c>
      <c r="Q25" s="17">
        <v>0</v>
      </c>
      <c r="R25" s="19">
        <v>588000</v>
      </c>
      <c r="S25" s="20">
        <v>24.1</v>
      </c>
      <c r="T25" s="21">
        <v>49.5</v>
      </c>
      <c r="U25" s="19">
        <v>24375</v>
      </c>
      <c r="V25" s="17">
        <v>11873</v>
      </c>
      <c r="W25" s="22">
        <v>0.5</v>
      </c>
      <c r="X25" s="23">
        <f t="shared" si="2"/>
        <v>100</v>
      </c>
      <c r="Y25" s="17">
        <v>73652</v>
      </c>
      <c r="Z25" s="17">
        <v>33208</v>
      </c>
      <c r="AA25" s="17">
        <v>170378</v>
      </c>
      <c r="AB25" s="17">
        <v>88153</v>
      </c>
      <c r="AC25" s="15" t="s">
        <v>36</v>
      </c>
    </row>
    <row r="26" spans="1:29">
      <c r="A26" s="13" t="str">
        <f t="shared" si="0"/>
        <v>Normal</v>
      </c>
      <c r="B26" s="14" t="s">
        <v>62</v>
      </c>
      <c r="C26" s="15" t="s">
        <v>58</v>
      </c>
      <c r="D26" s="16">
        <f>IFERROR(VLOOKUP(B26,#REF!,3,FALSE),0)</f>
        <v>0</v>
      </c>
      <c r="E26" s="18">
        <f t="shared" si="1"/>
        <v>8.6</v>
      </c>
      <c r="F26" s="16" t="str">
        <f>IFERROR(VLOOKUP(B26,#REF!,6,FALSE),"")</f>
        <v/>
      </c>
      <c r="G26" s="17">
        <v>1134000</v>
      </c>
      <c r="H26" s="17">
        <v>882000</v>
      </c>
      <c r="I26" s="17" t="str">
        <f>IFERROR(VLOOKUP(B26,#REF!,9,FALSE),"")</f>
        <v/>
      </c>
      <c r="J26" s="17">
        <v>813000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813000</v>
      </c>
      <c r="Q26" s="17">
        <v>0</v>
      </c>
      <c r="R26" s="19">
        <v>1947000</v>
      </c>
      <c r="S26" s="20">
        <v>20.6</v>
      </c>
      <c r="T26" s="21">
        <v>23.5</v>
      </c>
      <c r="U26" s="19">
        <v>94500</v>
      </c>
      <c r="V26" s="17">
        <v>82752</v>
      </c>
      <c r="W26" s="22">
        <v>0.9</v>
      </c>
      <c r="X26" s="23">
        <f t="shared" si="2"/>
        <v>100</v>
      </c>
      <c r="Y26" s="17">
        <v>260144</v>
      </c>
      <c r="Z26" s="17">
        <v>484626</v>
      </c>
      <c r="AA26" s="17">
        <v>831254</v>
      </c>
      <c r="AB26" s="17">
        <v>54704</v>
      </c>
      <c r="AC26" s="15" t="s">
        <v>36</v>
      </c>
    </row>
    <row r="27" spans="1:29">
      <c r="A27" s="13" t="str">
        <f t="shared" si="0"/>
        <v>Normal</v>
      </c>
      <c r="B27" s="14" t="s">
        <v>63</v>
      </c>
      <c r="C27" s="15" t="s">
        <v>58</v>
      </c>
      <c r="D27" s="16">
        <f>IFERROR(VLOOKUP(B27,#REF!,3,FALSE),0)</f>
        <v>0</v>
      </c>
      <c r="E27" s="18">
        <f t="shared" si="1"/>
        <v>2.8</v>
      </c>
      <c r="F27" s="16" t="str">
        <f>IFERROR(VLOOKUP(B27,#REF!,6,FALSE),"")</f>
        <v/>
      </c>
      <c r="G27" s="17">
        <v>900000</v>
      </c>
      <c r="H27" s="17">
        <v>900000</v>
      </c>
      <c r="I27" s="17" t="str">
        <f>IFERROR(VLOOKUP(B27,#REF!,9,FALSE),"")</f>
        <v/>
      </c>
      <c r="J27" s="17">
        <v>210000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210000</v>
      </c>
      <c r="Q27" s="17">
        <v>0</v>
      </c>
      <c r="R27" s="19">
        <v>1110000</v>
      </c>
      <c r="S27" s="20">
        <v>14.8</v>
      </c>
      <c r="T27" s="21">
        <v>6.3</v>
      </c>
      <c r="U27" s="19">
        <v>75000</v>
      </c>
      <c r="V27" s="17">
        <v>174945</v>
      </c>
      <c r="W27" s="22">
        <v>2.2999999999999998</v>
      </c>
      <c r="X27" s="23">
        <f t="shared" si="2"/>
        <v>150</v>
      </c>
      <c r="Y27" s="17">
        <v>848192</v>
      </c>
      <c r="Z27" s="17">
        <v>726316</v>
      </c>
      <c r="AA27" s="17">
        <v>1182972</v>
      </c>
      <c r="AB27" s="17">
        <v>0</v>
      </c>
      <c r="AC27" s="15" t="s">
        <v>36</v>
      </c>
    </row>
    <row r="28" spans="1:29">
      <c r="A28" s="13" t="str">
        <f t="shared" si="0"/>
        <v>Normal</v>
      </c>
      <c r="B28" s="14" t="s">
        <v>64</v>
      </c>
      <c r="C28" s="15" t="s">
        <v>40</v>
      </c>
      <c r="D28" s="16">
        <f>IFERROR(VLOOKUP(B28,#REF!,3,FALSE),0)</f>
        <v>0</v>
      </c>
      <c r="E28" s="18">
        <f t="shared" si="1"/>
        <v>2.7</v>
      </c>
      <c r="F28" s="16" t="str">
        <f>IFERROR(VLOOKUP(B28,#REF!,6,FALSE),"")</f>
        <v/>
      </c>
      <c r="G28" s="17">
        <v>520000</v>
      </c>
      <c r="H28" s="17">
        <v>90000</v>
      </c>
      <c r="I28" s="17" t="str">
        <f>IFERROR(VLOOKUP(B28,#REF!,9,FALSE),"")</f>
        <v/>
      </c>
      <c r="J28" s="17">
        <v>270000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270000</v>
      </c>
      <c r="Q28" s="17">
        <v>0</v>
      </c>
      <c r="R28" s="19">
        <v>790000</v>
      </c>
      <c r="S28" s="20">
        <v>7.8</v>
      </c>
      <c r="T28" s="21">
        <v>8.4</v>
      </c>
      <c r="U28" s="19">
        <v>101250</v>
      </c>
      <c r="V28" s="17">
        <v>94222</v>
      </c>
      <c r="W28" s="22">
        <v>0.9</v>
      </c>
      <c r="X28" s="23">
        <f t="shared" si="2"/>
        <v>100</v>
      </c>
      <c r="Y28" s="17">
        <v>530000</v>
      </c>
      <c r="Z28" s="17">
        <v>318000</v>
      </c>
      <c r="AA28" s="17">
        <v>0</v>
      </c>
      <c r="AB28" s="17">
        <v>0</v>
      </c>
      <c r="AC28" s="15" t="s">
        <v>36</v>
      </c>
    </row>
    <row r="29" spans="1:29">
      <c r="A29" s="13" t="str">
        <f t="shared" si="0"/>
        <v>Normal</v>
      </c>
      <c r="B29" s="14" t="s">
        <v>65</v>
      </c>
      <c r="C29" s="15" t="s">
        <v>40</v>
      </c>
      <c r="D29" s="16">
        <f>IFERROR(VLOOKUP(B29,#REF!,3,FALSE),0)</f>
        <v>0</v>
      </c>
      <c r="E29" s="18">
        <f t="shared" si="1"/>
        <v>6</v>
      </c>
      <c r="F29" s="16" t="str">
        <f>IFERROR(VLOOKUP(B29,#REF!,6,FALSE),"")</f>
        <v/>
      </c>
      <c r="G29" s="17">
        <v>56000</v>
      </c>
      <c r="H29" s="17">
        <v>56000</v>
      </c>
      <c r="I29" s="17" t="str">
        <f>IFERROR(VLOOKUP(B29,#REF!,9,FALSE),"")</f>
        <v/>
      </c>
      <c r="J29" s="17">
        <v>24000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24000</v>
      </c>
      <c r="Q29" s="17">
        <v>0</v>
      </c>
      <c r="R29" s="19">
        <v>80000</v>
      </c>
      <c r="S29" s="20">
        <v>20</v>
      </c>
      <c r="T29" s="21">
        <v>22.8</v>
      </c>
      <c r="U29" s="19">
        <v>4000</v>
      </c>
      <c r="V29" s="17">
        <v>3504</v>
      </c>
      <c r="W29" s="22">
        <v>0.9</v>
      </c>
      <c r="X29" s="23">
        <f t="shared" si="2"/>
        <v>100</v>
      </c>
      <c r="Y29" s="17">
        <v>26747</v>
      </c>
      <c r="Z29" s="17">
        <v>4786</v>
      </c>
      <c r="AA29" s="17">
        <v>16951</v>
      </c>
      <c r="AB29" s="17">
        <v>8673</v>
      </c>
      <c r="AC29" s="15" t="s">
        <v>36</v>
      </c>
    </row>
    <row r="30" spans="1:29">
      <c r="A30" s="13" t="str">
        <f t="shared" si="0"/>
        <v>FCST</v>
      </c>
      <c r="B30" s="14" t="s">
        <v>66</v>
      </c>
      <c r="C30" s="15" t="s">
        <v>40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0</v>
      </c>
      <c r="S30" s="20" t="s">
        <v>34</v>
      </c>
      <c r="T30" s="21">
        <v>0</v>
      </c>
      <c r="U30" s="19">
        <v>0</v>
      </c>
      <c r="V30" s="17">
        <v>18</v>
      </c>
      <c r="W30" s="22" t="s">
        <v>35</v>
      </c>
      <c r="X30" s="23" t="str">
        <f t="shared" si="2"/>
        <v>F</v>
      </c>
      <c r="Y30" s="17">
        <v>57</v>
      </c>
      <c r="Z30" s="17">
        <v>107</v>
      </c>
      <c r="AA30" s="17">
        <v>392</v>
      </c>
      <c r="AB30" s="17">
        <v>0</v>
      </c>
      <c r="AC30" s="15" t="s">
        <v>36</v>
      </c>
    </row>
    <row r="31" spans="1:29">
      <c r="A31" s="13" t="str">
        <f t="shared" si="0"/>
        <v>Normal</v>
      </c>
      <c r="B31" s="14" t="s">
        <v>67</v>
      </c>
      <c r="C31" s="15" t="s">
        <v>40</v>
      </c>
      <c r="D31" s="16">
        <f>IFERROR(VLOOKUP(B31,#REF!,3,FALSE),0)</f>
        <v>0</v>
      </c>
      <c r="E31" s="18">
        <f t="shared" si="1"/>
        <v>19.899999999999999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2209000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2209000</v>
      </c>
      <c r="Q31" s="17">
        <v>0</v>
      </c>
      <c r="R31" s="19">
        <v>2209000</v>
      </c>
      <c r="S31" s="20">
        <v>19.899999999999999</v>
      </c>
      <c r="T31" s="21">
        <v>23</v>
      </c>
      <c r="U31" s="19">
        <v>111250</v>
      </c>
      <c r="V31" s="17">
        <v>96056</v>
      </c>
      <c r="W31" s="22">
        <v>0.9</v>
      </c>
      <c r="X31" s="23">
        <f t="shared" si="2"/>
        <v>100</v>
      </c>
      <c r="Y31" s="17">
        <v>440286</v>
      </c>
      <c r="Z31" s="17">
        <v>424219</v>
      </c>
      <c r="AA31" s="17">
        <v>667556</v>
      </c>
      <c r="AB31" s="17">
        <v>122773</v>
      </c>
      <c r="AC31" s="15" t="s">
        <v>36</v>
      </c>
    </row>
    <row r="32" spans="1:29">
      <c r="A32" s="13" t="str">
        <f t="shared" si="0"/>
        <v>OverStock</v>
      </c>
      <c r="B32" s="14" t="s">
        <v>68</v>
      </c>
      <c r="C32" s="15" t="s">
        <v>40</v>
      </c>
      <c r="D32" s="16">
        <f>IFERROR(VLOOKUP(B32,#REF!,3,FALSE),0)</f>
        <v>0</v>
      </c>
      <c r="E32" s="18">
        <f t="shared" si="1"/>
        <v>20</v>
      </c>
      <c r="F32" s="16" t="str">
        <f>IFERROR(VLOOKUP(B32,#REF!,6,FALSE),"")</f>
        <v/>
      </c>
      <c r="G32" s="17">
        <v>78000</v>
      </c>
      <c r="H32" s="17">
        <v>6000</v>
      </c>
      <c r="I32" s="17" t="str">
        <f>IFERROR(VLOOKUP(B32,#REF!,9,FALSE),"")</f>
        <v/>
      </c>
      <c r="J32" s="17">
        <v>15000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15000</v>
      </c>
      <c r="Q32" s="17">
        <v>0</v>
      </c>
      <c r="R32" s="19">
        <v>93000</v>
      </c>
      <c r="S32" s="20">
        <v>124</v>
      </c>
      <c r="T32" s="21">
        <v>106.4</v>
      </c>
      <c r="U32" s="19">
        <v>750</v>
      </c>
      <c r="V32" s="17">
        <v>874</v>
      </c>
      <c r="W32" s="22">
        <v>1.2</v>
      </c>
      <c r="X32" s="23">
        <f t="shared" si="2"/>
        <v>100</v>
      </c>
      <c r="Y32" s="17">
        <v>1869</v>
      </c>
      <c r="Z32" s="17">
        <v>6000</v>
      </c>
      <c r="AA32" s="17">
        <v>40925</v>
      </c>
      <c r="AB32" s="17">
        <v>15250</v>
      </c>
      <c r="AC32" s="15" t="s">
        <v>36</v>
      </c>
    </row>
    <row r="33" spans="1:29">
      <c r="A33" s="13" t="str">
        <f t="shared" si="0"/>
        <v>OverStock</v>
      </c>
      <c r="B33" s="14" t="s">
        <v>69</v>
      </c>
      <c r="C33" s="15" t="s">
        <v>40</v>
      </c>
      <c r="D33" s="16">
        <f>IFERROR(VLOOKUP(B33,#REF!,3,FALSE),0)</f>
        <v>0</v>
      </c>
      <c r="E33" s="18">
        <f t="shared" si="1"/>
        <v>19.899999999999999</v>
      </c>
      <c r="F33" s="16" t="str">
        <f>IFERROR(VLOOKUP(B33,#REF!,6,FALSE),"")</f>
        <v/>
      </c>
      <c r="G33" s="17">
        <v>330000</v>
      </c>
      <c r="H33" s="17">
        <v>30000</v>
      </c>
      <c r="I33" s="17" t="str">
        <f>IFERROR(VLOOKUP(B33,#REF!,9,FALSE),"")</f>
        <v/>
      </c>
      <c r="J33" s="17">
        <v>261000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261000</v>
      </c>
      <c r="Q33" s="17">
        <v>0</v>
      </c>
      <c r="R33" s="19">
        <v>591000</v>
      </c>
      <c r="S33" s="20">
        <v>45</v>
      </c>
      <c r="T33" s="21">
        <v>22.9</v>
      </c>
      <c r="U33" s="19">
        <v>13125</v>
      </c>
      <c r="V33" s="17">
        <v>25819</v>
      </c>
      <c r="W33" s="22">
        <v>2</v>
      </c>
      <c r="X33" s="23">
        <f t="shared" si="2"/>
        <v>150</v>
      </c>
      <c r="Y33" s="17">
        <v>116707</v>
      </c>
      <c r="Z33" s="17">
        <v>115668</v>
      </c>
      <c r="AA33" s="17">
        <v>248862</v>
      </c>
      <c r="AB33" s="17">
        <v>160883</v>
      </c>
      <c r="AC33" s="15" t="s">
        <v>36</v>
      </c>
    </row>
    <row r="34" spans="1:29">
      <c r="A34" s="13" t="str">
        <f t="shared" si="0"/>
        <v>FCST</v>
      </c>
      <c r="B34" s="14" t="s">
        <v>70</v>
      </c>
      <c r="C34" s="15" t="s">
        <v>40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0</v>
      </c>
      <c r="S34" s="20" t="s">
        <v>34</v>
      </c>
      <c r="T34" s="21">
        <v>0</v>
      </c>
      <c r="U34" s="19">
        <v>0</v>
      </c>
      <c r="V34" s="17">
        <v>561</v>
      </c>
      <c r="W34" s="22" t="s">
        <v>35</v>
      </c>
      <c r="X34" s="23" t="str">
        <f t="shared" si="2"/>
        <v>F</v>
      </c>
      <c r="Y34" s="17">
        <v>4361</v>
      </c>
      <c r="Z34" s="17">
        <v>684</v>
      </c>
      <c r="AA34" s="17">
        <v>3462</v>
      </c>
      <c r="AB34" s="17">
        <v>3382</v>
      </c>
      <c r="AC34" s="15" t="s">
        <v>36</v>
      </c>
    </row>
    <row r="35" spans="1:29">
      <c r="A35" s="13" t="str">
        <f t="shared" si="0"/>
        <v>OverStock</v>
      </c>
      <c r="B35" s="14" t="s">
        <v>71</v>
      </c>
      <c r="C35" s="15" t="s">
        <v>40</v>
      </c>
      <c r="D35" s="16">
        <f>IFERROR(VLOOKUP(B35,#REF!,3,FALSE),0)</f>
        <v>0</v>
      </c>
      <c r="E35" s="18">
        <f t="shared" si="1"/>
        <v>72</v>
      </c>
      <c r="F35" s="16" t="str">
        <f>IFERROR(VLOOKUP(B35,#REF!,6,FALSE),"")</f>
        <v/>
      </c>
      <c r="G35" s="17">
        <v>112000</v>
      </c>
      <c r="H35" s="17">
        <v>112000</v>
      </c>
      <c r="I35" s="17" t="str">
        <f>IFERROR(VLOOKUP(B35,#REF!,9,FALSE),"")</f>
        <v/>
      </c>
      <c r="J35" s="17">
        <v>108000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108000</v>
      </c>
      <c r="Q35" s="17">
        <v>0</v>
      </c>
      <c r="R35" s="19">
        <v>220000</v>
      </c>
      <c r="S35" s="20">
        <v>146.69999999999999</v>
      </c>
      <c r="T35" s="21">
        <v>34.299999999999997</v>
      </c>
      <c r="U35" s="19">
        <v>1500</v>
      </c>
      <c r="V35" s="17">
        <v>6408</v>
      </c>
      <c r="W35" s="22">
        <v>4.3</v>
      </c>
      <c r="X35" s="23">
        <f t="shared" si="2"/>
        <v>150</v>
      </c>
      <c r="Y35" s="17">
        <v>27674</v>
      </c>
      <c r="Z35" s="17">
        <v>30000</v>
      </c>
      <c r="AA35" s="17">
        <v>34000</v>
      </c>
      <c r="AB35" s="17">
        <v>20000</v>
      </c>
      <c r="AC35" s="15" t="s">
        <v>36</v>
      </c>
    </row>
    <row r="36" spans="1:29">
      <c r="A36" s="13" t="str">
        <f t="shared" ref="A36:A67" si="3">IF(OR(U36=0,LEN(U36)=0)*OR(V36=0,LEN(V36)=0),IF(R36&gt;0,"ZeroZero","None"),IF(IF(LEN(S36)=0,0,S36)&gt;24,"OverStock",IF(U36=0,"FCST","Normal")))</f>
        <v>Normal</v>
      </c>
      <c r="B36" s="14" t="s">
        <v>72</v>
      </c>
      <c r="C36" s="15" t="s">
        <v>40</v>
      </c>
      <c r="D36" s="16">
        <f>IFERROR(VLOOKUP(B36,#REF!,3,FALSE),0)</f>
        <v>0</v>
      </c>
      <c r="E36" s="18">
        <f t="shared" ref="E36:E67" si="4">IF(U36=0,"前八週無拉料",ROUND(J36/U36,1))</f>
        <v>8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6000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6000</v>
      </c>
      <c r="Q36" s="17">
        <v>0</v>
      </c>
      <c r="R36" s="19">
        <v>6000</v>
      </c>
      <c r="S36" s="20">
        <v>8</v>
      </c>
      <c r="T36" s="21" t="s">
        <v>34</v>
      </c>
      <c r="U36" s="19">
        <v>750</v>
      </c>
      <c r="V36" s="17" t="s">
        <v>34</v>
      </c>
      <c r="W36" s="22" t="s">
        <v>44</v>
      </c>
      <c r="X36" s="23" t="str">
        <f t="shared" ref="X36:X67" si="5">IF($W36="E","E",IF($W36="F","F",IF($W36&lt;0.5,50,IF($W36&lt;2,100,150))))</f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36</v>
      </c>
    </row>
    <row r="37" spans="1:29">
      <c r="A37" s="13" t="str">
        <f t="shared" si="3"/>
        <v>Normal</v>
      </c>
      <c r="B37" s="14" t="s">
        <v>73</v>
      </c>
      <c r="C37" s="15" t="s">
        <v>40</v>
      </c>
      <c r="D37" s="16">
        <f>IFERROR(VLOOKUP(B37,#REF!,3,FALSE),0)</f>
        <v>0</v>
      </c>
      <c r="E37" s="18">
        <f t="shared" si="4"/>
        <v>0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0</v>
      </c>
      <c r="S37" s="20">
        <v>0</v>
      </c>
      <c r="T37" s="21">
        <v>0</v>
      </c>
      <c r="U37" s="19">
        <v>375</v>
      </c>
      <c r="V37" s="17">
        <v>836</v>
      </c>
      <c r="W37" s="22">
        <v>2.2000000000000002</v>
      </c>
      <c r="X37" s="23">
        <f t="shared" si="5"/>
        <v>150</v>
      </c>
      <c r="Y37" s="17">
        <v>6622</v>
      </c>
      <c r="Z37" s="17">
        <v>899</v>
      </c>
      <c r="AA37" s="17">
        <v>1366</v>
      </c>
      <c r="AB37" s="17">
        <v>839</v>
      </c>
      <c r="AC37" s="15" t="s">
        <v>36</v>
      </c>
    </row>
    <row r="38" spans="1:29">
      <c r="A38" s="13" t="str">
        <f t="shared" si="3"/>
        <v>ZeroZero</v>
      </c>
      <c r="B38" s="14" t="s">
        <v>74</v>
      </c>
      <c r="C38" s="15" t="s">
        <v>40</v>
      </c>
      <c r="D38" s="16">
        <f>IFERROR(VLOOKUP(B38,#REF!,3,FALSE),0)</f>
        <v>0</v>
      </c>
      <c r="E38" s="18" t="str">
        <f t="shared" si="4"/>
        <v>前八週無拉料</v>
      </c>
      <c r="F38" s="16" t="str">
        <f>IFERROR(VLOOKUP(B38,#REF!,6,FALSE),"")</f>
        <v/>
      </c>
      <c r="G38" s="17">
        <v>27000</v>
      </c>
      <c r="H38" s="17">
        <v>27000</v>
      </c>
      <c r="I38" s="17" t="str">
        <f>IFERROR(VLOOKUP(B38,#REF!,9,FALSE),"")</f>
        <v/>
      </c>
      <c r="J38" s="17">
        <v>27000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27000</v>
      </c>
      <c r="Q38" s="17">
        <v>0</v>
      </c>
      <c r="R38" s="19">
        <v>54000</v>
      </c>
      <c r="S38" s="20" t="s">
        <v>34</v>
      </c>
      <c r="T38" s="21" t="s">
        <v>34</v>
      </c>
      <c r="U38" s="19">
        <v>0</v>
      </c>
      <c r="V38" s="17" t="s">
        <v>34</v>
      </c>
      <c r="W38" s="22" t="s">
        <v>44</v>
      </c>
      <c r="X38" s="23" t="str">
        <f t="shared" si="5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36</v>
      </c>
    </row>
    <row r="39" spans="1:29">
      <c r="A39" s="13" t="str">
        <f t="shared" si="3"/>
        <v>ZeroZero</v>
      </c>
      <c r="B39" s="14" t="s">
        <v>75</v>
      </c>
      <c r="C39" s="15" t="s">
        <v>40</v>
      </c>
      <c r="D39" s="16">
        <f>IFERROR(VLOOKUP(B39,#REF!,3,FALSE),0)</f>
        <v>0</v>
      </c>
      <c r="E39" s="18" t="str">
        <f t="shared" si="4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27000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27000</v>
      </c>
      <c r="Q39" s="17">
        <v>0</v>
      </c>
      <c r="R39" s="19">
        <v>27000</v>
      </c>
      <c r="S39" s="20" t="s">
        <v>34</v>
      </c>
      <c r="T39" s="21" t="s">
        <v>34</v>
      </c>
      <c r="U39" s="19">
        <v>0</v>
      </c>
      <c r="V39" s="17">
        <v>0</v>
      </c>
      <c r="W39" s="22" t="s">
        <v>44</v>
      </c>
      <c r="X39" s="23" t="str">
        <f t="shared" si="5"/>
        <v>E</v>
      </c>
      <c r="Y39" s="17">
        <v>0</v>
      </c>
      <c r="Z39" s="17">
        <v>0</v>
      </c>
      <c r="AA39" s="17">
        <v>20591</v>
      </c>
      <c r="AB39" s="17">
        <v>0</v>
      </c>
      <c r="AC39" s="15" t="s">
        <v>36</v>
      </c>
    </row>
    <row r="40" spans="1:29">
      <c r="A40" s="13" t="str">
        <f t="shared" si="3"/>
        <v>FCST</v>
      </c>
      <c r="B40" s="14" t="s">
        <v>76</v>
      </c>
      <c r="C40" s="15" t="s">
        <v>40</v>
      </c>
      <c r="D40" s="16">
        <f>IFERROR(VLOOKUP(B40,#REF!,3,FALSE),0)</f>
        <v>0</v>
      </c>
      <c r="E40" s="18" t="str">
        <f t="shared" si="4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0</v>
      </c>
      <c r="S40" s="20" t="s">
        <v>34</v>
      </c>
      <c r="T40" s="21">
        <v>0</v>
      </c>
      <c r="U40" s="19">
        <v>0</v>
      </c>
      <c r="V40" s="17">
        <v>187</v>
      </c>
      <c r="W40" s="22" t="s">
        <v>35</v>
      </c>
      <c r="X40" s="23" t="str">
        <f t="shared" si="5"/>
        <v>F</v>
      </c>
      <c r="Y40" s="17">
        <v>1682</v>
      </c>
      <c r="Z40" s="17">
        <v>0</v>
      </c>
      <c r="AA40" s="17">
        <v>0</v>
      </c>
      <c r="AB40" s="17">
        <v>0</v>
      </c>
      <c r="AC40" s="15" t="s">
        <v>36</v>
      </c>
    </row>
    <row r="41" spans="1:29">
      <c r="A41" s="13" t="str">
        <f t="shared" si="3"/>
        <v>Normal</v>
      </c>
      <c r="B41" s="14" t="s">
        <v>77</v>
      </c>
      <c r="C41" s="15" t="s">
        <v>40</v>
      </c>
      <c r="D41" s="16">
        <f>IFERROR(VLOOKUP(B41,#REF!,3,FALSE),0)</f>
        <v>0</v>
      </c>
      <c r="E41" s="18">
        <f t="shared" si="4"/>
        <v>0</v>
      </c>
      <c r="F41" s="16" t="str">
        <f>IFERROR(VLOOKUP(B41,#REF!,6,FALSE),"")</f>
        <v/>
      </c>
      <c r="G41" s="17">
        <v>6000</v>
      </c>
      <c r="H41" s="17">
        <v>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6000</v>
      </c>
      <c r="S41" s="20">
        <v>4</v>
      </c>
      <c r="T41" s="21">
        <v>5.4</v>
      </c>
      <c r="U41" s="19">
        <v>1500</v>
      </c>
      <c r="V41" s="17">
        <v>1112</v>
      </c>
      <c r="W41" s="22">
        <v>0.7</v>
      </c>
      <c r="X41" s="23">
        <f t="shared" si="5"/>
        <v>100</v>
      </c>
      <c r="Y41" s="17">
        <v>5725</v>
      </c>
      <c r="Z41" s="17">
        <v>4286</v>
      </c>
      <c r="AA41" s="17">
        <v>7708</v>
      </c>
      <c r="AB41" s="17">
        <v>2089</v>
      </c>
      <c r="AC41" s="15" t="s">
        <v>36</v>
      </c>
    </row>
    <row r="42" spans="1:29">
      <c r="A42" s="13" t="str">
        <f t="shared" si="3"/>
        <v>Normal</v>
      </c>
      <c r="B42" s="14" t="s">
        <v>78</v>
      </c>
      <c r="C42" s="15" t="s">
        <v>40</v>
      </c>
      <c r="D42" s="16">
        <f>IFERROR(VLOOKUP(B42,#REF!,3,FALSE),0)</f>
        <v>0</v>
      </c>
      <c r="E42" s="18">
        <f t="shared" si="4"/>
        <v>4</v>
      </c>
      <c r="F42" s="16" t="str">
        <f>IFERROR(VLOOKUP(B42,#REF!,6,FALSE),"")</f>
        <v/>
      </c>
      <c r="G42" s="17">
        <v>2040</v>
      </c>
      <c r="H42" s="17">
        <v>2040</v>
      </c>
      <c r="I42" s="17" t="str">
        <f>IFERROR(VLOOKUP(B42,#REF!,9,FALSE),"")</f>
        <v/>
      </c>
      <c r="J42" s="17">
        <v>3240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3240</v>
      </c>
      <c r="Q42" s="17">
        <v>0</v>
      </c>
      <c r="R42" s="19">
        <v>5280</v>
      </c>
      <c r="S42" s="20">
        <v>6.5</v>
      </c>
      <c r="T42" s="21" t="s">
        <v>34</v>
      </c>
      <c r="U42" s="19">
        <v>810</v>
      </c>
      <c r="V42" s="17">
        <v>0</v>
      </c>
      <c r="W42" s="22" t="s">
        <v>44</v>
      </c>
      <c r="X42" s="23" t="str">
        <f t="shared" si="5"/>
        <v>E</v>
      </c>
      <c r="Y42" s="17">
        <v>0</v>
      </c>
      <c r="Z42" s="17">
        <v>0</v>
      </c>
      <c r="AA42" s="17">
        <v>1631</v>
      </c>
      <c r="AB42" s="17">
        <v>0</v>
      </c>
      <c r="AC42" s="15" t="s">
        <v>36</v>
      </c>
    </row>
    <row r="43" spans="1:29">
      <c r="A43" s="13" t="str">
        <f t="shared" si="3"/>
        <v>OverStock</v>
      </c>
      <c r="B43" s="14" t="s">
        <v>79</v>
      </c>
      <c r="C43" s="15" t="s">
        <v>40</v>
      </c>
      <c r="D43" s="16">
        <f>IFERROR(VLOOKUP(B43,#REF!,3,FALSE),0)</f>
        <v>0</v>
      </c>
      <c r="E43" s="18">
        <f t="shared" si="4"/>
        <v>24.5</v>
      </c>
      <c r="F43" s="16" t="str">
        <f>IFERROR(VLOOKUP(B43,#REF!,6,FALSE),"")</f>
        <v/>
      </c>
      <c r="G43" s="17">
        <v>62475</v>
      </c>
      <c r="H43" s="17">
        <v>39865</v>
      </c>
      <c r="I43" s="17" t="str">
        <f>IFERROR(VLOOKUP(B43,#REF!,9,FALSE),"")</f>
        <v/>
      </c>
      <c r="J43" s="17">
        <v>30940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30940</v>
      </c>
      <c r="Q43" s="17">
        <v>0</v>
      </c>
      <c r="R43" s="19">
        <v>93415</v>
      </c>
      <c r="S43" s="20">
        <v>73.900000000000006</v>
      </c>
      <c r="T43" s="21">
        <v>28.5</v>
      </c>
      <c r="U43" s="19">
        <v>1264</v>
      </c>
      <c r="V43" s="17">
        <v>3276</v>
      </c>
      <c r="W43" s="22">
        <v>2.6</v>
      </c>
      <c r="X43" s="23">
        <f t="shared" si="5"/>
        <v>150</v>
      </c>
      <c r="Y43" s="17">
        <v>287</v>
      </c>
      <c r="Z43" s="17">
        <v>29200</v>
      </c>
      <c r="AA43" s="17">
        <v>60288</v>
      </c>
      <c r="AB43" s="17">
        <v>6400</v>
      </c>
      <c r="AC43" s="15" t="s">
        <v>36</v>
      </c>
    </row>
    <row r="44" spans="1:29">
      <c r="A44" s="13" t="str">
        <f t="shared" si="3"/>
        <v>Normal</v>
      </c>
      <c r="B44" s="14" t="s">
        <v>80</v>
      </c>
      <c r="C44" s="15" t="s">
        <v>40</v>
      </c>
      <c r="D44" s="16">
        <f>IFERROR(VLOOKUP(B44,#REF!,3,FALSE),0)</f>
        <v>0</v>
      </c>
      <c r="E44" s="18">
        <f t="shared" si="4"/>
        <v>1.1000000000000001</v>
      </c>
      <c r="F44" s="16" t="str">
        <f>IFERROR(VLOOKUP(B44,#REF!,6,FALSE),"")</f>
        <v/>
      </c>
      <c r="G44" s="17">
        <v>63070</v>
      </c>
      <c r="H44" s="17">
        <v>41055</v>
      </c>
      <c r="I44" s="17" t="str">
        <f>IFERROR(VLOOKUP(B44,#REF!,9,FALSE),"")</f>
        <v/>
      </c>
      <c r="J44" s="17">
        <v>4165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4165</v>
      </c>
      <c r="Q44" s="17">
        <v>0</v>
      </c>
      <c r="R44" s="19">
        <v>67235</v>
      </c>
      <c r="S44" s="20">
        <v>17.100000000000001</v>
      </c>
      <c r="T44" s="21">
        <v>16.5</v>
      </c>
      <c r="U44" s="19">
        <v>3942</v>
      </c>
      <c r="V44" s="17">
        <v>4067</v>
      </c>
      <c r="W44" s="22">
        <v>1</v>
      </c>
      <c r="X44" s="23">
        <f t="shared" si="5"/>
        <v>100</v>
      </c>
      <c r="Y44" s="17">
        <v>25320</v>
      </c>
      <c r="Z44" s="17">
        <v>11280</v>
      </c>
      <c r="AA44" s="17">
        <v>51072</v>
      </c>
      <c r="AB44" s="17">
        <v>0</v>
      </c>
      <c r="AC44" s="15" t="s">
        <v>36</v>
      </c>
    </row>
    <row r="45" spans="1:29">
      <c r="A45" s="13" t="str">
        <f t="shared" si="3"/>
        <v>FCST</v>
      </c>
      <c r="B45" s="14" t="s">
        <v>81</v>
      </c>
      <c r="C45" s="15" t="s">
        <v>40</v>
      </c>
      <c r="D45" s="16">
        <f>IFERROR(VLOOKUP(B45,#REF!,3,FALSE),0)</f>
        <v>0</v>
      </c>
      <c r="E45" s="18" t="str">
        <f t="shared" si="4"/>
        <v>前八週無拉料</v>
      </c>
      <c r="F45" s="16" t="str">
        <f>IFERROR(VLOOKUP(B45,#REF!,6,FALSE),"")</f>
        <v/>
      </c>
      <c r="G45" s="17">
        <v>4800</v>
      </c>
      <c r="H45" s="17">
        <v>4800</v>
      </c>
      <c r="I45" s="17" t="str">
        <f>IFERROR(VLOOKUP(B45,#REF!,9,FALSE),"")</f>
        <v/>
      </c>
      <c r="J45" s="17">
        <v>200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200</v>
      </c>
      <c r="Q45" s="17">
        <v>0</v>
      </c>
      <c r="R45" s="19">
        <v>5000</v>
      </c>
      <c r="S45" s="20" t="s">
        <v>34</v>
      </c>
      <c r="T45" s="21">
        <v>9.6</v>
      </c>
      <c r="U45" s="19">
        <v>0</v>
      </c>
      <c r="V45" s="17">
        <v>519</v>
      </c>
      <c r="W45" s="22" t="s">
        <v>35</v>
      </c>
      <c r="X45" s="23" t="str">
        <f t="shared" si="5"/>
        <v>F</v>
      </c>
      <c r="Y45" s="17">
        <v>4671</v>
      </c>
      <c r="Z45" s="17">
        <v>0</v>
      </c>
      <c r="AA45" s="17">
        <v>7908</v>
      </c>
      <c r="AB45" s="17">
        <v>0</v>
      </c>
      <c r="AC45" s="15" t="s">
        <v>36</v>
      </c>
    </row>
    <row r="46" spans="1:29">
      <c r="A46" s="13" t="str">
        <f t="shared" si="3"/>
        <v>OverStock</v>
      </c>
      <c r="B46" s="14" t="s">
        <v>82</v>
      </c>
      <c r="C46" s="15" t="s">
        <v>40</v>
      </c>
      <c r="D46" s="16">
        <f>IFERROR(VLOOKUP(B46,#REF!,3,FALSE),0)</f>
        <v>0</v>
      </c>
      <c r="E46" s="18">
        <f t="shared" si="4"/>
        <v>3</v>
      </c>
      <c r="F46" s="16" t="str">
        <f>IFERROR(VLOOKUP(B46,#REF!,6,FALSE),"")</f>
        <v/>
      </c>
      <c r="G46" s="17">
        <v>74000</v>
      </c>
      <c r="H46" s="17">
        <v>72000</v>
      </c>
      <c r="I46" s="17" t="str">
        <f>IFERROR(VLOOKUP(B46,#REF!,9,FALSE),"")</f>
        <v/>
      </c>
      <c r="J46" s="17">
        <v>5030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5030</v>
      </c>
      <c r="Q46" s="17">
        <v>0</v>
      </c>
      <c r="R46" s="19">
        <v>79030</v>
      </c>
      <c r="S46" s="20">
        <v>46.8</v>
      </c>
      <c r="T46" s="21" t="s">
        <v>34</v>
      </c>
      <c r="U46" s="19">
        <v>1690</v>
      </c>
      <c r="V46" s="17" t="s">
        <v>34</v>
      </c>
      <c r="W46" s="22" t="s">
        <v>44</v>
      </c>
      <c r="X46" s="23" t="str">
        <f t="shared" si="5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36</v>
      </c>
    </row>
    <row r="47" spans="1:29">
      <c r="A47" s="13" t="str">
        <f t="shared" si="3"/>
        <v>Normal</v>
      </c>
      <c r="B47" s="14" t="s">
        <v>83</v>
      </c>
      <c r="C47" s="15" t="s">
        <v>40</v>
      </c>
      <c r="D47" s="16">
        <f>IFERROR(VLOOKUP(B47,#REF!,3,FALSE),0)</f>
        <v>0</v>
      </c>
      <c r="E47" s="18">
        <f t="shared" si="4"/>
        <v>2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3000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3000</v>
      </c>
      <c r="Q47" s="17">
        <v>0</v>
      </c>
      <c r="R47" s="19">
        <v>3000</v>
      </c>
      <c r="S47" s="20">
        <v>2</v>
      </c>
      <c r="T47" s="21" t="s">
        <v>34</v>
      </c>
      <c r="U47" s="19">
        <v>1500</v>
      </c>
      <c r="V47" s="17" t="s">
        <v>34</v>
      </c>
      <c r="W47" s="22" t="s">
        <v>44</v>
      </c>
      <c r="X47" s="23" t="str">
        <f t="shared" si="5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36</v>
      </c>
    </row>
    <row r="48" spans="1:29">
      <c r="A48" s="13" t="str">
        <f t="shared" si="3"/>
        <v>OverStock</v>
      </c>
      <c r="B48" s="14" t="s">
        <v>84</v>
      </c>
      <c r="C48" s="15" t="s">
        <v>40</v>
      </c>
      <c r="D48" s="16">
        <f>IFERROR(VLOOKUP(B48,#REF!,3,FALSE),0)</f>
        <v>0</v>
      </c>
      <c r="E48" s="18">
        <f t="shared" si="4"/>
        <v>14</v>
      </c>
      <c r="F48" s="16" t="str">
        <f>IFERROR(VLOOKUP(B48,#REF!,6,FALSE),"")</f>
        <v/>
      </c>
      <c r="G48" s="17">
        <v>111000</v>
      </c>
      <c r="H48" s="17">
        <v>87000</v>
      </c>
      <c r="I48" s="17" t="str">
        <f>IFERROR(VLOOKUP(B48,#REF!,9,FALSE),"")</f>
        <v/>
      </c>
      <c r="J48" s="17">
        <v>84000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84000</v>
      </c>
      <c r="Q48" s="17">
        <v>0</v>
      </c>
      <c r="R48" s="19">
        <v>195000</v>
      </c>
      <c r="S48" s="20">
        <v>32.5</v>
      </c>
      <c r="T48" s="21">
        <v>28.7</v>
      </c>
      <c r="U48" s="19">
        <v>6000</v>
      </c>
      <c r="V48" s="17">
        <v>6790</v>
      </c>
      <c r="W48" s="22">
        <v>1.1000000000000001</v>
      </c>
      <c r="X48" s="23">
        <f t="shared" si="5"/>
        <v>100</v>
      </c>
      <c r="Y48" s="17">
        <v>29991</v>
      </c>
      <c r="Z48" s="17">
        <v>31122</v>
      </c>
      <c r="AA48" s="17">
        <v>75410</v>
      </c>
      <c r="AB48" s="17">
        <v>19368</v>
      </c>
      <c r="AC48" s="15" t="s">
        <v>36</v>
      </c>
    </row>
    <row r="49" spans="1:29">
      <c r="A49" s="13" t="str">
        <f t="shared" si="3"/>
        <v>OverStock</v>
      </c>
      <c r="B49" s="14" t="s">
        <v>85</v>
      </c>
      <c r="C49" s="15" t="s">
        <v>40</v>
      </c>
      <c r="D49" s="16">
        <f>IFERROR(VLOOKUP(B49,#REF!,3,FALSE),0)</f>
        <v>0</v>
      </c>
      <c r="E49" s="18">
        <f t="shared" si="4"/>
        <v>19</v>
      </c>
      <c r="F49" s="16" t="str">
        <f>IFERROR(VLOOKUP(B49,#REF!,6,FALSE),"")</f>
        <v/>
      </c>
      <c r="G49" s="17">
        <v>129000</v>
      </c>
      <c r="H49" s="17">
        <v>93000</v>
      </c>
      <c r="I49" s="17" t="str">
        <f>IFERROR(VLOOKUP(B49,#REF!,9,FALSE),"")</f>
        <v/>
      </c>
      <c r="J49" s="17">
        <v>249000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249000</v>
      </c>
      <c r="Q49" s="17">
        <v>0</v>
      </c>
      <c r="R49" s="19">
        <v>378000</v>
      </c>
      <c r="S49" s="20">
        <v>28.8</v>
      </c>
      <c r="T49" s="21">
        <v>25.8</v>
      </c>
      <c r="U49" s="19">
        <v>13125</v>
      </c>
      <c r="V49" s="17">
        <v>14666</v>
      </c>
      <c r="W49" s="22">
        <v>1.1000000000000001</v>
      </c>
      <c r="X49" s="23">
        <f t="shared" si="5"/>
        <v>100</v>
      </c>
      <c r="Y49" s="17">
        <v>56615</v>
      </c>
      <c r="Z49" s="17">
        <v>75377</v>
      </c>
      <c r="AA49" s="17">
        <v>154170</v>
      </c>
      <c r="AB49" s="17">
        <v>39250</v>
      </c>
      <c r="AC49" s="15" t="s">
        <v>36</v>
      </c>
    </row>
    <row r="50" spans="1:29">
      <c r="A50" s="13" t="str">
        <f t="shared" si="3"/>
        <v>OverStock</v>
      </c>
      <c r="B50" s="14" t="s">
        <v>86</v>
      </c>
      <c r="C50" s="15" t="s">
        <v>40</v>
      </c>
      <c r="D50" s="16">
        <f>IFERROR(VLOOKUP(B50,#REF!,3,FALSE),0)</f>
        <v>0</v>
      </c>
      <c r="E50" s="18">
        <f t="shared" si="4"/>
        <v>4.4000000000000004</v>
      </c>
      <c r="F50" s="16" t="str">
        <f>IFERROR(VLOOKUP(B50,#REF!,6,FALSE),"")</f>
        <v/>
      </c>
      <c r="G50" s="17">
        <v>123000</v>
      </c>
      <c r="H50" s="17">
        <v>93000</v>
      </c>
      <c r="I50" s="17" t="str">
        <f>IFERROR(VLOOKUP(B50,#REF!,9,FALSE),"")</f>
        <v/>
      </c>
      <c r="J50" s="17">
        <v>18000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18000</v>
      </c>
      <c r="Q50" s="17">
        <v>0</v>
      </c>
      <c r="R50" s="19">
        <v>141000</v>
      </c>
      <c r="S50" s="20">
        <v>34.200000000000003</v>
      </c>
      <c r="T50" s="21">
        <v>32.799999999999997</v>
      </c>
      <c r="U50" s="19">
        <v>4125</v>
      </c>
      <c r="V50" s="17">
        <v>4300</v>
      </c>
      <c r="W50" s="22">
        <v>1</v>
      </c>
      <c r="X50" s="23">
        <f t="shared" si="5"/>
        <v>100</v>
      </c>
      <c r="Y50" s="17">
        <v>19366</v>
      </c>
      <c r="Z50" s="17">
        <v>19333</v>
      </c>
      <c r="AA50" s="17">
        <v>48749</v>
      </c>
      <c r="AB50" s="17">
        <v>9960</v>
      </c>
      <c r="AC50" s="15" t="s">
        <v>36</v>
      </c>
    </row>
    <row r="51" spans="1:29">
      <c r="A51" s="13" t="str">
        <f t="shared" si="3"/>
        <v>OverStock</v>
      </c>
      <c r="B51" s="14" t="s">
        <v>87</v>
      </c>
      <c r="C51" s="15" t="s">
        <v>40</v>
      </c>
      <c r="D51" s="16">
        <f>IFERROR(VLOOKUP(B51,#REF!,3,FALSE),0)</f>
        <v>0</v>
      </c>
      <c r="E51" s="18">
        <f t="shared" si="4"/>
        <v>272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204000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204000</v>
      </c>
      <c r="Q51" s="17">
        <v>0</v>
      </c>
      <c r="R51" s="19">
        <v>204000</v>
      </c>
      <c r="S51" s="20">
        <v>272</v>
      </c>
      <c r="T51" s="21">
        <v>647.6</v>
      </c>
      <c r="U51" s="19">
        <v>750</v>
      </c>
      <c r="V51" s="17">
        <v>315</v>
      </c>
      <c r="W51" s="22">
        <v>0.4</v>
      </c>
      <c r="X51" s="23">
        <f t="shared" si="5"/>
        <v>50</v>
      </c>
      <c r="Y51" s="17">
        <v>2618</v>
      </c>
      <c r="Z51" s="17">
        <v>214</v>
      </c>
      <c r="AA51" s="17">
        <v>784</v>
      </c>
      <c r="AB51" s="17">
        <v>0</v>
      </c>
      <c r="AC51" s="15" t="s">
        <v>36</v>
      </c>
    </row>
    <row r="52" spans="1:29">
      <c r="A52" s="13" t="str">
        <f t="shared" si="3"/>
        <v>OverStock</v>
      </c>
      <c r="B52" s="14" t="s">
        <v>88</v>
      </c>
      <c r="C52" s="15" t="s">
        <v>40</v>
      </c>
      <c r="D52" s="16">
        <f>IFERROR(VLOOKUP(B52,#REF!,3,FALSE),0)</f>
        <v>0</v>
      </c>
      <c r="E52" s="18">
        <f t="shared" si="4"/>
        <v>13.3</v>
      </c>
      <c r="F52" s="16" t="str">
        <f>IFERROR(VLOOKUP(B52,#REF!,6,FALSE),"")</f>
        <v/>
      </c>
      <c r="G52" s="17">
        <v>360000</v>
      </c>
      <c r="H52" s="17">
        <v>200000</v>
      </c>
      <c r="I52" s="17" t="str">
        <f>IFERROR(VLOOKUP(B52,#REF!,9,FALSE),"")</f>
        <v/>
      </c>
      <c r="J52" s="17">
        <v>350000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350000</v>
      </c>
      <c r="Q52" s="17">
        <v>0</v>
      </c>
      <c r="R52" s="19">
        <v>710000</v>
      </c>
      <c r="S52" s="20">
        <v>27</v>
      </c>
      <c r="T52" s="21" t="s">
        <v>34</v>
      </c>
      <c r="U52" s="19">
        <v>26250</v>
      </c>
      <c r="V52" s="17" t="s">
        <v>34</v>
      </c>
      <c r="W52" s="22" t="s">
        <v>44</v>
      </c>
      <c r="X52" s="23" t="str">
        <f t="shared" si="5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36</v>
      </c>
    </row>
    <row r="53" spans="1:29">
      <c r="A53" s="13" t="str">
        <f t="shared" si="3"/>
        <v>FCST</v>
      </c>
      <c r="B53" s="14" t="s">
        <v>89</v>
      </c>
      <c r="C53" s="15" t="s">
        <v>40</v>
      </c>
      <c r="D53" s="16">
        <f>IFERROR(VLOOKUP(B53,#REF!,3,FALSE),0)</f>
        <v>0</v>
      </c>
      <c r="E53" s="18" t="str">
        <f t="shared" si="4"/>
        <v>前八週無拉料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27000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27000</v>
      </c>
      <c r="Q53" s="17">
        <v>0</v>
      </c>
      <c r="R53" s="19">
        <v>27000</v>
      </c>
      <c r="S53" s="20" t="s">
        <v>34</v>
      </c>
      <c r="T53" s="21">
        <v>55.7</v>
      </c>
      <c r="U53" s="19">
        <v>0</v>
      </c>
      <c r="V53" s="17">
        <v>485</v>
      </c>
      <c r="W53" s="22" t="s">
        <v>35</v>
      </c>
      <c r="X53" s="23" t="str">
        <f t="shared" si="5"/>
        <v>F</v>
      </c>
      <c r="Y53" s="17">
        <v>794</v>
      </c>
      <c r="Z53" s="17">
        <v>3574</v>
      </c>
      <c r="AA53" s="17">
        <v>2019</v>
      </c>
      <c r="AB53" s="17">
        <v>2360</v>
      </c>
      <c r="AC53" s="15" t="s">
        <v>36</v>
      </c>
    </row>
    <row r="54" spans="1:29">
      <c r="A54" s="13" t="str">
        <f t="shared" si="3"/>
        <v>FCST</v>
      </c>
      <c r="B54" s="14" t="s">
        <v>90</v>
      </c>
      <c r="C54" s="15" t="s">
        <v>40</v>
      </c>
      <c r="D54" s="16">
        <f>IFERROR(VLOOKUP(B54,#REF!,3,FALSE),0)</f>
        <v>0</v>
      </c>
      <c r="E54" s="18" t="str">
        <f t="shared" si="4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21000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21000</v>
      </c>
      <c r="Q54" s="17">
        <v>0</v>
      </c>
      <c r="R54" s="19">
        <v>21000</v>
      </c>
      <c r="S54" s="20" t="s">
        <v>34</v>
      </c>
      <c r="T54" s="21">
        <v>55.6</v>
      </c>
      <c r="U54" s="19">
        <v>0</v>
      </c>
      <c r="V54" s="17">
        <v>378</v>
      </c>
      <c r="W54" s="22" t="s">
        <v>35</v>
      </c>
      <c r="X54" s="23" t="str">
        <f t="shared" si="5"/>
        <v>F</v>
      </c>
      <c r="Y54" s="17">
        <v>0</v>
      </c>
      <c r="Z54" s="17">
        <v>3405</v>
      </c>
      <c r="AA54" s="17">
        <v>2234</v>
      </c>
      <c r="AB54" s="17">
        <v>2490</v>
      </c>
      <c r="AC54" s="15" t="s">
        <v>36</v>
      </c>
    </row>
    <row r="55" spans="1:29">
      <c r="A55" s="13" t="str">
        <f t="shared" si="3"/>
        <v>OverStock</v>
      </c>
      <c r="B55" s="14" t="s">
        <v>91</v>
      </c>
      <c r="C55" s="15" t="s">
        <v>40</v>
      </c>
      <c r="D55" s="16">
        <f>IFERROR(VLOOKUP(B55,#REF!,3,FALSE),0)</f>
        <v>0</v>
      </c>
      <c r="E55" s="18">
        <f t="shared" si="4"/>
        <v>16.8</v>
      </c>
      <c r="F55" s="16" t="str">
        <f>IFERROR(VLOOKUP(B55,#REF!,6,FALSE),"")</f>
        <v/>
      </c>
      <c r="G55" s="17">
        <v>129000</v>
      </c>
      <c r="H55" s="17">
        <v>81000</v>
      </c>
      <c r="I55" s="17" t="str">
        <f>IFERROR(VLOOKUP(B55,#REF!,9,FALSE),"")</f>
        <v/>
      </c>
      <c r="J55" s="17">
        <v>126000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126000</v>
      </c>
      <c r="Q55" s="17">
        <v>0</v>
      </c>
      <c r="R55" s="19">
        <v>255000</v>
      </c>
      <c r="S55" s="20">
        <v>34</v>
      </c>
      <c r="T55" s="21">
        <v>26.2</v>
      </c>
      <c r="U55" s="19">
        <v>7500</v>
      </c>
      <c r="V55" s="17">
        <v>9749</v>
      </c>
      <c r="W55" s="22">
        <v>1.3</v>
      </c>
      <c r="X55" s="23">
        <f t="shared" si="5"/>
        <v>100</v>
      </c>
      <c r="Y55" s="17">
        <v>49513</v>
      </c>
      <c r="Z55" s="17">
        <v>38231</v>
      </c>
      <c r="AA55" s="17">
        <v>90188</v>
      </c>
      <c r="AB55" s="17">
        <v>25782</v>
      </c>
      <c r="AC55" s="15" t="s">
        <v>36</v>
      </c>
    </row>
    <row r="56" spans="1:29">
      <c r="A56" s="13" t="str">
        <f t="shared" si="3"/>
        <v>Normal</v>
      </c>
      <c r="B56" s="14" t="s">
        <v>92</v>
      </c>
      <c r="C56" s="15" t="s">
        <v>40</v>
      </c>
      <c r="D56" s="16">
        <f>IFERROR(VLOOKUP(B56,#REF!,3,FALSE),0)</f>
        <v>0</v>
      </c>
      <c r="E56" s="18">
        <f t="shared" si="4"/>
        <v>11.3</v>
      </c>
      <c r="F56" s="16" t="str">
        <f>IFERROR(VLOOKUP(B56,#REF!,6,FALSE),"")</f>
        <v/>
      </c>
      <c r="G56" s="17">
        <v>36000</v>
      </c>
      <c r="H56" s="17">
        <v>24000</v>
      </c>
      <c r="I56" s="17" t="str">
        <f>IFERROR(VLOOKUP(B56,#REF!,9,FALSE),"")</f>
        <v/>
      </c>
      <c r="J56" s="17">
        <v>72000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72000</v>
      </c>
      <c r="Q56" s="17">
        <v>0</v>
      </c>
      <c r="R56" s="19">
        <v>108000</v>
      </c>
      <c r="S56" s="20">
        <v>16.899999999999999</v>
      </c>
      <c r="T56" s="21">
        <v>23.3</v>
      </c>
      <c r="U56" s="19">
        <v>6375</v>
      </c>
      <c r="V56" s="17">
        <v>4633</v>
      </c>
      <c r="W56" s="22">
        <v>0.7</v>
      </c>
      <c r="X56" s="23">
        <f t="shared" si="5"/>
        <v>100</v>
      </c>
      <c r="Y56" s="17">
        <v>24198</v>
      </c>
      <c r="Z56" s="17">
        <v>17503</v>
      </c>
      <c r="AA56" s="17">
        <v>34251</v>
      </c>
      <c r="AB56" s="17">
        <v>21061</v>
      </c>
      <c r="AC56" s="15" t="s">
        <v>36</v>
      </c>
    </row>
    <row r="57" spans="1:29">
      <c r="A57" s="13" t="str">
        <f t="shared" si="3"/>
        <v>ZeroZero</v>
      </c>
      <c r="B57" s="14" t="s">
        <v>93</v>
      </c>
      <c r="C57" s="15" t="s">
        <v>40</v>
      </c>
      <c r="D57" s="16">
        <f>IFERROR(VLOOKUP(B57,#REF!,3,FALSE),0)</f>
        <v>0</v>
      </c>
      <c r="E57" s="18" t="str">
        <f t="shared" si="4"/>
        <v>前八週無拉料</v>
      </c>
      <c r="F57" s="16" t="str">
        <f>IFERROR(VLOOKUP(B57,#REF!,6,FALSE),"")</f>
        <v/>
      </c>
      <c r="G57" s="17">
        <v>4000</v>
      </c>
      <c r="H57" s="17">
        <v>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4000</v>
      </c>
      <c r="S57" s="20" t="s">
        <v>34</v>
      </c>
      <c r="T57" s="21" t="s">
        <v>34</v>
      </c>
      <c r="U57" s="19">
        <v>0</v>
      </c>
      <c r="V57" s="17" t="s">
        <v>34</v>
      </c>
      <c r="W57" s="22" t="s">
        <v>44</v>
      </c>
      <c r="X57" s="23" t="str">
        <f t="shared" si="5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36</v>
      </c>
    </row>
    <row r="58" spans="1:29">
      <c r="A58" s="13" t="str">
        <f t="shared" si="3"/>
        <v>OverStock</v>
      </c>
      <c r="B58" s="14" t="s">
        <v>94</v>
      </c>
      <c r="C58" s="15" t="s">
        <v>40</v>
      </c>
      <c r="D58" s="16">
        <f>IFERROR(VLOOKUP(B58,#REF!,3,FALSE),0)</f>
        <v>0</v>
      </c>
      <c r="E58" s="18">
        <f t="shared" si="4"/>
        <v>32.700000000000003</v>
      </c>
      <c r="F58" s="16" t="str">
        <f>IFERROR(VLOOKUP(B58,#REF!,6,FALSE),"")</f>
        <v/>
      </c>
      <c r="G58" s="17">
        <v>126000</v>
      </c>
      <c r="H58" s="17">
        <v>99000</v>
      </c>
      <c r="I58" s="17" t="str">
        <f>IFERROR(VLOOKUP(B58,#REF!,9,FALSE),"")</f>
        <v/>
      </c>
      <c r="J58" s="17">
        <v>135000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135000</v>
      </c>
      <c r="Q58" s="17">
        <v>0</v>
      </c>
      <c r="R58" s="19">
        <v>261000</v>
      </c>
      <c r="S58" s="20">
        <v>63.3</v>
      </c>
      <c r="T58" s="21">
        <v>36.299999999999997</v>
      </c>
      <c r="U58" s="19">
        <v>4125</v>
      </c>
      <c r="V58" s="17">
        <v>7181</v>
      </c>
      <c r="W58" s="22">
        <v>1.7</v>
      </c>
      <c r="X58" s="23">
        <f t="shared" si="5"/>
        <v>100</v>
      </c>
      <c r="Y58" s="17">
        <v>24150</v>
      </c>
      <c r="Z58" s="17">
        <v>40480</v>
      </c>
      <c r="AA58" s="17">
        <v>111360</v>
      </c>
      <c r="AB58" s="17">
        <v>6400</v>
      </c>
      <c r="AC58" s="15" t="s">
        <v>36</v>
      </c>
    </row>
    <row r="59" spans="1:29">
      <c r="A59" s="13" t="str">
        <f t="shared" si="3"/>
        <v>Normal</v>
      </c>
      <c r="B59" s="14" t="s">
        <v>95</v>
      </c>
      <c r="C59" s="15" t="s">
        <v>40</v>
      </c>
      <c r="D59" s="16">
        <f>IFERROR(VLOOKUP(B59,#REF!,3,FALSE),0)</f>
        <v>0</v>
      </c>
      <c r="E59" s="18">
        <f t="shared" si="4"/>
        <v>8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6000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6000</v>
      </c>
      <c r="Q59" s="17">
        <v>0</v>
      </c>
      <c r="R59" s="19">
        <v>6000</v>
      </c>
      <c r="S59" s="20">
        <v>8</v>
      </c>
      <c r="T59" s="21">
        <v>9.3000000000000007</v>
      </c>
      <c r="U59" s="19">
        <v>750</v>
      </c>
      <c r="V59" s="17">
        <v>647</v>
      </c>
      <c r="W59" s="22">
        <v>0.9</v>
      </c>
      <c r="X59" s="23">
        <f t="shared" si="5"/>
        <v>100</v>
      </c>
      <c r="Y59" s="17">
        <v>5821</v>
      </c>
      <c r="Z59" s="17">
        <v>0</v>
      </c>
      <c r="AA59" s="17">
        <v>0</v>
      </c>
      <c r="AB59" s="17">
        <v>0</v>
      </c>
      <c r="AC59" s="15" t="s">
        <v>36</v>
      </c>
    </row>
    <row r="60" spans="1:29">
      <c r="A60" s="13" t="str">
        <f t="shared" si="3"/>
        <v>OverStock</v>
      </c>
      <c r="B60" s="14" t="s">
        <v>96</v>
      </c>
      <c r="C60" s="15" t="s">
        <v>40</v>
      </c>
      <c r="D60" s="16">
        <f>IFERROR(VLOOKUP(B60,#REF!,3,FALSE),0)</f>
        <v>0</v>
      </c>
      <c r="E60" s="18">
        <f t="shared" si="4"/>
        <v>41.8</v>
      </c>
      <c r="F60" s="16" t="str">
        <f>IFERROR(VLOOKUP(B60,#REF!,6,FALSE),"")</f>
        <v/>
      </c>
      <c r="G60" s="17">
        <v>57000</v>
      </c>
      <c r="H60" s="17">
        <v>45000</v>
      </c>
      <c r="I60" s="17" t="str">
        <f>IFERROR(VLOOKUP(B60,#REF!,9,FALSE),"")</f>
        <v/>
      </c>
      <c r="J60" s="17">
        <v>141000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141000</v>
      </c>
      <c r="Q60" s="17">
        <v>0</v>
      </c>
      <c r="R60" s="19">
        <v>198000</v>
      </c>
      <c r="S60" s="20">
        <v>58.7</v>
      </c>
      <c r="T60" s="21">
        <v>30.6</v>
      </c>
      <c r="U60" s="19">
        <v>3375</v>
      </c>
      <c r="V60" s="17">
        <v>6480</v>
      </c>
      <c r="W60" s="22">
        <v>1.9</v>
      </c>
      <c r="X60" s="23">
        <f t="shared" si="5"/>
        <v>100</v>
      </c>
      <c r="Y60" s="17">
        <v>26970</v>
      </c>
      <c r="Z60" s="17">
        <v>31350</v>
      </c>
      <c r="AA60" s="17">
        <v>72049</v>
      </c>
      <c r="AB60" s="17">
        <v>19790</v>
      </c>
      <c r="AC60" s="15" t="s">
        <v>36</v>
      </c>
    </row>
    <row r="61" spans="1:29">
      <c r="A61" s="13" t="str">
        <f t="shared" si="3"/>
        <v>OverStock</v>
      </c>
      <c r="B61" s="14" t="s">
        <v>97</v>
      </c>
      <c r="C61" s="15" t="s">
        <v>40</v>
      </c>
      <c r="D61" s="16">
        <f>IFERROR(VLOOKUP(B61,#REF!,3,FALSE),0)</f>
        <v>0</v>
      </c>
      <c r="E61" s="18">
        <f t="shared" si="4"/>
        <v>4.9000000000000004</v>
      </c>
      <c r="F61" s="16" t="str">
        <f>IFERROR(VLOOKUP(B61,#REF!,6,FALSE),"")</f>
        <v/>
      </c>
      <c r="G61" s="17">
        <v>171000</v>
      </c>
      <c r="H61" s="17">
        <v>90000</v>
      </c>
      <c r="I61" s="17" t="str">
        <f>IFERROR(VLOOKUP(B61,#REF!,9,FALSE),"")</f>
        <v/>
      </c>
      <c r="J61" s="17">
        <v>24000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24000</v>
      </c>
      <c r="Q61" s="17">
        <v>0</v>
      </c>
      <c r="R61" s="19">
        <v>195000</v>
      </c>
      <c r="S61" s="20">
        <v>40</v>
      </c>
      <c r="T61" s="21">
        <v>29.2</v>
      </c>
      <c r="U61" s="19">
        <v>4875</v>
      </c>
      <c r="V61" s="17">
        <v>6669</v>
      </c>
      <c r="W61" s="22">
        <v>1.4</v>
      </c>
      <c r="X61" s="23">
        <f t="shared" si="5"/>
        <v>100</v>
      </c>
      <c r="Y61" s="17">
        <v>34769</v>
      </c>
      <c r="Z61" s="17">
        <v>25249</v>
      </c>
      <c r="AA61" s="17">
        <v>57390</v>
      </c>
      <c r="AB61" s="17">
        <v>19114</v>
      </c>
      <c r="AC61" s="15" t="s">
        <v>36</v>
      </c>
    </row>
    <row r="62" spans="1:29">
      <c r="A62" s="13" t="str">
        <f t="shared" si="3"/>
        <v>OverStock</v>
      </c>
      <c r="B62" s="14" t="s">
        <v>98</v>
      </c>
      <c r="C62" s="15" t="s">
        <v>40</v>
      </c>
      <c r="D62" s="16">
        <f>IFERROR(VLOOKUP(B62,#REF!,3,FALSE),0)</f>
        <v>0</v>
      </c>
      <c r="E62" s="18">
        <f t="shared" si="4"/>
        <v>0</v>
      </c>
      <c r="F62" s="16" t="str">
        <f>IFERROR(VLOOKUP(B62,#REF!,6,FALSE),"")</f>
        <v/>
      </c>
      <c r="G62" s="17">
        <v>594000</v>
      </c>
      <c r="H62" s="17">
        <v>510000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594000</v>
      </c>
      <c r="S62" s="20">
        <v>68.900000000000006</v>
      </c>
      <c r="T62" s="21">
        <v>31.6</v>
      </c>
      <c r="U62" s="19">
        <v>8625</v>
      </c>
      <c r="V62" s="17">
        <v>18806</v>
      </c>
      <c r="W62" s="22">
        <v>2.2000000000000002</v>
      </c>
      <c r="X62" s="23">
        <f t="shared" si="5"/>
        <v>150</v>
      </c>
      <c r="Y62" s="17">
        <v>75562</v>
      </c>
      <c r="Z62" s="17">
        <v>93693</v>
      </c>
      <c r="AA62" s="17">
        <v>253529</v>
      </c>
      <c r="AB62" s="17">
        <v>26665</v>
      </c>
      <c r="AC62" s="15" t="s">
        <v>36</v>
      </c>
    </row>
    <row r="63" spans="1:29">
      <c r="A63" s="13" t="str">
        <f t="shared" si="3"/>
        <v>OverStock</v>
      </c>
      <c r="B63" s="14" t="s">
        <v>99</v>
      </c>
      <c r="C63" s="15" t="s">
        <v>40</v>
      </c>
      <c r="D63" s="16">
        <f>IFERROR(VLOOKUP(B63,#REF!,3,FALSE),0)</f>
        <v>0</v>
      </c>
      <c r="E63" s="18">
        <f t="shared" si="4"/>
        <v>11.6</v>
      </c>
      <c r="F63" s="16" t="str">
        <f>IFERROR(VLOOKUP(B63,#REF!,6,FALSE),"")</f>
        <v/>
      </c>
      <c r="G63" s="17">
        <v>180000</v>
      </c>
      <c r="H63" s="17">
        <v>165000</v>
      </c>
      <c r="I63" s="17" t="str">
        <f>IFERROR(VLOOKUP(B63,#REF!,9,FALSE),"")</f>
        <v/>
      </c>
      <c r="J63" s="17">
        <v>96000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96000</v>
      </c>
      <c r="Q63" s="17">
        <v>0</v>
      </c>
      <c r="R63" s="19">
        <v>276000</v>
      </c>
      <c r="S63" s="20">
        <v>33.5</v>
      </c>
      <c r="T63" s="21">
        <v>30.1</v>
      </c>
      <c r="U63" s="19">
        <v>8250</v>
      </c>
      <c r="V63" s="17">
        <v>9158</v>
      </c>
      <c r="W63" s="22">
        <v>1.1000000000000001</v>
      </c>
      <c r="X63" s="23">
        <f t="shared" si="5"/>
        <v>100</v>
      </c>
      <c r="Y63" s="17">
        <v>55796</v>
      </c>
      <c r="Z63" s="17">
        <v>26622</v>
      </c>
      <c r="AA63" s="17">
        <v>69461</v>
      </c>
      <c r="AB63" s="17">
        <v>29946</v>
      </c>
      <c r="AC63" s="15" t="s">
        <v>36</v>
      </c>
    </row>
    <row r="64" spans="1:29">
      <c r="A64" s="13" t="str">
        <f t="shared" si="3"/>
        <v>OverStock</v>
      </c>
      <c r="B64" s="14" t="s">
        <v>100</v>
      </c>
      <c r="C64" s="15" t="s">
        <v>40</v>
      </c>
      <c r="D64" s="16">
        <f>IFERROR(VLOOKUP(B64,#REF!,3,FALSE),0)</f>
        <v>0</v>
      </c>
      <c r="E64" s="18">
        <f t="shared" si="4"/>
        <v>0</v>
      </c>
      <c r="F64" s="16" t="str">
        <f>IFERROR(VLOOKUP(B64,#REF!,6,FALSE),"")</f>
        <v/>
      </c>
      <c r="G64" s="17">
        <v>57000</v>
      </c>
      <c r="H64" s="17">
        <v>6000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57000</v>
      </c>
      <c r="S64" s="20">
        <v>76</v>
      </c>
      <c r="T64" s="21">
        <v>66.400000000000006</v>
      </c>
      <c r="U64" s="19">
        <v>750</v>
      </c>
      <c r="V64" s="17">
        <v>858</v>
      </c>
      <c r="W64" s="22">
        <v>1.1000000000000001</v>
      </c>
      <c r="X64" s="23">
        <f t="shared" si="5"/>
        <v>100</v>
      </c>
      <c r="Y64" s="17">
        <v>4725</v>
      </c>
      <c r="Z64" s="17">
        <v>3000</v>
      </c>
      <c r="AA64" s="17">
        <v>40925</v>
      </c>
      <c r="AB64" s="17">
        <v>15250</v>
      </c>
      <c r="AC64" s="15" t="s">
        <v>36</v>
      </c>
    </row>
    <row r="65" spans="1:29">
      <c r="A65" s="13" t="str">
        <f t="shared" si="3"/>
        <v>Normal</v>
      </c>
      <c r="B65" s="14" t="s">
        <v>101</v>
      </c>
      <c r="C65" s="15" t="s">
        <v>40</v>
      </c>
      <c r="D65" s="16">
        <f>IFERROR(VLOOKUP(B65,#REF!,3,FALSE),0)</f>
        <v>0</v>
      </c>
      <c r="E65" s="18">
        <f t="shared" si="4"/>
        <v>8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3000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3000</v>
      </c>
      <c r="Q65" s="17">
        <v>0</v>
      </c>
      <c r="R65" s="19">
        <v>3000</v>
      </c>
      <c r="S65" s="20">
        <v>8</v>
      </c>
      <c r="T65" s="21" t="s">
        <v>34</v>
      </c>
      <c r="U65" s="19">
        <v>375</v>
      </c>
      <c r="V65" s="17" t="s">
        <v>34</v>
      </c>
      <c r="W65" s="22" t="s">
        <v>44</v>
      </c>
      <c r="X65" s="23" t="str">
        <f t="shared" si="5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36</v>
      </c>
    </row>
    <row r="66" spans="1:29">
      <c r="A66" s="13" t="str">
        <f t="shared" si="3"/>
        <v>ZeroZero</v>
      </c>
      <c r="B66" s="14" t="s">
        <v>102</v>
      </c>
      <c r="C66" s="15" t="s">
        <v>40</v>
      </c>
      <c r="D66" s="16">
        <f>IFERROR(VLOOKUP(B66,#REF!,3,FALSE),0)</f>
        <v>0</v>
      </c>
      <c r="E66" s="18" t="str">
        <f t="shared" si="4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45000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45000</v>
      </c>
      <c r="Q66" s="17">
        <v>0</v>
      </c>
      <c r="R66" s="19">
        <v>45000</v>
      </c>
      <c r="S66" s="20" t="s">
        <v>34</v>
      </c>
      <c r="T66" s="21" t="s">
        <v>34</v>
      </c>
      <c r="U66" s="19">
        <v>0</v>
      </c>
      <c r="V66" s="17">
        <v>0</v>
      </c>
      <c r="W66" s="22" t="s">
        <v>44</v>
      </c>
      <c r="X66" s="23" t="str">
        <f t="shared" si="5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36</v>
      </c>
    </row>
    <row r="67" spans="1:29">
      <c r="A67" s="13" t="str">
        <f t="shared" si="3"/>
        <v>OverStock</v>
      </c>
      <c r="B67" s="14" t="s">
        <v>103</v>
      </c>
      <c r="C67" s="15" t="s">
        <v>40</v>
      </c>
      <c r="D67" s="16">
        <f>IFERROR(VLOOKUP(B67,#REF!,3,FALSE),0)</f>
        <v>0</v>
      </c>
      <c r="E67" s="18">
        <f t="shared" si="4"/>
        <v>0</v>
      </c>
      <c r="F67" s="16" t="str">
        <f>IFERROR(VLOOKUP(B67,#REF!,6,FALSE),"")</f>
        <v/>
      </c>
      <c r="G67" s="17">
        <v>60000</v>
      </c>
      <c r="H67" s="17">
        <v>60000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60000</v>
      </c>
      <c r="S67" s="20">
        <v>80</v>
      </c>
      <c r="T67" s="21">
        <v>217.4</v>
      </c>
      <c r="U67" s="19">
        <v>750</v>
      </c>
      <c r="V67" s="17">
        <v>276</v>
      </c>
      <c r="W67" s="22">
        <v>0.4</v>
      </c>
      <c r="X67" s="23">
        <f t="shared" si="5"/>
        <v>50</v>
      </c>
      <c r="Y67" s="17">
        <v>2487</v>
      </c>
      <c r="Z67" s="17">
        <v>0</v>
      </c>
      <c r="AA67" s="17">
        <v>40925</v>
      </c>
      <c r="AB67" s="17">
        <v>15250</v>
      </c>
      <c r="AC67" s="15" t="s">
        <v>36</v>
      </c>
    </row>
    <row r="68" spans="1:29">
      <c r="A68" s="13" t="str">
        <f t="shared" ref="A68:A81" si="6">IF(OR(U68=0,LEN(U68)=0)*OR(V68=0,LEN(V68)=0),IF(R68&gt;0,"ZeroZero","None"),IF(IF(LEN(S68)=0,0,S68)&gt;24,"OverStock",IF(U68=0,"FCST","Normal")))</f>
        <v>OverStock</v>
      </c>
      <c r="B68" s="14" t="s">
        <v>104</v>
      </c>
      <c r="C68" s="15" t="s">
        <v>40</v>
      </c>
      <c r="D68" s="16">
        <f>IFERROR(VLOOKUP(B68,#REF!,3,FALSE),0)</f>
        <v>0</v>
      </c>
      <c r="E68" s="18">
        <f t="shared" ref="E68:E81" si="7">IF(U68=0,"前八週無拉料",ROUND(J68/U68,1))</f>
        <v>22.4</v>
      </c>
      <c r="F68" s="16" t="str">
        <f>IFERROR(VLOOKUP(B68,#REF!,6,FALSE),"")</f>
        <v/>
      </c>
      <c r="G68" s="17">
        <v>40000</v>
      </c>
      <c r="H68" s="17">
        <v>40000</v>
      </c>
      <c r="I68" s="17" t="str">
        <f>IFERROR(VLOOKUP(B68,#REF!,9,FALSE),"")</f>
        <v/>
      </c>
      <c r="J68" s="17">
        <v>105000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105000</v>
      </c>
      <c r="Q68" s="17">
        <v>0</v>
      </c>
      <c r="R68" s="19">
        <v>145000</v>
      </c>
      <c r="S68" s="20">
        <v>30.9</v>
      </c>
      <c r="T68" s="21">
        <v>39.799999999999997</v>
      </c>
      <c r="U68" s="19">
        <v>4688</v>
      </c>
      <c r="V68" s="17">
        <v>3645</v>
      </c>
      <c r="W68" s="22">
        <v>0.8</v>
      </c>
      <c r="X68" s="23">
        <f t="shared" ref="X68:X81" si="8">IF($W68="E","E",IF($W68="F","F",IF($W68&lt;0.5,50,IF($W68&lt;2,100,150))))</f>
        <v>100</v>
      </c>
      <c r="Y68" s="17">
        <v>15302</v>
      </c>
      <c r="Z68" s="17">
        <v>17503</v>
      </c>
      <c r="AA68" s="17">
        <v>38181</v>
      </c>
      <c r="AB68" s="17">
        <v>24623</v>
      </c>
      <c r="AC68" s="15" t="s">
        <v>36</v>
      </c>
    </row>
    <row r="69" spans="1:29">
      <c r="A69" s="13" t="str">
        <f t="shared" si="6"/>
        <v>Normal</v>
      </c>
      <c r="B69" s="14" t="s">
        <v>105</v>
      </c>
      <c r="C69" s="15" t="s">
        <v>40</v>
      </c>
      <c r="D69" s="16">
        <f>IFERROR(VLOOKUP(B69,#REF!,3,FALSE),0)</f>
        <v>0</v>
      </c>
      <c r="E69" s="18">
        <f t="shared" si="7"/>
        <v>13.3</v>
      </c>
      <c r="F69" s="16" t="str">
        <f>IFERROR(VLOOKUP(B69,#REF!,6,FALSE),"")</f>
        <v/>
      </c>
      <c r="G69" s="17">
        <v>15000</v>
      </c>
      <c r="H69" s="17">
        <v>15000</v>
      </c>
      <c r="I69" s="17" t="str">
        <f>IFERROR(VLOOKUP(B69,#REF!,9,FALSE),"")</f>
        <v/>
      </c>
      <c r="J69" s="17">
        <v>70403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70403</v>
      </c>
      <c r="Q69" s="17">
        <v>0</v>
      </c>
      <c r="R69" s="19">
        <v>85403</v>
      </c>
      <c r="S69" s="20">
        <v>16.100000000000001</v>
      </c>
      <c r="T69" s="21">
        <v>27</v>
      </c>
      <c r="U69" s="19">
        <v>5313</v>
      </c>
      <c r="V69" s="17">
        <v>3168</v>
      </c>
      <c r="W69" s="22">
        <v>0.6</v>
      </c>
      <c r="X69" s="23">
        <f t="shared" si="8"/>
        <v>100</v>
      </c>
      <c r="Y69" s="17">
        <v>17112</v>
      </c>
      <c r="Z69" s="17">
        <v>11397</v>
      </c>
      <c r="AA69" s="17">
        <v>20567</v>
      </c>
      <c r="AB69" s="17">
        <v>11369</v>
      </c>
      <c r="AC69" s="15" t="s">
        <v>36</v>
      </c>
    </row>
    <row r="70" spans="1:29">
      <c r="A70" s="13" t="str">
        <f t="shared" si="6"/>
        <v>FCST</v>
      </c>
      <c r="B70" s="14" t="s">
        <v>106</v>
      </c>
      <c r="C70" s="15" t="s">
        <v>40</v>
      </c>
      <c r="D70" s="16">
        <f>IFERROR(VLOOKUP(B70,#REF!,3,FALSE),0)</f>
        <v>0</v>
      </c>
      <c r="E70" s="18" t="str">
        <f t="shared" si="7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2000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2000</v>
      </c>
      <c r="Q70" s="17">
        <v>0</v>
      </c>
      <c r="R70" s="19">
        <v>2000</v>
      </c>
      <c r="S70" s="20" t="s">
        <v>34</v>
      </c>
      <c r="T70" s="21">
        <v>22</v>
      </c>
      <c r="U70" s="19">
        <v>0</v>
      </c>
      <c r="V70" s="17">
        <v>91</v>
      </c>
      <c r="W70" s="22" t="s">
        <v>35</v>
      </c>
      <c r="X70" s="23" t="str">
        <f t="shared" si="8"/>
        <v>F</v>
      </c>
      <c r="Y70" s="17">
        <v>816</v>
      </c>
      <c r="Z70" s="17">
        <v>0</v>
      </c>
      <c r="AA70" s="17">
        <v>0</v>
      </c>
      <c r="AB70" s="17">
        <v>0</v>
      </c>
      <c r="AC70" s="15" t="s">
        <v>36</v>
      </c>
    </row>
    <row r="71" spans="1:29">
      <c r="A71" s="13" t="str">
        <f t="shared" si="6"/>
        <v>ZeroZero</v>
      </c>
      <c r="B71" s="14" t="s">
        <v>107</v>
      </c>
      <c r="C71" s="15" t="s">
        <v>40</v>
      </c>
      <c r="D71" s="16">
        <f>IFERROR(VLOOKUP(B71,#REF!,3,FALSE),0)</f>
        <v>0</v>
      </c>
      <c r="E71" s="18" t="str">
        <f t="shared" si="7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66000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66000</v>
      </c>
      <c r="Q71" s="17">
        <v>0</v>
      </c>
      <c r="R71" s="19">
        <v>66000</v>
      </c>
      <c r="S71" s="20" t="s">
        <v>34</v>
      </c>
      <c r="T71" s="21" t="s">
        <v>34</v>
      </c>
      <c r="U71" s="19">
        <v>0</v>
      </c>
      <c r="V71" s="17">
        <v>0</v>
      </c>
      <c r="W71" s="22" t="s">
        <v>44</v>
      </c>
      <c r="X71" s="23" t="str">
        <f t="shared" si="8"/>
        <v>E</v>
      </c>
      <c r="Y71" s="17">
        <v>0</v>
      </c>
      <c r="Z71" s="17">
        <v>0</v>
      </c>
      <c r="AA71" s="17">
        <v>72155</v>
      </c>
      <c r="AB71" s="17">
        <v>0</v>
      </c>
      <c r="AC71" s="15" t="s">
        <v>36</v>
      </c>
    </row>
    <row r="72" spans="1:29">
      <c r="A72" s="13" t="str">
        <f t="shared" si="6"/>
        <v>Normal</v>
      </c>
      <c r="B72" s="14" t="s">
        <v>108</v>
      </c>
      <c r="C72" s="15" t="s">
        <v>40</v>
      </c>
      <c r="D72" s="16">
        <f>IFERROR(VLOOKUP(B72,#REF!,3,FALSE),0)</f>
        <v>0</v>
      </c>
      <c r="E72" s="18">
        <f t="shared" si="7"/>
        <v>8.1</v>
      </c>
      <c r="F72" s="16" t="str">
        <f>IFERROR(VLOOKUP(B72,#REF!,6,FALSE),"")</f>
        <v/>
      </c>
      <c r="G72" s="17">
        <v>312000</v>
      </c>
      <c r="H72" s="17">
        <v>312000</v>
      </c>
      <c r="I72" s="17" t="str">
        <f>IFERROR(VLOOKUP(B72,#REF!,9,FALSE),"")</f>
        <v/>
      </c>
      <c r="J72" s="17">
        <v>912000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912000</v>
      </c>
      <c r="Q72" s="17">
        <v>0</v>
      </c>
      <c r="R72" s="19">
        <v>1224000</v>
      </c>
      <c r="S72" s="20">
        <v>10.8</v>
      </c>
      <c r="T72" s="21">
        <v>32.299999999999997</v>
      </c>
      <c r="U72" s="19">
        <v>113000</v>
      </c>
      <c r="V72" s="17">
        <v>37859</v>
      </c>
      <c r="W72" s="22">
        <v>0.3</v>
      </c>
      <c r="X72" s="23">
        <f t="shared" si="8"/>
        <v>50</v>
      </c>
      <c r="Y72" s="17">
        <v>174243</v>
      </c>
      <c r="Z72" s="17">
        <v>166487</v>
      </c>
      <c r="AA72" s="17">
        <v>299017</v>
      </c>
      <c r="AB72" s="17">
        <v>179348</v>
      </c>
      <c r="AC72" s="15" t="s">
        <v>36</v>
      </c>
    </row>
    <row r="73" spans="1:29">
      <c r="A73" s="13" t="str">
        <f t="shared" si="6"/>
        <v>OverStock</v>
      </c>
      <c r="B73" s="14" t="s">
        <v>109</v>
      </c>
      <c r="C73" s="15" t="s">
        <v>40</v>
      </c>
      <c r="D73" s="16">
        <f>IFERROR(VLOOKUP(B73,#REF!,3,FALSE),0)</f>
        <v>0</v>
      </c>
      <c r="E73" s="18">
        <f t="shared" si="7"/>
        <v>32.700000000000003</v>
      </c>
      <c r="F73" s="16" t="str">
        <f>IFERROR(VLOOKUP(B73,#REF!,6,FALSE),"")</f>
        <v/>
      </c>
      <c r="G73" s="17">
        <v>300000</v>
      </c>
      <c r="H73" s="17">
        <v>300000</v>
      </c>
      <c r="I73" s="17" t="str">
        <f>IFERROR(VLOOKUP(B73,#REF!,9,FALSE),"")</f>
        <v/>
      </c>
      <c r="J73" s="17">
        <v>147000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147000</v>
      </c>
      <c r="Q73" s="17">
        <v>0</v>
      </c>
      <c r="R73" s="19">
        <v>447000</v>
      </c>
      <c r="S73" s="20">
        <v>99.3</v>
      </c>
      <c r="T73" s="21">
        <v>121.2</v>
      </c>
      <c r="U73" s="19">
        <v>4500</v>
      </c>
      <c r="V73" s="17">
        <v>3688</v>
      </c>
      <c r="W73" s="22">
        <v>0.8</v>
      </c>
      <c r="X73" s="23">
        <f t="shared" si="8"/>
        <v>100</v>
      </c>
      <c r="Y73" s="17">
        <v>33195</v>
      </c>
      <c r="Z73" s="17">
        <v>0</v>
      </c>
      <c r="AA73" s="17">
        <v>368325</v>
      </c>
      <c r="AB73" s="17">
        <v>137250</v>
      </c>
      <c r="AC73" s="15" t="s">
        <v>36</v>
      </c>
    </row>
    <row r="74" spans="1:29">
      <c r="A74" s="13" t="str">
        <f t="shared" si="6"/>
        <v>Normal</v>
      </c>
      <c r="B74" s="14" t="s">
        <v>110</v>
      </c>
      <c r="C74" s="15" t="s">
        <v>40</v>
      </c>
      <c r="D74" s="16">
        <f>IFERROR(VLOOKUP(B74,#REF!,3,FALSE),0)</f>
        <v>0</v>
      </c>
      <c r="E74" s="18">
        <f t="shared" si="7"/>
        <v>10.4</v>
      </c>
      <c r="F74" s="16" t="str">
        <f>IFERROR(VLOOKUP(B74,#REF!,6,FALSE),"")</f>
        <v/>
      </c>
      <c r="G74" s="17">
        <v>132000</v>
      </c>
      <c r="H74" s="17">
        <v>66000</v>
      </c>
      <c r="I74" s="17" t="str">
        <f>IFERROR(VLOOKUP(B74,#REF!,9,FALSE),"")</f>
        <v/>
      </c>
      <c r="J74" s="17">
        <v>144000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144000</v>
      </c>
      <c r="Q74" s="17">
        <v>0</v>
      </c>
      <c r="R74" s="19">
        <v>276000</v>
      </c>
      <c r="S74" s="20">
        <v>19.899999999999999</v>
      </c>
      <c r="T74" s="21">
        <v>26</v>
      </c>
      <c r="U74" s="19">
        <v>13875</v>
      </c>
      <c r="V74" s="17">
        <v>10609</v>
      </c>
      <c r="W74" s="22">
        <v>0.8</v>
      </c>
      <c r="X74" s="23">
        <f t="shared" si="8"/>
        <v>100</v>
      </c>
      <c r="Y74" s="17">
        <v>50639</v>
      </c>
      <c r="Z74" s="17">
        <v>44843</v>
      </c>
      <c r="AA74" s="17">
        <v>95232</v>
      </c>
      <c r="AB74" s="17">
        <v>61253</v>
      </c>
      <c r="AC74" s="15" t="s">
        <v>36</v>
      </c>
    </row>
    <row r="75" spans="1:29">
      <c r="A75" s="13" t="str">
        <f t="shared" si="6"/>
        <v>OverStock</v>
      </c>
      <c r="B75" s="14" t="s">
        <v>111</v>
      </c>
      <c r="C75" s="15" t="s">
        <v>40</v>
      </c>
      <c r="D75" s="16">
        <f>IFERROR(VLOOKUP(B75,#REF!,3,FALSE),0)</f>
        <v>0</v>
      </c>
      <c r="E75" s="18">
        <f t="shared" si="7"/>
        <v>17.600000000000001</v>
      </c>
      <c r="F75" s="16" t="str">
        <f>IFERROR(VLOOKUP(B75,#REF!,6,FALSE),"")</f>
        <v/>
      </c>
      <c r="G75" s="17">
        <v>25000</v>
      </c>
      <c r="H75" s="17">
        <v>0</v>
      </c>
      <c r="I75" s="17" t="str">
        <f>IFERROR(VLOOKUP(B75,#REF!,9,FALSE),"")</f>
        <v/>
      </c>
      <c r="J75" s="17">
        <v>27500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27500</v>
      </c>
      <c r="Q75" s="17">
        <v>0</v>
      </c>
      <c r="R75" s="19">
        <v>52500</v>
      </c>
      <c r="S75" s="20">
        <v>33.6</v>
      </c>
      <c r="T75" s="21">
        <v>24.4</v>
      </c>
      <c r="U75" s="19">
        <v>1563</v>
      </c>
      <c r="V75" s="17">
        <v>2153</v>
      </c>
      <c r="W75" s="22">
        <v>1.4</v>
      </c>
      <c r="X75" s="23">
        <f t="shared" si="8"/>
        <v>100</v>
      </c>
      <c r="Y75" s="17">
        <v>19373</v>
      </c>
      <c r="Z75" s="17">
        <v>0</v>
      </c>
      <c r="AA75" s="17">
        <v>0</v>
      </c>
      <c r="AB75" s="17">
        <v>0</v>
      </c>
      <c r="AC75" s="15" t="s">
        <v>36</v>
      </c>
    </row>
    <row r="76" spans="1:29">
      <c r="A76" s="13" t="str">
        <f t="shared" si="6"/>
        <v>OverStock</v>
      </c>
      <c r="B76" s="14" t="s">
        <v>112</v>
      </c>
      <c r="C76" s="15" t="s">
        <v>40</v>
      </c>
      <c r="D76" s="16">
        <f>IFERROR(VLOOKUP(B76,#REF!,3,FALSE),0)</f>
        <v>0</v>
      </c>
      <c r="E76" s="18">
        <f t="shared" si="7"/>
        <v>42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315000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315000</v>
      </c>
      <c r="Q76" s="17">
        <v>0</v>
      </c>
      <c r="R76" s="19">
        <v>315000</v>
      </c>
      <c r="S76" s="20">
        <v>42</v>
      </c>
      <c r="T76" s="21">
        <v>34.4</v>
      </c>
      <c r="U76" s="19">
        <v>7500</v>
      </c>
      <c r="V76" s="17">
        <v>9166</v>
      </c>
      <c r="W76" s="22">
        <v>1.2</v>
      </c>
      <c r="X76" s="23">
        <f t="shared" si="8"/>
        <v>100</v>
      </c>
      <c r="Y76" s="17">
        <v>44262</v>
      </c>
      <c r="Z76" s="17">
        <v>38231</v>
      </c>
      <c r="AA76" s="17">
        <v>90188</v>
      </c>
      <c r="AB76" s="17">
        <v>25782</v>
      </c>
      <c r="AC76" s="15" t="s">
        <v>36</v>
      </c>
    </row>
    <row r="77" spans="1:29">
      <c r="A77" s="13" t="str">
        <f t="shared" si="6"/>
        <v>FCST</v>
      </c>
      <c r="B77" s="14" t="s">
        <v>113</v>
      </c>
      <c r="C77" s="15" t="s">
        <v>40</v>
      </c>
      <c r="D77" s="16">
        <f>IFERROR(VLOOKUP(B77,#REF!,3,FALSE),0)</f>
        <v>0</v>
      </c>
      <c r="E77" s="18" t="str">
        <f t="shared" si="7"/>
        <v>前八週無拉料</v>
      </c>
      <c r="F77" s="16" t="str">
        <f>IFERROR(VLOOKUP(B77,#REF!,6,FALSE),"")</f>
        <v/>
      </c>
      <c r="G77" s="17">
        <v>6000</v>
      </c>
      <c r="H77" s="17">
        <v>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6000</v>
      </c>
      <c r="S77" s="20" t="s">
        <v>34</v>
      </c>
      <c r="T77" s="21">
        <v>44.1</v>
      </c>
      <c r="U77" s="19">
        <v>0</v>
      </c>
      <c r="V77" s="17">
        <v>136</v>
      </c>
      <c r="W77" s="22" t="s">
        <v>35</v>
      </c>
      <c r="X77" s="23" t="str">
        <f t="shared" si="8"/>
        <v>F</v>
      </c>
      <c r="Y77" s="17">
        <v>1051</v>
      </c>
      <c r="Z77" s="17">
        <v>171</v>
      </c>
      <c r="AA77" s="17">
        <v>867</v>
      </c>
      <c r="AB77" s="17">
        <v>846</v>
      </c>
      <c r="AC77" s="15" t="s">
        <v>36</v>
      </c>
    </row>
    <row r="78" spans="1:29">
      <c r="A78" s="13" t="str">
        <f t="shared" si="6"/>
        <v>Normal</v>
      </c>
      <c r="B78" s="14" t="s">
        <v>114</v>
      </c>
      <c r="C78" s="15" t="s">
        <v>40</v>
      </c>
      <c r="D78" s="16">
        <f>IFERROR(VLOOKUP(B78,#REF!,3,FALSE),0)</f>
        <v>0</v>
      </c>
      <c r="E78" s="18">
        <f t="shared" si="7"/>
        <v>9.1</v>
      </c>
      <c r="F78" s="16" t="str">
        <f>IFERROR(VLOOKUP(B78,#REF!,6,FALSE),"")</f>
        <v/>
      </c>
      <c r="G78" s="17">
        <v>140000</v>
      </c>
      <c r="H78" s="17">
        <v>30000</v>
      </c>
      <c r="I78" s="17" t="str">
        <f>IFERROR(VLOOKUP(B78,#REF!,9,FALSE),"")</f>
        <v/>
      </c>
      <c r="J78" s="17">
        <v>85000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85000</v>
      </c>
      <c r="Q78" s="17">
        <v>0</v>
      </c>
      <c r="R78" s="19">
        <v>225000</v>
      </c>
      <c r="S78" s="20">
        <v>24</v>
      </c>
      <c r="T78" s="21">
        <v>28.3</v>
      </c>
      <c r="U78" s="19">
        <v>9375</v>
      </c>
      <c r="V78" s="17">
        <v>7945</v>
      </c>
      <c r="W78" s="22">
        <v>0.8</v>
      </c>
      <c r="X78" s="23">
        <f t="shared" si="8"/>
        <v>100</v>
      </c>
      <c r="Y78" s="17">
        <v>28614</v>
      </c>
      <c r="Z78" s="17">
        <v>42887</v>
      </c>
      <c r="AA78" s="17">
        <v>37791</v>
      </c>
      <c r="AB78" s="17">
        <v>12496</v>
      </c>
      <c r="AC78" s="15" t="s">
        <v>36</v>
      </c>
    </row>
    <row r="79" spans="1:29">
      <c r="A79" s="13" t="str">
        <f t="shared" si="6"/>
        <v>Normal</v>
      </c>
      <c r="B79" s="14" t="s">
        <v>115</v>
      </c>
      <c r="C79" s="15" t="s">
        <v>58</v>
      </c>
      <c r="D79" s="16">
        <f>IFERROR(VLOOKUP(B79,#REF!,3,FALSE),0)</f>
        <v>0</v>
      </c>
      <c r="E79" s="18">
        <f t="shared" si="7"/>
        <v>1.3</v>
      </c>
      <c r="F79" s="16" t="str">
        <f>IFERROR(VLOOKUP(B79,#REF!,6,FALSE),"")</f>
        <v/>
      </c>
      <c r="G79" s="17">
        <v>40000</v>
      </c>
      <c r="H79" s="17">
        <v>40000</v>
      </c>
      <c r="I79" s="17" t="str">
        <f>IFERROR(VLOOKUP(B79,#REF!,9,FALSE),"")</f>
        <v/>
      </c>
      <c r="J79" s="17">
        <v>21000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21000</v>
      </c>
      <c r="Q79" s="17">
        <v>0</v>
      </c>
      <c r="R79" s="19">
        <v>61000</v>
      </c>
      <c r="S79" s="20">
        <v>3.7</v>
      </c>
      <c r="T79" s="21">
        <v>5.0999999999999996</v>
      </c>
      <c r="U79" s="19">
        <v>16500</v>
      </c>
      <c r="V79" s="17">
        <v>12069</v>
      </c>
      <c r="W79" s="22">
        <v>0.7</v>
      </c>
      <c r="X79" s="23">
        <f t="shared" si="8"/>
        <v>100</v>
      </c>
      <c r="Y79" s="17">
        <v>63399</v>
      </c>
      <c r="Z79" s="17">
        <v>45226</v>
      </c>
      <c r="AA79" s="17">
        <v>0</v>
      </c>
      <c r="AB79" s="17">
        <v>0</v>
      </c>
      <c r="AC79" s="15" t="s">
        <v>36</v>
      </c>
    </row>
    <row r="80" spans="1:29">
      <c r="A80" s="13" t="str">
        <f t="shared" si="6"/>
        <v>OverStock</v>
      </c>
      <c r="B80" s="14" t="s">
        <v>116</v>
      </c>
      <c r="C80" s="15" t="s">
        <v>58</v>
      </c>
      <c r="D80" s="16">
        <f>IFERROR(VLOOKUP(B80,#REF!,3,FALSE),0)</f>
        <v>0</v>
      </c>
      <c r="E80" s="18">
        <f t="shared" si="7"/>
        <v>19.2</v>
      </c>
      <c r="F80" s="16" t="str">
        <f>IFERROR(VLOOKUP(B80,#REF!,6,FALSE),"")</f>
        <v/>
      </c>
      <c r="G80" s="17">
        <v>402000</v>
      </c>
      <c r="H80" s="17">
        <v>252000</v>
      </c>
      <c r="I80" s="17" t="str">
        <f>IFERROR(VLOOKUP(B80,#REF!,9,FALSE),"")</f>
        <v/>
      </c>
      <c r="J80" s="17">
        <v>474000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474000</v>
      </c>
      <c r="Q80" s="17">
        <v>0</v>
      </c>
      <c r="R80" s="19">
        <v>876000</v>
      </c>
      <c r="S80" s="20">
        <v>35.4</v>
      </c>
      <c r="T80" s="21">
        <v>22.5</v>
      </c>
      <c r="U80" s="19">
        <v>24750</v>
      </c>
      <c r="V80" s="17">
        <v>38881</v>
      </c>
      <c r="W80" s="22">
        <v>1.6</v>
      </c>
      <c r="X80" s="23">
        <f t="shared" si="8"/>
        <v>100</v>
      </c>
      <c r="Y80" s="17">
        <v>181928</v>
      </c>
      <c r="Z80" s="17">
        <v>168000</v>
      </c>
      <c r="AA80" s="17">
        <v>284350</v>
      </c>
      <c r="AB80" s="17">
        <v>145000</v>
      </c>
      <c r="AC80" s="15" t="s">
        <v>36</v>
      </c>
    </row>
    <row r="81" spans="1:29">
      <c r="A81" s="13" t="str">
        <f t="shared" si="6"/>
        <v>Normal</v>
      </c>
      <c r="B81" s="14" t="s">
        <v>117</v>
      </c>
      <c r="C81" s="15" t="s">
        <v>58</v>
      </c>
      <c r="D81" s="16">
        <f>IFERROR(VLOOKUP(B81,#REF!,3,FALSE),0)</f>
        <v>0</v>
      </c>
      <c r="E81" s="18">
        <f t="shared" si="7"/>
        <v>0.8</v>
      </c>
      <c r="F81" s="16" t="str">
        <f>IFERROR(VLOOKUP(B81,#REF!,6,FALSE),"")</f>
        <v/>
      </c>
      <c r="G81" s="17">
        <v>50000</v>
      </c>
      <c r="H81" s="17">
        <v>40000</v>
      </c>
      <c r="I81" s="17" t="str">
        <f>IFERROR(VLOOKUP(B81,#REF!,9,FALSE),"")</f>
        <v/>
      </c>
      <c r="J81" s="17">
        <v>10000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10000</v>
      </c>
      <c r="Q81" s="17">
        <v>0</v>
      </c>
      <c r="R81" s="19">
        <v>60000</v>
      </c>
      <c r="S81" s="20">
        <v>4.8</v>
      </c>
      <c r="T81" s="21">
        <v>5.3</v>
      </c>
      <c r="U81" s="19">
        <v>12500</v>
      </c>
      <c r="V81" s="17">
        <v>11258</v>
      </c>
      <c r="W81" s="22">
        <v>0.9</v>
      </c>
      <c r="X81" s="23">
        <f t="shared" si="8"/>
        <v>100</v>
      </c>
      <c r="Y81" s="17">
        <v>71321</v>
      </c>
      <c r="Z81" s="17">
        <v>30000</v>
      </c>
      <c r="AA81" s="17">
        <v>108900</v>
      </c>
      <c r="AB81" s="17">
        <v>0</v>
      </c>
      <c r="AC81" s="15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2017-03-14T05:19:21Z</dcterms:modified>
</cp:coreProperties>
</file>