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6" i="1"/>
  <c r="B26"/>
  <c r="O26" l="1"/>
  <c r="S26" l="1"/>
  <c r="Q26"/>
  <c r="P26"/>
  <c r="L26"/>
  <c r="I26"/>
  <c r="G26"/>
  <c r="F26"/>
  <c r="E26"/>
  <c r="AD26" l="1"/>
  <c r="AD11"/>
  <c r="S11"/>
  <c r="Q11"/>
  <c r="P11"/>
  <c r="O11"/>
  <c r="L11"/>
  <c r="I11"/>
  <c r="H11"/>
  <c r="G11"/>
  <c r="F11"/>
  <c r="E11"/>
  <c r="B11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15"/>
  <c r="S15"/>
  <c r="Q15"/>
  <c r="P15"/>
  <c r="O15"/>
  <c r="L15"/>
  <c r="I15"/>
  <c r="H15"/>
  <c r="G15"/>
  <c r="F15"/>
  <c r="E15"/>
  <c r="B15"/>
  <c r="AD6"/>
  <c r="S6"/>
  <c r="Q6"/>
  <c r="P6"/>
  <c r="O6"/>
  <c r="L6"/>
  <c r="I6"/>
  <c r="H6"/>
  <c r="G6"/>
  <c r="F6"/>
  <c r="E6"/>
  <c r="B6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7"/>
  <c r="S7"/>
  <c r="Q7"/>
  <c r="P7"/>
  <c r="O7"/>
  <c r="L7"/>
  <c r="I7"/>
  <c r="H7"/>
  <c r="G7"/>
  <c r="F7"/>
  <c r="E7"/>
  <c r="B7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3"/>
  <c r="S73"/>
  <c r="Q73"/>
  <c r="P73"/>
  <c r="O73"/>
  <c r="L73"/>
  <c r="I73"/>
  <c r="H73"/>
  <c r="G73"/>
  <c r="F73"/>
  <c r="E73"/>
  <c r="B73"/>
  <c r="AD8"/>
  <c r="S8"/>
  <c r="Q8"/>
  <c r="P8"/>
  <c r="O8"/>
  <c r="L8"/>
  <c r="I8"/>
  <c r="H8"/>
  <c r="G8"/>
  <c r="F8"/>
  <c r="E8"/>
  <c r="B8"/>
  <c r="AD13"/>
  <c r="S13"/>
  <c r="Q13"/>
  <c r="P13"/>
  <c r="O13"/>
  <c r="L13"/>
  <c r="I13"/>
  <c r="H13"/>
  <c r="G13"/>
  <c r="F13"/>
  <c r="E13"/>
  <c r="B13"/>
  <c r="AD70"/>
  <c r="S70"/>
  <c r="Q70"/>
  <c r="P70"/>
  <c r="O70"/>
  <c r="L70"/>
  <c r="I70"/>
  <c r="H70"/>
  <c r="G70"/>
  <c r="F70"/>
  <c r="E70"/>
  <c r="B70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66"/>
  <c r="S66"/>
  <c r="Q66"/>
  <c r="P66"/>
  <c r="O66"/>
  <c r="L66"/>
  <c r="I66"/>
  <c r="H66"/>
  <c r="G66"/>
  <c r="F66"/>
  <c r="E66"/>
  <c r="B66"/>
  <c r="AD74"/>
  <c r="S74"/>
  <c r="Q74"/>
  <c r="P74"/>
  <c r="O74"/>
  <c r="L74"/>
  <c r="I74"/>
  <c r="H74"/>
  <c r="G74"/>
  <c r="F74"/>
  <c r="E74"/>
  <c r="B74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12"/>
  <c r="S12"/>
  <c r="Q12"/>
  <c r="P12"/>
  <c r="O12"/>
  <c r="L12"/>
  <c r="I12"/>
  <c r="H12"/>
  <c r="G12"/>
  <c r="F12"/>
  <c r="E12"/>
  <c r="B12"/>
  <c r="AD69"/>
  <c r="S69"/>
  <c r="Q69"/>
  <c r="P69"/>
  <c r="O69"/>
  <c r="L69"/>
  <c r="I69"/>
  <c r="H69"/>
  <c r="G69"/>
  <c r="F69"/>
  <c r="E69"/>
  <c r="B69"/>
  <c r="AD60"/>
  <c r="S60"/>
  <c r="Q60"/>
  <c r="P60"/>
  <c r="O60"/>
  <c r="L60"/>
  <c r="I60"/>
  <c r="H60"/>
  <c r="G60"/>
  <c r="F60"/>
  <c r="E60"/>
  <c r="B60"/>
  <c r="AD17"/>
  <c r="S17"/>
  <c r="Q17"/>
  <c r="P17"/>
  <c r="O17"/>
  <c r="L17"/>
  <c r="I17"/>
  <c r="H17"/>
  <c r="G17"/>
  <c r="F17"/>
  <c r="E17"/>
  <c r="B17"/>
  <c r="AD68"/>
  <c r="S68"/>
  <c r="Q68"/>
  <c r="P68"/>
  <c r="O68"/>
  <c r="L68"/>
  <c r="I68"/>
  <c r="H68"/>
  <c r="G68"/>
  <c r="F68"/>
  <c r="E68"/>
  <c r="B68"/>
  <c r="AD67"/>
  <c r="S67"/>
  <c r="Q67"/>
  <c r="P67"/>
  <c r="O67"/>
  <c r="L67"/>
  <c r="I67"/>
  <c r="H67"/>
  <c r="G67"/>
  <c r="F67"/>
  <c r="E67"/>
  <c r="B67"/>
  <c r="AD65"/>
  <c r="S65"/>
  <c r="Q65"/>
  <c r="P65"/>
  <c r="O65"/>
  <c r="L65"/>
  <c r="I65"/>
  <c r="H65"/>
  <c r="G65"/>
  <c r="F65"/>
  <c r="E65"/>
  <c r="B65"/>
  <c r="AD55"/>
  <c r="S55"/>
  <c r="Q55"/>
  <c r="P55"/>
  <c r="O55"/>
  <c r="L55"/>
  <c r="I55"/>
  <c r="H55"/>
  <c r="G55"/>
  <c r="F55"/>
  <c r="E55"/>
  <c r="B55"/>
  <c r="AD64"/>
  <c r="S64"/>
  <c r="Q64"/>
  <c r="P64"/>
  <c r="O64"/>
  <c r="L64"/>
  <c r="I64"/>
  <c r="H64"/>
  <c r="G64"/>
  <c r="F64"/>
  <c r="E64"/>
  <c r="B64"/>
  <c r="AD63"/>
  <c r="S63"/>
  <c r="Q63"/>
  <c r="P63"/>
  <c r="O63"/>
  <c r="L63"/>
  <c r="I63"/>
  <c r="H63"/>
  <c r="G63"/>
  <c r="F63"/>
  <c r="E63"/>
  <c r="B63"/>
  <c r="AD62"/>
  <c r="S62"/>
  <c r="Q62"/>
  <c r="P62"/>
  <c r="O62"/>
  <c r="L62"/>
  <c r="I62"/>
  <c r="H62"/>
  <c r="G62"/>
  <c r="F62"/>
  <c r="E62"/>
  <c r="B62"/>
  <c r="AD61"/>
  <c r="S61"/>
  <c r="Q61"/>
  <c r="P61"/>
  <c r="O61"/>
  <c r="L61"/>
  <c r="I61"/>
  <c r="H61"/>
  <c r="G61"/>
  <c r="F61"/>
  <c r="E61"/>
  <c r="B61"/>
  <c r="AD59"/>
  <c r="S59"/>
  <c r="Q59"/>
  <c r="P59"/>
  <c r="O59"/>
  <c r="L59"/>
  <c r="I59"/>
  <c r="H59"/>
  <c r="G59"/>
  <c r="F59"/>
  <c r="E59"/>
  <c r="B59"/>
  <c r="AD22"/>
  <c r="S22"/>
  <c r="Q22"/>
  <c r="P22"/>
  <c r="O22"/>
  <c r="L22"/>
  <c r="I22"/>
  <c r="H22"/>
  <c r="G22"/>
  <c r="F22"/>
  <c r="E22"/>
  <c r="B22"/>
  <c r="AD48"/>
  <c r="S48"/>
  <c r="Q48"/>
  <c r="P48"/>
  <c r="O48"/>
  <c r="L48"/>
  <c r="I48"/>
  <c r="H48"/>
  <c r="G48"/>
  <c r="F48"/>
  <c r="E48"/>
  <c r="B48"/>
  <c r="AD47"/>
  <c r="S47"/>
  <c r="Q47"/>
  <c r="P47"/>
  <c r="O47"/>
  <c r="L47"/>
  <c r="I47"/>
  <c r="H47"/>
  <c r="G47"/>
  <c r="F47"/>
  <c r="E47"/>
  <c r="B47"/>
  <c r="AD4"/>
  <c r="S4"/>
  <c r="Q4"/>
  <c r="P4"/>
  <c r="O4"/>
  <c r="L4"/>
  <c r="I4"/>
  <c r="H4"/>
  <c r="G4"/>
  <c r="F4"/>
  <c r="E4"/>
  <c r="B4"/>
  <c r="AD58"/>
  <c r="S58"/>
  <c r="Q58"/>
  <c r="P58"/>
  <c r="O58"/>
  <c r="L58"/>
  <c r="I58"/>
  <c r="H58"/>
  <c r="G58"/>
  <c r="F58"/>
  <c r="E58"/>
  <c r="B58"/>
  <c r="AD57"/>
  <c r="S57"/>
  <c r="Q57"/>
  <c r="P57"/>
  <c r="O57"/>
  <c r="L57"/>
  <c r="I57"/>
  <c r="H57"/>
  <c r="G57"/>
  <c r="F57"/>
  <c r="E57"/>
  <c r="B57"/>
  <c r="AD56"/>
  <c r="S56"/>
  <c r="Q56"/>
  <c r="P56"/>
  <c r="O56"/>
  <c r="L56"/>
  <c r="I56"/>
  <c r="H56"/>
  <c r="G56"/>
  <c r="F56"/>
  <c r="E56"/>
  <c r="B56"/>
  <c r="AD54"/>
  <c r="S54"/>
  <c r="Q54"/>
  <c r="P54"/>
  <c r="O54"/>
  <c r="L54"/>
  <c r="I54"/>
  <c r="H54"/>
  <c r="G54"/>
  <c r="F54"/>
  <c r="E54"/>
  <c r="B54"/>
  <c r="AD53"/>
  <c r="S53"/>
  <c r="Q53"/>
  <c r="P53"/>
  <c r="O53"/>
  <c r="L53"/>
  <c r="I53"/>
  <c r="H53"/>
  <c r="G53"/>
  <c r="F53"/>
  <c r="E53"/>
  <c r="B53"/>
  <c r="AD52"/>
  <c r="S52"/>
  <c r="Q52"/>
  <c r="P52"/>
  <c r="O52"/>
  <c r="L52"/>
  <c r="I52"/>
  <c r="H52"/>
  <c r="G52"/>
  <c r="F52"/>
  <c r="E52"/>
  <c r="B52"/>
  <c r="AD14"/>
  <c r="S14"/>
  <c r="Q14"/>
  <c r="P14"/>
  <c r="O14"/>
  <c r="L14"/>
  <c r="I14"/>
  <c r="H14"/>
  <c r="G14"/>
  <c r="F14"/>
  <c r="E14"/>
  <c r="B14"/>
  <c r="AD20"/>
  <c r="S20"/>
  <c r="Q20"/>
  <c r="P20"/>
  <c r="O20"/>
  <c r="L20"/>
  <c r="I20"/>
  <c r="H20"/>
  <c r="G20"/>
  <c r="F20"/>
  <c r="E20"/>
  <c r="B20"/>
  <c r="AD51"/>
  <c r="S51"/>
  <c r="Q51"/>
  <c r="P51"/>
  <c r="O51"/>
  <c r="L51"/>
  <c r="I51"/>
  <c r="H51"/>
  <c r="G51"/>
  <c r="F51"/>
  <c r="E51"/>
  <c r="B51"/>
  <c r="AD50"/>
  <c r="S50"/>
  <c r="Q50"/>
  <c r="P50"/>
  <c r="O50"/>
  <c r="L50"/>
  <c r="I50"/>
  <c r="H50"/>
  <c r="G50"/>
  <c r="F50"/>
  <c r="E50"/>
  <c r="B50"/>
  <c r="AD49"/>
  <c r="S49"/>
  <c r="Q49"/>
  <c r="P49"/>
  <c r="O49"/>
  <c r="L49"/>
  <c r="I49"/>
  <c r="H49"/>
  <c r="G49"/>
  <c r="F49"/>
  <c r="E49"/>
  <c r="B49"/>
  <c r="AD46"/>
  <c r="S46"/>
  <c r="Q46"/>
  <c r="P46"/>
  <c r="O46"/>
  <c r="L46"/>
  <c r="I46"/>
  <c r="H46"/>
  <c r="G46"/>
  <c r="F46"/>
  <c r="E46"/>
  <c r="B46"/>
  <c r="AD45"/>
  <c r="S45"/>
  <c r="Q45"/>
  <c r="P45"/>
  <c r="O45"/>
  <c r="L45"/>
  <c r="I45"/>
  <c r="H45"/>
  <c r="G45"/>
  <c r="F45"/>
  <c r="E45"/>
  <c r="B45"/>
  <c r="AD44"/>
  <c r="S44"/>
  <c r="Q44"/>
  <c r="P44"/>
  <c r="O44"/>
  <c r="L44"/>
  <c r="I44"/>
  <c r="H44"/>
  <c r="G44"/>
  <c r="F44"/>
  <c r="E44"/>
  <c r="B44"/>
  <c r="AD43"/>
  <c r="S43"/>
  <c r="Q43"/>
  <c r="P43"/>
  <c r="O43"/>
  <c r="L43"/>
  <c r="I43"/>
  <c r="H43"/>
  <c r="G43"/>
  <c r="F43"/>
  <c r="E43"/>
  <c r="B43"/>
  <c r="AD42"/>
  <c r="S42"/>
  <c r="Q42"/>
  <c r="P42"/>
  <c r="O42"/>
  <c r="L42"/>
  <c r="I42"/>
  <c r="H42"/>
  <c r="G42"/>
  <c r="F42"/>
  <c r="E42"/>
  <c r="B42"/>
  <c r="AD41"/>
  <c r="S41"/>
  <c r="Q41"/>
  <c r="P41"/>
  <c r="O41"/>
  <c r="L41"/>
  <c r="I41"/>
  <c r="H41"/>
  <c r="G41"/>
  <c r="F41"/>
  <c r="E41"/>
  <c r="B41"/>
  <c r="AD40"/>
  <c r="S40"/>
  <c r="Q40"/>
  <c r="P40"/>
  <c r="O40"/>
  <c r="L40"/>
  <c r="I40"/>
  <c r="H40"/>
  <c r="G40"/>
  <c r="F40"/>
  <c r="E40"/>
  <c r="B40"/>
  <c r="AD39"/>
  <c r="S39"/>
  <c r="Q39"/>
  <c r="P39"/>
  <c r="O39"/>
  <c r="L39"/>
  <c r="I39"/>
  <c r="H39"/>
  <c r="G39"/>
  <c r="F39"/>
  <c r="E39"/>
  <c r="B39"/>
  <c r="AD38"/>
  <c r="S38"/>
  <c r="Q38"/>
  <c r="P38"/>
  <c r="O38"/>
  <c r="L38"/>
  <c r="I38"/>
  <c r="H38"/>
  <c r="G38"/>
  <c r="F38"/>
  <c r="E38"/>
  <c r="B38"/>
  <c r="AD37"/>
  <c r="S37"/>
  <c r="Q37"/>
  <c r="P37"/>
  <c r="O37"/>
  <c r="L37"/>
  <c r="I37"/>
  <c r="H37"/>
  <c r="G37"/>
  <c r="F37"/>
  <c r="E37"/>
  <c r="B37"/>
  <c r="AD36"/>
  <c r="S36"/>
  <c r="Q36"/>
  <c r="P36"/>
  <c r="O36"/>
  <c r="L36"/>
  <c r="I36"/>
  <c r="H36"/>
  <c r="G36"/>
  <c r="F36"/>
  <c r="E36"/>
  <c r="B36"/>
  <c r="AD35"/>
  <c r="S35"/>
  <c r="Q35"/>
  <c r="P35"/>
  <c r="O35"/>
  <c r="L35"/>
  <c r="I35"/>
  <c r="H35"/>
  <c r="G35"/>
  <c r="F35"/>
  <c r="E35"/>
  <c r="B35"/>
  <c r="AD21"/>
  <c r="S21"/>
  <c r="Q21"/>
  <c r="P21"/>
  <c r="O21"/>
  <c r="L21"/>
  <c r="I21"/>
  <c r="H21"/>
  <c r="G21"/>
  <c r="F21"/>
  <c r="E21"/>
  <c r="B21"/>
  <c r="AD5"/>
  <c r="S5"/>
  <c r="Q5"/>
  <c r="P5"/>
  <c r="O5"/>
  <c r="L5"/>
  <c r="I5"/>
  <c r="H5"/>
  <c r="G5"/>
  <c r="F5"/>
  <c r="E5"/>
  <c r="B5"/>
  <c r="AD23"/>
  <c r="S23"/>
  <c r="Q23"/>
  <c r="P23"/>
  <c r="O23"/>
  <c r="L23"/>
  <c r="I23"/>
  <c r="H23"/>
  <c r="G23"/>
  <c r="F23"/>
  <c r="E23"/>
  <c r="B23"/>
  <c r="AD34"/>
  <c r="S34"/>
  <c r="Q34"/>
  <c r="P34"/>
  <c r="O34"/>
  <c r="L34"/>
  <c r="I34"/>
  <c r="H34"/>
  <c r="G34"/>
  <c r="F34"/>
  <c r="E34"/>
  <c r="B34"/>
  <c r="AD33"/>
  <c r="S33"/>
  <c r="Q33"/>
  <c r="P33"/>
  <c r="O33"/>
  <c r="L33"/>
  <c r="I33"/>
  <c r="H33"/>
  <c r="G33"/>
  <c r="F33"/>
  <c r="E33"/>
  <c r="B33"/>
  <c r="AD32"/>
  <c r="S32"/>
  <c r="Q32"/>
  <c r="P32"/>
  <c r="O32"/>
  <c r="L32"/>
  <c r="I32"/>
  <c r="H32"/>
  <c r="G32"/>
  <c r="F32"/>
  <c r="E32"/>
  <c r="B32"/>
  <c r="AD16"/>
  <c r="S16"/>
  <c r="Q16"/>
  <c r="P16"/>
  <c r="O16"/>
  <c r="L16"/>
  <c r="I16"/>
  <c r="H16"/>
  <c r="G16"/>
  <c r="F16"/>
  <c r="E16"/>
  <c r="B16"/>
  <c r="AD19"/>
  <c r="S19"/>
  <c r="Q19"/>
  <c r="P19"/>
  <c r="O19"/>
  <c r="L19"/>
  <c r="I19"/>
  <c r="H19"/>
  <c r="G19"/>
  <c r="F19"/>
  <c r="E19"/>
  <c r="B19"/>
  <c r="AD18"/>
  <c r="S18"/>
  <c r="Q18"/>
  <c r="P18"/>
  <c r="O18"/>
  <c r="L18"/>
  <c r="I18"/>
  <c r="H18"/>
  <c r="G18"/>
  <c r="F18"/>
  <c r="E18"/>
  <c r="B18"/>
  <c r="AD29"/>
  <c r="S29"/>
  <c r="Q29"/>
  <c r="P29"/>
  <c r="O29"/>
  <c r="L29"/>
  <c r="I29"/>
  <c r="H29"/>
  <c r="G29"/>
  <c r="F29"/>
  <c r="E29"/>
  <c r="B29"/>
  <c r="AD28"/>
  <c r="S28"/>
  <c r="Q28"/>
  <c r="P28"/>
  <c r="O28"/>
  <c r="L28"/>
  <c r="I28"/>
  <c r="H28"/>
  <c r="G28"/>
  <c r="F28"/>
  <c r="E28"/>
  <c r="B28"/>
  <c r="AD9"/>
  <c r="S9"/>
  <c r="Q9"/>
  <c r="P9"/>
  <c r="O9"/>
  <c r="L9"/>
  <c r="I9"/>
  <c r="H9"/>
  <c r="G9"/>
  <c r="F9"/>
  <c r="E9"/>
  <c r="B9"/>
  <c r="AD27"/>
  <c r="S27"/>
  <c r="Q27"/>
  <c r="P27"/>
  <c r="O27"/>
  <c r="L27"/>
  <c r="I27"/>
  <c r="H27"/>
  <c r="G27"/>
  <c r="F27"/>
  <c r="E27"/>
  <c r="B27"/>
  <c r="AD25"/>
  <c r="S25"/>
  <c r="Q25"/>
  <c r="P25"/>
  <c r="O25"/>
  <c r="L25"/>
  <c r="I25"/>
  <c r="H25"/>
  <c r="G25"/>
  <c r="F25"/>
  <c r="E25"/>
  <c r="B25"/>
  <c r="AD24"/>
  <c r="S24"/>
  <c r="Q24"/>
  <c r="P24"/>
  <c r="O24"/>
  <c r="L24"/>
  <c r="I24"/>
  <c r="H24"/>
  <c r="G24"/>
  <c r="F24"/>
  <c r="E24"/>
  <c r="B24"/>
  <c r="AD31"/>
  <c r="S31"/>
  <c r="Q31"/>
  <c r="P31"/>
  <c r="O31"/>
  <c r="L31"/>
  <c r="I31"/>
  <c r="H31"/>
  <c r="G31"/>
  <c r="F31"/>
  <c r="E31"/>
  <c r="B31"/>
  <c r="AD30"/>
  <c r="S30"/>
  <c r="Q30"/>
  <c r="P30"/>
  <c r="O30"/>
  <c r="L30"/>
  <c r="I30"/>
  <c r="H30"/>
  <c r="G30"/>
  <c r="F30"/>
  <c r="E30"/>
  <c r="B30"/>
  <c r="AD10"/>
  <c r="S10"/>
  <c r="Q10"/>
  <c r="P10"/>
  <c r="O10"/>
  <c r="L10"/>
  <c r="I10"/>
  <c r="H10"/>
  <c r="G10"/>
  <c r="F10"/>
  <c r="E10"/>
  <c r="B10"/>
</calcChain>
</file>

<file path=xl/sharedStrings.xml><?xml version="1.0" encoding="utf-8"?>
<sst xmlns="http://schemas.openxmlformats.org/spreadsheetml/2006/main" count="492" uniqueCount="135">
  <si>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</si>
  <si>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</si>
  <si>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</si>
  <si>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</si>
  <si>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</si>
  <si>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</si>
  <si>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</si>
  <si>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</si>
  <si>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</si>
  <si>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</si>
  <si>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</si>
  <si>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</si>
  <si>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</si>
  <si>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</si>
  <si>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</si>
  <si>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</si>
  <si>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</si>
  <si>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</si>
  <si>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</si>
  <si>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</si>
  <si>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</si>
  <si>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</si>
  <si>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</si>
  <si>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</si>
  <si>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</si>
  <si>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</si>
  <si>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</si>
  <si>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</si>
  <si>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</si>
  <si>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</si>
  <si>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</si>
  <si>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</si>
  <si>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</si>
  <si>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</si>
  <si>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</si>
  <si>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</si>
  <si>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</si>
  <si>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2017/01/11 12:26</t>
  </si>
  <si>
    <t>AITG</t>
  </si>
  <si>
    <t/>
  </si>
  <si>
    <t>200446-PG14</t>
  </si>
  <si>
    <t>MICRO CRYSTAL</t>
  </si>
  <si>
    <t>E</t>
  </si>
  <si>
    <t>3545</t>
  </si>
  <si>
    <t>BC6130A04-IQQB-R</t>
  </si>
  <si>
    <t>CSR</t>
  </si>
  <si>
    <t>lynn.kao</t>
  </si>
  <si>
    <t>CSR8811A12-ICXR-R</t>
  </si>
  <si>
    <t>CSRG0530B01-IBBF-R</t>
  </si>
  <si>
    <t>LiaoAngel</t>
  </si>
  <si>
    <t>1SS383(TE85L,F)</t>
  </si>
  <si>
    <t>TOSHIBA</t>
  </si>
  <si>
    <t>F</t>
  </si>
  <si>
    <t>1SS416CT(TL3AP,E)</t>
  </si>
  <si>
    <t>2SA2154CT-GR(L3A,E</t>
  </si>
  <si>
    <t>2SA2154CTGR,L3AF(T</t>
  </si>
  <si>
    <t>2SC6026CT-GR(TPL3)</t>
  </si>
  <si>
    <t>CMF04(TE12L,Q,M)</t>
  </si>
  <si>
    <t>CRS06(TE85L,Q,M)</t>
  </si>
  <si>
    <t>CRS30I30A(TE85L,Q)</t>
  </si>
  <si>
    <t>CUS10F30,H3F(T</t>
  </si>
  <si>
    <t>DF2B6.8AFS,L3M(T</t>
  </si>
  <si>
    <t>DF2B6.8M1ACT</t>
  </si>
  <si>
    <t>DF2B6M4SL,L3F(T</t>
  </si>
  <si>
    <t>DF5A6.8JE(TE85L,F)</t>
  </si>
  <si>
    <t>DSF01S30SC</t>
  </si>
  <si>
    <t>RCLAMP0503N.TCT</t>
  </si>
  <si>
    <t>SEMTECH</t>
  </si>
  <si>
    <t>RCLAMP0504F.TCT</t>
  </si>
  <si>
    <t>RCLAMP0521P.TCT</t>
  </si>
  <si>
    <t>RCLAMP0521PATCT</t>
  </si>
  <si>
    <t>RCLAMP0524P.TCT</t>
  </si>
  <si>
    <t>RCLAMP0542Z.TFT</t>
  </si>
  <si>
    <t>SSM3J16CT</t>
  </si>
  <si>
    <t>SSM3K15AMFV</t>
  </si>
  <si>
    <t>SSM3K15FV</t>
  </si>
  <si>
    <t>SSM3K16CT(TL3APP1E</t>
  </si>
  <si>
    <t>SSM3K16FU,LF(T</t>
  </si>
  <si>
    <t>SSM3K329R</t>
  </si>
  <si>
    <t>SSM3K35MFV</t>
  </si>
  <si>
    <t>SSM6J216FE,LF(A</t>
  </si>
  <si>
    <t>SSM6J414TU,LF(T</t>
  </si>
  <si>
    <t>SSM6J501NU,LF(T</t>
  </si>
  <si>
    <t>SSM6L14FE</t>
  </si>
  <si>
    <t>SSM6L40TU,LF(T</t>
  </si>
  <si>
    <t>SSM6N36FE</t>
  </si>
  <si>
    <t>SSM6P39TU,LF(T</t>
  </si>
  <si>
    <t>T6TW3AFG-0003(O)</t>
  </si>
  <si>
    <t>T6UJ1XBG-0003(O2)</t>
  </si>
  <si>
    <t>T6UJ1XBG0003(W1LO2</t>
  </si>
  <si>
    <t>TC220C080AFG102(QZ</t>
  </si>
  <si>
    <t>TC58BYG0S3HBAI6JDH</t>
  </si>
  <si>
    <t>TC74VHC132FT(EK2,M</t>
  </si>
  <si>
    <t>TC74VHC86FT(EL,K)</t>
  </si>
  <si>
    <t>TC75S55FU(TE85L,F)</t>
  </si>
  <si>
    <t>TC7PZ07FU,LF(T</t>
  </si>
  <si>
    <t>TC7PZ14FU</t>
  </si>
  <si>
    <t>TC7PZ34FU,LJ(CT</t>
  </si>
  <si>
    <t>TC7SB3157CFU</t>
  </si>
  <si>
    <t>TC7SG04AFS,L3F(T</t>
  </si>
  <si>
    <t>TC7SH04FU</t>
  </si>
  <si>
    <t>TC7SH126FU,LJ(CT</t>
  </si>
  <si>
    <t>TC7SH14F,LJ(CT</t>
  </si>
  <si>
    <t>TC7SH32F,LJ(CT</t>
  </si>
  <si>
    <t>TC7SZ02F</t>
  </si>
  <si>
    <t>TC7SZ04F(TE85L,F)</t>
  </si>
  <si>
    <t>TC7SZ04FE,LJ(CT</t>
  </si>
  <si>
    <t>TC7SZ04FU</t>
  </si>
  <si>
    <t>TC7SZ07FU</t>
  </si>
  <si>
    <t>TC7SZ08FU</t>
  </si>
  <si>
    <t>TC7SZ14FU</t>
  </si>
  <si>
    <t>TC7SZ32F(T5L,JF,T)</t>
  </si>
  <si>
    <t>TC7SZ32FU</t>
  </si>
  <si>
    <t>TC7USB40MU,LF(S</t>
  </si>
  <si>
    <t>TC7USB42MU,LF(S</t>
  </si>
  <si>
    <t>TC7WH126FK</t>
  </si>
  <si>
    <t>TC7WH74FC(TE85L)</t>
  </si>
  <si>
    <t>TC7WZ74FK</t>
  </si>
  <si>
    <t>THGBMFG6C1LBAILJ2H</t>
  </si>
  <si>
    <t>TK13A60D</t>
  </si>
  <si>
    <t>TK6A65D(STA4,X,M)</t>
  </si>
  <si>
    <t>TK7P65W</t>
  </si>
  <si>
    <t>TLP175A(TPL,E(T</t>
  </si>
  <si>
    <t>TLP785</t>
  </si>
  <si>
    <t>TMBT3904,LM(T</t>
  </si>
  <si>
    <t>TPC6012,LF(CM</t>
  </si>
  <si>
    <t>TPC8125,LQ(S</t>
  </si>
  <si>
    <t>TPCC8074,L1Q(CM</t>
  </si>
  <si>
    <t>TPCP8303</t>
  </si>
  <si>
    <t>TPH1500CNH</t>
  </si>
  <si>
    <t>UCLAMP2401T.TCT</t>
  </si>
  <si>
    <t>UCLAMP3301P.TCT</t>
  </si>
  <si>
    <t>UCLAMP3311Z.TNT</t>
  </si>
  <si>
    <t>UP7604AMT3-31</t>
  </si>
  <si>
    <t>UPI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</si>
</sst>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88" totalsRowShown="0" headerRowDxfId="36" dataDxfId="35" tableBorderDxfId="34">
  <autoFilter ref="B3:AI88">
    <filterColumn colId="22">
      <filters>
        <filter val="1,120,000"/>
        <filter val="1,570,000"/>
        <filter val="1,620,000"/>
        <filter val="10,000"/>
        <filter val="100,000"/>
        <filter val="112,000"/>
        <filter val="112,455"/>
        <filter val="113,880"/>
        <filter val="12,000"/>
        <filter val="120,000"/>
        <filter val="123,000"/>
        <filter val="129,000"/>
        <filter val="135,000"/>
        <filter val="15,000"/>
        <filter val="16,200"/>
        <filter val="160,055"/>
        <filter val="168,000"/>
        <filter val="18,000"/>
        <filter val="190,000"/>
        <filter val="2,000"/>
        <filter val="2,200,000"/>
        <filter val="200,000"/>
        <filter val="201,000"/>
        <filter val="21,000"/>
        <filter val="210,000"/>
        <filter val="22,000"/>
        <filter val="24,000"/>
        <filter val="258,000"/>
        <filter val="279,000"/>
        <filter val="281,030"/>
        <filter val="294,000"/>
        <filter val="3,000"/>
        <filter val="305,000"/>
        <filter val="354,000"/>
        <filter val="363,000"/>
        <filter val="390,000"/>
        <filter val="4,000"/>
        <filter val="4,980,000"/>
        <filter val="414,000"/>
        <filter val="45,000"/>
        <filter val="48,000"/>
        <filter val="480,000"/>
        <filter val="49,000"/>
        <filter val="522,000"/>
        <filter val="530,000"/>
        <filter val="55,603"/>
        <filter val="56,000"/>
        <filter val="609,000"/>
        <filter val="636,000"/>
        <filter val="717,000"/>
        <filter val="735,000"/>
        <filter val="744,000"/>
        <filter val="798,000"/>
        <filter val="8,000"/>
        <filter val="871,000"/>
        <filter val="9,000"/>
        <filter val="93,000"/>
        <filter val="954,000"/>
        <filter val="99,0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88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O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41" width="9" style="2"/>
    <col min="42" max="42" width="9" style="2" collapsed="1"/>
    <col min="43" max="60" width="9" style="2"/>
    <col min="61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2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8960</v>
      </c>
      <c r="B4" s="12" t="str">
        <f t="shared" ref="B4:B35" si="0">IF(OR(AA4=0,LEN(AA4)=0)*OR(AB4=0,LEN(AB4)=0),IF(X4&gt;0,"ZeroZero","None"),IF(IF(LEN(Y4)=0,0,Y4)&gt;16,"OverStock",IF(AA4=0,"FCST","Normal")))</f>
        <v>OverStock</v>
      </c>
      <c r="C4" s="13" t="s">
        <v>91</v>
      </c>
      <c r="D4" s="14" t="s">
        <v>51</v>
      </c>
      <c r="E4" s="15">
        <f t="shared" ref="E4:E35" si="1">IF(AA4=0,"前八週無拉料",ROUND(M4/AA4,1))</f>
        <v>56.8</v>
      </c>
      <c r="F4" s="16" t="str">
        <f t="shared" ref="F4:F35" si="2">IF(OR(AB4=0,LEN(AB4)=0),"--",ROUND(M4/AB4,1))</f>
        <v>--</v>
      </c>
      <c r="G4" s="16">
        <f t="shared" ref="G4:G35" si="3">IF(AA4=0,"--",ROUND(J4/AA4,1))</f>
        <v>50.3</v>
      </c>
      <c r="H4" s="16" t="str">
        <f t="shared" ref="H4:H35" si="4">IF(OR(AB4=0,LEN(AB4)=0),"--",ROUND(J4/AB4,1))</f>
        <v>--</v>
      </c>
      <c r="I4" s="17" t="str">
        <f>IFERROR(VLOOKUP(C4,#REF!,8,FALSE),"")</f>
        <v/>
      </c>
      <c r="J4" s="18">
        <v>132000</v>
      </c>
      <c r="K4" s="18">
        <v>2000</v>
      </c>
      <c r="L4" s="17" t="str">
        <f>IFERROR(VLOOKUP(C4,#REF!,11,FALSE),"")</f>
        <v/>
      </c>
      <c r="M4" s="18">
        <v>149030</v>
      </c>
      <c r="N4" s="19" t="s">
        <v>49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149030</v>
      </c>
      <c r="U4" s="18">
        <v>0</v>
      </c>
      <c r="V4" s="18">
        <v>0</v>
      </c>
      <c r="W4" s="18">
        <v>0</v>
      </c>
      <c r="X4" s="22">
        <v>281030</v>
      </c>
      <c r="Y4" s="16">
        <v>107.1</v>
      </c>
      <c r="Z4" s="23" t="s">
        <v>39</v>
      </c>
      <c r="AA4" s="22">
        <v>2625</v>
      </c>
      <c r="AB4" s="18" t="s">
        <v>39</v>
      </c>
      <c r="AC4" s="24" t="s">
        <v>42</v>
      </c>
      <c r="AD4" s="25" t="str">
        <f t="shared" ref="AD4:AD35" si="5">IF($AC4="E","E",IF($AC4="F","F",IF($AC4&lt;0.5,50,IF($AC4&lt;2,100,150))))</f>
        <v>E</v>
      </c>
      <c r="AE4" s="18">
        <v>0</v>
      </c>
      <c r="AF4" s="18">
        <v>0</v>
      </c>
      <c r="AG4" s="18">
        <v>0</v>
      </c>
      <c r="AH4" s="18">
        <v>0</v>
      </c>
      <c r="AI4" s="14" t="s">
        <v>43</v>
      </c>
    </row>
    <row r="5" spans="1:35" ht="16.5" customHeight="1">
      <c r="A5">
        <v>8496</v>
      </c>
      <c r="B5" s="12" t="str">
        <f t="shared" si="0"/>
        <v>OverStock</v>
      </c>
      <c r="C5" s="13" t="s">
        <v>65</v>
      </c>
      <c r="D5" s="14" t="s">
        <v>51</v>
      </c>
      <c r="E5" s="15">
        <f t="shared" si="1"/>
        <v>12.5</v>
      </c>
      <c r="F5" s="16">
        <f t="shared" si="2"/>
        <v>17.600000000000001</v>
      </c>
      <c r="G5" s="16">
        <f t="shared" si="3"/>
        <v>17.3</v>
      </c>
      <c r="H5" s="16">
        <f t="shared" si="4"/>
        <v>24.3</v>
      </c>
      <c r="I5" s="17" t="str">
        <f>IFERROR(VLOOKUP(C5,#REF!,8,FALSE),"")</f>
        <v/>
      </c>
      <c r="J5" s="18">
        <v>2890000</v>
      </c>
      <c r="K5" s="18">
        <v>2890000</v>
      </c>
      <c r="L5" s="17" t="str">
        <f>IFERROR(VLOOKUP(C5,#REF!,11,FALSE),"")</f>
        <v/>
      </c>
      <c r="M5" s="18">
        <v>2090000</v>
      </c>
      <c r="N5" s="19" t="s">
        <v>49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2090000</v>
      </c>
      <c r="U5" s="18">
        <v>0</v>
      </c>
      <c r="V5" s="18">
        <v>0</v>
      </c>
      <c r="W5" s="18">
        <v>0</v>
      </c>
      <c r="X5" s="22">
        <v>4980000</v>
      </c>
      <c r="Y5" s="16">
        <v>29.7</v>
      </c>
      <c r="Z5" s="23">
        <v>41.8</v>
      </c>
      <c r="AA5" s="22">
        <v>167500</v>
      </c>
      <c r="AB5" s="18">
        <v>119004</v>
      </c>
      <c r="AC5" s="24">
        <v>0.7</v>
      </c>
      <c r="AD5" s="25">
        <f t="shared" si="5"/>
        <v>100</v>
      </c>
      <c r="AE5" s="18">
        <v>0</v>
      </c>
      <c r="AF5" s="18">
        <v>777232</v>
      </c>
      <c r="AG5" s="18">
        <v>1247816</v>
      </c>
      <c r="AH5" s="18">
        <v>576008</v>
      </c>
      <c r="AI5" s="14" t="s">
        <v>43</v>
      </c>
    </row>
    <row r="6" spans="1:35" ht="16.5" customHeight="1">
      <c r="A6">
        <v>8494</v>
      </c>
      <c r="B6" s="12" t="str">
        <f t="shared" si="0"/>
        <v>OverStock</v>
      </c>
      <c r="C6" s="13" t="s">
        <v>127</v>
      </c>
      <c r="D6" s="14" t="s">
        <v>51</v>
      </c>
      <c r="E6" s="15">
        <f t="shared" si="1"/>
        <v>36</v>
      </c>
      <c r="F6" s="16" t="str">
        <f t="shared" si="2"/>
        <v>--</v>
      </c>
      <c r="G6" s="16">
        <f t="shared" si="3"/>
        <v>12.8</v>
      </c>
      <c r="H6" s="16" t="str">
        <f t="shared" si="4"/>
        <v>--</v>
      </c>
      <c r="I6" s="17" t="str">
        <f>IFERROR(VLOOKUP(C6,#REF!,8,FALSE),"")</f>
        <v/>
      </c>
      <c r="J6" s="18">
        <v>80000</v>
      </c>
      <c r="K6" s="18">
        <v>0</v>
      </c>
      <c r="L6" s="17" t="str">
        <f>IFERROR(VLOOKUP(C6,#REF!,11,FALSE),"")</f>
        <v/>
      </c>
      <c r="M6" s="18">
        <v>225000</v>
      </c>
      <c r="N6" s="19" t="s">
        <v>49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225000</v>
      </c>
      <c r="U6" s="18">
        <v>0</v>
      </c>
      <c r="V6" s="18">
        <v>0</v>
      </c>
      <c r="W6" s="18">
        <v>0</v>
      </c>
      <c r="X6" s="22">
        <v>305000</v>
      </c>
      <c r="Y6" s="16">
        <v>48.8</v>
      </c>
      <c r="Z6" s="23" t="s">
        <v>39</v>
      </c>
      <c r="AA6" s="22">
        <v>6250</v>
      </c>
      <c r="AB6" s="18" t="s">
        <v>39</v>
      </c>
      <c r="AC6" s="24" t="s">
        <v>42</v>
      </c>
      <c r="AD6" s="25" t="str">
        <f t="shared" si="5"/>
        <v>E</v>
      </c>
      <c r="AE6" s="18">
        <v>0</v>
      </c>
      <c r="AF6" s="18">
        <v>0</v>
      </c>
      <c r="AG6" s="18">
        <v>0</v>
      </c>
      <c r="AH6" s="18">
        <v>0</v>
      </c>
      <c r="AI6" s="14" t="s">
        <v>43</v>
      </c>
    </row>
    <row r="7" spans="1:35" ht="16.5" customHeight="1">
      <c r="A7">
        <v>8495</v>
      </c>
      <c r="B7" s="12" t="str">
        <f t="shared" si="0"/>
        <v>ZeroZero</v>
      </c>
      <c r="C7" s="13" t="s">
        <v>122</v>
      </c>
      <c r="D7" s="14" t="s">
        <v>51</v>
      </c>
      <c r="E7" s="15" t="str">
        <f t="shared" si="1"/>
        <v>前八週無拉料</v>
      </c>
      <c r="F7" s="16" t="str">
        <f t="shared" si="2"/>
        <v>--</v>
      </c>
      <c r="G7" s="16" t="str">
        <f t="shared" si="3"/>
        <v>--</v>
      </c>
      <c r="H7" s="16" t="str">
        <f t="shared" si="4"/>
        <v>--</v>
      </c>
      <c r="I7" s="17" t="str">
        <f>IFERROR(VLOOKUP(C7,#REF!,8,FALSE),"")</f>
        <v/>
      </c>
      <c r="J7" s="18">
        <v>0</v>
      </c>
      <c r="K7" s="18">
        <v>0</v>
      </c>
      <c r="L7" s="17" t="str">
        <f>IFERROR(VLOOKUP(C7,#REF!,11,FALSE),"")</f>
        <v/>
      </c>
      <c r="M7" s="18">
        <v>49000</v>
      </c>
      <c r="N7" s="19" t="s">
        <v>49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49000</v>
      </c>
      <c r="U7" s="18">
        <v>0</v>
      </c>
      <c r="V7" s="18">
        <v>0</v>
      </c>
      <c r="W7" s="18">
        <v>0</v>
      </c>
      <c r="X7" s="22">
        <v>49000</v>
      </c>
      <c r="Y7" s="16" t="s">
        <v>39</v>
      </c>
      <c r="Z7" s="23" t="s">
        <v>39</v>
      </c>
      <c r="AA7" s="22">
        <v>0</v>
      </c>
      <c r="AB7" s="18">
        <v>0</v>
      </c>
      <c r="AC7" s="24" t="s">
        <v>42</v>
      </c>
      <c r="AD7" s="25" t="str">
        <f t="shared" si="5"/>
        <v>E</v>
      </c>
      <c r="AE7" s="18">
        <v>0</v>
      </c>
      <c r="AF7" s="18">
        <v>0</v>
      </c>
      <c r="AG7" s="18">
        <v>0</v>
      </c>
      <c r="AH7" s="18">
        <v>0</v>
      </c>
      <c r="AI7" s="14" t="s">
        <v>43</v>
      </c>
    </row>
    <row r="8" spans="1:35" ht="16.5" customHeight="1">
      <c r="A8">
        <v>5793</v>
      </c>
      <c r="B8" s="12" t="str">
        <f t="shared" si="0"/>
        <v>FCST</v>
      </c>
      <c r="C8" s="13" t="s">
        <v>117</v>
      </c>
      <c r="D8" s="14" t="s">
        <v>51</v>
      </c>
      <c r="E8" s="15" t="str">
        <f t="shared" si="1"/>
        <v>前八週無拉料</v>
      </c>
      <c r="F8" s="16">
        <f t="shared" si="2"/>
        <v>29.1</v>
      </c>
      <c r="G8" s="16" t="str">
        <f t="shared" si="3"/>
        <v>--</v>
      </c>
      <c r="H8" s="16">
        <f t="shared" si="4"/>
        <v>16.2</v>
      </c>
      <c r="I8" s="17" t="str">
        <f>IFERROR(VLOOKUP(C8,#REF!,8,FALSE),"")</f>
        <v/>
      </c>
      <c r="J8" s="18">
        <v>105000</v>
      </c>
      <c r="K8" s="18">
        <v>0</v>
      </c>
      <c r="L8" s="17" t="str">
        <f>IFERROR(VLOOKUP(C8,#REF!,11,FALSE),"")</f>
        <v/>
      </c>
      <c r="M8" s="18">
        <v>189000</v>
      </c>
      <c r="N8" s="19" t="s">
        <v>49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189000</v>
      </c>
      <c r="U8" s="18">
        <v>0</v>
      </c>
      <c r="V8" s="18">
        <v>0</v>
      </c>
      <c r="W8" s="18">
        <v>0</v>
      </c>
      <c r="X8" s="22">
        <v>294000</v>
      </c>
      <c r="Y8" s="16" t="s">
        <v>39</v>
      </c>
      <c r="Z8" s="23">
        <v>45.3</v>
      </c>
      <c r="AA8" s="22">
        <v>0</v>
      </c>
      <c r="AB8" s="18">
        <v>6484</v>
      </c>
      <c r="AC8" s="24" t="s">
        <v>52</v>
      </c>
      <c r="AD8" s="25" t="str">
        <f t="shared" si="5"/>
        <v>F</v>
      </c>
      <c r="AE8" s="18">
        <v>22357</v>
      </c>
      <c r="AF8" s="18">
        <v>36000</v>
      </c>
      <c r="AG8" s="18">
        <v>93950</v>
      </c>
      <c r="AH8" s="18">
        <v>19000</v>
      </c>
      <c r="AI8" s="14" t="s">
        <v>43</v>
      </c>
    </row>
    <row r="9" spans="1:35" ht="16.5" customHeight="1">
      <c r="A9">
        <v>5795</v>
      </c>
      <c r="B9" s="12" t="str">
        <f t="shared" si="0"/>
        <v>OverStock</v>
      </c>
      <c r="C9" s="13" t="s">
        <v>55</v>
      </c>
      <c r="D9" s="14" t="s">
        <v>51</v>
      </c>
      <c r="E9" s="15">
        <f t="shared" si="1"/>
        <v>8.6</v>
      </c>
      <c r="F9" s="16" t="str">
        <f t="shared" si="2"/>
        <v>--</v>
      </c>
      <c r="G9" s="16">
        <f t="shared" si="3"/>
        <v>15.1</v>
      </c>
      <c r="H9" s="16" t="str">
        <f t="shared" si="4"/>
        <v>--</v>
      </c>
      <c r="I9" s="17" t="str">
        <f>IFERROR(VLOOKUP(C9,#REF!,8,FALSE),"")</f>
        <v/>
      </c>
      <c r="J9" s="18">
        <v>1000000</v>
      </c>
      <c r="K9" s="18">
        <v>970000</v>
      </c>
      <c r="L9" s="17" t="str">
        <f>IFERROR(VLOOKUP(C9,#REF!,11,FALSE),"")</f>
        <v/>
      </c>
      <c r="M9" s="18">
        <v>570000</v>
      </c>
      <c r="N9" s="19" t="s">
        <v>49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570000</v>
      </c>
      <c r="U9" s="18">
        <v>0</v>
      </c>
      <c r="V9" s="18">
        <v>0</v>
      </c>
      <c r="W9" s="18">
        <v>0</v>
      </c>
      <c r="X9" s="22">
        <v>1570000</v>
      </c>
      <c r="Y9" s="16">
        <v>23.7</v>
      </c>
      <c r="Z9" s="23" t="s">
        <v>39</v>
      </c>
      <c r="AA9" s="22">
        <v>66250</v>
      </c>
      <c r="AB9" s="18" t="s">
        <v>39</v>
      </c>
      <c r="AC9" s="24" t="s">
        <v>42</v>
      </c>
      <c r="AD9" s="25" t="str">
        <f t="shared" si="5"/>
        <v>E</v>
      </c>
      <c r="AE9" s="18">
        <v>0</v>
      </c>
      <c r="AF9" s="18">
        <v>0</v>
      </c>
      <c r="AG9" s="18">
        <v>0</v>
      </c>
      <c r="AH9" s="18">
        <v>0</v>
      </c>
      <c r="AI9" s="14" t="s">
        <v>43</v>
      </c>
    </row>
    <row r="10" spans="1:35" ht="16.5" hidden="1" customHeight="1">
      <c r="A10">
        <v>5757</v>
      </c>
      <c r="B10" s="12" t="str">
        <f t="shared" si="0"/>
        <v>None</v>
      </c>
      <c r="C10" s="13" t="s">
        <v>44</v>
      </c>
      <c r="D10" s="14" t="s">
        <v>45</v>
      </c>
      <c r="E10" s="15" t="str">
        <f t="shared" si="1"/>
        <v>前八週無拉料</v>
      </c>
      <c r="F10" s="16" t="str">
        <f t="shared" si="2"/>
        <v>--</v>
      </c>
      <c r="G10" s="16" t="str">
        <f t="shared" si="3"/>
        <v>--</v>
      </c>
      <c r="H10" s="16" t="str">
        <f t="shared" si="4"/>
        <v>--</v>
      </c>
      <c r="I10" s="17" t="str">
        <f>IFERROR(VLOOKUP(C10,#REF!,8,FALSE),"")</f>
        <v/>
      </c>
      <c r="J10" s="18">
        <v>0</v>
      </c>
      <c r="K10" s="18">
        <v>0</v>
      </c>
      <c r="L10" s="17" t="str">
        <f>IFERROR(VLOOKUP(C10,#REF!,11,FALSE),"")</f>
        <v/>
      </c>
      <c r="M10" s="18">
        <v>0</v>
      </c>
      <c r="N10" s="19" t="s">
        <v>46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0</v>
      </c>
      <c r="U10" s="18">
        <v>0</v>
      </c>
      <c r="V10" s="18">
        <v>0</v>
      </c>
      <c r="W10" s="18">
        <v>0</v>
      </c>
      <c r="X10" s="22">
        <v>0</v>
      </c>
      <c r="Y10" s="16" t="s">
        <v>39</v>
      </c>
      <c r="Z10" s="23" t="s">
        <v>39</v>
      </c>
      <c r="AA10" s="22">
        <v>0</v>
      </c>
      <c r="AB10" s="18" t="s">
        <v>39</v>
      </c>
      <c r="AC10" s="24" t="s">
        <v>42</v>
      </c>
      <c r="AD10" s="25" t="str">
        <f t="shared" si="5"/>
        <v>E</v>
      </c>
      <c r="AE10" s="18">
        <v>0</v>
      </c>
      <c r="AF10" s="18">
        <v>0</v>
      </c>
      <c r="AG10" s="18">
        <v>0</v>
      </c>
      <c r="AH10" s="18">
        <v>0</v>
      </c>
      <c r="AI10" s="14" t="s">
        <v>43</v>
      </c>
    </row>
    <row r="11" spans="1:35" ht="16.5" customHeight="1">
      <c r="A11">
        <v>6568</v>
      </c>
      <c r="B11" s="12" t="str">
        <f t="shared" si="0"/>
        <v>ZeroZero</v>
      </c>
      <c r="C11" s="13" t="s">
        <v>133</v>
      </c>
      <c r="D11" s="14" t="s">
        <v>134</v>
      </c>
      <c r="E11" s="15" t="str">
        <f t="shared" si="1"/>
        <v>前八週無拉料</v>
      </c>
      <c r="F11" s="16" t="str">
        <f t="shared" si="2"/>
        <v>--</v>
      </c>
      <c r="G11" s="16" t="str">
        <f t="shared" si="3"/>
        <v>--</v>
      </c>
      <c r="H11" s="16" t="str">
        <f t="shared" si="4"/>
        <v>--</v>
      </c>
      <c r="I11" s="17" t="str">
        <f>IFERROR(VLOOKUP(C11,#REF!,8,FALSE),"")</f>
        <v/>
      </c>
      <c r="J11" s="18">
        <v>0</v>
      </c>
      <c r="K11" s="18">
        <v>0</v>
      </c>
      <c r="L11" s="17" t="str">
        <f>IFERROR(VLOOKUP(C11,#REF!,11,FALSE),"")</f>
        <v/>
      </c>
      <c r="M11" s="18">
        <v>113880</v>
      </c>
      <c r="N11" s="19" t="s">
        <v>46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113880</v>
      </c>
      <c r="U11" s="18">
        <v>0</v>
      </c>
      <c r="V11" s="18">
        <v>0</v>
      </c>
      <c r="W11" s="18">
        <v>0</v>
      </c>
      <c r="X11" s="22">
        <v>113880</v>
      </c>
      <c r="Y11" s="16" t="s">
        <v>39</v>
      </c>
      <c r="Z11" s="23" t="s">
        <v>39</v>
      </c>
      <c r="AA11" s="22">
        <v>0</v>
      </c>
      <c r="AB11" s="18" t="s">
        <v>39</v>
      </c>
      <c r="AC11" s="24" t="s">
        <v>42</v>
      </c>
      <c r="AD11" s="25" t="str">
        <f t="shared" si="5"/>
        <v>E</v>
      </c>
      <c r="AE11" s="18">
        <v>0</v>
      </c>
      <c r="AF11" s="18">
        <v>0</v>
      </c>
      <c r="AG11" s="18">
        <v>0</v>
      </c>
      <c r="AH11" s="18">
        <v>0</v>
      </c>
      <c r="AI11" s="14" t="s">
        <v>43</v>
      </c>
    </row>
    <row r="12" spans="1:35" ht="16.5" customHeight="1">
      <c r="A12">
        <v>5786</v>
      </c>
      <c r="B12" s="12" t="str">
        <f t="shared" si="0"/>
        <v>OverStock</v>
      </c>
      <c r="C12" s="13" t="s">
        <v>107</v>
      </c>
      <c r="D12" s="14" t="s">
        <v>51</v>
      </c>
      <c r="E12" s="15">
        <f t="shared" si="1"/>
        <v>61.7</v>
      </c>
      <c r="F12" s="16">
        <f t="shared" si="2"/>
        <v>8.6</v>
      </c>
      <c r="G12" s="16">
        <f t="shared" si="3"/>
        <v>73.099999999999994</v>
      </c>
      <c r="H12" s="16">
        <f t="shared" si="4"/>
        <v>10.199999999999999</v>
      </c>
      <c r="I12" s="17" t="str">
        <f>IFERROR(VLOOKUP(C12,#REF!,8,FALSE),"")</f>
        <v/>
      </c>
      <c r="J12" s="18">
        <v>192000</v>
      </c>
      <c r="K12" s="18">
        <v>78000</v>
      </c>
      <c r="L12" s="17" t="str">
        <f>IFERROR(VLOOKUP(C12,#REF!,11,FALSE),"")</f>
        <v/>
      </c>
      <c r="M12" s="18">
        <v>162000</v>
      </c>
      <c r="N12" s="19" t="s">
        <v>49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162000</v>
      </c>
      <c r="U12" s="18">
        <v>0</v>
      </c>
      <c r="V12" s="18">
        <v>0</v>
      </c>
      <c r="W12" s="18">
        <v>0</v>
      </c>
      <c r="X12" s="22">
        <v>354000</v>
      </c>
      <c r="Y12" s="16">
        <v>134.9</v>
      </c>
      <c r="Z12" s="23">
        <v>18.899999999999999</v>
      </c>
      <c r="AA12" s="22">
        <v>2625</v>
      </c>
      <c r="AB12" s="18">
        <v>18763</v>
      </c>
      <c r="AC12" s="24">
        <v>7.1</v>
      </c>
      <c r="AD12" s="25">
        <f t="shared" si="5"/>
        <v>150</v>
      </c>
      <c r="AE12" s="18">
        <v>57593</v>
      </c>
      <c r="AF12" s="18">
        <v>86240</v>
      </c>
      <c r="AG12" s="18">
        <v>181976</v>
      </c>
      <c r="AH12" s="18">
        <v>26880</v>
      </c>
      <c r="AI12" s="14" t="s">
        <v>43</v>
      </c>
    </row>
    <row r="13" spans="1:35" ht="16.5" customHeight="1">
      <c r="A13">
        <v>6570</v>
      </c>
      <c r="B13" s="12" t="str">
        <f t="shared" si="0"/>
        <v>ZeroZero</v>
      </c>
      <c r="C13" s="13" t="s">
        <v>116</v>
      </c>
      <c r="D13" s="14" t="s">
        <v>51</v>
      </c>
      <c r="E13" s="15" t="str">
        <f t="shared" si="1"/>
        <v>前八週無拉料</v>
      </c>
      <c r="F13" s="16" t="str">
        <f t="shared" si="2"/>
        <v>--</v>
      </c>
      <c r="G13" s="16" t="str">
        <f t="shared" si="3"/>
        <v>--</v>
      </c>
      <c r="H13" s="16" t="str">
        <f t="shared" si="4"/>
        <v>--</v>
      </c>
      <c r="I13" s="17" t="str">
        <f>IFERROR(VLOOKUP(C13,#REF!,8,FALSE),"")</f>
        <v/>
      </c>
      <c r="J13" s="18">
        <v>0</v>
      </c>
      <c r="K13" s="18">
        <v>0</v>
      </c>
      <c r="L13" s="17" t="str">
        <f>IFERROR(VLOOKUP(C13,#REF!,11,FALSE),"")</f>
        <v/>
      </c>
      <c r="M13" s="18">
        <v>45000</v>
      </c>
      <c r="N13" s="19" t="s">
        <v>49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45000</v>
      </c>
      <c r="U13" s="18">
        <v>0</v>
      </c>
      <c r="V13" s="18">
        <v>0</v>
      </c>
      <c r="W13" s="18">
        <v>0</v>
      </c>
      <c r="X13" s="22">
        <v>45000</v>
      </c>
      <c r="Y13" s="16" t="s">
        <v>39</v>
      </c>
      <c r="Z13" s="23" t="s">
        <v>39</v>
      </c>
      <c r="AA13" s="22">
        <v>0</v>
      </c>
      <c r="AB13" s="18">
        <v>0</v>
      </c>
      <c r="AC13" s="24" t="s">
        <v>42</v>
      </c>
      <c r="AD13" s="25" t="str">
        <f t="shared" si="5"/>
        <v>E</v>
      </c>
      <c r="AE13" s="18">
        <v>0</v>
      </c>
      <c r="AF13" s="18">
        <v>0</v>
      </c>
      <c r="AG13" s="18">
        <v>0</v>
      </c>
      <c r="AH13" s="18">
        <v>0</v>
      </c>
      <c r="AI13" s="14" t="s">
        <v>43</v>
      </c>
    </row>
    <row r="14" spans="1:35" ht="16.5" customHeight="1">
      <c r="A14">
        <v>6566</v>
      </c>
      <c r="B14" s="12" t="str">
        <f t="shared" si="0"/>
        <v>ZeroZero</v>
      </c>
      <c r="C14" s="13" t="s">
        <v>84</v>
      </c>
      <c r="D14" s="14" t="s">
        <v>51</v>
      </c>
      <c r="E14" s="15" t="str">
        <f t="shared" si="1"/>
        <v>前八週無拉料</v>
      </c>
      <c r="F14" s="16" t="str">
        <f t="shared" si="2"/>
        <v>--</v>
      </c>
      <c r="G14" s="16" t="str">
        <f t="shared" si="3"/>
        <v>--</v>
      </c>
      <c r="H14" s="16" t="str">
        <f t="shared" si="4"/>
        <v>--</v>
      </c>
      <c r="I14" s="17" t="str">
        <f>IFERROR(VLOOKUP(C14,#REF!,8,FALSE),"")</f>
        <v/>
      </c>
      <c r="J14" s="18">
        <v>0</v>
      </c>
      <c r="K14" s="18">
        <v>0</v>
      </c>
      <c r="L14" s="17" t="str">
        <f>IFERROR(VLOOKUP(C14,#REF!,11,FALSE),"")</f>
        <v/>
      </c>
      <c r="M14" s="18">
        <v>18000</v>
      </c>
      <c r="N14" s="19" t="s">
        <v>49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18000</v>
      </c>
      <c r="U14" s="18">
        <v>0</v>
      </c>
      <c r="V14" s="18">
        <v>0</v>
      </c>
      <c r="W14" s="18">
        <v>0</v>
      </c>
      <c r="X14" s="22">
        <v>18000</v>
      </c>
      <c r="Y14" s="16" t="s">
        <v>39</v>
      </c>
      <c r="Z14" s="23" t="s">
        <v>39</v>
      </c>
      <c r="AA14" s="22">
        <v>0</v>
      </c>
      <c r="AB14" s="18" t="s">
        <v>39</v>
      </c>
      <c r="AC14" s="24" t="s">
        <v>42</v>
      </c>
      <c r="AD14" s="25" t="str">
        <f t="shared" si="5"/>
        <v>E</v>
      </c>
      <c r="AE14" s="18">
        <v>0</v>
      </c>
      <c r="AF14" s="18">
        <v>0</v>
      </c>
      <c r="AG14" s="18">
        <v>0</v>
      </c>
      <c r="AH14" s="18">
        <v>0</v>
      </c>
      <c r="AI14" s="14" t="s">
        <v>43</v>
      </c>
    </row>
    <row r="15" spans="1:35" ht="16.5" customHeight="1">
      <c r="A15">
        <v>5794</v>
      </c>
      <c r="B15" s="12" t="str">
        <f t="shared" si="0"/>
        <v>OverStock</v>
      </c>
      <c r="C15" s="13" t="s">
        <v>128</v>
      </c>
      <c r="D15" s="14" t="s">
        <v>51</v>
      </c>
      <c r="E15" s="15">
        <f t="shared" si="1"/>
        <v>24</v>
      </c>
      <c r="F15" s="16">
        <f t="shared" si="2"/>
        <v>47.1</v>
      </c>
      <c r="G15" s="16">
        <f t="shared" si="3"/>
        <v>16</v>
      </c>
      <c r="H15" s="16">
        <f t="shared" si="4"/>
        <v>31.4</v>
      </c>
      <c r="I15" s="17" t="str">
        <f>IFERROR(VLOOKUP(C15,#REF!,8,FALSE),"")</f>
        <v/>
      </c>
      <c r="J15" s="18">
        <v>6000</v>
      </c>
      <c r="K15" s="18">
        <v>3000</v>
      </c>
      <c r="L15" s="17" t="str">
        <f>IFERROR(VLOOKUP(C15,#REF!,11,FALSE),"")</f>
        <v/>
      </c>
      <c r="M15" s="18">
        <v>9000</v>
      </c>
      <c r="N15" s="19" t="s">
        <v>49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9000</v>
      </c>
      <c r="U15" s="18">
        <v>0</v>
      </c>
      <c r="V15" s="18">
        <v>0</v>
      </c>
      <c r="W15" s="18">
        <v>0</v>
      </c>
      <c r="X15" s="22">
        <v>15000</v>
      </c>
      <c r="Y15" s="16">
        <v>40</v>
      </c>
      <c r="Z15" s="23">
        <v>78.5</v>
      </c>
      <c r="AA15" s="22">
        <v>375</v>
      </c>
      <c r="AB15" s="18">
        <v>191</v>
      </c>
      <c r="AC15" s="24">
        <v>0.5</v>
      </c>
      <c r="AD15" s="25">
        <f t="shared" si="5"/>
        <v>100</v>
      </c>
      <c r="AE15" s="18">
        <v>560</v>
      </c>
      <c r="AF15" s="18">
        <v>1124</v>
      </c>
      <c r="AG15" s="18">
        <v>860</v>
      </c>
      <c r="AH15" s="18">
        <v>421</v>
      </c>
      <c r="AI15" s="14" t="s">
        <v>43</v>
      </c>
    </row>
    <row r="16" spans="1:35" ht="16.5" hidden="1" customHeight="1">
      <c r="A16">
        <v>5776</v>
      </c>
      <c r="B16" s="12" t="str">
        <f t="shared" si="0"/>
        <v>None</v>
      </c>
      <c r="C16" s="13" t="s">
        <v>60</v>
      </c>
      <c r="D16" s="14" t="s">
        <v>51</v>
      </c>
      <c r="E16" s="15" t="str">
        <f t="shared" si="1"/>
        <v>前八週無拉料</v>
      </c>
      <c r="F16" s="16" t="str">
        <f t="shared" si="2"/>
        <v>--</v>
      </c>
      <c r="G16" s="16" t="str">
        <f t="shared" si="3"/>
        <v>--</v>
      </c>
      <c r="H16" s="16" t="str">
        <f t="shared" si="4"/>
        <v>--</v>
      </c>
      <c r="I16" s="17" t="str">
        <f>IFERROR(VLOOKUP(C16,#REF!,8,FALSE),"")</f>
        <v/>
      </c>
      <c r="J16" s="18">
        <v>0</v>
      </c>
      <c r="K16" s="18">
        <v>0</v>
      </c>
      <c r="L16" s="17" t="str">
        <f>IFERROR(VLOOKUP(C16,#REF!,11,FALSE),"")</f>
        <v/>
      </c>
      <c r="M16" s="18">
        <v>0</v>
      </c>
      <c r="N16" s="19" t="s">
        <v>49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0</v>
      </c>
      <c r="U16" s="18">
        <v>0</v>
      </c>
      <c r="V16" s="18">
        <v>0</v>
      </c>
      <c r="W16" s="18">
        <v>0</v>
      </c>
      <c r="X16" s="22">
        <v>0</v>
      </c>
      <c r="Y16" s="16" t="s">
        <v>39</v>
      </c>
      <c r="Z16" s="23" t="s">
        <v>39</v>
      </c>
      <c r="AA16" s="22">
        <v>0</v>
      </c>
      <c r="AB16" s="18" t="s">
        <v>39</v>
      </c>
      <c r="AC16" s="24" t="s">
        <v>42</v>
      </c>
      <c r="AD16" s="25" t="str">
        <f t="shared" si="5"/>
        <v>E</v>
      </c>
      <c r="AE16" s="18">
        <v>0</v>
      </c>
      <c r="AF16" s="18">
        <v>0</v>
      </c>
      <c r="AG16" s="18">
        <v>0</v>
      </c>
      <c r="AH16" s="18">
        <v>0</v>
      </c>
      <c r="AI16" s="14" t="s">
        <v>43</v>
      </c>
    </row>
    <row r="17" spans="1:35" ht="16.5" customHeight="1">
      <c r="A17">
        <v>5817</v>
      </c>
      <c r="B17" s="12" t="str">
        <f t="shared" si="0"/>
        <v>OverStock</v>
      </c>
      <c r="C17" s="13" t="s">
        <v>104</v>
      </c>
      <c r="D17" s="14" t="s">
        <v>51</v>
      </c>
      <c r="E17" s="15">
        <f t="shared" si="1"/>
        <v>12</v>
      </c>
      <c r="F17" s="16">
        <f t="shared" si="2"/>
        <v>11.3</v>
      </c>
      <c r="G17" s="16">
        <f t="shared" si="3"/>
        <v>10</v>
      </c>
      <c r="H17" s="16">
        <f t="shared" si="4"/>
        <v>9.4</v>
      </c>
      <c r="I17" s="17" t="str">
        <f>IFERROR(VLOOKUP(C17,#REF!,8,FALSE),"")</f>
        <v/>
      </c>
      <c r="J17" s="18">
        <v>45000</v>
      </c>
      <c r="K17" s="18">
        <v>39000</v>
      </c>
      <c r="L17" s="17" t="str">
        <f>IFERROR(VLOOKUP(C17,#REF!,11,FALSE),"")</f>
        <v/>
      </c>
      <c r="M17" s="18">
        <v>54000</v>
      </c>
      <c r="N17" s="19" t="s">
        <v>49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54000</v>
      </c>
      <c r="U17" s="18">
        <v>0</v>
      </c>
      <c r="V17" s="18">
        <v>0</v>
      </c>
      <c r="W17" s="18">
        <v>0</v>
      </c>
      <c r="X17" s="22">
        <v>99000</v>
      </c>
      <c r="Y17" s="16">
        <v>22</v>
      </c>
      <c r="Z17" s="23">
        <v>20.6</v>
      </c>
      <c r="AA17" s="22">
        <v>4500</v>
      </c>
      <c r="AB17" s="18">
        <v>4795</v>
      </c>
      <c r="AC17" s="24">
        <v>1.1000000000000001</v>
      </c>
      <c r="AD17" s="25">
        <f t="shared" si="5"/>
        <v>100</v>
      </c>
      <c r="AE17" s="18">
        <v>13217</v>
      </c>
      <c r="AF17" s="18">
        <v>19789</v>
      </c>
      <c r="AG17" s="18">
        <v>40436</v>
      </c>
      <c r="AH17" s="18">
        <v>18064</v>
      </c>
      <c r="AI17" s="14" t="s">
        <v>43</v>
      </c>
    </row>
    <row r="18" spans="1:35" ht="16.5" customHeight="1">
      <c r="A18">
        <v>5744</v>
      </c>
      <c r="B18" s="12" t="str">
        <f t="shared" si="0"/>
        <v>OverStock</v>
      </c>
      <c r="C18" s="13" t="s">
        <v>58</v>
      </c>
      <c r="D18" s="14" t="s">
        <v>51</v>
      </c>
      <c r="E18" s="15">
        <f t="shared" si="1"/>
        <v>10.7</v>
      </c>
      <c r="F18" s="16">
        <f t="shared" si="2"/>
        <v>9.4</v>
      </c>
      <c r="G18" s="16">
        <f t="shared" si="3"/>
        <v>30.7</v>
      </c>
      <c r="H18" s="16">
        <f t="shared" si="4"/>
        <v>26.9</v>
      </c>
      <c r="I18" s="17" t="str">
        <f>IFERROR(VLOOKUP(C18,#REF!,8,FALSE),"")</f>
        <v/>
      </c>
      <c r="J18" s="18">
        <v>69000</v>
      </c>
      <c r="K18" s="18">
        <v>60000</v>
      </c>
      <c r="L18" s="17" t="str">
        <f>IFERROR(VLOOKUP(C18,#REF!,11,FALSE),"")</f>
        <v/>
      </c>
      <c r="M18" s="18">
        <v>24000</v>
      </c>
      <c r="N18" s="19" t="s">
        <v>49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24000</v>
      </c>
      <c r="U18" s="18">
        <v>0</v>
      </c>
      <c r="V18" s="18">
        <v>0</v>
      </c>
      <c r="W18" s="18">
        <v>0</v>
      </c>
      <c r="X18" s="22">
        <v>93000</v>
      </c>
      <c r="Y18" s="16">
        <v>41.3</v>
      </c>
      <c r="Z18" s="23">
        <v>36.299999999999997</v>
      </c>
      <c r="AA18" s="22">
        <v>2250</v>
      </c>
      <c r="AB18" s="18">
        <v>2561</v>
      </c>
      <c r="AC18" s="24">
        <v>1.1000000000000001</v>
      </c>
      <c r="AD18" s="25">
        <f t="shared" si="5"/>
        <v>100</v>
      </c>
      <c r="AE18" s="18">
        <v>1229</v>
      </c>
      <c r="AF18" s="18">
        <v>18074</v>
      </c>
      <c r="AG18" s="18">
        <v>26097</v>
      </c>
      <c r="AH18" s="18">
        <v>9875</v>
      </c>
      <c r="AI18" s="14" t="s">
        <v>43</v>
      </c>
    </row>
    <row r="19" spans="1:35" ht="16.5" customHeight="1">
      <c r="A19">
        <v>5758</v>
      </c>
      <c r="B19" s="12" t="str">
        <f t="shared" si="0"/>
        <v>ZeroZero</v>
      </c>
      <c r="C19" s="13" t="s">
        <v>59</v>
      </c>
      <c r="D19" s="14" t="s">
        <v>51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17" t="str">
        <f>IFERROR(VLOOKUP(C19,#REF!,8,FALSE),"")</f>
        <v/>
      </c>
      <c r="J19" s="18">
        <v>0</v>
      </c>
      <c r="K19" s="18">
        <v>0</v>
      </c>
      <c r="L19" s="17" t="str">
        <f>IFERROR(VLOOKUP(C19,#REF!,11,FALSE),"")</f>
        <v/>
      </c>
      <c r="M19" s="18">
        <v>12000</v>
      </c>
      <c r="N19" s="19" t="s">
        <v>49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12000</v>
      </c>
      <c r="U19" s="18">
        <v>0</v>
      </c>
      <c r="V19" s="18">
        <v>0</v>
      </c>
      <c r="W19" s="18">
        <v>0</v>
      </c>
      <c r="X19" s="22">
        <v>12000</v>
      </c>
      <c r="Y19" s="16" t="s">
        <v>39</v>
      </c>
      <c r="Z19" s="23" t="s">
        <v>39</v>
      </c>
      <c r="AA19" s="22">
        <v>0</v>
      </c>
      <c r="AB19" s="18" t="s">
        <v>39</v>
      </c>
      <c r="AC19" s="24" t="s">
        <v>42</v>
      </c>
      <c r="AD19" s="25" t="str">
        <f t="shared" si="5"/>
        <v>E</v>
      </c>
      <c r="AE19" s="18">
        <v>0</v>
      </c>
      <c r="AF19" s="18">
        <v>0</v>
      </c>
      <c r="AG19" s="18">
        <v>0</v>
      </c>
      <c r="AH19" s="18">
        <v>0</v>
      </c>
      <c r="AI19" s="14" t="s">
        <v>43</v>
      </c>
    </row>
    <row r="20" spans="1:35" ht="16.5" customHeight="1">
      <c r="A20">
        <v>8951</v>
      </c>
      <c r="B20" s="12" t="str">
        <f t="shared" si="0"/>
        <v>ZeroZero</v>
      </c>
      <c r="C20" s="13" t="s">
        <v>83</v>
      </c>
      <c r="D20" s="14" t="s">
        <v>51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17" t="str">
        <f>IFERROR(VLOOKUP(C20,#REF!,8,FALSE),"")</f>
        <v/>
      </c>
      <c r="J20" s="18">
        <v>0</v>
      </c>
      <c r="K20" s="18">
        <v>0</v>
      </c>
      <c r="L20" s="17" t="str">
        <f>IFERROR(VLOOKUP(C20,#REF!,11,FALSE),"")</f>
        <v/>
      </c>
      <c r="M20" s="18">
        <v>8000</v>
      </c>
      <c r="N20" s="19" t="s">
        <v>49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8000</v>
      </c>
      <c r="U20" s="18">
        <v>0</v>
      </c>
      <c r="V20" s="18">
        <v>0</v>
      </c>
      <c r="W20" s="18">
        <v>0</v>
      </c>
      <c r="X20" s="22">
        <v>8000</v>
      </c>
      <c r="Y20" s="16" t="s">
        <v>39</v>
      </c>
      <c r="Z20" s="23" t="s">
        <v>39</v>
      </c>
      <c r="AA20" s="22">
        <v>0</v>
      </c>
      <c r="AB20" s="18" t="s">
        <v>39</v>
      </c>
      <c r="AC20" s="24" t="s">
        <v>42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43</v>
      </c>
    </row>
    <row r="21" spans="1:35" ht="16.5" customHeight="1">
      <c r="A21">
        <v>5756</v>
      </c>
      <c r="B21" s="12" t="str">
        <f t="shared" si="0"/>
        <v>ZeroZero</v>
      </c>
      <c r="C21" s="13" t="s">
        <v>66</v>
      </c>
      <c r="D21" s="14" t="s">
        <v>67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17" t="str">
        <f>IFERROR(VLOOKUP(C21,#REF!,8,FALSE),"")</f>
        <v/>
      </c>
      <c r="J21" s="18">
        <v>0</v>
      </c>
      <c r="K21" s="18">
        <v>0</v>
      </c>
      <c r="L21" s="17" t="str">
        <f>IFERROR(VLOOKUP(C21,#REF!,11,FALSE),"")</f>
        <v/>
      </c>
      <c r="M21" s="18">
        <v>3000</v>
      </c>
      <c r="N21" s="19" t="s">
        <v>46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3000</v>
      </c>
      <c r="U21" s="18">
        <v>0</v>
      </c>
      <c r="V21" s="18">
        <v>0</v>
      </c>
      <c r="W21" s="18">
        <v>0</v>
      </c>
      <c r="X21" s="22">
        <v>3000</v>
      </c>
      <c r="Y21" s="16" t="s">
        <v>39</v>
      </c>
      <c r="Z21" s="23" t="s">
        <v>39</v>
      </c>
      <c r="AA21" s="22">
        <v>0</v>
      </c>
      <c r="AB21" s="18" t="s">
        <v>39</v>
      </c>
      <c r="AC21" s="24" t="s">
        <v>42</v>
      </c>
      <c r="AD21" s="25" t="str">
        <f t="shared" si="5"/>
        <v>E</v>
      </c>
      <c r="AE21" s="18">
        <v>0</v>
      </c>
      <c r="AF21" s="18">
        <v>0</v>
      </c>
      <c r="AG21" s="18">
        <v>0</v>
      </c>
      <c r="AH21" s="18">
        <v>0</v>
      </c>
      <c r="AI21" s="14" t="s">
        <v>43</v>
      </c>
    </row>
    <row r="22" spans="1:35" ht="16.5" customHeight="1">
      <c r="A22">
        <v>8750</v>
      </c>
      <c r="B22" s="12" t="str">
        <f t="shared" si="0"/>
        <v>ZeroZero</v>
      </c>
      <c r="C22" s="13" t="s">
        <v>94</v>
      </c>
      <c r="D22" s="14" t="s">
        <v>51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17" t="str">
        <f>IFERROR(VLOOKUP(C22,#REF!,8,FALSE),"")</f>
        <v/>
      </c>
      <c r="J22" s="18">
        <v>0</v>
      </c>
      <c r="K22" s="18">
        <v>0</v>
      </c>
      <c r="L22" s="17" t="str">
        <f>IFERROR(VLOOKUP(C22,#REF!,11,FALSE),"")</f>
        <v/>
      </c>
      <c r="M22" s="18">
        <v>3000</v>
      </c>
      <c r="N22" s="19" t="s">
        <v>49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3000</v>
      </c>
      <c r="U22" s="18">
        <v>0</v>
      </c>
      <c r="V22" s="18">
        <v>0</v>
      </c>
      <c r="W22" s="18">
        <v>0</v>
      </c>
      <c r="X22" s="22">
        <v>3000</v>
      </c>
      <c r="Y22" s="16" t="s">
        <v>39</v>
      </c>
      <c r="Z22" s="23" t="s">
        <v>39</v>
      </c>
      <c r="AA22" s="22">
        <v>0</v>
      </c>
      <c r="AB22" s="18" t="s">
        <v>39</v>
      </c>
      <c r="AC22" s="24" t="s">
        <v>42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43</v>
      </c>
    </row>
    <row r="23" spans="1:35" ht="16.5" customHeight="1">
      <c r="A23">
        <v>5768</v>
      </c>
      <c r="B23" s="12" t="str">
        <f t="shared" si="0"/>
        <v>ZeroZero</v>
      </c>
      <c r="C23" s="13" t="s">
        <v>64</v>
      </c>
      <c r="D23" s="14" t="s">
        <v>51</v>
      </c>
      <c r="E23" s="15" t="str">
        <f t="shared" si="1"/>
        <v>前八週無拉料</v>
      </c>
      <c r="F23" s="16" t="str">
        <f t="shared" si="2"/>
        <v>--</v>
      </c>
      <c r="G23" s="16" t="str">
        <f t="shared" si="3"/>
        <v>--</v>
      </c>
      <c r="H23" s="16" t="str">
        <f t="shared" si="4"/>
        <v>--</v>
      </c>
      <c r="I23" s="17" t="str">
        <f>IFERROR(VLOOKUP(C23,#REF!,8,FALSE),"")</f>
        <v/>
      </c>
      <c r="J23" s="18">
        <v>4000</v>
      </c>
      <c r="K23" s="18">
        <v>4000</v>
      </c>
      <c r="L23" s="17" t="str">
        <f>IFERROR(VLOOKUP(C23,#REF!,11,FALSE),"")</f>
        <v/>
      </c>
      <c r="M23" s="18">
        <v>8000</v>
      </c>
      <c r="N23" s="19" t="s">
        <v>49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8000</v>
      </c>
      <c r="U23" s="18">
        <v>0</v>
      </c>
      <c r="V23" s="18">
        <v>0</v>
      </c>
      <c r="W23" s="18">
        <v>0</v>
      </c>
      <c r="X23" s="22">
        <v>12000</v>
      </c>
      <c r="Y23" s="16" t="s">
        <v>39</v>
      </c>
      <c r="Z23" s="23" t="s">
        <v>39</v>
      </c>
      <c r="AA23" s="22">
        <v>0</v>
      </c>
      <c r="AB23" s="18">
        <v>0</v>
      </c>
      <c r="AC23" s="24" t="s">
        <v>42</v>
      </c>
      <c r="AD23" s="25" t="str">
        <f t="shared" si="5"/>
        <v>E</v>
      </c>
      <c r="AE23" s="18">
        <v>0</v>
      </c>
      <c r="AF23" s="18">
        <v>0</v>
      </c>
      <c r="AG23" s="18">
        <v>0</v>
      </c>
      <c r="AH23" s="18">
        <v>0</v>
      </c>
      <c r="AI23" s="14" t="s">
        <v>43</v>
      </c>
    </row>
    <row r="24" spans="1:35" ht="16.5" customHeight="1">
      <c r="A24">
        <v>5765</v>
      </c>
      <c r="B24" s="12" t="str">
        <f t="shared" si="0"/>
        <v>FCST</v>
      </c>
      <c r="C24" s="13" t="s">
        <v>50</v>
      </c>
      <c r="D24" s="14" t="s">
        <v>51</v>
      </c>
      <c r="E24" s="15" t="str">
        <f t="shared" si="1"/>
        <v>前八週無拉料</v>
      </c>
      <c r="F24" s="16">
        <f t="shared" si="2"/>
        <v>9.6</v>
      </c>
      <c r="G24" s="16" t="str">
        <f t="shared" si="3"/>
        <v>--</v>
      </c>
      <c r="H24" s="16">
        <f t="shared" si="4"/>
        <v>3.2</v>
      </c>
      <c r="I24" s="17" t="str">
        <f>IFERROR(VLOOKUP(C24,#REF!,8,FALSE),"")</f>
        <v/>
      </c>
      <c r="J24" s="18">
        <v>12000</v>
      </c>
      <c r="K24" s="18">
        <v>12000</v>
      </c>
      <c r="L24" s="17" t="str">
        <f>IFERROR(VLOOKUP(C24,#REF!,11,FALSE),"")</f>
        <v/>
      </c>
      <c r="M24" s="18">
        <v>36000</v>
      </c>
      <c r="N24" s="19" t="s">
        <v>49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36000</v>
      </c>
      <c r="U24" s="18">
        <v>0</v>
      </c>
      <c r="V24" s="18">
        <v>0</v>
      </c>
      <c r="W24" s="18">
        <v>0</v>
      </c>
      <c r="X24" s="22">
        <v>48000</v>
      </c>
      <c r="Y24" s="16" t="s">
        <v>39</v>
      </c>
      <c r="Z24" s="23">
        <v>12.8</v>
      </c>
      <c r="AA24" s="22">
        <v>0</v>
      </c>
      <c r="AB24" s="18">
        <v>3739</v>
      </c>
      <c r="AC24" s="24" t="s">
        <v>52</v>
      </c>
      <c r="AD24" s="25" t="str">
        <f t="shared" si="5"/>
        <v>F</v>
      </c>
      <c r="AE24" s="18">
        <v>8056</v>
      </c>
      <c r="AF24" s="18">
        <v>72</v>
      </c>
      <c r="AG24" s="18">
        <v>38320</v>
      </c>
      <c r="AH24" s="18">
        <v>5760</v>
      </c>
      <c r="AI24" s="14" t="s">
        <v>43</v>
      </c>
    </row>
    <row r="25" spans="1:35" ht="16.5" customHeight="1">
      <c r="A25">
        <v>5783</v>
      </c>
      <c r="B25" s="12" t="str">
        <f t="shared" si="0"/>
        <v>Normal</v>
      </c>
      <c r="C25" s="13" t="s">
        <v>53</v>
      </c>
      <c r="D25" s="14" t="s">
        <v>51</v>
      </c>
      <c r="E25" s="15">
        <f t="shared" si="1"/>
        <v>0</v>
      </c>
      <c r="F25" s="16" t="str">
        <f t="shared" si="2"/>
        <v>--</v>
      </c>
      <c r="G25" s="16">
        <f t="shared" si="3"/>
        <v>4</v>
      </c>
      <c r="H25" s="16" t="str">
        <f t="shared" si="4"/>
        <v>--</v>
      </c>
      <c r="I25" s="17" t="str">
        <f>IFERROR(VLOOKUP(C25,#REF!,8,FALSE),"")</f>
        <v/>
      </c>
      <c r="J25" s="18">
        <v>10000</v>
      </c>
      <c r="K25" s="18">
        <v>0</v>
      </c>
      <c r="L25" s="17" t="str">
        <f>IFERROR(VLOOKUP(C25,#REF!,11,FALSE),"")</f>
        <v/>
      </c>
      <c r="M25" s="18">
        <v>0</v>
      </c>
      <c r="N25" s="19" t="s">
        <v>49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0</v>
      </c>
      <c r="U25" s="18">
        <v>0</v>
      </c>
      <c r="V25" s="18">
        <v>0</v>
      </c>
      <c r="W25" s="18">
        <v>0</v>
      </c>
      <c r="X25" s="22">
        <v>10000</v>
      </c>
      <c r="Y25" s="16">
        <v>4</v>
      </c>
      <c r="Z25" s="23" t="s">
        <v>39</v>
      </c>
      <c r="AA25" s="22">
        <v>2500</v>
      </c>
      <c r="AB25" s="18">
        <v>0</v>
      </c>
      <c r="AC25" s="24" t="s">
        <v>42</v>
      </c>
      <c r="AD25" s="25" t="str">
        <f t="shared" si="5"/>
        <v>E</v>
      </c>
      <c r="AE25" s="18">
        <v>72695</v>
      </c>
      <c r="AF25" s="18">
        <v>0</v>
      </c>
      <c r="AG25" s="18">
        <v>0</v>
      </c>
      <c r="AH25" s="18">
        <v>0</v>
      </c>
      <c r="AI25" s="14" t="s">
        <v>43</v>
      </c>
    </row>
    <row r="26" spans="1:35" ht="16.5" hidden="1" customHeight="1">
      <c r="A26">
        <v>5799</v>
      </c>
      <c r="B26" s="12" t="str">
        <f t="shared" si="0"/>
        <v>Normal</v>
      </c>
      <c r="C26" s="13" t="s">
        <v>40</v>
      </c>
      <c r="D26" s="14" t="s">
        <v>41</v>
      </c>
      <c r="E26" s="15">
        <f t="shared" si="1"/>
        <v>0</v>
      </c>
      <c r="F26" s="16" t="str">
        <f t="shared" si="2"/>
        <v>--</v>
      </c>
      <c r="G26" s="16">
        <f t="shared" si="3"/>
        <v>0</v>
      </c>
      <c r="H26" s="16" t="str">
        <f t="shared" si="4"/>
        <v>--</v>
      </c>
      <c r="I26" s="17" t="str">
        <f>IFERROR(VLOOKUP(C26,#REF!,8,FALSE),"")</f>
        <v/>
      </c>
      <c r="J26" s="18">
        <v>0</v>
      </c>
      <c r="K26" s="18">
        <v>0</v>
      </c>
      <c r="L26" s="17" t="str">
        <f>IFERROR(VLOOKUP(C26,#REF!,11,FALSE),"")</f>
        <v/>
      </c>
      <c r="M26" s="18">
        <v>0</v>
      </c>
      <c r="N26" s="19" t="s">
        <v>39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0</v>
      </c>
      <c r="U26" s="18">
        <v>0</v>
      </c>
      <c r="V26" s="18">
        <v>0</v>
      </c>
      <c r="W26" s="18">
        <v>0</v>
      </c>
      <c r="X26" s="22">
        <v>0</v>
      </c>
      <c r="Y26" s="16">
        <v>0</v>
      </c>
      <c r="Z26" s="23" t="s">
        <v>39</v>
      </c>
      <c r="AA26" s="22">
        <v>1750</v>
      </c>
      <c r="AB26" s="18" t="s">
        <v>39</v>
      </c>
      <c r="AC26" s="24" t="s">
        <v>42</v>
      </c>
      <c r="AD26" s="25" t="str">
        <f t="shared" si="5"/>
        <v>E</v>
      </c>
      <c r="AE26" s="18">
        <v>0</v>
      </c>
      <c r="AF26" s="18">
        <v>0</v>
      </c>
      <c r="AG26" s="18">
        <v>0</v>
      </c>
      <c r="AH26" s="18">
        <v>0</v>
      </c>
      <c r="AI26" s="14" t="s">
        <v>43</v>
      </c>
    </row>
    <row r="27" spans="1:35" ht="16.5" customHeight="1">
      <c r="A27">
        <v>5759</v>
      </c>
      <c r="B27" s="12" t="str">
        <f t="shared" si="0"/>
        <v>Normal</v>
      </c>
      <c r="C27" s="13" t="s">
        <v>54</v>
      </c>
      <c r="D27" s="14" t="s">
        <v>51</v>
      </c>
      <c r="E27" s="15">
        <f t="shared" si="1"/>
        <v>10.9</v>
      </c>
      <c r="F27" s="16">
        <f t="shared" si="2"/>
        <v>7.7</v>
      </c>
      <c r="G27" s="16">
        <f t="shared" si="3"/>
        <v>3.1</v>
      </c>
      <c r="H27" s="16">
        <f t="shared" si="4"/>
        <v>2.2000000000000002</v>
      </c>
      <c r="I27" s="17" t="str">
        <f>IFERROR(VLOOKUP(C27,#REF!,8,FALSE),"")</f>
        <v/>
      </c>
      <c r="J27" s="18">
        <v>250000</v>
      </c>
      <c r="K27" s="18">
        <v>250000</v>
      </c>
      <c r="L27" s="17" t="str">
        <f>IFERROR(VLOOKUP(C27,#REF!,11,FALSE),"")</f>
        <v/>
      </c>
      <c r="M27" s="18">
        <v>870000</v>
      </c>
      <c r="N27" s="19" t="s">
        <v>49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870000</v>
      </c>
      <c r="U27" s="18">
        <v>0</v>
      </c>
      <c r="V27" s="18">
        <v>0</v>
      </c>
      <c r="W27" s="18">
        <v>0</v>
      </c>
      <c r="X27" s="22">
        <v>1120000</v>
      </c>
      <c r="Y27" s="16">
        <v>14</v>
      </c>
      <c r="Z27" s="23">
        <v>9.9</v>
      </c>
      <c r="AA27" s="22">
        <v>79875</v>
      </c>
      <c r="AB27" s="18">
        <v>112612</v>
      </c>
      <c r="AC27" s="24">
        <v>1.4</v>
      </c>
      <c r="AD27" s="25">
        <f t="shared" si="5"/>
        <v>100</v>
      </c>
      <c r="AE27" s="18">
        <v>334422</v>
      </c>
      <c r="AF27" s="18">
        <v>520614</v>
      </c>
      <c r="AG27" s="18">
        <v>636688</v>
      </c>
      <c r="AH27" s="18">
        <v>304334</v>
      </c>
      <c r="AI27" s="14" t="s">
        <v>43</v>
      </c>
    </row>
    <row r="28" spans="1:35" ht="16.5" customHeight="1">
      <c r="A28">
        <v>5747</v>
      </c>
      <c r="B28" s="12" t="str">
        <f t="shared" si="0"/>
        <v>OverStock</v>
      </c>
      <c r="C28" s="13" t="s">
        <v>56</v>
      </c>
      <c r="D28" s="14" t="s">
        <v>51</v>
      </c>
      <c r="E28" s="15">
        <f t="shared" si="1"/>
        <v>25.3</v>
      </c>
      <c r="F28" s="16">
        <f t="shared" si="2"/>
        <v>9.5</v>
      </c>
      <c r="G28" s="16">
        <f t="shared" si="3"/>
        <v>0</v>
      </c>
      <c r="H28" s="16">
        <f t="shared" si="4"/>
        <v>0</v>
      </c>
      <c r="I28" s="17" t="str">
        <f>IFERROR(VLOOKUP(C28,#REF!,8,FALSE),"")</f>
        <v/>
      </c>
      <c r="J28" s="18">
        <v>0</v>
      </c>
      <c r="K28" s="18">
        <v>0</v>
      </c>
      <c r="L28" s="17" t="str">
        <f>IFERROR(VLOOKUP(C28,#REF!,11,FALSE),"")</f>
        <v/>
      </c>
      <c r="M28" s="18">
        <v>190000</v>
      </c>
      <c r="N28" s="19" t="s">
        <v>49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190000</v>
      </c>
      <c r="U28" s="18">
        <v>0</v>
      </c>
      <c r="V28" s="18">
        <v>0</v>
      </c>
      <c r="W28" s="18">
        <v>0</v>
      </c>
      <c r="X28" s="22">
        <v>190000</v>
      </c>
      <c r="Y28" s="16">
        <v>25.3</v>
      </c>
      <c r="Z28" s="23">
        <v>9.5</v>
      </c>
      <c r="AA28" s="22">
        <v>7500</v>
      </c>
      <c r="AB28" s="18">
        <v>20070</v>
      </c>
      <c r="AC28" s="24">
        <v>2.7</v>
      </c>
      <c r="AD28" s="25">
        <f t="shared" si="5"/>
        <v>150</v>
      </c>
      <c r="AE28" s="18">
        <v>33638</v>
      </c>
      <c r="AF28" s="18">
        <v>89493</v>
      </c>
      <c r="AG28" s="18">
        <v>78500</v>
      </c>
      <c r="AH28" s="18">
        <v>0</v>
      </c>
      <c r="AI28" s="14" t="s">
        <v>43</v>
      </c>
    </row>
    <row r="29" spans="1:35" ht="16.5" customHeight="1">
      <c r="A29">
        <v>5760</v>
      </c>
      <c r="B29" s="12" t="str">
        <f t="shared" si="0"/>
        <v>OverStock</v>
      </c>
      <c r="C29" s="13" t="s">
        <v>57</v>
      </c>
      <c r="D29" s="14" t="s">
        <v>51</v>
      </c>
      <c r="E29" s="15">
        <f t="shared" si="1"/>
        <v>7.5</v>
      </c>
      <c r="F29" s="16">
        <f t="shared" si="2"/>
        <v>8.3000000000000007</v>
      </c>
      <c r="G29" s="16">
        <f t="shared" si="3"/>
        <v>15.5</v>
      </c>
      <c r="H29" s="16">
        <f t="shared" si="4"/>
        <v>17.2</v>
      </c>
      <c r="I29" s="17" t="str">
        <f>IFERROR(VLOOKUP(C29,#REF!,8,FALSE),"")</f>
        <v/>
      </c>
      <c r="J29" s="18">
        <v>87000</v>
      </c>
      <c r="K29" s="18">
        <v>51000</v>
      </c>
      <c r="L29" s="17" t="str">
        <f>IFERROR(VLOOKUP(C29,#REF!,11,FALSE),"")</f>
        <v/>
      </c>
      <c r="M29" s="18">
        <v>42000</v>
      </c>
      <c r="N29" s="19" t="s">
        <v>49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42000</v>
      </c>
      <c r="U29" s="18">
        <v>0</v>
      </c>
      <c r="V29" s="18">
        <v>0</v>
      </c>
      <c r="W29" s="18">
        <v>0</v>
      </c>
      <c r="X29" s="22">
        <v>129000</v>
      </c>
      <c r="Y29" s="16">
        <v>22.9</v>
      </c>
      <c r="Z29" s="23">
        <v>25.6</v>
      </c>
      <c r="AA29" s="22">
        <v>5625</v>
      </c>
      <c r="AB29" s="18">
        <v>5045</v>
      </c>
      <c r="AC29" s="24">
        <v>0.9</v>
      </c>
      <c r="AD29" s="25">
        <f t="shared" si="5"/>
        <v>100</v>
      </c>
      <c r="AE29" s="18">
        <v>10906</v>
      </c>
      <c r="AF29" s="18">
        <v>23400</v>
      </c>
      <c r="AG29" s="18">
        <v>50392</v>
      </c>
      <c r="AH29" s="18">
        <v>24560</v>
      </c>
      <c r="AI29" s="14" t="s">
        <v>43</v>
      </c>
    </row>
    <row r="30" spans="1:35" ht="16.5" customHeight="1">
      <c r="A30">
        <v>5818</v>
      </c>
      <c r="B30" s="12" t="str">
        <f t="shared" si="0"/>
        <v>Normal</v>
      </c>
      <c r="C30" s="13" t="s">
        <v>47</v>
      </c>
      <c r="D30" s="14" t="s">
        <v>45</v>
      </c>
      <c r="E30" s="15">
        <f t="shared" si="1"/>
        <v>6</v>
      </c>
      <c r="F30" s="16">
        <f t="shared" si="2"/>
        <v>4.9000000000000004</v>
      </c>
      <c r="G30" s="16">
        <f t="shared" si="3"/>
        <v>0</v>
      </c>
      <c r="H30" s="16">
        <f t="shared" si="4"/>
        <v>0</v>
      </c>
      <c r="I30" s="17" t="str">
        <f>IFERROR(VLOOKUP(C30,#REF!,8,FALSE),"")</f>
        <v/>
      </c>
      <c r="J30" s="18">
        <v>0</v>
      </c>
      <c r="K30" s="18">
        <v>0</v>
      </c>
      <c r="L30" s="17" t="str">
        <f>IFERROR(VLOOKUP(C30,#REF!,11,FALSE),"")</f>
        <v/>
      </c>
      <c r="M30" s="18">
        <v>12000</v>
      </c>
      <c r="N30" s="19" t="s">
        <v>46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12000</v>
      </c>
      <c r="U30" s="18">
        <v>0</v>
      </c>
      <c r="V30" s="18">
        <v>0</v>
      </c>
      <c r="W30" s="18">
        <v>0</v>
      </c>
      <c r="X30" s="22">
        <v>12000</v>
      </c>
      <c r="Y30" s="16">
        <v>6</v>
      </c>
      <c r="Z30" s="23">
        <v>4.9000000000000004</v>
      </c>
      <c r="AA30" s="22">
        <v>2000</v>
      </c>
      <c r="AB30" s="18">
        <v>2434</v>
      </c>
      <c r="AC30" s="24">
        <v>1.2</v>
      </c>
      <c r="AD30" s="25">
        <f t="shared" si="5"/>
        <v>100</v>
      </c>
      <c r="AE30" s="18">
        <v>18907</v>
      </c>
      <c r="AF30" s="18">
        <v>3000</v>
      </c>
      <c r="AG30" s="18">
        <v>21000</v>
      </c>
      <c r="AH30" s="18">
        <v>18250</v>
      </c>
      <c r="AI30" s="14" t="s">
        <v>43</v>
      </c>
    </row>
    <row r="31" spans="1:35" ht="16.5" customHeight="1">
      <c r="A31">
        <v>5773</v>
      </c>
      <c r="B31" s="12" t="str">
        <f t="shared" si="0"/>
        <v>Normal</v>
      </c>
      <c r="C31" s="13" t="s">
        <v>48</v>
      </c>
      <c r="D31" s="14" t="s">
        <v>45</v>
      </c>
      <c r="E31" s="15">
        <f t="shared" si="1"/>
        <v>2.2999999999999998</v>
      </c>
      <c r="F31" s="16">
        <f t="shared" si="2"/>
        <v>7.2</v>
      </c>
      <c r="G31" s="16">
        <f t="shared" si="3"/>
        <v>4.5999999999999996</v>
      </c>
      <c r="H31" s="16">
        <f t="shared" si="4"/>
        <v>14.4</v>
      </c>
      <c r="I31" s="17" t="str">
        <f>IFERROR(VLOOKUP(C31,#REF!,8,FALSE),"")</f>
        <v/>
      </c>
      <c r="J31" s="18">
        <v>8000</v>
      </c>
      <c r="K31" s="18">
        <v>8000</v>
      </c>
      <c r="L31" s="17" t="str">
        <f>IFERROR(VLOOKUP(C31,#REF!,11,FALSE),"")</f>
        <v/>
      </c>
      <c r="M31" s="18">
        <v>4000</v>
      </c>
      <c r="N31" s="19" t="s">
        <v>49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4000</v>
      </c>
      <c r="U31" s="18">
        <v>0</v>
      </c>
      <c r="V31" s="18">
        <v>0</v>
      </c>
      <c r="W31" s="18">
        <v>0</v>
      </c>
      <c r="X31" s="22">
        <v>12000</v>
      </c>
      <c r="Y31" s="16">
        <v>6.9</v>
      </c>
      <c r="Z31" s="23">
        <v>21.6</v>
      </c>
      <c r="AA31" s="22">
        <v>1750</v>
      </c>
      <c r="AB31" s="18">
        <v>556</v>
      </c>
      <c r="AC31" s="24">
        <v>0.3</v>
      </c>
      <c r="AD31" s="25">
        <f t="shared" si="5"/>
        <v>50</v>
      </c>
      <c r="AE31" s="18">
        <v>3000</v>
      </c>
      <c r="AF31" s="18">
        <v>2000</v>
      </c>
      <c r="AG31" s="18">
        <v>3000</v>
      </c>
      <c r="AH31" s="18">
        <v>5000</v>
      </c>
      <c r="AI31" s="14" t="s">
        <v>43</v>
      </c>
    </row>
    <row r="32" spans="1:35" ht="16.5" customHeight="1">
      <c r="A32">
        <v>5751</v>
      </c>
      <c r="B32" s="12" t="str">
        <f t="shared" si="0"/>
        <v>OverStock</v>
      </c>
      <c r="C32" s="13" t="s">
        <v>61</v>
      </c>
      <c r="D32" s="14" t="s">
        <v>51</v>
      </c>
      <c r="E32" s="15">
        <f t="shared" si="1"/>
        <v>30.4</v>
      </c>
      <c r="F32" s="16">
        <f t="shared" si="2"/>
        <v>9.4</v>
      </c>
      <c r="G32" s="16">
        <f t="shared" si="3"/>
        <v>1.6</v>
      </c>
      <c r="H32" s="16">
        <f t="shared" si="4"/>
        <v>0.5</v>
      </c>
      <c r="I32" s="17" t="str">
        <f>IFERROR(VLOOKUP(C32,#REF!,8,FALSE),"")</f>
        <v/>
      </c>
      <c r="J32" s="18">
        <v>10000</v>
      </c>
      <c r="K32" s="18">
        <v>0</v>
      </c>
      <c r="L32" s="17" t="str">
        <f>IFERROR(VLOOKUP(C32,#REF!,11,FALSE),"")</f>
        <v/>
      </c>
      <c r="M32" s="18">
        <v>190000</v>
      </c>
      <c r="N32" s="19" t="s">
        <v>49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190000</v>
      </c>
      <c r="U32" s="18">
        <v>0</v>
      </c>
      <c r="V32" s="18">
        <v>0</v>
      </c>
      <c r="W32" s="18">
        <v>0</v>
      </c>
      <c r="X32" s="22">
        <v>200000</v>
      </c>
      <c r="Y32" s="16">
        <v>32</v>
      </c>
      <c r="Z32" s="23">
        <v>9.9</v>
      </c>
      <c r="AA32" s="22">
        <v>6250</v>
      </c>
      <c r="AB32" s="18">
        <v>20162</v>
      </c>
      <c r="AC32" s="24">
        <v>3.2</v>
      </c>
      <c r="AD32" s="25">
        <f t="shared" si="5"/>
        <v>150</v>
      </c>
      <c r="AE32" s="18">
        <v>81748</v>
      </c>
      <c r="AF32" s="18">
        <v>89107</v>
      </c>
      <c r="AG32" s="18">
        <v>112350</v>
      </c>
      <c r="AH32" s="18">
        <v>39690</v>
      </c>
      <c r="AI32" s="14" t="s">
        <v>43</v>
      </c>
    </row>
    <row r="33" spans="1:35" ht="16.5" customHeight="1">
      <c r="A33">
        <v>5815</v>
      </c>
      <c r="B33" s="12" t="str">
        <f t="shared" si="0"/>
        <v>Normal</v>
      </c>
      <c r="C33" s="13" t="s">
        <v>62</v>
      </c>
      <c r="D33" s="14" t="s">
        <v>51</v>
      </c>
      <c r="E33" s="15">
        <f t="shared" si="1"/>
        <v>8</v>
      </c>
      <c r="F33" s="16">
        <f t="shared" si="2"/>
        <v>9.6999999999999993</v>
      </c>
      <c r="G33" s="16">
        <f t="shared" si="3"/>
        <v>3.4</v>
      </c>
      <c r="H33" s="16">
        <f t="shared" si="4"/>
        <v>4.2</v>
      </c>
      <c r="I33" s="17" t="str">
        <f>IFERROR(VLOOKUP(C33,#REF!,8,FALSE),"")</f>
        <v/>
      </c>
      <c r="J33" s="18">
        <v>30000</v>
      </c>
      <c r="K33" s="18">
        <v>30000</v>
      </c>
      <c r="L33" s="17" t="str">
        <f>IFERROR(VLOOKUP(C33,#REF!,11,FALSE),"")</f>
        <v/>
      </c>
      <c r="M33" s="18">
        <v>70000</v>
      </c>
      <c r="N33" s="19" t="s">
        <v>39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70000</v>
      </c>
      <c r="U33" s="18">
        <v>0</v>
      </c>
      <c r="V33" s="18">
        <v>0</v>
      </c>
      <c r="W33" s="18">
        <v>0</v>
      </c>
      <c r="X33" s="22">
        <v>100000</v>
      </c>
      <c r="Y33" s="16">
        <v>11.4</v>
      </c>
      <c r="Z33" s="23">
        <v>13.8</v>
      </c>
      <c r="AA33" s="22">
        <v>8750</v>
      </c>
      <c r="AB33" s="18">
        <v>7221</v>
      </c>
      <c r="AC33" s="24">
        <v>0.8</v>
      </c>
      <c r="AD33" s="25">
        <f t="shared" si="5"/>
        <v>100</v>
      </c>
      <c r="AE33" s="18">
        <v>16990</v>
      </c>
      <c r="AF33" s="18">
        <v>48000</v>
      </c>
      <c r="AG33" s="18">
        <v>0</v>
      </c>
      <c r="AH33" s="18">
        <v>0</v>
      </c>
      <c r="AI33" s="14" t="s">
        <v>43</v>
      </c>
    </row>
    <row r="34" spans="1:35" ht="16.5" customHeight="1">
      <c r="A34">
        <v>5787</v>
      </c>
      <c r="B34" s="12" t="str">
        <f t="shared" si="0"/>
        <v>OverStock</v>
      </c>
      <c r="C34" s="13" t="s">
        <v>63</v>
      </c>
      <c r="D34" s="14" t="s">
        <v>51</v>
      </c>
      <c r="E34" s="15">
        <f t="shared" si="1"/>
        <v>13.3</v>
      </c>
      <c r="F34" s="16">
        <f t="shared" si="2"/>
        <v>5.8</v>
      </c>
      <c r="G34" s="16">
        <f t="shared" si="3"/>
        <v>5.3</v>
      </c>
      <c r="H34" s="16">
        <f t="shared" si="4"/>
        <v>2.2999999999999998</v>
      </c>
      <c r="I34" s="17" t="str">
        <f>IFERROR(VLOOKUP(C34,#REF!,8,FALSE),"")</f>
        <v/>
      </c>
      <c r="J34" s="18">
        <v>60000</v>
      </c>
      <c r="K34" s="18">
        <v>0</v>
      </c>
      <c r="L34" s="17" t="str">
        <f>IFERROR(VLOOKUP(C34,#REF!,11,FALSE),"")</f>
        <v/>
      </c>
      <c r="M34" s="18">
        <v>150000</v>
      </c>
      <c r="N34" s="19" t="s">
        <v>49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150000</v>
      </c>
      <c r="U34" s="18">
        <v>0</v>
      </c>
      <c r="V34" s="18">
        <v>0</v>
      </c>
      <c r="W34" s="18">
        <v>0</v>
      </c>
      <c r="X34" s="22">
        <v>210000</v>
      </c>
      <c r="Y34" s="16">
        <v>18.7</v>
      </c>
      <c r="Z34" s="23">
        <v>8.1</v>
      </c>
      <c r="AA34" s="22">
        <v>11250</v>
      </c>
      <c r="AB34" s="18">
        <v>26039</v>
      </c>
      <c r="AC34" s="24">
        <v>2.2999999999999998</v>
      </c>
      <c r="AD34" s="25">
        <f t="shared" si="5"/>
        <v>150</v>
      </c>
      <c r="AE34" s="18">
        <v>24348</v>
      </c>
      <c r="AF34" s="18">
        <v>130000</v>
      </c>
      <c r="AG34" s="18">
        <v>80000</v>
      </c>
      <c r="AH34" s="18">
        <v>0</v>
      </c>
      <c r="AI34" s="14" t="s">
        <v>43</v>
      </c>
    </row>
    <row r="35" spans="1:35" ht="16.5" customHeight="1">
      <c r="A35">
        <v>5788</v>
      </c>
      <c r="B35" s="12" t="str">
        <f t="shared" si="0"/>
        <v>Normal</v>
      </c>
      <c r="C35" s="13" t="s">
        <v>68</v>
      </c>
      <c r="D35" s="14" t="s">
        <v>67</v>
      </c>
      <c r="E35" s="15">
        <f t="shared" si="1"/>
        <v>0.2</v>
      </c>
      <c r="F35" s="16">
        <f t="shared" si="2"/>
        <v>0.1</v>
      </c>
      <c r="G35" s="16">
        <f t="shared" si="3"/>
        <v>11.5</v>
      </c>
      <c r="H35" s="16">
        <f t="shared" si="4"/>
        <v>6.2</v>
      </c>
      <c r="I35" s="17" t="str">
        <f>IFERROR(VLOOKUP(C35,#REF!,8,FALSE),"")</f>
        <v/>
      </c>
      <c r="J35" s="18">
        <v>855000</v>
      </c>
      <c r="K35" s="18">
        <v>27000</v>
      </c>
      <c r="L35" s="17" t="str">
        <f>IFERROR(VLOOKUP(C35,#REF!,11,FALSE),"")</f>
        <v/>
      </c>
      <c r="M35" s="18">
        <v>16000</v>
      </c>
      <c r="N35" s="19" t="s">
        <v>46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16000</v>
      </c>
      <c r="U35" s="18">
        <v>0</v>
      </c>
      <c r="V35" s="18">
        <v>0</v>
      </c>
      <c r="W35" s="18">
        <v>0</v>
      </c>
      <c r="X35" s="22">
        <v>871000</v>
      </c>
      <c r="Y35" s="16">
        <v>11.7</v>
      </c>
      <c r="Z35" s="23">
        <v>6.3</v>
      </c>
      <c r="AA35" s="22">
        <v>74625</v>
      </c>
      <c r="AB35" s="18">
        <v>137189</v>
      </c>
      <c r="AC35" s="24">
        <v>1.8</v>
      </c>
      <c r="AD35" s="25">
        <f t="shared" si="5"/>
        <v>100</v>
      </c>
      <c r="AE35" s="18">
        <v>315096</v>
      </c>
      <c r="AF35" s="18">
        <v>597007</v>
      </c>
      <c r="AG35" s="18">
        <v>876704</v>
      </c>
      <c r="AH35" s="18">
        <v>157528</v>
      </c>
      <c r="AI35" s="14" t="s">
        <v>43</v>
      </c>
    </row>
    <row r="36" spans="1:35" ht="16.5" hidden="1" customHeight="1">
      <c r="A36">
        <v>6554</v>
      </c>
      <c r="B36" s="12" t="str">
        <f t="shared" ref="B36:B67" si="6">IF(OR(AA36=0,LEN(AA36)=0)*OR(AB36=0,LEN(AB36)=0),IF(X36&gt;0,"ZeroZero","None"),IF(IF(LEN(Y36)=0,0,Y36)&gt;16,"OverStock",IF(AA36=0,"FCST","Normal")))</f>
        <v>Normal</v>
      </c>
      <c r="C36" s="13" t="s">
        <v>69</v>
      </c>
      <c r="D36" s="14" t="s">
        <v>67</v>
      </c>
      <c r="E36" s="15">
        <f t="shared" ref="E36:E67" si="7">IF(AA36=0,"前八週無拉料",ROUND(M36/AA36,1))</f>
        <v>0</v>
      </c>
      <c r="F36" s="16" t="str">
        <f t="shared" ref="F36:F67" si="8">IF(OR(AB36=0,LEN(AB36)=0),"--",ROUND(M36/AB36,1))</f>
        <v>--</v>
      </c>
      <c r="G36" s="16">
        <f t="shared" ref="G36:G67" si="9">IF(AA36=0,"--",ROUND(J36/AA36,1))</f>
        <v>0</v>
      </c>
      <c r="H36" s="16" t="str">
        <f t="shared" ref="H36:H67" si="10">IF(OR(AB36=0,LEN(AB36)=0),"--",ROUND(J36/AB36,1))</f>
        <v>--</v>
      </c>
      <c r="I36" s="17" t="str">
        <f>IFERROR(VLOOKUP(C36,#REF!,8,FALSE),"")</f>
        <v/>
      </c>
      <c r="J36" s="18">
        <v>0</v>
      </c>
      <c r="K36" s="18">
        <v>0</v>
      </c>
      <c r="L36" s="17" t="str">
        <f>IFERROR(VLOOKUP(C36,#REF!,11,FALSE),"")</f>
        <v/>
      </c>
      <c r="M36" s="18">
        <v>0</v>
      </c>
      <c r="N36" s="19" t="s">
        <v>46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0</v>
      </c>
      <c r="U36" s="18">
        <v>0</v>
      </c>
      <c r="V36" s="18">
        <v>0</v>
      </c>
      <c r="W36" s="18">
        <v>0</v>
      </c>
      <c r="X36" s="22">
        <v>0</v>
      </c>
      <c r="Y36" s="16">
        <v>0</v>
      </c>
      <c r="Z36" s="23" t="s">
        <v>39</v>
      </c>
      <c r="AA36" s="22">
        <v>4125</v>
      </c>
      <c r="AB36" s="18" t="s">
        <v>39</v>
      </c>
      <c r="AC36" s="24" t="s">
        <v>42</v>
      </c>
      <c r="AD36" s="25" t="str">
        <f t="shared" ref="AD36:AD67" si="11">IF($AC36="E","E",IF($AC36="F","F",IF($AC36&lt;0.5,50,IF($AC36&lt;2,100,150))))</f>
        <v>E</v>
      </c>
      <c r="AE36" s="18">
        <v>0</v>
      </c>
      <c r="AF36" s="18">
        <v>0</v>
      </c>
      <c r="AG36" s="18">
        <v>0</v>
      </c>
      <c r="AH36" s="18">
        <v>0</v>
      </c>
      <c r="AI36" s="14" t="s">
        <v>43</v>
      </c>
    </row>
    <row r="37" spans="1:35" ht="16.5" customHeight="1">
      <c r="A37">
        <v>8949</v>
      </c>
      <c r="B37" s="12" t="str">
        <f t="shared" si="6"/>
        <v>Normal</v>
      </c>
      <c r="C37" s="13" t="s">
        <v>70</v>
      </c>
      <c r="D37" s="14" t="s">
        <v>67</v>
      </c>
      <c r="E37" s="15">
        <f t="shared" si="7"/>
        <v>0</v>
      </c>
      <c r="F37" s="16">
        <f t="shared" si="8"/>
        <v>0</v>
      </c>
      <c r="G37" s="16">
        <f t="shared" si="9"/>
        <v>12.8</v>
      </c>
      <c r="H37" s="16">
        <f t="shared" si="10"/>
        <v>11</v>
      </c>
      <c r="I37" s="17" t="str">
        <f>IFERROR(VLOOKUP(C37,#REF!,8,FALSE),"")</f>
        <v/>
      </c>
      <c r="J37" s="18">
        <v>954000</v>
      </c>
      <c r="K37" s="18">
        <v>351000</v>
      </c>
      <c r="L37" s="17" t="str">
        <f>IFERROR(VLOOKUP(C37,#REF!,11,FALSE),"")</f>
        <v/>
      </c>
      <c r="M37" s="18">
        <v>0</v>
      </c>
      <c r="N37" s="19" t="s">
        <v>46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0</v>
      </c>
      <c r="U37" s="18">
        <v>0</v>
      </c>
      <c r="V37" s="18">
        <v>0</v>
      </c>
      <c r="W37" s="18">
        <v>0</v>
      </c>
      <c r="X37" s="22">
        <v>954000</v>
      </c>
      <c r="Y37" s="16">
        <v>12.8</v>
      </c>
      <c r="Z37" s="23">
        <v>11</v>
      </c>
      <c r="AA37" s="22">
        <v>74250</v>
      </c>
      <c r="AB37" s="18">
        <v>86548</v>
      </c>
      <c r="AC37" s="24">
        <v>1.2</v>
      </c>
      <c r="AD37" s="25">
        <f t="shared" si="11"/>
        <v>100</v>
      </c>
      <c r="AE37" s="18">
        <v>235791</v>
      </c>
      <c r="AF37" s="18">
        <v>375125</v>
      </c>
      <c r="AG37" s="18">
        <v>688205</v>
      </c>
      <c r="AH37" s="18">
        <v>153562</v>
      </c>
      <c r="AI37" s="14" t="s">
        <v>43</v>
      </c>
    </row>
    <row r="38" spans="1:35" ht="16.5" customHeight="1">
      <c r="A38">
        <v>5778</v>
      </c>
      <c r="B38" s="12" t="str">
        <f t="shared" si="6"/>
        <v>Normal</v>
      </c>
      <c r="C38" s="13" t="s">
        <v>71</v>
      </c>
      <c r="D38" s="14" t="s">
        <v>67</v>
      </c>
      <c r="E38" s="15">
        <f t="shared" si="7"/>
        <v>0</v>
      </c>
      <c r="F38" s="16">
        <f t="shared" si="8"/>
        <v>0</v>
      </c>
      <c r="G38" s="16">
        <f t="shared" si="9"/>
        <v>6.6</v>
      </c>
      <c r="H38" s="16">
        <f t="shared" si="10"/>
        <v>8.1</v>
      </c>
      <c r="I38" s="17" t="str">
        <f>IFERROR(VLOOKUP(C38,#REF!,8,FALSE),"")</f>
        <v/>
      </c>
      <c r="J38" s="18">
        <v>636000</v>
      </c>
      <c r="K38" s="18">
        <v>0</v>
      </c>
      <c r="L38" s="17" t="str">
        <f>IFERROR(VLOOKUP(C38,#REF!,11,FALSE),"")</f>
        <v/>
      </c>
      <c r="M38" s="18">
        <v>0</v>
      </c>
      <c r="N38" s="19" t="s">
        <v>49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0</v>
      </c>
      <c r="U38" s="18">
        <v>0</v>
      </c>
      <c r="V38" s="18">
        <v>0</v>
      </c>
      <c r="W38" s="18">
        <v>0</v>
      </c>
      <c r="X38" s="22">
        <v>636000</v>
      </c>
      <c r="Y38" s="16">
        <v>6.6</v>
      </c>
      <c r="Z38" s="23">
        <v>8.1</v>
      </c>
      <c r="AA38" s="22">
        <v>96375</v>
      </c>
      <c r="AB38" s="18">
        <v>78386</v>
      </c>
      <c r="AC38" s="24">
        <v>0.8</v>
      </c>
      <c r="AD38" s="25">
        <f t="shared" si="11"/>
        <v>100</v>
      </c>
      <c r="AE38" s="18">
        <v>7073</v>
      </c>
      <c r="AF38" s="18">
        <v>465600</v>
      </c>
      <c r="AG38" s="18">
        <v>931200</v>
      </c>
      <c r="AH38" s="18">
        <v>541526</v>
      </c>
      <c r="AI38" s="14" t="s">
        <v>43</v>
      </c>
    </row>
    <row r="39" spans="1:35" ht="16.5" customHeight="1">
      <c r="A39">
        <v>8170</v>
      </c>
      <c r="B39" s="12" t="str">
        <f t="shared" si="6"/>
        <v>Normal</v>
      </c>
      <c r="C39" s="13" t="s">
        <v>72</v>
      </c>
      <c r="D39" s="14" t="s">
        <v>67</v>
      </c>
      <c r="E39" s="15">
        <f t="shared" si="7"/>
        <v>0.4</v>
      </c>
      <c r="F39" s="16">
        <f t="shared" si="8"/>
        <v>0.4</v>
      </c>
      <c r="G39" s="16">
        <f t="shared" si="9"/>
        <v>6.5</v>
      </c>
      <c r="H39" s="16">
        <f t="shared" si="10"/>
        <v>5.7</v>
      </c>
      <c r="I39" s="17" t="str">
        <f>IFERROR(VLOOKUP(C39,#REF!,8,FALSE),"")</f>
        <v/>
      </c>
      <c r="J39" s="18">
        <v>690000</v>
      </c>
      <c r="K39" s="18">
        <v>0</v>
      </c>
      <c r="L39" s="17" t="str">
        <f>IFERROR(VLOOKUP(C39,#REF!,11,FALSE),"")</f>
        <v/>
      </c>
      <c r="M39" s="18">
        <v>45000</v>
      </c>
      <c r="N39" s="19" t="s">
        <v>49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45000</v>
      </c>
      <c r="U39" s="18">
        <v>0</v>
      </c>
      <c r="V39" s="18">
        <v>0</v>
      </c>
      <c r="W39" s="18">
        <v>0</v>
      </c>
      <c r="X39" s="22">
        <v>735000</v>
      </c>
      <c r="Y39" s="16">
        <v>6.9</v>
      </c>
      <c r="Z39" s="23">
        <v>6</v>
      </c>
      <c r="AA39" s="22">
        <v>106875</v>
      </c>
      <c r="AB39" s="18">
        <v>121572</v>
      </c>
      <c r="AC39" s="24">
        <v>1.1000000000000001</v>
      </c>
      <c r="AD39" s="25">
        <f t="shared" si="11"/>
        <v>100</v>
      </c>
      <c r="AE39" s="18">
        <v>304770</v>
      </c>
      <c r="AF39" s="18">
        <v>596408</v>
      </c>
      <c r="AG39" s="18">
        <v>1172816</v>
      </c>
      <c r="AH39" s="18">
        <v>591008</v>
      </c>
      <c r="AI39" s="14" t="s">
        <v>43</v>
      </c>
    </row>
    <row r="40" spans="1:35" ht="16.5" customHeight="1">
      <c r="A40">
        <v>5798</v>
      </c>
      <c r="B40" s="12" t="str">
        <f t="shared" si="6"/>
        <v>Normal</v>
      </c>
      <c r="C40" s="13" t="s">
        <v>73</v>
      </c>
      <c r="D40" s="14" t="s">
        <v>51</v>
      </c>
      <c r="E40" s="15">
        <f t="shared" si="7"/>
        <v>2.2999999999999998</v>
      </c>
      <c r="F40" s="16">
        <f t="shared" si="8"/>
        <v>6.1</v>
      </c>
      <c r="G40" s="16">
        <f t="shared" si="9"/>
        <v>3</v>
      </c>
      <c r="H40" s="16">
        <f t="shared" si="10"/>
        <v>7.8</v>
      </c>
      <c r="I40" s="17" t="str">
        <f>IFERROR(VLOOKUP(C40,#REF!,8,FALSE),"")</f>
        <v/>
      </c>
      <c r="J40" s="18">
        <v>270000</v>
      </c>
      <c r="K40" s="18">
        <v>270000</v>
      </c>
      <c r="L40" s="17" t="str">
        <f>IFERROR(VLOOKUP(C40,#REF!,11,FALSE),"")</f>
        <v/>
      </c>
      <c r="M40" s="18">
        <v>210000</v>
      </c>
      <c r="N40" s="19" t="s">
        <v>49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210000</v>
      </c>
      <c r="U40" s="18">
        <v>0</v>
      </c>
      <c r="V40" s="18">
        <v>0</v>
      </c>
      <c r="W40" s="18">
        <v>0</v>
      </c>
      <c r="X40" s="22">
        <v>480000</v>
      </c>
      <c r="Y40" s="16">
        <v>5.3</v>
      </c>
      <c r="Z40" s="23">
        <v>13.9</v>
      </c>
      <c r="AA40" s="22">
        <v>90000</v>
      </c>
      <c r="AB40" s="18">
        <v>34413</v>
      </c>
      <c r="AC40" s="24">
        <v>0.4</v>
      </c>
      <c r="AD40" s="25">
        <f t="shared" si="11"/>
        <v>50</v>
      </c>
      <c r="AE40" s="18">
        <v>222471</v>
      </c>
      <c r="AF40" s="18">
        <v>258960</v>
      </c>
      <c r="AG40" s="18">
        <v>120000</v>
      </c>
      <c r="AH40" s="18">
        <v>0</v>
      </c>
      <c r="AI40" s="14" t="s">
        <v>43</v>
      </c>
    </row>
    <row r="41" spans="1:35" ht="16.5" customHeight="1">
      <c r="A41">
        <v>5796</v>
      </c>
      <c r="B41" s="12" t="str">
        <f t="shared" si="6"/>
        <v>Normal</v>
      </c>
      <c r="C41" s="13" t="s">
        <v>74</v>
      </c>
      <c r="D41" s="14" t="s">
        <v>51</v>
      </c>
      <c r="E41" s="15">
        <f t="shared" si="7"/>
        <v>14</v>
      </c>
      <c r="F41" s="16">
        <f t="shared" si="8"/>
        <v>39.1</v>
      </c>
      <c r="G41" s="16">
        <f t="shared" si="9"/>
        <v>0</v>
      </c>
      <c r="H41" s="16">
        <f t="shared" si="10"/>
        <v>0</v>
      </c>
      <c r="I41" s="17" t="str">
        <f>IFERROR(VLOOKUP(C41,#REF!,8,FALSE),"")</f>
        <v/>
      </c>
      <c r="J41" s="18">
        <v>0</v>
      </c>
      <c r="K41" s="18">
        <v>0</v>
      </c>
      <c r="L41" s="17" t="str">
        <f>IFERROR(VLOOKUP(C41,#REF!,11,FALSE),"")</f>
        <v/>
      </c>
      <c r="M41" s="18">
        <v>112000</v>
      </c>
      <c r="N41" s="19" t="s">
        <v>49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112000</v>
      </c>
      <c r="U41" s="18">
        <v>0</v>
      </c>
      <c r="V41" s="18">
        <v>0</v>
      </c>
      <c r="W41" s="18">
        <v>0</v>
      </c>
      <c r="X41" s="22">
        <v>112000</v>
      </c>
      <c r="Y41" s="16">
        <v>14</v>
      </c>
      <c r="Z41" s="23">
        <v>39.1</v>
      </c>
      <c r="AA41" s="22">
        <v>8000</v>
      </c>
      <c r="AB41" s="18">
        <v>2861</v>
      </c>
      <c r="AC41" s="24">
        <v>0.4</v>
      </c>
      <c r="AD41" s="25">
        <f t="shared" si="11"/>
        <v>50</v>
      </c>
      <c r="AE41" s="18">
        <v>75274</v>
      </c>
      <c r="AF41" s="18">
        <v>13291</v>
      </c>
      <c r="AG41" s="18">
        <v>14407</v>
      </c>
      <c r="AH41" s="18">
        <v>7423</v>
      </c>
      <c r="AI41" s="14" t="s">
        <v>43</v>
      </c>
    </row>
    <row r="42" spans="1:35" ht="16.5" customHeight="1">
      <c r="A42">
        <v>9024</v>
      </c>
      <c r="B42" s="12" t="str">
        <f t="shared" si="6"/>
        <v>FCST</v>
      </c>
      <c r="C42" s="13" t="s">
        <v>75</v>
      </c>
      <c r="D42" s="14" t="s">
        <v>51</v>
      </c>
      <c r="E42" s="15" t="str">
        <f t="shared" si="7"/>
        <v>前八週無拉料</v>
      </c>
      <c r="F42" s="16">
        <f t="shared" si="8"/>
        <v>1333.3</v>
      </c>
      <c r="G42" s="16" t="str">
        <f t="shared" si="9"/>
        <v>--</v>
      </c>
      <c r="H42" s="16">
        <f t="shared" si="10"/>
        <v>0</v>
      </c>
      <c r="I42" s="17" t="str">
        <f>IFERROR(VLOOKUP(C42,#REF!,8,FALSE),"")</f>
        <v/>
      </c>
      <c r="J42" s="18">
        <v>0</v>
      </c>
      <c r="K42" s="18">
        <v>0</v>
      </c>
      <c r="L42" s="17" t="str">
        <f>IFERROR(VLOOKUP(C42,#REF!,11,FALSE),"")</f>
        <v/>
      </c>
      <c r="M42" s="18">
        <v>8000</v>
      </c>
      <c r="N42" s="19" t="s">
        <v>49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8000</v>
      </c>
      <c r="U42" s="18">
        <v>0</v>
      </c>
      <c r="V42" s="18">
        <v>0</v>
      </c>
      <c r="W42" s="18">
        <v>0</v>
      </c>
      <c r="X42" s="22">
        <v>8000</v>
      </c>
      <c r="Y42" s="16" t="s">
        <v>39</v>
      </c>
      <c r="Z42" s="23">
        <v>1333.3</v>
      </c>
      <c r="AA42" s="22">
        <v>0</v>
      </c>
      <c r="AB42" s="18">
        <v>6</v>
      </c>
      <c r="AC42" s="24" t="s">
        <v>52</v>
      </c>
      <c r="AD42" s="25" t="str">
        <f t="shared" si="11"/>
        <v>F</v>
      </c>
      <c r="AE42" s="18">
        <v>0</v>
      </c>
      <c r="AF42" s="18">
        <v>52</v>
      </c>
      <c r="AG42" s="18">
        <v>203</v>
      </c>
      <c r="AH42" s="18">
        <v>0</v>
      </c>
      <c r="AI42" s="14" t="s">
        <v>43</v>
      </c>
    </row>
    <row r="43" spans="1:35" ht="16.5" customHeight="1">
      <c r="A43">
        <v>5813</v>
      </c>
      <c r="B43" s="12" t="str">
        <f t="shared" si="6"/>
        <v>OverStock</v>
      </c>
      <c r="C43" s="13" t="s">
        <v>76</v>
      </c>
      <c r="D43" s="14" t="s">
        <v>51</v>
      </c>
      <c r="E43" s="15">
        <f t="shared" si="7"/>
        <v>14.7</v>
      </c>
      <c r="F43" s="16">
        <f t="shared" si="8"/>
        <v>17.399999999999999</v>
      </c>
      <c r="G43" s="16">
        <f t="shared" si="9"/>
        <v>7.9</v>
      </c>
      <c r="H43" s="16">
        <f t="shared" si="10"/>
        <v>9.4</v>
      </c>
      <c r="I43" s="17" t="str">
        <f>IFERROR(VLOOKUP(C43,#REF!,8,FALSE),"")</f>
        <v/>
      </c>
      <c r="J43" s="18">
        <v>770000</v>
      </c>
      <c r="K43" s="18">
        <v>650000</v>
      </c>
      <c r="L43" s="17" t="str">
        <f>IFERROR(VLOOKUP(C43,#REF!,11,FALSE),"")</f>
        <v/>
      </c>
      <c r="M43" s="18">
        <v>1430000</v>
      </c>
      <c r="N43" s="19" t="s">
        <v>49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1430000</v>
      </c>
      <c r="U43" s="18">
        <v>0</v>
      </c>
      <c r="V43" s="18">
        <v>0</v>
      </c>
      <c r="W43" s="18">
        <v>0</v>
      </c>
      <c r="X43" s="22">
        <v>2200000</v>
      </c>
      <c r="Y43" s="16">
        <v>22.6</v>
      </c>
      <c r="Z43" s="23">
        <v>26.8</v>
      </c>
      <c r="AA43" s="22">
        <v>97375</v>
      </c>
      <c r="AB43" s="18">
        <v>82030</v>
      </c>
      <c r="AC43" s="24">
        <v>0.8</v>
      </c>
      <c r="AD43" s="25">
        <f t="shared" si="11"/>
        <v>100</v>
      </c>
      <c r="AE43" s="18">
        <v>44260</v>
      </c>
      <c r="AF43" s="18">
        <v>434990</v>
      </c>
      <c r="AG43" s="18">
        <v>1094327</v>
      </c>
      <c r="AH43" s="18">
        <v>466355</v>
      </c>
      <c r="AI43" s="14" t="s">
        <v>43</v>
      </c>
    </row>
    <row r="44" spans="1:35" ht="16.5" customHeight="1">
      <c r="A44">
        <v>5814</v>
      </c>
      <c r="B44" s="12" t="str">
        <f t="shared" si="6"/>
        <v>FCST</v>
      </c>
      <c r="C44" s="13" t="s">
        <v>77</v>
      </c>
      <c r="D44" s="14" t="s">
        <v>51</v>
      </c>
      <c r="E44" s="15" t="str">
        <f t="shared" si="7"/>
        <v>前八週無拉料</v>
      </c>
      <c r="F44" s="16">
        <f t="shared" si="8"/>
        <v>7</v>
      </c>
      <c r="G44" s="16" t="str">
        <f t="shared" si="9"/>
        <v>--</v>
      </c>
      <c r="H44" s="16">
        <f t="shared" si="10"/>
        <v>24.3</v>
      </c>
      <c r="I44" s="17" t="str">
        <f>IFERROR(VLOOKUP(C44,#REF!,8,FALSE),"")</f>
        <v/>
      </c>
      <c r="J44" s="18">
        <v>156000</v>
      </c>
      <c r="K44" s="18">
        <v>78000</v>
      </c>
      <c r="L44" s="17" t="str">
        <f>IFERROR(VLOOKUP(C44,#REF!,11,FALSE),"")</f>
        <v/>
      </c>
      <c r="M44" s="18">
        <v>45000</v>
      </c>
      <c r="N44" s="19" t="s">
        <v>49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45000</v>
      </c>
      <c r="U44" s="18">
        <v>0</v>
      </c>
      <c r="V44" s="18">
        <v>0</v>
      </c>
      <c r="W44" s="18">
        <v>0</v>
      </c>
      <c r="X44" s="22">
        <v>201000</v>
      </c>
      <c r="Y44" s="16" t="s">
        <v>39</v>
      </c>
      <c r="Z44" s="23">
        <v>31.3</v>
      </c>
      <c r="AA44" s="22">
        <v>0</v>
      </c>
      <c r="AB44" s="18">
        <v>6420</v>
      </c>
      <c r="AC44" s="24" t="s">
        <v>52</v>
      </c>
      <c r="AD44" s="25" t="str">
        <f t="shared" si="11"/>
        <v>F</v>
      </c>
      <c r="AE44" s="18">
        <v>21777</v>
      </c>
      <c r="AF44" s="18">
        <v>36000</v>
      </c>
      <c r="AG44" s="18">
        <v>93950</v>
      </c>
      <c r="AH44" s="18">
        <v>19000</v>
      </c>
      <c r="AI44" s="14" t="s">
        <v>43</v>
      </c>
    </row>
    <row r="45" spans="1:35" ht="16.5" customHeight="1">
      <c r="A45">
        <v>5797</v>
      </c>
      <c r="B45" s="12" t="str">
        <f t="shared" si="6"/>
        <v>OverStock</v>
      </c>
      <c r="C45" s="13" t="s">
        <v>78</v>
      </c>
      <c r="D45" s="14" t="s">
        <v>51</v>
      </c>
      <c r="E45" s="15">
        <f t="shared" si="7"/>
        <v>12.5</v>
      </c>
      <c r="F45" s="16">
        <f t="shared" si="8"/>
        <v>9.9</v>
      </c>
      <c r="G45" s="16">
        <f t="shared" si="9"/>
        <v>9</v>
      </c>
      <c r="H45" s="16">
        <f t="shared" si="10"/>
        <v>7.1</v>
      </c>
      <c r="I45" s="17" t="str">
        <f>IFERROR(VLOOKUP(C45,#REF!,8,FALSE),"")</f>
        <v/>
      </c>
      <c r="J45" s="18">
        <v>300000</v>
      </c>
      <c r="K45" s="18">
        <v>300000</v>
      </c>
      <c r="L45" s="17" t="str">
        <f>IFERROR(VLOOKUP(C45,#REF!,11,FALSE),"")</f>
        <v/>
      </c>
      <c r="M45" s="18">
        <v>417000</v>
      </c>
      <c r="N45" s="19" t="s">
        <v>39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417000</v>
      </c>
      <c r="U45" s="18">
        <v>0</v>
      </c>
      <c r="V45" s="18">
        <v>0</v>
      </c>
      <c r="W45" s="18">
        <v>0</v>
      </c>
      <c r="X45" s="22">
        <v>717000</v>
      </c>
      <c r="Y45" s="16">
        <v>21.5</v>
      </c>
      <c r="Z45" s="23">
        <v>17</v>
      </c>
      <c r="AA45" s="22">
        <v>33375</v>
      </c>
      <c r="AB45" s="18">
        <v>42238</v>
      </c>
      <c r="AC45" s="24">
        <v>1.3</v>
      </c>
      <c r="AD45" s="25">
        <f t="shared" si="11"/>
        <v>100</v>
      </c>
      <c r="AE45" s="18">
        <v>92395</v>
      </c>
      <c r="AF45" s="18">
        <v>172415</v>
      </c>
      <c r="AG45" s="18">
        <v>358322</v>
      </c>
      <c r="AH45" s="18">
        <v>117351</v>
      </c>
      <c r="AI45" s="14" t="s">
        <v>43</v>
      </c>
    </row>
    <row r="46" spans="1:35" ht="16.5" customHeight="1">
      <c r="A46">
        <v>6552</v>
      </c>
      <c r="B46" s="12" t="str">
        <f t="shared" si="6"/>
        <v>Normal</v>
      </c>
      <c r="C46" s="13" t="s">
        <v>79</v>
      </c>
      <c r="D46" s="14" t="s">
        <v>51</v>
      </c>
      <c r="E46" s="15">
        <f t="shared" si="7"/>
        <v>9.3000000000000007</v>
      </c>
      <c r="F46" s="16">
        <f t="shared" si="8"/>
        <v>16.899999999999999</v>
      </c>
      <c r="G46" s="16">
        <f t="shared" si="9"/>
        <v>0</v>
      </c>
      <c r="H46" s="16">
        <f t="shared" si="10"/>
        <v>0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56000</v>
      </c>
      <c r="N46" s="19" t="s">
        <v>49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56000</v>
      </c>
      <c r="U46" s="18">
        <v>0</v>
      </c>
      <c r="V46" s="18">
        <v>0</v>
      </c>
      <c r="W46" s="18">
        <v>0</v>
      </c>
      <c r="X46" s="22">
        <v>56000</v>
      </c>
      <c r="Y46" s="16">
        <v>9.3000000000000007</v>
      </c>
      <c r="Z46" s="23">
        <v>16.899999999999999</v>
      </c>
      <c r="AA46" s="22">
        <v>6000</v>
      </c>
      <c r="AB46" s="18">
        <v>3307</v>
      </c>
      <c r="AC46" s="24">
        <v>0.6</v>
      </c>
      <c r="AD46" s="25">
        <f t="shared" si="11"/>
        <v>100</v>
      </c>
      <c r="AE46" s="18">
        <v>15893</v>
      </c>
      <c r="AF46" s="18">
        <v>13719</v>
      </c>
      <c r="AG46" s="18">
        <v>3438</v>
      </c>
      <c r="AH46" s="18">
        <v>1682</v>
      </c>
      <c r="AI46" s="14" t="s">
        <v>43</v>
      </c>
    </row>
    <row r="47" spans="1:35" ht="16.5" hidden="1" customHeight="1">
      <c r="A47">
        <v>9032</v>
      </c>
      <c r="B47" s="12" t="str">
        <f t="shared" si="6"/>
        <v>None</v>
      </c>
      <c r="C47" s="13" t="s">
        <v>92</v>
      </c>
      <c r="D47" s="14" t="s">
        <v>51</v>
      </c>
      <c r="E47" s="15" t="str">
        <f t="shared" si="7"/>
        <v>前八週無拉料</v>
      </c>
      <c r="F47" s="16" t="str">
        <f t="shared" si="8"/>
        <v>--</v>
      </c>
      <c r="G47" s="16" t="str">
        <f t="shared" si="9"/>
        <v>--</v>
      </c>
      <c r="H47" s="16" t="str">
        <f t="shared" si="10"/>
        <v>--</v>
      </c>
      <c r="I47" s="17" t="str">
        <f>IFERROR(VLOOKUP(C47,#REF!,8,FALSE),"")</f>
        <v/>
      </c>
      <c r="J47" s="18">
        <v>0</v>
      </c>
      <c r="K47" s="18">
        <v>0</v>
      </c>
      <c r="L47" s="17" t="str">
        <f>IFERROR(VLOOKUP(C47,#REF!,11,FALSE),"")</f>
        <v/>
      </c>
      <c r="M47" s="18">
        <v>0</v>
      </c>
      <c r="N47" s="19" t="s">
        <v>39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0</v>
      </c>
      <c r="U47" s="18">
        <v>0</v>
      </c>
      <c r="V47" s="18">
        <v>0</v>
      </c>
      <c r="W47" s="18">
        <v>0</v>
      </c>
      <c r="X47" s="22">
        <v>0</v>
      </c>
      <c r="Y47" s="16" t="s">
        <v>39</v>
      </c>
      <c r="Z47" s="23" t="s">
        <v>39</v>
      </c>
      <c r="AA47" s="22">
        <v>0</v>
      </c>
      <c r="AB47" s="18" t="s">
        <v>39</v>
      </c>
      <c r="AC47" s="24" t="s">
        <v>42</v>
      </c>
      <c r="AD47" s="25" t="str">
        <f t="shared" si="11"/>
        <v>E</v>
      </c>
      <c r="AE47" s="18">
        <v>0</v>
      </c>
      <c r="AF47" s="18">
        <v>0</v>
      </c>
      <c r="AG47" s="18">
        <v>0</v>
      </c>
      <c r="AH47" s="18">
        <v>0</v>
      </c>
      <c r="AI47" s="14" t="s">
        <v>43</v>
      </c>
    </row>
    <row r="48" spans="1:35" ht="16.5" hidden="1" customHeight="1">
      <c r="A48">
        <v>9030</v>
      </c>
      <c r="B48" s="12" t="str">
        <f t="shared" si="6"/>
        <v>None</v>
      </c>
      <c r="C48" s="13" t="s">
        <v>93</v>
      </c>
      <c r="D48" s="14" t="s">
        <v>51</v>
      </c>
      <c r="E48" s="15" t="str">
        <f t="shared" si="7"/>
        <v>前八週無拉料</v>
      </c>
      <c r="F48" s="16" t="str">
        <f t="shared" si="8"/>
        <v>--</v>
      </c>
      <c r="G48" s="16" t="str">
        <f t="shared" si="9"/>
        <v>--</v>
      </c>
      <c r="H48" s="16" t="str">
        <f t="shared" si="10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0</v>
      </c>
      <c r="N48" s="19" t="s">
        <v>39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0</v>
      </c>
      <c r="U48" s="18">
        <v>0</v>
      </c>
      <c r="V48" s="18">
        <v>0</v>
      </c>
      <c r="W48" s="18">
        <v>0</v>
      </c>
      <c r="X48" s="22">
        <v>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42</v>
      </c>
      <c r="AD48" s="25" t="str">
        <f t="shared" si="11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43</v>
      </c>
    </row>
    <row r="49" spans="1:35" ht="16.5" customHeight="1">
      <c r="A49">
        <v>5743</v>
      </c>
      <c r="B49" s="12" t="str">
        <f t="shared" si="6"/>
        <v>OverStock</v>
      </c>
      <c r="C49" s="13" t="s">
        <v>80</v>
      </c>
      <c r="D49" s="14" t="s">
        <v>51</v>
      </c>
      <c r="E49" s="15">
        <f t="shared" si="7"/>
        <v>21.3</v>
      </c>
      <c r="F49" s="16">
        <f t="shared" si="8"/>
        <v>9.6</v>
      </c>
      <c r="G49" s="16">
        <f t="shared" si="9"/>
        <v>1.1000000000000001</v>
      </c>
      <c r="H49" s="16">
        <f t="shared" si="10"/>
        <v>0.5</v>
      </c>
      <c r="I49" s="17" t="str">
        <f>IFERROR(VLOOKUP(C49,#REF!,8,FALSE),"")</f>
        <v/>
      </c>
      <c r="J49" s="18">
        <v>8000</v>
      </c>
      <c r="K49" s="18">
        <v>0</v>
      </c>
      <c r="L49" s="17" t="str">
        <f>IFERROR(VLOOKUP(C49,#REF!,11,FALSE),"")</f>
        <v/>
      </c>
      <c r="M49" s="18">
        <v>160000</v>
      </c>
      <c r="N49" s="19" t="s">
        <v>49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160000</v>
      </c>
      <c r="U49" s="18">
        <v>0</v>
      </c>
      <c r="V49" s="18">
        <v>0</v>
      </c>
      <c r="W49" s="18">
        <v>0</v>
      </c>
      <c r="X49" s="22">
        <v>168000</v>
      </c>
      <c r="Y49" s="16">
        <v>22.4</v>
      </c>
      <c r="Z49" s="23">
        <v>10.1</v>
      </c>
      <c r="AA49" s="22">
        <v>7500</v>
      </c>
      <c r="AB49" s="18">
        <v>16642</v>
      </c>
      <c r="AC49" s="24">
        <v>2.2000000000000002</v>
      </c>
      <c r="AD49" s="25">
        <f t="shared" si="11"/>
        <v>150</v>
      </c>
      <c r="AE49" s="18">
        <v>53166</v>
      </c>
      <c r="AF49" s="18">
        <v>74775</v>
      </c>
      <c r="AG49" s="18">
        <v>40000</v>
      </c>
      <c r="AH49" s="18">
        <v>0</v>
      </c>
      <c r="AI49" s="14" t="s">
        <v>43</v>
      </c>
    </row>
    <row r="50" spans="1:35" ht="16.5" customHeight="1">
      <c r="A50">
        <v>5774</v>
      </c>
      <c r="B50" s="12" t="str">
        <f t="shared" si="6"/>
        <v>Normal</v>
      </c>
      <c r="C50" s="13" t="s">
        <v>81</v>
      </c>
      <c r="D50" s="14" t="s">
        <v>51</v>
      </c>
      <c r="E50" s="15">
        <f t="shared" si="7"/>
        <v>12</v>
      </c>
      <c r="F50" s="16">
        <f t="shared" si="8"/>
        <v>35.200000000000003</v>
      </c>
      <c r="G50" s="16">
        <f t="shared" si="9"/>
        <v>0</v>
      </c>
      <c r="H50" s="16">
        <f t="shared" si="10"/>
        <v>0</v>
      </c>
      <c r="I50" s="17" t="str">
        <f>IFERROR(VLOOKUP(C50,#REF!,8,FALSE),"")</f>
        <v/>
      </c>
      <c r="J50" s="18">
        <v>0</v>
      </c>
      <c r="K50" s="18">
        <v>0</v>
      </c>
      <c r="L50" s="17" t="str">
        <f>IFERROR(VLOOKUP(C50,#REF!,11,FALSE),"")</f>
        <v/>
      </c>
      <c r="M50" s="18">
        <v>9000</v>
      </c>
      <c r="N50" s="19" t="s">
        <v>49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9000</v>
      </c>
      <c r="U50" s="18">
        <v>0</v>
      </c>
      <c r="V50" s="18">
        <v>0</v>
      </c>
      <c r="W50" s="18">
        <v>0</v>
      </c>
      <c r="X50" s="22">
        <v>9000</v>
      </c>
      <c r="Y50" s="16">
        <v>12</v>
      </c>
      <c r="Z50" s="23">
        <v>35.200000000000003</v>
      </c>
      <c r="AA50" s="22">
        <v>750</v>
      </c>
      <c r="AB50" s="18">
        <v>256</v>
      </c>
      <c r="AC50" s="24">
        <v>0.3</v>
      </c>
      <c r="AD50" s="25">
        <f t="shared" si="11"/>
        <v>50</v>
      </c>
      <c r="AE50" s="18">
        <v>1125</v>
      </c>
      <c r="AF50" s="18">
        <v>807</v>
      </c>
      <c r="AG50" s="18">
        <v>5948</v>
      </c>
      <c r="AH50" s="18">
        <v>2928</v>
      </c>
      <c r="AI50" s="14" t="s">
        <v>43</v>
      </c>
    </row>
    <row r="51" spans="1:35" ht="16.5" customHeight="1">
      <c r="A51">
        <v>5785</v>
      </c>
      <c r="B51" s="12" t="str">
        <f t="shared" si="6"/>
        <v>OverStock</v>
      </c>
      <c r="C51" s="13" t="s">
        <v>82</v>
      </c>
      <c r="D51" s="14" t="s">
        <v>51</v>
      </c>
      <c r="E51" s="15">
        <f t="shared" si="7"/>
        <v>0</v>
      </c>
      <c r="F51" s="16" t="str">
        <f t="shared" si="8"/>
        <v>--</v>
      </c>
      <c r="G51" s="16">
        <f t="shared" si="9"/>
        <v>56</v>
      </c>
      <c r="H51" s="16" t="str">
        <f t="shared" si="10"/>
        <v>--</v>
      </c>
      <c r="I51" s="17" t="str">
        <f>IFERROR(VLOOKUP(C51,#REF!,8,FALSE),"")</f>
        <v/>
      </c>
      <c r="J51" s="18">
        <v>21000</v>
      </c>
      <c r="K51" s="18">
        <v>21000</v>
      </c>
      <c r="L51" s="17" t="str">
        <f>IFERROR(VLOOKUP(C51,#REF!,11,FALSE),"")</f>
        <v/>
      </c>
      <c r="M51" s="18">
        <v>0</v>
      </c>
      <c r="N51" s="19" t="s">
        <v>49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0</v>
      </c>
      <c r="U51" s="18">
        <v>0</v>
      </c>
      <c r="V51" s="18">
        <v>0</v>
      </c>
      <c r="W51" s="18">
        <v>0</v>
      </c>
      <c r="X51" s="22">
        <v>21000</v>
      </c>
      <c r="Y51" s="16">
        <v>56</v>
      </c>
      <c r="Z51" s="23" t="s">
        <v>39</v>
      </c>
      <c r="AA51" s="22">
        <v>375</v>
      </c>
      <c r="AB51" s="18" t="s">
        <v>39</v>
      </c>
      <c r="AC51" s="24" t="s">
        <v>42</v>
      </c>
      <c r="AD51" s="25" t="str">
        <f t="shared" si="11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43</v>
      </c>
    </row>
    <row r="52" spans="1:35" ht="16.5" customHeight="1">
      <c r="A52">
        <v>5816</v>
      </c>
      <c r="B52" s="12" t="str">
        <f t="shared" si="6"/>
        <v>FCST</v>
      </c>
      <c r="C52" s="13" t="s">
        <v>85</v>
      </c>
      <c r="D52" s="14" t="s">
        <v>51</v>
      </c>
      <c r="E52" s="15" t="str">
        <f t="shared" si="7"/>
        <v>前八週無拉料</v>
      </c>
      <c r="F52" s="16">
        <f t="shared" si="8"/>
        <v>0</v>
      </c>
      <c r="G52" s="16" t="str">
        <f t="shared" si="9"/>
        <v>--</v>
      </c>
      <c r="H52" s="16">
        <f t="shared" si="10"/>
        <v>22.2</v>
      </c>
      <c r="I52" s="17" t="str">
        <f>IFERROR(VLOOKUP(C52,#REF!,8,FALSE),"")</f>
        <v/>
      </c>
      <c r="J52" s="18">
        <v>4000</v>
      </c>
      <c r="K52" s="18">
        <v>4000</v>
      </c>
      <c r="L52" s="17" t="str">
        <f>IFERROR(VLOOKUP(C52,#REF!,11,FALSE),"")</f>
        <v/>
      </c>
      <c r="M52" s="18">
        <v>0</v>
      </c>
      <c r="N52" s="19" t="s">
        <v>49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0</v>
      </c>
      <c r="U52" s="18">
        <v>0</v>
      </c>
      <c r="V52" s="18">
        <v>0</v>
      </c>
      <c r="W52" s="18">
        <v>0</v>
      </c>
      <c r="X52" s="22">
        <v>4000</v>
      </c>
      <c r="Y52" s="16" t="s">
        <v>39</v>
      </c>
      <c r="Z52" s="23">
        <v>22.2</v>
      </c>
      <c r="AA52" s="22">
        <v>0</v>
      </c>
      <c r="AB52" s="18">
        <v>180</v>
      </c>
      <c r="AC52" s="24" t="s">
        <v>52</v>
      </c>
      <c r="AD52" s="25" t="str">
        <f t="shared" si="11"/>
        <v>F</v>
      </c>
      <c r="AE52" s="18">
        <v>595</v>
      </c>
      <c r="AF52" s="18">
        <v>1025</v>
      </c>
      <c r="AG52" s="18">
        <v>0</v>
      </c>
      <c r="AH52" s="18">
        <v>0</v>
      </c>
      <c r="AI52" s="14" t="s">
        <v>43</v>
      </c>
    </row>
    <row r="53" spans="1:35" ht="16.5" customHeight="1">
      <c r="A53">
        <v>5752</v>
      </c>
      <c r="B53" s="12" t="str">
        <f t="shared" si="6"/>
        <v>Normal</v>
      </c>
      <c r="C53" s="13" t="s">
        <v>86</v>
      </c>
      <c r="D53" s="14" t="s">
        <v>51</v>
      </c>
      <c r="E53" s="15">
        <f t="shared" si="7"/>
        <v>5.3</v>
      </c>
      <c r="F53" s="16">
        <f t="shared" si="8"/>
        <v>9</v>
      </c>
      <c r="G53" s="16">
        <f t="shared" si="9"/>
        <v>8</v>
      </c>
      <c r="H53" s="16">
        <f t="shared" si="10"/>
        <v>13.4</v>
      </c>
      <c r="I53" s="17" t="str">
        <f>IFERROR(VLOOKUP(C53,#REF!,8,FALSE),"")</f>
        <v/>
      </c>
      <c r="J53" s="18">
        <v>9000</v>
      </c>
      <c r="K53" s="18">
        <v>9000</v>
      </c>
      <c r="L53" s="17" t="str">
        <f>IFERROR(VLOOKUP(C53,#REF!,11,FALSE),"")</f>
        <v/>
      </c>
      <c r="M53" s="18">
        <v>6000</v>
      </c>
      <c r="N53" s="19" t="s">
        <v>49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6000</v>
      </c>
      <c r="U53" s="18">
        <v>0</v>
      </c>
      <c r="V53" s="18">
        <v>0</v>
      </c>
      <c r="W53" s="18">
        <v>0</v>
      </c>
      <c r="X53" s="22">
        <v>15000</v>
      </c>
      <c r="Y53" s="16">
        <v>13.3</v>
      </c>
      <c r="Z53" s="23">
        <v>22.4</v>
      </c>
      <c r="AA53" s="22">
        <v>1125</v>
      </c>
      <c r="AB53" s="18">
        <v>670</v>
      </c>
      <c r="AC53" s="24">
        <v>0.6</v>
      </c>
      <c r="AD53" s="25">
        <f t="shared" si="11"/>
        <v>100</v>
      </c>
      <c r="AE53" s="18">
        <v>1341</v>
      </c>
      <c r="AF53" s="18">
        <v>3369</v>
      </c>
      <c r="AG53" s="18">
        <v>7945</v>
      </c>
      <c r="AH53" s="18">
        <v>3216</v>
      </c>
      <c r="AI53" s="14" t="s">
        <v>43</v>
      </c>
    </row>
    <row r="54" spans="1:35" ht="16.5" customHeight="1">
      <c r="A54">
        <v>6557</v>
      </c>
      <c r="B54" s="12" t="str">
        <f t="shared" si="6"/>
        <v>FCST</v>
      </c>
      <c r="C54" s="13" t="s">
        <v>87</v>
      </c>
      <c r="D54" s="14" t="s">
        <v>51</v>
      </c>
      <c r="E54" s="15" t="str">
        <f t="shared" si="7"/>
        <v>前八週無拉料</v>
      </c>
      <c r="F54" s="16">
        <f t="shared" si="8"/>
        <v>2</v>
      </c>
      <c r="G54" s="16" t="str">
        <f t="shared" si="9"/>
        <v>--</v>
      </c>
      <c r="H54" s="16">
        <f t="shared" si="10"/>
        <v>8</v>
      </c>
      <c r="I54" s="17" t="str">
        <f>IFERROR(VLOOKUP(C54,#REF!,8,FALSE),"")</f>
        <v/>
      </c>
      <c r="J54" s="18">
        <v>12960</v>
      </c>
      <c r="K54" s="18">
        <v>0</v>
      </c>
      <c r="L54" s="17" t="str">
        <f>IFERROR(VLOOKUP(C54,#REF!,11,FALSE),"")</f>
        <v/>
      </c>
      <c r="M54" s="18">
        <v>3240</v>
      </c>
      <c r="N54" s="19" t="s">
        <v>49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3240</v>
      </c>
      <c r="U54" s="18">
        <v>0</v>
      </c>
      <c r="V54" s="18">
        <v>0</v>
      </c>
      <c r="W54" s="18">
        <v>0</v>
      </c>
      <c r="X54" s="22">
        <v>16200</v>
      </c>
      <c r="Y54" s="16" t="s">
        <v>39</v>
      </c>
      <c r="Z54" s="23">
        <v>10.1</v>
      </c>
      <c r="AA54" s="22">
        <v>0</v>
      </c>
      <c r="AB54" s="18">
        <v>1611</v>
      </c>
      <c r="AC54" s="24" t="s">
        <v>52</v>
      </c>
      <c r="AD54" s="25" t="str">
        <f t="shared" si="11"/>
        <v>F</v>
      </c>
      <c r="AE54" s="18">
        <v>1631</v>
      </c>
      <c r="AF54" s="18">
        <v>72</v>
      </c>
      <c r="AG54" s="18">
        <v>25600</v>
      </c>
      <c r="AH54" s="18">
        <v>0</v>
      </c>
      <c r="AI54" s="14" t="s">
        <v>43</v>
      </c>
    </row>
    <row r="55" spans="1:35" ht="16.5" hidden="1" customHeight="1">
      <c r="A55">
        <v>9022</v>
      </c>
      <c r="B55" s="12" t="str">
        <f t="shared" si="6"/>
        <v>None</v>
      </c>
      <c r="C55" s="13" t="s">
        <v>100</v>
      </c>
      <c r="D55" s="14" t="s">
        <v>51</v>
      </c>
      <c r="E55" s="15" t="str">
        <f t="shared" si="7"/>
        <v>前八週無拉料</v>
      </c>
      <c r="F55" s="16" t="str">
        <f t="shared" si="8"/>
        <v>--</v>
      </c>
      <c r="G55" s="16" t="str">
        <f t="shared" si="9"/>
        <v>--</v>
      </c>
      <c r="H55" s="16" t="str">
        <f t="shared" si="10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0</v>
      </c>
      <c r="N55" s="19" t="s">
        <v>39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0</v>
      </c>
      <c r="U55" s="18">
        <v>0</v>
      </c>
      <c r="V55" s="18">
        <v>0</v>
      </c>
      <c r="W55" s="18">
        <v>0</v>
      </c>
      <c r="X55" s="22">
        <v>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42</v>
      </c>
      <c r="AD55" s="25" t="str">
        <f t="shared" si="11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43</v>
      </c>
    </row>
    <row r="56" spans="1:35" ht="16.5" customHeight="1">
      <c r="A56">
        <v>5803</v>
      </c>
      <c r="B56" s="12" t="str">
        <f t="shared" si="6"/>
        <v>OverStock</v>
      </c>
      <c r="C56" s="13" t="s">
        <v>88</v>
      </c>
      <c r="D56" s="14" t="s">
        <v>51</v>
      </c>
      <c r="E56" s="15">
        <f t="shared" si="7"/>
        <v>264.10000000000002</v>
      </c>
      <c r="F56" s="16">
        <f t="shared" si="8"/>
        <v>5.6</v>
      </c>
      <c r="G56" s="16">
        <f t="shared" si="9"/>
        <v>453.6</v>
      </c>
      <c r="H56" s="16">
        <f t="shared" si="10"/>
        <v>9.6</v>
      </c>
      <c r="I56" s="17" t="str">
        <f>IFERROR(VLOOKUP(C56,#REF!,8,FALSE),"")</f>
        <v/>
      </c>
      <c r="J56" s="18">
        <v>101150</v>
      </c>
      <c r="K56" s="18">
        <v>75565</v>
      </c>
      <c r="L56" s="17" t="str">
        <f>IFERROR(VLOOKUP(C56,#REF!,11,FALSE),"")</f>
        <v/>
      </c>
      <c r="M56" s="18">
        <v>58905</v>
      </c>
      <c r="N56" s="19" t="s">
        <v>49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58905</v>
      </c>
      <c r="U56" s="18">
        <v>0</v>
      </c>
      <c r="V56" s="18">
        <v>0</v>
      </c>
      <c r="W56" s="18">
        <v>0</v>
      </c>
      <c r="X56" s="22">
        <v>160055</v>
      </c>
      <c r="Y56" s="16">
        <v>717.7</v>
      </c>
      <c r="Z56" s="23">
        <v>15.2</v>
      </c>
      <c r="AA56" s="22">
        <v>223</v>
      </c>
      <c r="AB56" s="18">
        <v>10498</v>
      </c>
      <c r="AC56" s="24">
        <v>47.1</v>
      </c>
      <c r="AD56" s="25">
        <f t="shared" si="11"/>
        <v>150</v>
      </c>
      <c r="AE56" s="18">
        <v>40962</v>
      </c>
      <c r="AF56" s="18">
        <v>47120</v>
      </c>
      <c r="AG56" s="18">
        <v>114392</v>
      </c>
      <c r="AH56" s="18">
        <v>10560</v>
      </c>
      <c r="AI56" s="14" t="s">
        <v>43</v>
      </c>
    </row>
    <row r="57" spans="1:35" ht="16.5" customHeight="1">
      <c r="A57">
        <v>5804</v>
      </c>
      <c r="B57" s="12" t="str">
        <f t="shared" si="6"/>
        <v>OverStock</v>
      </c>
      <c r="C57" s="13" t="s">
        <v>89</v>
      </c>
      <c r="D57" s="14" t="s">
        <v>51</v>
      </c>
      <c r="E57" s="15">
        <f t="shared" si="7"/>
        <v>13</v>
      </c>
      <c r="F57" s="16">
        <f t="shared" si="8"/>
        <v>3.4</v>
      </c>
      <c r="G57" s="16">
        <f t="shared" si="9"/>
        <v>39.200000000000003</v>
      </c>
      <c r="H57" s="16">
        <f t="shared" si="10"/>
        <v>10.3</v>
      </c>
      <c r="I57" s="17" t="str">
        <f>IFERROR(VLOOKUP(C57,#REF!,8,FALSE),"")</f>
        <v/>
      </c>
      <c r="J57" s="18">
        <v>84490</v>
      </c>
      <c r="K57" s="18">
        <v>69020</v>
      </c>
      <c r="L57" s="17" t="str">
        <f>IFERROR(VLOOKUP(C57,#REF!,11,FALSE),"")</f>
        <v/>
      </c>
      <c r="M57" s="18">
        <v>27965</v>
      </c>
      <c r="N57" s="19" t="s">
        <v>49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27965</v>
      </c>
      <c r="U57" s="18">
        <v>0</v>
      </c>
      <c r="V57" s="18">
        <v>0</v>
      </c>
      <c r="W57" s="18">
        <v>0</v>
      </c>
      <c r="X57" s="22">
        <v>112455</v>
      </c>
      <c r="Y57" s="16">
        <v>52.1</v>
      </c>
      <c r="Z57" s="23">
        <v>13.7</v>
      </c>
      <c r="AA57" s="22">
        <v>2157</v>
      </c>
      <c r="AB57" s="18">
        <v>8236</v>
      </c>
      <c r="AC57" s="24">
        <v>3.8</v>
      </c>
      <c r="AD57" s="25">
        <f t="shared" si="11"/>
        <v>150</v>
      </c>
      <c r="AE57" s="18">
        <v>17784</v>
      </c>
      <c r="AF57" s="18">
        <v>39120</v>
      </c>
      <c r="AG57" s="18">
        <v>67584</v>
      </c>
      <c r="AH57" s="18">
        <v>16320</v>
      </c>
      <c r="AI57" s="14" t="s">
        <v>43</v>
      </c>
    </row>
    <row r="58" spans="1:35" ht="16.5" customHeight="1">
      <c r="A58">
        <v>5805</v>
      </c>
      <c r="B58" s="12" t="str">
        <f t="shared" si="6"/>
        <v>OverStock</v>
      </c>
      <c r="C58" s="13" t="s">
        <v>90</v>
      </c>
      <c r="D58" s="14" t="s">
        <v>51</v>
      </c>
      <c r="E58" s="15">
        <f t="shared" si="7"/>
        <v>6.8</v>
      </c>
      <c r="F58" s="16">
        <f t="shared" si="8"/>
        <v>1</v>
      </c>
      <c r="G58" s="16">
        <f t="shared" si="9"/>
        <v>60.9</v>
      </c>
      <c r="H58" s="16">
        <f t="shared" si="10"/>
        <v>8.6</v>
      </c>
      <c r="I58" s="17" t="str">
        <f>IFERROR(VLOOKUP(C58,#REF!,8,FALSE),"")</f>
        <v/>
      </c>
      <c r="J58" s="18">
        <v>19800</v>
      </c>
      <c r="K58" s="18">
        <v>7800</v>
      </c>
      <c r="L58" s="17" t="str">
        <f>IFERROR(VLOOKUP(C58,#REF!,11,FALSE),"")</f>
        <v/>
      </c>
      <c r="M58" s="18">
        <v>2200</v>
      </c>
      <c r="N58" s="19" t="s">
        <v>49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2200</v>
      </c>
      <c r="U58" s="18">
        <v>0</v>
      </c>
      <c r="V58" s="18">
        <v>0</v>
      </c>
      <c r="W58" s="18">
        <v>0</v>
      </c>
      <c r="X58" s="22">
        <v>22000</v>
      </c>
      <c r="Y58" s="16">
        <v>67.7</v>
      </c>
      <c r="Z58" s="23">
        <v>9.6</v>
      </c>
      <c r="AA58" s="22">
        <v>325</v>
      </c>
      <c r="AB58" s="18">
        <v>2295</v>
      </c>
      <c r="AC58" s="24">
        <v>7.1</v>
      </c>
      <c r="AD58" s="25">
        <f t="shared" si="11"/>
        <v>150</v>
      </c>
      <c r="AE58" s="18">
        <v>7935</v>
      </c>
      <c r="AF58" s="18">
        <v>0</v>
      </c>
      <c r="AG58" s="18">
        <v>12720</v>
      </c>
      <c r="AH58" s="18">
        <v>5760</v>
      </c>
      <c r="AI58" s="14" t="s">
        <v>43</v>
      </c>
    </row>
    <row r="59" spans="1:35" ht="16.5" customHeight="1">
      <c r="A59">
        <v>5771</v>
      </c>
      <c r="B59" s="12" t="str">
        <f t="shared" si="6"/>
        <v>OverStock</v>
      </c>
      <c r="C59" s="13" t="s">
        <v>95</v>
      </c>
      <c r="D59" s="14" t="s">
        <v>51</v>
      </c>
      <c r="E59" s="15">
        <f t="shared" si="7"/>
        <v>0.9</v>
      </c>
      <c r="F59" s="16">
        <f t="shared" si="8"/>
        <v>0.6</v>
      </c>
      <c r="G59" s="16">
        <f t="shared" si="9"/>
        <v>21.7</v>
      </c>
      <c r="H59" s="16">
        <f t="shared" si="10"/>
        <v>14.4</v>
      </c>
      <c r="I59" s="17" t="str">
        <f>IFERROR(VLOOKUP(C59,#REF!,8,FALSE),"")</f>
        <v/>
      </c>
      <c r="J59" s="18">
        <v>375000</v>
      </c>
      <c r="K59" s="18">
        <v>141000</v>
      </c>
      <c r="L59" s="17" t="str">
        <f>IFERROR(VLOOKUP(C59,#REF!,11,FALSE),"")</f>
        <v/>
      </c>
      <c r="M59" s="18">
        <v>15000</v>
      </c>
      <c r="N59" s="19" t="s">
        <v>49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15000</v>
      </c>
      <c r="U59" s="18">
        <v>0</v>
      </c>
      <c r="V59" s="18">
        <v>0</v>
      </c>
      <c r="W59" s="18">
        <v>0</v>
      </c>
      <c r="X59" s="22">
        <v>390000</v>
      </c>
      <c r="Y59" s="16">
        <v>22.6</v>
      </c>
      <c r="Z59" s="23">
        <v>15</v>
      </c>
      <c r="AA59" s="22">
        <v>17250</v>
      </c>
      <c r="AB59" s="18">
        <v>26000</v>
      </c>
      <c r="AC59" s="24">
        <v>1.5</v>
      </c>
      <c r="AD59" s="25">
        <f t="shared" si="11"/>
        <v>100</v>
      </c>
      <c r="AE59" s="18">
        <v>50736</v>
      </c>
      <c r="AF59" s="18">
        <v>115943</v>
      </c>
      <c r="AG59" s="18">
        <v>173652</v>
      </c>
      <c r="AH59" s="18">
        <v>29109</v>
      </c>
      <c r="AI59" s="14" t="s">
        <v>43</v>
      </c>
    </row>
    <row r="60" spans="1:35" ht="16.5" hidden="1" customHeight="1">
      <c r="A60">
        <v>8976</v>
      </c>
      <c r="B60" s="12" t="str">
        <f t="shared" si="6"/>
        <v>None</v>
      </c>
      <c r="C60" s="13" t="s">
        <v>105</v>
      </c>
      <c r="D60" s="14" t="s">
        <v>51</v>
      </c>
      <c r="E60" s="15" t="str">
        <f t="shared" si="7"/>
        <v>前八週無拉料</v>
      </c>
      <c r="F60" s="16" t="str">
        <f t="shared" si="8"/>
        <v>--</v>
      </c>
      <c r="G60" s="16" t="str">
        <f t="shared" si="9"/>
        <v>--</v>
      </c>
      <c r="H60" s="16" t="str">
        <f t="shared" si="10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0</v>
      </c>
      <c r="N60" s="19" t="s">
        <v>49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0</v>
      </c>
      <c r="U60" s="18">
        <v>0</v>
      </c>
      <c r="V60" s="18">
        <v>0</v>
      </c>
      <c r="W60" s="18">
        <v>0</v>
      </c>
      <c r="X60" s="22">
        <v>0</v>
      </c>
      <c r="Y60" s="16" t="s">
        <v>39</v>
      </c>
      <c r="Z60" s="23" t="s">
        <v>39</v>
      </c>
      <c r="AA60" s="22">
        <v>0</v>
      </c>
      <c r="AB60" s="18" t="s">
        <v>39</v>
      </c>
      <c r="AC60" s="24" t="s">
        <v>42</v>
      </c>
      <c r="AD60" s="25" t="str">
        <f t="shared" si="11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43</v>
      </c>
    </row>
    <row r="61" spans="1:35" ht="16.5" customHeight="1">
      <c r="A61">
        <v>5802</v>
      </c>
      <c r="B61" s="12" t="str">
        <f t="shared" si="6"/>
        <v>OverStock</v>
      </c>
      <c r="C61" s="13" t="s">
        <v>96</v>
      </c>
      <c r="D61" s="14" t="s">
        <v>51</v>
      </c>
      <c r="E61" s="15">
        <f t="shared" si="7"/>
        <v>11.6</v>
      </c>
      <c r="F61" s="16">
        <f t="shared" si="8"/>
        <v>4.8</v>
      </c>
      <c r="G61" s="16">
        <f t="shared" si="9"/>
        <v>24.5</v>
      </c>
      <c r="H61" s="16">
        <f t="shared" si="10"/>
        <v>10.1</v>
      </c>
      <c r="I61" s="17" t="str">
        <f>IFERROR(VLOOKUP(C61,#REF!,8,FALSE),"")</f>
        <v/>
      </c>
      <c r="J61" s="18">
        <v>414000</v>
      </c>
      <c r="K61" s="18">
        <v>126000</v>
      </c>
      <c r="L61" s="17" t="str">
        <f>IFERROR(VLOOKUP(C61,#REF!,11,FALSE),"")</f>
        <v/>
      </c>
      <c r="M61" s="18">
        <v>195000</v>
      </c>
      <c r="N61" s="19" t="s">
        <v>49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195000</v>
      </c>
      <c r="U61" s="18">
        <v>0</v>
      </c>
      <c r="V61" s="18">
        <v>0</v>
      </c>
      <c r="W61" s="18">
        <v>0</v>
      </c>
      <c r="X61" s="22">
        <v>609000</v>
      </c>
      <c r="Y61" s="16">
        <v>36.1</v>
      </c>
      <c r="Z61" s="23">
        <v>14.9</v>
      </c>
      <c r="AA61" s="22">
        <v>16875</v>
      </c>
      <c r="AB61" s="18">
        <v>40861</v>
      </c>
      <c r="AC61" s="24">
        <v>2.4</v>
      </c>
      <c r="AD61" s="25">
        <f t="shared" si="11"/>
        <v>150</v>
      </c>
      <c r="AE61" s="18">
        <v>112351</v>
      </c>
      <c r="AF61" s="18">
        <v>169288</v>
      </c>
      <c r="AG61" s="18">
        <v>260543</v>
      </c>
      <c r="AH61" s="18">
        <v>52997</v>
      </c>
      <c r="AI61" s="14" t="s">
        <v>43</v>
      </c>
    </row>
    <row r="62" spans="1:35" ht="16.5" customHeight="1">
      <c r="A62">
        <v>6560</v>
      </c>
      <c r="B62" s="12" t="str">
        <f t="shared" si="6"/>
        <v>OverStock</v>
      </c>
      <c r="C62" s="13" t="s">
        <v>97</v>
      </c>
      <c r="D62" s="14" t="s">
        <v>51</v>
      </c>
      <c r="E62" s="15">
        <f t="shared" si="7"/>
        <v>1.4</v>
      </c>
      <c r="F62" s="16">
        <f t="shared" si="8"/>
        <v>0.6</v>
      </c>
      <c r="G62" s="16">
        <f t="shared" si="9"/>
        <v>36.700000000000003</v>
      </c>
      <c r="H62" s="16">
        <f t="shared" si="10"/>
        <v>15</v>
      </c>
      <c r="I62" s="17" t="str">
        <f>IFERROR(VLOOKUP(C62,#REF!,8,FALSE),"")</f>
        <v/>
      </c>
      <c r="J62" s="18">
        <v>399000</v>
      </c>
      <c r="K62" s="18">
        <v>102000</v>
      </c>
      <c r="L62" s="17" t="str">
        <f>IFERROR(VLOOKUP(C62,#REF!,11,FALSE),"")</f>
        <v/>
      </c>
      <c r="M62" s="18">
        <v>15000</v>
      </c>
      <c r="N62" s="19" t="s">
        <v>49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15000</v>
      </c>
      <c r="U62" s="18">
        <v>0</v>
      </c>
      <c r="V62" s="18">
        <v>0</v>
      </c>
      <c r="W62" s="18">
        <v>0</v>
      </c>
      <c r="X62" s="22">
        <v>414000</v>
      </c>
      <c r="Y62" s="16">
        <v>38.1</v>
      </c>
      <c r="Z62" s="23">
        <v>15.5</v>
      </c>
      <c r="AA62" s="22">
        <v>10875</v>
      </c>
      <c r="AB62" s="18">
        <v>26686</v>
      </c>
      <c r="AC62" s="24">
        <v>2.5</v>
      </c>
      <c r="AD62" s="25">
        <f t="shared" si="11"/>
        <v>150</v>
      </c>
      <c r="AE62" s="18">
        <v>41129</v>
      </c>
      <c r="AF62" s="18">
        <v>120592</v>
      </c>
      <c r="AG62" s="18">
        <v>176701</v>
      </c>
      <c r="AH62" s="18">
        <v>20542</v>
      </c>
      <c r="AI62" s="14" t="s">
        <v>43</v>
      </c>
    </row>
    <row r="63" spans="1:35" ht="16.5" customHeight="1">
      <c r="A63">
        <v>6558</v>
      </c>
      <c r="B63" s="12" t="str">
        <f t="shared" si="6"/>
        <v>OverStock</v>
      </c>
      <c r="C63" s="13" t="s">
        <v>98</v>
      </c>
      <c r="D63" s="14" t="s">
        <v>51</v>
      </c>
      <c r="E63" s="15">
        <f t="shared" si="7"/>
        <v>36</v>
      </c>
      <c r="F63" s="16">
        <f t="shared" si="8"/>
        <v>564.9</v>
      </c>
      <c r="G63" s="16">
        <f t="shared" si="9"/>
        <v>0</v>
      </c>
      <c r="H63" s="16">
        <f t="shared" si="10"/>
        <v>0</v>
      </c>
      <c r="I63" s="17" t="str">
        <f>IFERROR(VLOOKUP(C63,#REF!,8,FALSE),"")</f>
        <v/>
      </c>
      <c r="J63" s="18">
        <v>0</v>
      </c>
      <c r="K63" s="18">
        <v>0</v>
      </c>
      <c r="L63" s="17" t="str">
        <f>IFERROR(VLOOKUP(C63,#REF!,11,FALSE),"")</f>
        <v/>
      </c>
      <c r="M63" s="18">
        <v>135000</v>
      </c>
      <c r="N63" s="19" t="s">
        <v>49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135000</v>
      </c>
      <c r="U63" s="18">
        <v>0</v>
      </c>
      <c r="V63" s="18">
        <v>0</v>
      </c>
      <c r="W63" s="18">
        <v>0</v>
      </c>
      <c r="X63" s="22">
        <v>135000</v>
      </c>
      <c r="Y63" s="16">
        <v>36</v>
      </c>
      <c r="Z63" s="23">
        <v>564.9</v>
      </c>
      <c r="AA63" s="22">
        <v>3750</v>
      </c>
      <c r="AB63" s="18">
        <v>239</v>
      </c>
      <c r="AC63" s="24">
        <v>0.1</v>
      </c>
      <c r="AD63" s="25">
        <f t="shared" si="11"/>
        <v>50</v>
      </c>
      <c r="AE63" s="18">
        <v>0</v>
      </c>
      <c r="AF63" s="18">
        <v>2154</v>
      </c>
      <c r="AG63" s="18">
        <v>406</v>
      </c>
      <c r="AH63" s="18">
        <v>0</v>
      </c>
      <c r="AI63" s="14" t="s">
        <v>43</v>
      </c>
    </row>
    <row r="64" spans="1:35" ht="16.5" customHeight="1">
      <c r="A64">
        <v>6562</v>
      </c>
      <c r="B64" s="12" t="str">
        <f t="shared" si="6"/>
        <v>Normal</v>
      </c>
      <c r="C64" s="13" t="s">
        <v>99</v>
      </c>
      <c r="D64" s="14" t="s">
        <v>51</v>
      </c>
      <c r="E64" s="15">
        <f t="shared" si="7"/>
        <v>3.3</v>
      </c>
      <c r="F64" s="16" t="str">
        <f t="shared" si="8"/>
        <v>--</v>
      </c>
      <c r="G64" s="16">
        <f t="shared" si="9"/>
        <v>11.3</v>
      </c>
      <c r="H64" s="16" t="str">
        <f t="shared" si="10"/>
        <v>--</v>
      </c>
      <c r="I64" s="17" t="str">
        <f>IFERROR(VLOOKUP(C64,#REF!,8,FALSE),"")</f>
        <v/>
      </c>
      <c r="J64" s="18">
        <v>410000</v>
      </c>
      <c r="K64" s="18">
        <v>410000</v>
      </c>
      <c r="L64" s="17" t="str">
        <f>IFERROR(VLOOKUP(C64,#REF!,11,FALSE),"")</f>
        <v/>
      </c>
      <c r="M64" s="18">
        <v>120000</v>
      </c>
      <c r="N64" s="19" t="s">
        <v>49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120000</v>
      </c>
      <c r="U64" s="18">
        <v>0</v>
      </c>
      <c r="V64" s="18">
        <v>0</v>
      </c>
      <c r="W64" s="18">
        <v>0</v>
      </c>
      <c r="X64" s="22">
        <v>530000</v>
      </c>
      <c r="Y64" s="16">
        <v>14.6</v>
      </c>
      <c r="Z64" s="23" t="s">
        <v>39</v>
      </c>
      <c r="AA64" s="22">
        <v>36250</v>
      </c>
      <c r="AB64" s="18" t="s">
        <v>39</v>
      </c>
      <c r="AC64" s="24" t="s">
        <v>42</v>
      </c>
      <c r="AD64" s="25" t="str">
        <f t="shared" si="11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43</v>
      </c>
    </row>
    <row r="65" spans="1:35" ht="16.5" customHeight="1">
      <c r="A65">
        <v>6561</v>
      </c>
      <c r="B65" s="12" t="str">
        <f t="shared" si="6"/>
        <v>OverStock</v>
      </c>
      <c r="C65" s="13" t="s">
        <v>101</v>
      </c>
      <c r="D65" s="14" t="s">
        <v>51</v>
      </c>
      <c r="E65" s="15">
        <f t="shared" si="7"/>
        <v>64</v>
      </c>
      <c r="F65" s="16">
        <f t="shared" si="8"/>
        <v>55.6</v>
      </c>
      <c r="G65" s="16">
        <f t="shared" si="9"/>
        <v>0</v>
      </c>
      <c r="H65" s="16">
        <f t="shared" si="10"/>
        <v>0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24000</v>
      </c>
      <c r="N65" s="19" t="s">
        <v>49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24000</v>
      </c>
      <c r="U65" s="18">
        <v>0</v>
      </c>
      <c r="V65" s="18">
        <v>0</v>
      </c>
      <c r="W65" s="18">
        <v>0</v>
      </c>
      <c r="X65" s="22">
        <v>24000</v>
      </c>
      <c r="Y65" s="16">
        <v>64</v>
      </c>
      <c r="Z65" s="23">
        <v>55.6</v>
      </c>
      <c r="AA65" s="22">
        <v>375</v>
      </c>
      <c r="AB65" s="18">
        <v>432</v>
      </c>
      <c r="AC65" s="24">
        <v>1.2</v>
      </c>
      <c r="AD65" s="25">
        <f t="shared" si="11"/>
        <v>100</v>
      </c>
      <c r="AE65" s="18">
        <v>1252</v>
      </c>
      <c r="AF65" s="18">
        <v>1680</v>
      </c>
      <c r="AG65" s="18">
        <v>2240</v>
      </c>
      <c r="AH65" s="18">
        <v>1920</v>
      </c>
      <c r="AI65" s="14" t="s">
        <v>43</v>
      </c>
    </row>
    <row r="66" spans="1:35" ht="16.5" hidden="1" customHeight="1">
      <c r="A66">
        <v>8977</v>
      </c>
      <c r="B66" s="12" t="str">
        <f t="shared" si="6"/>
        <v>None</v>
      </c>
      <c r="C66" s="13" t="s">
        <v>111</v>
      </c>
      <c r="D66" s="14" t="s">
        <v>51</v>
      </c>
      <c r="E66" s="15" t="str">
        <f t="shared" si="7"/>
        <v>前八週無拉料</v>
      </c>
      <c r="F66" s="16" t="str">
        <f t="shared" si="8"/>
        <v>--</v>
      </c>
      <c r="G66" s="16" t="str">
        <f t="shared" si="9"/>
        <v>--</v>
      </c>
      <c r="H66" s="16" t="str">
        <f t="shared" si="10"/>
        <v>--</v>
      </c>
      <c r="I66" s="17" t="str">
        <f>IFERROR(VLOOKUP(C66,#REF!,8,FALSE),"")</f>
        <v/>
      </c>
      <c r="J66" s="18">
        <v>0</v>
      </c>
      <c r="K66" s="18">
        <v>0</v>
      </c>
      <c r="L66" s="17" t="str">
        <f>IFERROR(VLOOKUP(C66,#REF!,11,FALSE),"")</f>
        <v/>
      </c>
      <c r="M66" s="18">
        <v>0</v>
      </c>
      <c r="N66" s="19" t="s">
        <v>49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0</v>
      </c>
      <c r="U66" s="18">
        <v>0</v>
      </c>
      <c r="V66" s="18">
        <v>0</v>
      </c>
      <c r="W66" s="18">
        <v>0</v>
      </c>
      <c r="X66" s="22">
        <v>0</v>
      </c>
      <c r="Y66" s="16" t="s">
        <v>39</v>
      </c>
      <c r="Z66" s="23" t="s">
        <v>39</v>
      </c>
      <c r="AA66" s="22">
        <v>0</v>
      </c>
      <c r="AB66" s="18" t="s">
        <v>39</v>
      </c>
      <c r="AC66" s="24" t="s">
        <v>42</v>
      </c>
      <c r="AD66" s="25" t="str">
        <f t="shared" si="11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43</v>
      </c>
    </row>
    <row r="67" spans="1:35" ht="16.5" customHeight="1">
      <c r="A67">
        <v>6563</v>
      </c>
      <c r="B67" s="12" t="str">
        <f t="shared" si="6"/>
        <v>FCST</v>
      </c>
      <c r="C67" s="13" t="s">
        <v>102</v>
      </c>
      <c r="D67" s="14" t="s">
        <v>51</v>
      </c>
      <c r="E67" s="15" t="str">
        <f t="shared" si="7"/>
        <v>前八週無拉料</v>
      </c>
      <c r="F67" s="16">
        <f t="shared" si="8"/>
        <v>29.2</v>
      </c>
      <c r="G67" s="16" t="str">
        <f t="shared" si="9"/>
        <v>--</v>
      </c>
      <c r="H67" s="16">
        <f t="shared" si="10"/>
        <v>0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18000</v>
      </c>
      <c r="N67" s="19" t="s">
        <v>49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18000</v>
      </c>
      <c r="U67" s="18">
        <v>0</v>
      </c>
      <c r="V67" s="18">
        <v>0</v>
      </c>
      <c r="W67" s="18">
        <v>0</v>
      </c>
      <c r="X67" s="22">
        <v>18000</v>
      </c>
      <c r="Y67" s="16" t="s">
        <v>39</v>
      </c>
      <c r="Z67" s="23">
        <v>29.2</v>
      </c>
      <c r="AA67" s="22">
        <v>0</v>
      </c>
      <c r="AB67" s="18">
        <v>616</v>
      </c>
      <c r="AC67" s="24" t="s">
        <v>52</v>
      </c>
      <c r="AD67" s="25" t="str">
        <f t="shared" si="11"/>
        <v>F</v>
      </c>
      <c r="AE67" s="18">
        <v>2573</v>
      </c>
      <c r="AF67" s="18">
        <v>1890</v>
      </c>
      <c r="AG67" s="18">
        <v>2520</v>
      </c>
      <c r="AH67" s="18">
        <v>2160</v>
      </c>
      <c r="AI67" s="14" t="s">
        <v>43</v>
      </c>
    </row>
    <row r="68" spans="1:35" ht="16.5" customHeight="1">
      <c r="A68">
        <v>5800</v>
      </c>
      <c r="B68" s="12" t="str">
        <f t="shared" ref="B68:B88" si="12">IF(OR(AA68=0,LEN(AA68)=0)*OR(AB68=0,LEN(AB68)=0),IF(X68&gt;0,"ZeroZero","None"),IF(IF(LEN(Y68)=0,0,Y68)&gt;16,"OverStock",IF(AA68=0,"FCST","Normal")))</f>
        <v>OverStock</v>
      </c>
      <c r="C68" s="13" t="s">
        <v>103</v>
      </c>
      <c r="D68" s="14" t="s">
        <v>51</v>
      </c>
      <c r="E68" s="15">
        <f t="shared" ref="E68:E88" si="13">IF(AA68=0,"前八週無拉料",ROUND(M68/AA68,1))</f>
        <v>5</v>
      </c>
      <c r="F68" s="16">
        <f t="shared" ref="F68:F88" si="14">IF(OR(AB68=0,LEN(AB68)=0),"--",ROUND(M68/AB68,1))</f>
        <v>2.9</v>
      </c>
      <c r="G68" s="16">
        <f t="shared" ref="G68:G88" si="15">IF(AA68=0,"--",ROUND(J68/AA68,1))</f>
        <v>17.8</v>
      </c>
      <c r="H68" s="16">
        <f t="shared" ref="H68:H88" si="16">IF(OR(AB68=0,LEN(AB68)=0),"--",ROUND(J68/AB68,1))</f>
        <v>10.4</v>
      </c>
      <c r="I68" s="17" t="str">
        <f>IFERROR(VLOOKUP(C68,#REF!,8,FALSE),"")</f>
        <v/>
      </c>
      <c r="J68" s="18">
        <v>408000</v>
      </c>
      <c r="K68" s="18">
        <v>84000</v>
      </c>
      <c r="L68" s="17" t="str">
        <f>IFERROR(VLOOKUP(C68,#REF!,11,FALSE),"")</f>
        <v/>
      </c>
      <c r="M68" s="18">
        <v>114000</v>
      </c>
      <c r="N68" s="19" t="s">
        <v>49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114000</v>
      </c>
      <c r="U68" s="18">
        <v>0</v>
      </c>
      <c r="V68" s="18">
        <v>0</v>
      </c>
      <c r="W68" s="18">
        <v>0</v>
      </c>
      <c r="X68" s="22">
        <v>522000</v>
      </c>
      <c r="Y68" s="16">
        <v>22.8</v>
      </c>
      <c r="Z68" s="23">
        <v>13.3</v>
      </c>
      <c r="AA68" s="22">
        <v>22875</v>
      </c>
      <c r="AB68" s="18">
        <v>39163</v>
      </c>
      <c r="AC68" s="24">
        <v>1.7</v>
      </c>
      <c r="AD68" s="25">
        <f t="shared" ref="AD68:AD88" si="17">IF($AC68="E","E",IF($AC68="F","F",IF($AC68&lt;0.5,50,IF($AC68&lt;2,100,150))))</f>
        <v>100</v>
      </c>
      <c r="AE68" s="18">
        <v>71950</v>
      </c>
      <c r="AF68" s="18">
        <v>170927</v>
      </c>
      <c r="AG68" s="18">
        <v>252481</v>
      </c>
      <c r="AH68" s="18">
        <v>33634</v>
      </c>
      <c r="AI68" s="14" t="s">
        <v>43</v>
      </c>
    </row>
    <row r="69" spans="1:35" ht="16.5" customHeight="1">
      <c r="A69">
        <v>5812</v>
      </c>
      <c r="B69" s="12" t="str">
        <f t="shared" si="12"/>
        <v>ZeroZero</v>
      </c>
      <c r="C69" s="13" t="s">
        <v>106</v>
      </c>
      <c r="D69" s="14" t="s">
        <v>51</v>
      </c>
      <c r="E69" s="15" t="str">
        <f t="shared" si="13"/>
        <v>前八週無拉料</v>
      </c>
      <c r="F69" s="16" t="str">
        <f t="shared" si="14"/>
        <v>--</v>
      </c>
      <c r="G69" s="16" t="str">
        <f t="shared" si="15"/>
        <v>--</v>
      </c>
      <c r="H69" s="16" t="str">
        <f t="shared" si="16"/>
        <v>--</v>
      </c>
      <c r="I69" s="17" t="str">
        <f>IFERROR(VLOOKUP(C69,#REF!,8,FALSE),"")</f>
        <v/>
      </c>
      <c r="J69" s="18">
        <v>4000</v>
      </c>
      <c r="K69" s="18">
        <v>0</v>
      </c>
      <c r="L69" s="17" t="str">
        <f>IFERROR(VLOOKUP(C69,#REF!,11,FALSE),"")</f>
        <v/>
      </c>
      <c r="M69" s="18">
        <v>0</v>
      </c>
      <c r="N69" s="19" t="s">
        <v>49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0</v>
      </c>
      <c r="U69" s="18">
        <v>0</v>
      </c>
      <c r="V69" s="18">
        <v>0</v>
      </c>
      <c r="W69" s="18">
        <v>0</v>
      </c>
      <c r="X69" s="22">
        <v>4000</v>
      </c>
      <c r="Y69" s="16" t="s">
        <v>39</v>
      </c>
      <c r="Z69" s="23" t="s">
        <v>39</v>
      </c>
      <c r="AA69" s="22">
        <v>0</v>
      </c>
      <c r="AB69" s="18" t="s">
        <v>39</v>
      </c>
      <c r="AC69" s="24" t="s">
        <v>42</v>
      </c>
      <c r="AD69" s="25" t="str">
        <f t="shared" si="17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43</v>
      </c>
    </row>
    <row r="70" spans="1:35" ht="16.5" hidden="1" customHeight="1">
      <c r="A70">
        <v>5779</v>
      </c>
      <c r="B70" s="12" t="str">
        <f t="shared" si="12"/>
        <v>None</v>
      </c>
      <c r="C70" s="13" t="s">
        <v>115</v>
      </c>
      <c r="D70" s="14" t="s">
        <v>51</v>
      </c>
      <c r="E70" s="15" t="str">
        <f t="shared" si="13"/>
        <v>前八週無拉料</v>
      </c>
      <c r="F70" s="16" t="str">
        <f t="shared" si="14"/>
        <v>--</v>
      </c>
      <c r="G70" s="16" t="str">
        <f t="shared" si="15"/>
        <v>--</v>
      </c>
      <c r="H70" s="16" t="str">
        <f t="shared" si="16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0</v>
      </c>
      <c r="N70" s="19" t="s">
        <v>39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0</v>
      </c>
      <c r="U70" s="18">
        <v>0</v>
      </c>
      <c r="V70" s="18">
        <v>0</v>
      </c>
      <c r="W70" s="18">
        <v>0</v>
      </c>
      <c r="X70" s="22">
        <v>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42</v>
      </c>
      <c r="AD70" s="25" t="str">
        <f t="shared" si="17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43</v>
      </c>
    </row>
    <row r="71" spans="1:35" ht="16.5" customHeight="1">
      <c r="A71">
        <v>5791</v>
      </c>
      <c r="B71" s="12" t="str">
        <f t="shared" si="12"/>
        <v>OverStock</v>
      </c>
      <c r="C71" s="13" t="s">
        <v>108</v>
      </c>
      <c r="D71" s="14" t="s">
        <v>51</v>
      </c>
      <c r="E71" s="15">
        <f t="shared" si="13"/>
        <v>24</v>
      </c>
      <c r="F71" s="16">
        <f t="shared" si="14"/>
        <v>22.9</v>
      </c>
      <c r="G71" s="16">
        <f t="shared" si="15"/>
        <v>0</v>
      </c>
      <c r="H71" s="16">
        <f t="shared" si="16"/>
        <v>0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18000</v>
      </c>
      <c r="N71" s="19" t="s">
        <v>49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18000</v>
      </c>
      <c r="U71" s="18">
        <v>0</v>
      </c>
      <c r="V71" s="18">
        <v>0</v>
      </c>
      <c r="W71" s="18">
        <v>0</v>
      </c>
      <c r="X71" s="22">
        <v>18000</v>
      </c>
      <c r="Y71" s="16">
        <v>24</v>
      </c>
      <c r="Z71" s="23">
        <v>22.9</v>
      </c>
      <c r="AA71" s="22">
        <v>750</v>
      </c>
      <c r="AB71" s="18">
        <v>787</v>
      </c>
      <c r="AC71" s="24">
        <v>1</v>
      </c>
      <c r="AD71" s="25">
        <f t="shared" si="17"/>
        <v>100</v>
      </c>
      <c r="AE71" s="18">
        <v>511</v>
      </c>
      <c r="AF71" s="18">
        <v>6576</v>
      </c>
      <c r="AG71" s="18">
        <v>0</v>
      </c>
      <c r="AH71" s="18">
        <v>0</v>
      </c>
      <c r="AI71" s="14" t="s">
        <v>43</v>
      </c>
    </row>
    <row r="72" spans="1:35" ht="16.5" customHeight="1">
      <c r="A72">
        <v>5777</v>
      </c>
      <c r="B72" s="12" t="str">
        <f t="shared" si="12"/>
        <v>OverStock</v>
      </c>
      <c r="C72" s="13" t="s">
        <v>109</v>
      </c>
      <c r="D72" s="14" t="s">
        <v>51</v>
      </c>
      <c r="E72" s="15">
        <f t="shared" si="13"/>
        <v>17.8</v>
      </c>
      <c r="F72" s="16">
        <f t="shared" si="14"/>
        <v>5</v>
      </c>
      <c r="G72" s="16">
        <f t="shared" si="15"/>
        <v>36</v>
      </c>
      <c r="H72" s="16">
        <f t="shared" si="16"/>
        <v>10.1</v>
      </c>
      <c r="I72" s="17" t="str">
        <f>IFERROR(VLOOKUP(C72,#REF!,8,FALSE),"")</f>
        <v/>
      </c>
      <c r="J72" s="18">
        <v>243000</v>
      </c>
      <c r="K72" s="18">
        <v>60000</v>
      </c>
      <c r="L72" s="17" t="str">
        <f>IFERROR(VLOOKUP(C72,#REF!,11,FALSE),"")</f>
        <v/>
      </c>
      <c r="M72" s="18">
        <v>120000</v>
      </c>
      <c r="N72" s="19" t="s">
        <v>49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120000</v>
      </c>
      <c r="U72" s="18">
        <v>0</v>
      </c>
      <c r="V72" s="18">
        <v>0</v>
      </c>
      <c r="W72" s="18">
        <v>0</v>
      </c>
      <c r="X72" s="22">
        <v>363000</v>
      </c>
      <c r="Y72" s="16">
        <v>53.8</v>
      </c>
      <c r="Z72" s="23">
        <v>15.1</v>
      </c>
      <c r="AA72" s="22">
        <v>6750</v>
      </c>
      <c r="AB72" s="18">
        <v>24018</v>
      </c>
      <c r="AC72" s="24">
        <v>3.6</v>
      </c>
      <c r="AD72" s="25">
        <f t="shared" si="17"/>
        <v>150</v>
      </c>
      <c r="AE72" s="18">
        <v>58985</v>
      </c>
      <c r="AF72" s="18">
        <v>99158</v>
      </c>
      <c r="AG72" s="18">
        <v>154888</v>
      </c>
      <c r="AH72" s="18">
        <v>26077</v>
      </c>
      <c r="AI72" s="14" t="s">
        <v>43</v>
      </c>
    </row>
    <row r="73" spans="1:35" ht="16.5" hidden="1" customHeight="1">
      <c r="A73">
        <v>9031</v>
      </c>
      <c r="B73" s="12" t="str">
        <f t="shared" si="12"/>
        <v>None</v>
      </c>
      <c r="C73" s="13" t="s">
        <v>118</v>
      </c>
      <c r="D73" s="14" t="s">
        <v>51</v>
      </c>
      <c r="E73" s="15" t="str">
        <f t="shared" si="13"/>
        <v>前八週無拉料</v>
      </c>
      <c r="F73" s="16" t="str">
        <f t="shared" si="14"/>
        <v>--</v>
      </c>
      <c r="G73" s="16" t="str">
        <f t="shared" si="15"/>
        <v>--</v>
      </c>
      <c r="H73" s="16" t="str">
        <f t="shared" si="16"/>
        <v>--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0</v>
      </c>
      <c r="N73" s="19" t="s">
        <v>39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0</v>
      </c>
      <c r="U73" s="18">
        <v>0</v>
      </c>
      <c r="V73" s="18">
        <v>0</v>
      </c>
      <c r="W73" s="18">
        <v>0</v>
      </c>
      <c r="X73" s="22">
        <v>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42</v>
      </c>
      <c r="AD73" s="25" t="str">
        <f t="shared" si="17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43</v>
      </c>
    </row>
    <row r="74" spans="1:35" ht="16.5" customHeight="1">
      <c r="A74">
        <v>6555</v>
      </c>
      <c r="B74" s="12" t="str">
        <f t="shared" si="12"/>
        <v>OverStock</v>
      </c>
      <c r="C74" s="13" t="s">
        <v>110</v>
      </c>
      <c r="D74" s="14" t="s">
        <v>51</v>
      </c>
      <c r="E74" s="15">
        <f t="shared" si="13"/>
        <v>4.9000000000000004</v>
      </c>
      <c r="F74" s="16">
        <f t="shared" si="14"/>
        <v>2.2999999999999998</v>
      </c>
      <c r="G74" s="16">
        <f t="shared" si="15"/>
        <v>23.7</v>
      </c>
      <c r="H74" s="16">
        <f t="shared" si="16"/>
        <v>10.9</v>
      </c>
      <c r="I74" s="17" t="str">
        <f>IFERROR(VLOOKUP(C74,#REF!,8,FALSE),"")</f>
        <v/>
      </c>
      <c r="J74" s="18">
        <v>231000</v>
      </c>
      <c r="K74" s="18">
        <v>102000</v>
      </c>
      <c r="L74" s="17" t="str">
        <f>IFERROR(VLOOKUP(C74,#REF!,11,FALSE),"")</f>
        <v/>
      </c>
      <c r="M74" s="18">
        <v>48000</v>
      </c>
      <c r="N74" s="19" t="s">
        <v>49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48000</v>
      </c>
      <c r="U74" s="18">
        <v>0</v>
      </c>
      <c r="V74" s="18">
        <v>0</v>
      </c>
      <c r="W74" s="18">
        <v>0</v>
      </c>
      <c r="X74" s="22">
        <v>279000</v>
      </c>
      <c r="Y74" s="16">
        <v>28.6</v>
      </c>
      <c r="Z74" s="23">
        <v>13.1</v>
      </c>
      <c r="AA74" s="22">
        <v>9750</v>
      </c>
      <c r="AB74" s="18">
        <v>21285</v>
      </c>
      <c r="AC74" s="24">
        <v>2.2000000000000002</v>
      </c>
      <c r="AD74" s="25">
        <f t="shared" si="17"/>
        <v>150</v>
      </c>
      <c r="AE74" s="18">
        <v>43776</v>
      </c>
      <c r="AF74" s="18">
        <v>90495</v>
      </c>
      <c r="AG74" s="18">
        <v>134681</v>
      </c>
      <c r="AH74" s="18">
        <v>19939</v>
      </c>
      <c r="AI74" s="14" t="s">
        <v>43</v>
      </c>
    </row>
    <row r="75" spans="1:35" ht="16.5" customHeight="1">
      <c r="A75">
        <v>5769</v>
      </c>
      <c r="B75" s="12" t="str">
        <f t="shared" si="12"/>
        <v>OverStock</v>
      </c>
      <c r="C75" s="13" t="s">
        <v>112</v>
      </c>
      <c r="D75" s="14" t="s">
        <v>51</v>
      </c>
      <c r="E75" s="15">
        <f t="shared" si="13"/>
        <v>31.5</v>
      </c>
      <c r="F75" s="16">
        <f t="shared" si="14"/>
        <v>4.3</v>
      </c>
      <c r="G75" s="16">
        <f t="shared" si="15"/>
        <v>110.4</v>
      </c>
      <c r="H75" s="16">
        <f t="shared" si="16"/>
        <v>15.1</v>
      </c>
      <c r="I75" s="17" t="str">
        <f>IFERROR(VLOOKUP(C75,#REF!,8,FALSE),"")</f>
        <v/>
      </c>
      <c r="J75" s="18">
        <v>621000</v>
      </c>
      <c r="K75" s="18">
        <v>429000</v>
      </c>
      <c r="L75" s="17" t="str">
        <f>IFERROR(VLOOKUP(C75,#REF!,11,FALSE),"")</f>
        <v/>
      </c>
      <c r="M75" s="18">
        <v>177000</v>
      </c>
      <c r="N75" s="19" t="s">
        <v>49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177000</v>
      </c>
      <c r="U75" s="18">
        <v>0</v>
      </c>
      <c r="V75" s="18">
        <v>0</v>
      </c>
      <c r="W75" s="18">
        <v>0</v>
      </c>
      <c r="X75" s="22">
        <v>798000</v>
      </c>
      <c r="Y75" s="16">
        <v>141.9</v>
      </c>
      <c r="Z75" s="23">
        <v>19.399999999999999</v>
      </c>
      <c r="AA75" s="22">
        <v>5625</v>
      </c>
      <c r="AB75" s="18">
        <v>41176</v>
      </c>
      <c r="AC75" s="24">
        <v>7.3</v>
      </c>
      <c r="AD75" s="25">
        <f t="shared" si="17"/>
        <v>150</v>
      </c>
      <c r="AE75" s="18">
        <v>121557</v>
      </c>
      <c r="AF75" s="18">
        <v>185475</v>
      </c>
      <c r="AG75" s="18">
        <v>392346</v>
      </c>
      <c r="AH75" s="18">
        <v>63363</v>
      </c>
      <c r="AI75" s="14" t="s">
        <v>43</v>
      </c>
    </row>
    <row r="76" spans="1:35" ht="16.5" customHeight="1">
      <c r="A76">
        <v>8534</v>
      </c>
      <c r="B76" s="12" t="str">
        <f t="shared" si="12"/>
        <v>Normal</v>
      </c>
      <c r="C76" s="13" t="s">
        <v>113</v>
      </c>
      <c r="D76" s="14" t="s">
        <v>51</v>
      </c>
      <c r="E76" s="15">
        <f t="shared" si="13"/>
        <v>11.4</v>
      </c>
      <c r="F76" s="16">
        <f t="shared" si="14"/>
        <v>6.9</v>
      </c>
      <c r="G76" s="16">
        <f t="shared" si="15"/>
        <v>2.5</v>
      </c>
      <c r="H76" s="16">
        <f t="shared" si="16"/>
        <v>1.5</v>
      </c>
      <c r="I76" s="17" t="str">
        <f>IFERROR(VLOOKUP(C76,#REF!,8,FALSE),"")</f>
        <v/>
      </c>
      <c r="J76" s="18">
        <v>24000</v>
      </c>
      <c r="K76" s="18">
        <v>24000</v>
      </c>
      <c r="L76" s="17" t="str">
        <f>IFERROR(VLOOKUP(C76,#REF!,11,FALSE),"")</f>
        <v/>
      </c>
      <c r="M76" s="18">
        <v>111000</v>
      </c>
      <c r="N76" s="19" t="s">
        <v>49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111000</v>
      </c>
      <c r="U76" s="18">
        <v>0</v>
      </c>
      <c r="V76" s="18">
        <v>0</v>
      </c>
      <c r="W76" s="18">
        <v>0</v>
      </c>
      <c r="X76" s="22">
        <v>135000</v>
      </c>
      <c r="Y76" s="16">
        <v>13.8</v>
      </c>
      <c r="Z76" s="23">
        <v>8.4</v>
      </c>
      <c r="AA76" s="22">
        <v>9750</v>
      </c>
      <c r="AB76" s="18">
        <v>16118</v>
      </c>
      <c r="AC76" s="24">
        <v>1.7</v>
      </c>
      <c r="AD76" s="25">
        <f t="shared" si="17"/>
        <v>100</v>
      </c>
      <c r="AE76" s="18">
        <v>36178</v>
      </c>
      <c r="AF76" s="18">
        <v>67844</v>
      </c>
      <c r="AG76" s="18">
        <v>100591</v>
      </c>
      <c r="AH76" s="18">
        <v>14954</v>
      </c>
      <c r="AI76" s="14" t="s">
        <v>43</v>
      </c>
    </row>
    <row r="77" spans="1:35" ht="16.5" customHeight="1">
      <c r="A77">
        <v>5809</v>
      </c>
      <c r="B77" s="12" t="str">
        <f t="shared" si="12"/>
        <v>OverStock</v>
      </c>
      <c r="C77" s="13" t="s">
        <v>114</v>
      </c>
      <c r="D77" s="14" t="s">
        <v>51</v>
      </c>
      <c r="E77" s="15">
        <f t="shared" si="13"/>
        <v>136</v>
      </c>
      <c r="F77" s="16">
        <f t="shared" si="14"/>
        <v>7.6</v>
      </c>
      <c r="G77" s="16">
        <f t="shared" si="15"/>
        <v>192</v>
      </c>
      <c r="H77" s="16">
        <f t="shared" si="16"/>
        <v>10.8</v>
      </c>
      <c r="I77" s="17" t="str">
        <f>IFERROR(VLOOKUP(C77,#REF!,8,FALSE),"")</f>
        <v/>
      </c>
      <c r="J77" s="18">
        <v>72000</v>
      </c>
      <c r="K77" s="18">
        <v>72000</v>
      </c>
      <c r="L77" s="17" t="str">
        <f>IFERROR(VLOOKUP(C77,#REF!,11,FALSE),"")</f>
        <v/>
      </c>
      <c r="M77" s="18">
        <v>51000</v>
      </c>
      <c r="N77" s="19" t="s">
        <v>49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51000</v>
      </c>
      <c r="U77" s="18">
        <v>0</v>
      </c>
      <c r="V77" s="18">
        <v>0</v>
      </c>
      <c r="W77" s="18">
        <v>0</v>
      </c>
      <c r="X77" s="22">
        <v>123000</v>
      </c>
      <c r="Y77" s="16">
        <v>328</v>
      </c>
      <c r="Z77" s="23">
        <v>18.399999999999999</v>
      </c>
      <c r="AA77" s="22">
        <v>375</v>
      </c>
      <c r="AB77" s="18">
        <v>6667</v>
      </c>
      <c r="AC77" s="24">
        <v>17.8</v>
      </c>
      <c r="AD77" s="25">
        <f t="shared" si="17"/>
        <v>150</v>
      </c>
      <c r="AE77" s="18">
        <v>24612</v>
      </c>
      <c r="AF77" s="18">
        <v>36000</v>
      </c>
      <c r="AG77" s="18">
        <v>93950</v>
      </c>
      <c r="AH77" s="18">
        <v>19000</v>
      </c>
      <c r="AI77" s="14" t="s">
        <v>43</v>
      </c>
    </row>
    <row r="78" spans="1:35" ht="16.5" customHeight="1">
      <c r="A78">
        <v>5754</v>
      </c>
      <c r="B78" s="12" t="str">
        <f t="shared" si="12"/>
        <v>OverStock</v>
      </c>
      <c r="C78" s="13" t="s">
        <v>119</v>
      </c>
      <c r="D78" s="14" t="s">
        <v>51</v>
      </c>
      <c r="E78" s="15">
        <f t="shared" si="13"/>
        <v>14.4</v>
      </c>
      <c r="F78" s="16">
        <f t="shared" si="14"/>
        <v>17</v>
      </c>
      <c r="G78" s="16">
        <f t="shared" si="15"/>
        <v>4.8</v>
      </c>
      <c r="H78" s="16">
        <f t="shared" si="16"/>
        <v>5.7</v>
      </c>
      <c r="I78" s="17" t="str">
        <f>IFERROR(VLOOKUP(C78,#REF!,8,FALSE),"")</f>
        <v/>
      </c>
      <c r="J78" s="18">
        <v>30000</v>
      </c>
      <c r="K78" s="18">
        <v>0</v>
      </c>
      <c r="L78" s="17" t="str">
        <f>IFERROR(VLOOKUP(C78,#REF!,11,FALSE),"")</f>
        <v/>
      </c>
      <c r="M78" s="18">
        <v>90000</v>
      </c>
      <c r="N78" s="19" t="s">
        <v>49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90000</v>
      </c>
      <c r="U78" s="18">
        <v>0</v>
      </c>
      <c r="V78" s="18">
        <v>0</v>
      </c>
      <c r="W78" s="18">
        <v>0</v>
      </c>
      <c r="X78" s="22">
        <v>120000</v>
      </c>
      <c r="Y78" s="16">
        <v>19.2</v>
      </c>
      <c r="Z78" s="23">
        <v>22.7</v>
      </c>
      <c r="AA78" s="22">
        <v>6250</v>
      </c>
      <c r="AB78" s="18">
        <v>5282</v>
      </c>
      <c r="AC78" s="24">
        <v>0.8</v>
      </c>
      <c r="AD78" s="25">
        <f t="shared" si="17"/>
        <v>100</v>
      </c>
      <c r="AE78" s="18">
        <v>13038</v>
      </c>
      <c r="AF78" s="18">
        <v>23400</v>
      </c>
      <c r="AG78" s="18">
        <v>50392</v>
      </c>
      <c r="AH78" s="18">
        <v>24560</v>
      </c>
      <c r="AI78" s="14" t="s">
        <v>43</v>
      </c>
    </row>
    <row r="79" spans="1:35" ht="16.5" customHeight="1">
      <c r="A79">
        <v>5810</v>
      </c>
      <c r="B79" s="12" t="str">
        <f t="shared" si="12"/>
        <v>Normal</v>
      </c>
      <c r="C79" s="13" t="s">
        <v>120</v>
      </c>
      <c r="D79" s="14" t="s">
        <v>51</v>
      </c>
      <c r="E79" s="15">
        <f t="shared" si="13"/>
        <v>6.7</v>
      </c>
      <c r="F79" s="16">
        <f t="shared" si="14"/>
        <v>17.8</v>
      </c>
      <c r="G79" s="16">
        <f t="shared" si="15"/>
        <v>3.1</v>
      </c>
      <c r="H79" s="16">
        <f t="shared" si="16"/>
        <v>8.3000000000000007</v>
      </c>
      <c r="I79" s="17" t="str">
        <f>IFERROR(VLOOKUP(C79,#REF!,8,FALSE),"")</f>
        <v/>
      </c>
      <c r="J79" s="18">
        <v>17700</v>
      </c>
      <c r="K79" s="18">
        <v>0</v>
      </c>
      <c r="L79" s="17" t="str">
        <f>IFERROR(VLOOKUP(C79,#REF!,11,FALSE),"")</f>
        <v/>
      </c>
      <c r="M79" s="18">
        <v>37903</v>
      </c>
      <c r="N79" s="19" t="s">
        <v>49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37903</v>
      </c>
      <c r="U79" s="18">
        <v>0</v>
      </c>
      <c r="V79" s="18">
        <v>0</v>
      </c>
      <c r="W79" s="18">
        <v>0</v>
      </c>
      <c r="X79" s="22">
        <v>55603</v>
      </c>
      <c r="Y79" s="16">
        <v>9.9</v>
      </c>
      <c r="Z79" s="23">
        <v>26.1</v>
      </c>
      <c r="AA79" s="22">
        <v>5625</v>
      </c>
      <c r="AB79" s="18">
        <v>2128</v>
      </c>
      <c r="AC79" s="24">
        <v>0.4</v>
      </c>
      <c r="AD79" s="25">
        <f t="shared" si="17"/>
        <v>50</v>
      </c>
      <c r="AE79" s="18">
        <v>1804</v>
      </c>
      <c r="AF79" s="18">
        <v>11673</v>
      </c>
      <c r="AG79" s="18">
        <v>22869</v>
      </c>
      <c r="AH79" s="18">
        <v>11115</v>
      </c>
      <c r="AI79" s="14" t="s">
        <v>43</v>
      </c>
    </row>
    <row r="80" spans="1:35" ht="16.5" customHeight="1">
      <c r="A80">
        <v>5790</v>
      </c>
      <c r="B80" s="12" t="str">
        <f t="shared" si="12"/>
        <v>Normal</v>
      </c>
      <c r="C80" s="13" t="s">
        <v>121</v>
      </c>
      <c r="D80" s="14" t="s">
        <v>51</v>
      </c>
      <c r="E80" s="15">
        <f t="shared" si="13"/>
        <v>8</v>
      </c>
      <c r="F80" s="16" t="str">
        <f t="shared" si="14"/>
        <v>--</v>
      </c>
      <c r="G80" s="16">
        <f t="shared" si="15"/>
        <v>0</v>
      </c>
      <c r="H80" s="16" t="str">
        <f t="shared" si="16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2000</v>
      </c>
      <c r="N80" s="19" t="s">
        <v>49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2000</v>
      </c>
      <c r="U80" s="18">
        <v>0</v>
      </c>
      <c r="V80" s="18">
        <v>0</v>
      </c>
      <c r="W80" s="18">
        <v>0</v>
      </c>
      <c r="X80" s="22">
        <v>2000</v>
      </c>
      <c r="Y80" s="16">
        <v>8</v>
      </c>
      <c r="Z80" s="23" t="s">
        <v>39</v>
      </c>
      <c r="AA80" s="22">
        <v>250</v>
      </c>
      <c r="AB80" s="18" t="s">
        <v>39</v>
      </c>
      <c r="AC80" s="24" t="s">
        <v>42</v>
      </c>
      <c r="AD80" s="25" t="str">
        <f t="shared" si="17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43</v>
      </c>
    </row>
    <row r="81" spans="1:35" ht="16.5" customHeight="1">
      <c r="A81">
        <v>5764</v>
      </c>
      <c r="B81" s="12" t="str">
        <f t="shared" si="12"/>
        <v>Normal</v>
      </c>
      <c r="C81" s="13" t="s">
        <v>123</v>
      </c>
      <c r="D81" s="14" t="s">
        <v>51</v>
      </c>
      <c r="E81" s="15">
        <f t="shared" si="13"/>
        <v>8.1999999999999993</v>
      </c>
      <c r="F81" s="16">
        <f t="shared" si="14"/>
        <v>14</v>
      </c>
      <c r="G81" s="16">
        <f t="shared" si="15"/>
        <v>2.1</v>
      </c>
      <c r="H81" s="16">
        <f t="shared" si="16"/>
        <v>3.6</v>
      </c>
      <c r="I81" s="17" t="str">
        <f>IFERROR(VLOOKUP(C81,#REF!,8,FALSE),"")</f>
        <v/>
      </c>
      <c r="J81" s="18">
        <v>152000</v>
      </c>
      <c r="K81" s="18">
        <v>24000</v>
      </c>
      <c r="L81" s="17" t="str">
        <f>IFERROR(VLOOKUP(C81,#REF!,11,FALSE),"")</f>
        <v/>
      </c>
      <c r="M81" s="18">
        <v>592000</v>
      </c>
      <c r="N81" s="19" t="s">
        <v>49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592000</v>
      </c>
      <c r="U81" s="18">
        <v>0</v>
      </c>
      <c r="V81" s="18">
        <v>0</v>
      </c>
      <c r="W81" s="18">
        <v>0</v>
      </c>
      <c r="X81" s="22">
        <v>744000</v>
      </c>
      <c r="Y81" s="16">
        <v>10.3</v>
      </c>
      <c r="Z81" s="23">
        <v>17.600000000000001</v>
      </c>
      <c r="AA81" s="22">
        <v>72500</v>
      </c>
      <c r="AB81" s="18">
        <v>42223</v>
      </c>
      <c r="AC81" s="24">
        <v>0.6</v>
      </c>
      <c r="AD81" s="25">
        <f t="shared" si="17"/>
        <v>100</v>
      </c>
      <c r="AE81" s="18">
        <v>127373</v>
      </c>
      <c r="AF81" s="18">
        <v>182853</v>
      </c>
      <c r="AG81" s="18">
        <v>360691</v>
      </c>
      <c r="AH81" s="18">
        <v>171339</v>
      </c>
      <c r="AI81" s="14" t="s">
        <v>43</v>
      </c>
    </row>
    <row r="82" spans="1:35" ht="16.5" customHeight="1">
      <c r="A82">
        <v>5811</v>
      </c>
      <c r="B82" s="12" t="str">
        <f t="shared" si="12"/>
        <v>OverStock</v>
      </c>
      <c r="C82" s="13" t="s">
        <v>124</v>
      </c>
      <c r="D82" s="14" t="s">
        <v>51</v>
      </c>
      <c r="E82" s="15">
        <f t="shared" si="13"/>
        <v>4320</v>
      </c>
      <c r="F82" s="16">
        <f t="shared" si="14"/>
        <v>27.4</v>
      </c>
      <c r="G82" s="16">
        <f t="shared" si="15"/>
        <v>0</v>
      </c>
      <c r="H82" s="16">
        <f t="shared" si="16"/>
        <v>0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1620000</v>
      </c>
      <c r="N82" s="19" t="s">
        <v>49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1620000</v>
      </c>
      <c r="U82" s="18">
        <v>0</v>
      </c>
      <c r="V82" s="18">
        <v>0</v>
      </c>
      <c r="W82" s="18">
        <v>0</v>
      </c>
      <c r="X82" s="22">
        <v>1620000</v>
      </c>
      <c r="Y82" s="16">
        <v>4320</v>
      </c>
      <c r="Z82" s="23">
        <v>27.4</v>
      </c>
      <c r="AA82" s="22">
        <v>375</v>
      </c>
      <c r="AB82" s="18">
        <v>59201</v>
      </c>
      <c r="AC82" s="24">
        <v>157.9</v>
      </c>
      <c r="AD82" s="25">
        <f t="shared" si="17"/>
        <v>150</v>
      </c>
      <c r="AE82" s="18">
        <v>208810</v>
      </c>
      <c r="AF82" s="18">
        <v>324000</v>
      </c>
      <c r="AG82" s="18">
        <v>845550</v>
      </c>
      <c r="AH82" s="18">
        <v>171000</v>
      </c>
      <c r="AI82" s="14" t="s">
        <v>43</v>
      </c>
    </row>
    <row r="83" spans="1:35" ht="16.5" customHeight="1">
      <c r="A83">
        <v>5789</v>
      </c>
      <c r="B83" s="12" t="str">
        <f t="shared" si="12"/>
        <v>Normal</v>
      </c>
      <c r="C83" s="13" t="s">
        <v>125</v>
      </c>
      <c r="D83" s="14" t="s">
        <v>51</v>
      </c>
      <c r="E83" s="15">
        <f t="shared" si="13"/>
        <v>6</v>
      </c>
      <c r="F83" s="16">
        <f t="shared" si="14"/>
        <v>6.6</v>
      </c>
      <c r="G83" s="16">
        <f t="shared" si="15"/>
        <v>9.6</v>
      </c>
      <c r="H83" s="16">
        <f t="shared" si="16"/>
        <v>10.6</v>
      </c>
      <c r="I83" s="17" t="str">
        <f>IFERROR(VLOOKUP(C83,#REF!,8,FALSE),"")</f>
        <v/>
      </c>
      <c r="J83" s="18">
        <v>159000</v>
      </c>
      <c r="K83" s="18">
        <v>81000</v>
      </c>
      <c r="L83" s="17" t="str">
        <f>IFERROR(VLOOKUP(C83,#REF!,11,FALSE),"")</f>
        <v/>
      </c>
      <c r="M83" s="18">
        <v>99000</v>
      </c>
      <c r="N83" s="19" t="s">
        <v>49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99000</v>
      </c>
      <c r="U83" s="18">
        <v>0</v>
      </c>
      <c r="V83" s="18">
        <v>0</v>
      </c>
      <c r="W83" s="18">
        <v>0</v>
      </c>
      <c r="X83" s="22">
        <v>258000</v>
      </c>
      <c r="Y83" s="16">
        <v>15.6</v>
      </c>
      <c r="Z83" s="23">
        <v>17.3</v>
      </c>
      <c r="AA83" s="22">
        <v>16500</v>
      </c>
      <c r="AB83" s="18">
        <v>14941</v>
      </c>
      <c r="AC83" s="24">
        <v>0.9</v>
      </c>
      <c r="AD83" s="25">
        <f t="shared" si="17"/>
        <v>100</v>
      </c>
      <c r="AE83" s="18">
        <v>32421</v>
      </c>
      <c r="AF83" s="18">
        <v>63548</v>
      </c>
      <c r="AG83" s="18">
        <v>101282</v>
      </c>
      <c r="AH83" s="18">
        <v>39640</v>
      </c>
      <c r="AI83" s="14" t="s">
        <v>43</v>
      </c>
    </row>
    <row r="84" spans="1:35" ht="16.5" customHeight="1">
      <c r="A84">
        <v>6567</v>
      </c>
      <c r="B84" s="12" t="str">
        <f t="shared" si="12"/>
        <v>OverStock</v>
      </c>
      <c r="C84" s="13" t="s">
        <v>126</v>
      </c>
      <c r="D84" s="14" t="s">
        <v>51</v>
      </c>
      <c r="E84" s="15">
        <f t="shared" si="13"/>
        <v>13</v>
      </c>
      <c r="F84" s="16">
        <f t="shared" si="14"/>
        <v>9.3000000000000007</v>
      </c>
      <c r="G84" s="16">
        <f t="shared" si="15"/>
        <v>5</v>
      </c>
      <c r="H84" s="16">
        <f t="shared" si="16"/>
        <v>3.6</v>
      </c>
      <c r="I84" s="17" t="str">
        <f>IFERROR(VLOOKUP(C84,#REF!,8,FALSE),"")</f>
        <v/>
      </c>
      <c r="J84" s="18">
        <v>12500</v>
      </c>
      <c r="K84" s="18">
        <v>12500</v>
      </c>
      <c r="L84" s="17" t="str">
        <f>IFERROR(VLOOKUP(C84,#REF!,11,FALSE),"")</f>
        <v/>
      </c>
      <c r="M84" s="18">
        <v>32500</v>
      </c>
      <c r="N84" s="19" t="s">
        <v>49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32500</v>
      </c>
      <c r="U84" s="18">
        <v>0</v>
      </c>
      <c r="V84" s="18">
        <v>0</v>
      </c>
      <c r="W84" s="18">
        <v>0</v>
      </c>
      <c r="X84" s="22">
        <v>45000</v>
      </c>
      <c r="Y84" s="16">
        <v>18</v>
      </c>
      <c r="Z84" s="23">
        <v>12.9</v>
      </c>
      <c r="AA84" s="22">
        <v>2500</v>
      </c>
      <c r="AB84" s="18">
        <v>3488</v>
      </c>
      <c r="AC84" s="24">
        <v>1.4</v>
      </c>
      <c r="AD84" s="25">
        <f t="shared" si="17"/>
        <v>100</v>
      </c>
      <c r="AE84" s="18">
        <v>9474</v>
      </c>
      <c r="AF84" s="18">
        <v>21920</v>
      </c>
      <c r="AG84" s="18">
        <v>0</v>
      </c>
      <c r="AH84" s="18">
        <v>0</v>
      </c>
      <c r="AI84" s="14" t="s">
        <v>43</v>
      </c>
    </row>
    <row r="85" spans="1:35" ht="16.5" customHeight="1">
      <c r="A85">
        <v>5766</v>
      </c>
      <c r="B85" s="12" t="str">
        <f t="shared" si="12"/>
        <v>OverStock</v>
      </c>
      <c r="C85" s="13" t="s">
        <v>129</v>
      </c>
      <c r="D85" s="14" t="s">
        <v>51</v>
      </c>
      <c r="E85" s="15">
        <f t="shared" si="13"/>
        <v>64</v>
      </c>
      <c r="F85" s="16">
        <f t="shared" si="14"/>
        <v>116.6</v>
      </c>
      <c r="G85" s="16">
        <f t="shared" si="15"/>
        <v>0</v>
      </c>
      <c r="H85" s="16">
        <f t="shared" si="16"/>
        <v>0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200000</v>
      </c>
      <c r="N85" s="19" t="s">
        <v>49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200000</v>
      </c>
      <c r="U85" s="18">
        <v>0</v>
      </c>
      <c r="V85" s="18">
        <v>0</v>
      </c>
      <c r="W85" s="18">
        <v>0</v>
      </c>
      <c r="X85" s="22">
        <v>200000</v>
      </c>
      <c r="Y85" s="16">
        <v>64</v>
      </c>
      <c r="Z85" s="23">
        <v>116.6</v>
      </c>
      <c r="AA85" s="22">
        <v>3125</v>
      </c>
      <c r="AB85" s="18">
        <v>1716</v>
      </c>
      <c r="AC85" s="24">
        <v>0.5</v>
      </c>
      <c r="AD85" s="25">
        <f t="shared" si="17"/>
        <v>100</v>
      </c>
      <c r="AE85" s="18">
        <v>3301</v>
      </c>
      <c r="AF85" s="18">
        <v>8139</v>
      </c>
      <c r="AG85" s="18">
        <v>16136</v>
      </c>
      <c r="AH85" s="18">
        <v>7669</v>
      </c>
      <c r="AI85" s="14" t="s">
        <v>43</v>
      </c>
    </row>
    <row r="86" spans="1:35" ht="16.5" customHeight="1">
      <c r="A86">
        <v>5767</v>
      </c>
      <c r="B86" s="12" t="str">
        <f t="shared" si="12"/>
        <v>Normal</v>
      </c>
      <c r="C86" s="13" t="s">
        <v>130</v>
      </c>
      <c r="D86" s="14" t="s">
        <v>67</v>
      </c>
      <c r="E86" s="15">
        <f t="shared" si="13"/>
        <v>0</v>
      </c>
      <c r="F86" s="16">
        <f t="shared" si="14"/>
        <v>0</v>
      </c>
      <c r="G86" s="16">
        <f t="shared" si="15"/>
        <v>1.6</v>
      </c>
      <c r="H86" s="16">
        <f t="shared" si="16"/>
        <v>2.2999999999999998</v>
      </c>
      <c r="I86" s="17" t="str">
        <f>IFERROR(VLOOKUP(C86,#REF!,8,FALSE),"")</f>
        <v/>
      </c>
      <c r="J86" s="18">
        <v>24000</v>
      </c>
      <c r="K86" s="18">
        <v>0</v>
      </c>
      <c r="L86" s="17" t="str">
        <f>IFERROR(VLOOKUP(C86,#REF!,11,FALSE),"")</f>
        <v/>
      </c>
      <c r="M86" s="18">
        <v>0</v>
      </c>
      <c r="N86" s="19" t="s">
        <v>49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0</v>
      </c>
      <c r="U86" s="18">
        <v>0</v>
      </c>
      <c r="V86" s="18">
        <v>0</v>
      </c>
      <c r="W86" s="18">
        <v>0</v>
      </c>
      <c r="X86" s="22">
        <v>24000</v>
      </c>
      <c r="Y86" s="16">
        <v>1.6</v>
      </c>
      <c r="Z86" s="23">
        <v>2.2999999999999998</v>
      </c>
      <c r="AA86" s="22">
        <v>15375</v>
      </c>
      <c r="AB86" s="18">
        <v>10540</v>
      </c>
      <c r="AC86" s="24">
        <v>0.7</v>
      </c>
      <c r="AD86" s="25">
        <f t="shared" si="17"/>
        <v>100</v>
      </c>
      <c r="AE86" s="18">
        <v>43969</v>
      </c>
      <c r="AF86" s="18">
        <v>69480</v>
      </c>
      <c r="AG86" s="18">
        <v>0</v>
      </c>
      <c r="AH86" s="18">
        <v>0</v>
      </c>
      <c r="AI86" s="14" t="s">
        <v>43</v>
      </c>
    </row>
    <row r="87" spans="1:35" ht="16.5" hidden="1" customHeight="1">
      <c r="A87">
        <v>5775</v>
      </c>
      <c r="B87" s="12" t="str">
        <f t="shared" si="12"/>
        <v>Normal</v>
      </c>
      <c r="C87" s="13" t="s">
        <v>131</v>
      </c>
      <c r="D87" s="14" t="s">
        <v>67</v>
      </c>
      <c r="E87" s="15">
        <f t="shared" si="13"/>
        <v>0</v>
      </c>
      <c r="F87" s="16">
        <f t="shared" si="14"/>
        <v>0</v>
      </c>
      <c r="G87" s="16">
        <f t="shared" si="15"/>
        <v>0</v>
      </c>
      <c r="H87" s="16">
        <f t="shared" si="16"/>
        <v>0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0</v>
      </c>
      <c r="N87" s="19" t="s">
        <v>46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0</v>
      </c>
      <c r="U87" s="18">
        <v>0</v>
      </c>
      <c r="V87" s="18">
        <v>0</v>
      </c>
      <c r="W87" s="18">
        <v>0</v>
      </c>
      <c r="X87" s="22">
        <v>0</v>
      </c>
      <c r="Y87" s="16">
        <v>0</v>
      </c>
      <c r="Z87" s="23">
        <v>0</v>
      </c>
      <c r="AA87" s="22">
        <v>15375</v>
      </c>
      <c r="AB87" s="18">
        <v>22415</v>
      </c>
      <c r="AC87" s="24">
        <v>1.5</v>
      </c>
      <c r="AD87" s="25">
        <f t="shared" si="17"/>
        <v>100</v>
      </c>
      <c r="AE87" s="18">
        <v>69737</v>
      </c>
      <c r="AF87" s="18">
        <v>65000</v>
      </c>
      <c r="AG87" s="18">
        <v>227500</v>
      </c>
      <c r="AH87" s="18">
        <v>106950</v>
      </c>
      <c r="AI87" s="14" t="s">
        <v>43</v>
      </c>
    </row>
    <row r="88" spans="1:35" ht="16.5" customHeight="1">
      <c r="A88">
        <v>8950</v>
      </c>
      <c r="B88" s="12" t="str">
        <f t="shared" si="12"/>
        <v>Normal</v>
      </c>
      <c r="C88" s="13" t="s">
        <v>132</v>
      </c>
      <c r="D88" s="14" t="s">
        <v>67</v>
      </c>
      <c r="E88" s="15">
        <f t="shared" si="13"/>
        <v>0</v>
      </c>
      <c r="F88" s="16">
        <f t="shared" si="14"/>
        <v>0</v>
      </c>
      <c r="G88" s="16">
        <f t="shared" si="15"/>
        <v>1.6</v>
      </c>
      <c r="H88" s="16">
        <f t="shared" si="16"/>
        <v>0.8</v>
      </c>
      <c r="I88" s="17" t="str">
        <f>IFERROR(VLOOKUP(C88,#REF!,8,FALSE),"")</f>
        <v/>
      </c>
      <c r="J88" s="18">
        <v>10000</v>
      </c>
      <c r="K88" s="18">
        <v>10000</v>
      </c>
      <c r="L88" s="17" t="str">
        <f>IFERROR(VLOOKUP(C88,#REF!,11,FALSE),"")</f>
        <v/>
      </c>
      <c r="M88" s="18">
        <v>0</v>
      </c>
      <c r="N88" s="19" t="s">
        <v>46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0</v>
      </c>
      <c r="U88" s="18">
        <v>0</v>
      </c>
      <c r="V88" s="18">
        <v>0</v>
      </c>
      <c r="W88" s="18">
        <v>0</v>
      </c>
      <c r="X88" s="22">
        <v>10000</v>
      </c>
      <c r="Y88" s="16">
        <v>1.6</v>
      </c>
      <c r="Z88" s="23">
        <v>0.8</v>
      </c>
      <c r="AA88" s="22">
        <v>6250</v>
      </c>
      <c r="AB88" s="18">
        <v>11888</v>
      </c>
      <c r="AC88" s="24">
        <v>1.9</v>
      </c>
      <c r="AD88" s="25">
        <f t="shared" si="17"/>
        <v>100</v>
      </c>
      <c r="AE88" s="18">
        <v>34991</v>
      </c>
      <c r="AF88" s="18">
        <v>72000</v>
      </c>
      <c r="AG88" s="18">
        <v>0</v>
      </c>
      <c r="AH88" s="18">
        <v>0</v>
      </c>
      <c r="AI88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2017-03-14T15:14:30Z</dcterms:modified>
</cp:coreProperties>
</file>