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" i="1"/>
  <c r="B24"/>
  <c r="O24" l="1"/>
  <c r="S24" l="1"/>
  <c r="Q24"/>
  <c r="P24"/>
  <c r="L24"/>
  <c r="I24"/>
  <c r="G24"/>
  <c r="F24"/>
  <c r="E24"/>
  <c r="AD24" l="1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9"/>
  <c r="S19"/>
  <c r="Q19"/>
  <c r="P19"/>
  <c r="O19"/>
  <c r="L19"/>
  <c r="I19"/>
  <c r="H19"/>
  <c r="G19"/>
  <c r="F19"/>
  <c r="E19"/>
  <c r="B19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8"/>
  <c r="S8"/>
  <c r="Q8"/>
  <c r="P8"/>
  <c r="O8"/>
  <c r="L8"/>
  <c r="I8"/>
  <c r="H8"/>
  <c r="G8"/>
  <c r="F8"/>
  <c r="E8"/>
  <c r="B8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4"/>
  <c r="S4"/>
  <c r="Q4"/>
  <c r="P4"/>
  <c r="O4"/>
  <c r="L4"/>
  <c r="I4"/>
  <c r="H4"/>
  <c r="G4"/>
  <c r="F4"/>
  <c r="E4"/>
  <c r="B4"/>
  <c r="AD7"/>
  <c r="S7"/>
  <c r="Q7"/>
  <c r="P7"/>
  <c r="O7"/>
  <c r="L7"/>
  <c r="I7"/>
  <c r="H7"/>
  <c r="G7"/>
  <c r="F7"/>
  <c r="E7"/>
  <c r="B7"/>
  <c r="AD18"/>
  <c r="S18"/>
  <c r="Q18"/>
  <c r="P18"/>
  <c r="O18"/>
  <c r="L18"/>
  <c r="I18"/>
  <c r="H18"/>
  <c r="G18"/>
  <c r="F18"/>
  <c r="E18"/>
  <c r="B18"/>
  <c r="AD9"/>
  <c r="S9"/>
  <c r="Q9"/>
  <c r="P9"/>
  <c r="O9"/>
  <c r="L9"/>
  <c r="I9"/>
  <c r="H9"/>
  <c r="G9"/>
  <c r="F9"/>
  <c r="E9"/>
  <c r="B9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4"/>
  <c r="S14"/>
  <c r="Q14"/>
  <c r="P14"/>
  <c r="O14"/>
  <c r="L14"/>
  <c r="I14"/>
  <c r="H14"/>
  <c r="G14"/>
  <c r="F14"/>
  <c r="E14"/>
  <c r="B14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10"/>
  <c r="S10"/>
  <c r="Q10"/>
  <c r="P10"/>
  <c r="O10"/>
  <c r="L10"/>
  <c r="I10"/>
  <c r="H10"/>
  <c r="G10"/>
  <c r="F10"/>
  <c r="E10"/>
  <c r="B10"/>
  <c r="AD78"/>
  <c r="S78"/>
  <c r="Q78"/>
  <c r="P78"/>
  <c r="O78"/>
  <c r="L78"/>
  <c r="I78"/>
  <c r="H78"/>
  <c r="G78"/>
  <c r="F78"/>
  <c r="E78"/>
  <c r="B78"/>
  <c r="AD22"/>
  <c r="S22"/>
  <c r="Q22"/>
  <c r="P22"/>
  <c r="O22"/>
  <c r="L22"/>
  <c r="I22"/>
  <c r="H22"/>
  <c r="G22"/>
  <c r="F22"/>
  <c r="E22"/>
  <c r="B22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15"/>
  <c r="S15"/>
  <c r="Q15"/>
  <c r="P15"/>
  <c r="O15"/>
  <c r="L15"/>
  <c r="I15"/>
  <c r="H15"/>
  <c r="G15"/>
  <c r="F15"/>
  <c r="E15"/>
  <c r="B15"/>
  <c r="AD21"/>
  <c r="S21"/>
  <c r="Q21"/>
  <c r="P21"/>
  <c r="O21"/>
  <c r="L21"/>
  <c r="I21"/>
  <c r="H21"/>
  <c r="G21"/>
  <c r="F21"/>
  <c r="E21"/>
  <c r="B21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17"/>
  <c r="S17"/>
  <c r="Q17"/>
  <c r="P17"/>
  <c r="O17"/>
  <c r="L17"/>
  <c r="I17"/>
  <c r="H17"/>
  <c r="G17"/>
  <c r="F17"/>
  <c r="E17"/>
  <c r="B17"/>
  <c r="AD6"/>
  <c r="S6"/>
  <c r="Q6"/>
  <c r="P6"/>
  <c r="O6"/>
  <c r="L6"/>
  <c r="I6"/>
  <c r="H6"/>
  <c r="G6"/>
  <c r="F6"/>
  <c r="E6"/>
  <c r="B6"/>
  <c r="AD23"/>
  <c r="S23"/>
  <c r="Q23"/>
  <c r="P23"/>
  <c r="O23"/>
  <c r="L23"/>
  <c r="I23"/>
  <c r="H23"/>
  <c r="G23"/>
  <c r="F23"/>
  <c r="E23"/>
  <c r="B23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11"/>
  <c r="S11"/>
  <c r="Q11"/>
  <c r="P11"/>
  <c r="O11"/>
  <c r="L11"/>
  <c r="I11"/>
  <c r="H11"/>
  <c r="G11"/>
  <c r="F11"/>
  <c r="E11"/>
  <c r="B11"/>
  <c r="AD48"/>
  <c r="S48"/>
  <c r="Q48"/>
  <c r="P48"/>
  <c r="O48"/>
  <c r="L48"/>
  <c r="I48"/>
  <c r="H48"/>
  <c r="G48"/>
  <c r="F48"/>
  <c r="E48"/>
  <c r="B48"/>
  <c r="AD20"/>
  <c r="S20"/>
  <c r="Q20"/>
  <c r="P20"/>
  <c r="O20"/>
  <c r="L20"/>
  <c r="I20"/>
  <c r="H20"/>
  <c r="G20"/>
  <c r="F20"/>
  <c r="E20"/>
  <c r="B20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16"/>
  <c r="S16"/>
  <c r="Q16"/>
  <c r="P16"/>
  <c r="O16"/>
  <c r="L16"/>
  <c r="I16"/>
  <c r="H16"/>
  <c r="G16"/>
  <c r="F16"/>
  <c r="E16"/>
  <c r="B16"/>
  <c r="AD12"/>
  <c r="S12"/>
  <c r="Q12"/>
  <c r="P12"/>
  <c r="O12"/>
  <c r="L12"/>
  <c r="I12"/>
  <c r="H12"/>
  <c r="G12"/>
  <c r="F12"/>
  <c r="E12"/>
  <c r="B12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13"/>
  <c r="S13"/>
  <c r="Q13"/>
  <c r="P13"/>
  <c r="O13"/>
  <c r="L13"/>
  <c r="I13"/>
  <c r="H13"/>
  <c r="G13"/>
  <c r="F13"/>
  <c r="E13"/>
  <c r="B13"/>
  <c r="AD5"/>
  <c r="S5"/>
  <c r="Q5"/>
  <c r="P5"/>
  <c r="O5"/>
  <c r="L5"/>
  <c r="I5"/>
  <c r="H5"/>
  <c r="G5"/>
  <c r="F5"/>
  <c r="E5"/>
  <c r="B5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</calcChain>
</file>

<file path=xl/sharedStrings.xml><?xml version="1.0" encoding="utf-8"?>
<sst xmlns="http://schemas.openxmlformats.org/spreadsheetml/2006/main" count="1054" uniqueCount="167">
  <si>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</si>
  <si>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</si>
  <si>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</si>
  <si>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</si>
  <si>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</si>
  <si>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</si>
  <si>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</si>
  <si>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</si>
  <si>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</si>
  <si>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</si>
  <si>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</si>
  <si>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</si>
  <si>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</si>
  <si>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</si>
  <si>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</si>
  <si>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</si>
  <si>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</si>
  <si>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</si>
  <si>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</si>
  <si>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</si>
  <si>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</si>
  <si>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</si>
  <si>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</si>
  <si>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</si>
  <si>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</si>
  <si>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</si>
  <si>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</si>
  <si>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</si>
  <si>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</si>
  <si>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</si>
  <si>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</si>
  <si>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</si>
  <si>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</si>
  <si>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</si>
  <si>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</si>
  <si>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</si>
  <si>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</si>
  <si>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2017/02/20 01:34</t>
  </si>
  <si>
    <t>AITG</t>
  </si>
  <si>
    <t/>
  </si>
  <si>
    <t>1SS383(TE85L,F)</t>
  </si>
  <si>
    <t>TOSHIBA</t>
  </si>
  <si>
    <t>LiaoAngel</t>
  </si>
  <si>
    <t>3545</t>
  </si>
  <si>
    <t>1SS416CT(TL3AP,E)</t>
  </si>
  <si>
    <t>E</t>
  </si>
  <si>
    <t>200446-PG14</t>
  </si>
  <si>
    <t>MICRO CRYSTAL</t>
  </si>
  <si>
    <t>2SA2154CT-GR(L3A,E</t>
  </si>
  <si>
    <t>2SA2154CTGR,L3AF(T</t>
  </si>
  <si>
    <t>2SC6026CT-GR(TPL3)</t>
  </si>
  <si>
    <t>AO3401AL_101</t>
  </si>
  <si>
    <t>AOS</t>
  </si>
  <si>
    <t>AO3413_101</t>
  </si>
  <si>
    <t>AO3415A_105</t>
  </si>
  <si>
    <t>AO6402A</t>
  </si>
  <si>
    <t>AON6403</t>
  </si>
  <si>
    <t>AON6414AL</t>
  </si>
  <si>
    <t>AON6754</t>
  </si>
  <si>
    <t>AON6758</t>
  </si>
  <si>
    <t>AON7754</t>
  </si>
  <si>
    <t>AON7934</t>
  </si>
  <si>
    <t>AXE650124</t>
  </si>
  <si>
    <t>PANASONIC</t>
  </si>
  <si>
    <t>AXK5F5039KB1</t>
  </si>
  <si>
    <t>BC6130A04-IQQB-R</t>
  </si>
  <si>
    <t>CSR</t>
  </si>
  <si>
    <t>CMF04(TE12L,Q,M)</t>
  </si>
  <si>
    <t>CRS06(TE85L,Q,M)</t>
  </si>
  <si>
    <t>CRS30I30A(TE85L,Q)</t>
  </si>
  <si>
    <t>F</t>
  </si>
  <si>
    <t>CSR8811A12-ICXR-R</t>
  </si>
  <si>
    <t>CSRG0530B01-IBBF-R</t>
  </si>
  <si>
    <t>CUS10F30,H3F(T</t>
  </si>
  <si>
    <t>DF2B6.8AFS,L3M(T</t>
  </si>
  <si>
    <t>DF2B6.8M1ACT</t>
  </si>
  <si>
    <t>DF2B6M4SL,L3F(T</t>
  </si>
  <si>
    <t>DF5A6.8JE(TE85L,F)</t>
  </si>
  <si>
    <t>DSF01S30SC</t>
  </si>
  <si>
    <t>MP4460DQ-LF-Z</t>
  </si>
  <si>
    <t>MPS</t>
  </si>
  <si>
    <t>MP5000DQ-LF-Z</t>
  </si>
  <si>
    <t>MP5921GV-Z</t>
  </si>
  <si>
    <t>MPQ8634AGLE-Z</t>
  </si>
  <si>
    <t>RCLAMP0503N.TCT</t>
  </si>
  <si>
    <t>SEMTECH</t>
  </si>
  <si>
    <t>RCLAMP0504F.TCT</t>
  </si>
  <si>
    <t>RCLAMP0504S.TCT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</si>
  <si>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</si>
  <si>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</si>
  <si>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</si>
  <si>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</si>
  <si>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</si>
  <si>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</si>
  <si>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</si>
  <si>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</si>
  <si>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</si>
  <si>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</si>
  <si>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</si>
  <si>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SSM3K7002BSU,LF(D</t>
  </si>
  <si>
    <t>SSM3K7002F(TE85L,F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</si>
  <si>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</si>
  <si>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</si>
  <si>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</si>
  <si>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</si>
  <si>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</si>
  <si>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</si>
  <si>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</si>
  <si>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SX9500IULTRT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</si>
  <si>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</si>
  <si>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</si>
  <si>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</si>
  <si>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</si>
  <si>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</si>
  <si>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</si>
  <si>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</si>
  <si>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</si>
  <si>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</si>
  <si>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</si>
  <si>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</si>
  <si>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</si>
  <si>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</si>
  <si>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</si>
  <si>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</si>
  <si>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</si>
  <si>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TC7SH14FU(L,JFC,T</t>
  </si>
  <si>
    <t>TC7SH32F,LJ(CT</t>
  </si>
  <si>
    <t>TC7SZ00F(TE85L,JF)</t>
  </si>
  <si>
    <t>TC7SZ02F</t>
  </si>
  <si>
    <t>TC7SZ04F(TE85L,F)</t>
  </si>
  <si>
    <t>TC7SZ04FE,LJ(CT</t>
  </si>
  <si>
    <t>TC7SZ04FU</t>
  </si>
  <si>
    <t>TC7SZ05F(TE85L,JF)</t>
  </si>
  <si>
    <t>TC7SZ07FU</t>
  </si>
  <si>
    <t>TC7SZ08FU</t>
  </si>
  <si>
    <t>TC7SZ125FU,LJ(CT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</si>
  <si>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</si>
  <si>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</si>
  <si>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</si>
  <si>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</si>
  <si>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</si>
  <si>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</si>
  <si>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</si>
  <si>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</si>
  <si>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</si>
  <si>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</si>
  <si>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</si>
  <si>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</si>
  <si>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</si>
  <si>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</si>
  <si>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</si>
  <si>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</si>
  <si>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</si>
  <si>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TPCC8067-H,LQ(S</t>
  </si>
  <si>
    <t>TPCC8074,L1Q(CM</t>
  </si>
  <si>
    <t>TPCP8303</t>
  </si>
  <si>
    <t>TPH1500CNH</t>
  </si>
  <si>
    <t>TS30011-M000QFNR</t>
  </si>
  <si>
    <t>UCLAMP2401T.TCT</t>
  </si>
  <si>
    <t>UCLAMP3301P.TCT</t>
  </si>
  <si>
    <t>UCLAMP3311P.TCT</t>
  </si>
  <si>
    <t>UCLAMP3311Z.TNT</t>
  </si>
  <si>
    <t>UG3105PDUC-B1</t>
  </si>
  <si>
    <t>UPI</t>
  </si>
  <si>
    <t>UP1591SQKF</t>
  </si>
  <si>
    <t>UP1740SQMI</t>
  </si>
  <si>
    <t>UP7549PRA8-20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</si>
</sst>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118" totalsRowShown="0" dataDxfId="35" tableBorderDxfId="34">
  <autoFilter ref="B3:AI11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18"/>
  <sheetViews>
    <sheetView tabSelected="1" zoomScale="70" zoomScaleNormal="70" workbookViewId="0">
      <pane xSplit="4" ySplit="3" topLeftCell="AC16" activePane="bottomRight" state="frozen"/>
      <selection pane="topRight" activeCell="D1" sqref="D1"/>
      <selection pane="bottomLeft" activeCell="A4" sqref="A4"/>
      <selection pane="bottomRight" activeCell="AJ1" sqref="AJ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8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5793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149</v>
      </c>
      <c r="D4" s="14" t="s">
        <v>41</v>
      </c>
      <c r="E4" s="15">
        <f t="shared" ref="E4:E35" si="1">IF(AA4=0,"前八週無拉料",ROUND(M4/AA4,1))</f>
        <v>9.8000000000000007</v>
      </c>
      <c r="F4" s="16">
        <f t="shared" ref="F4:F35" si="2">IF(OR(AB4=0,LEN(AB4)=0),"--",ROUND(M4/AB4,1))</f>
        <v>10.5</v>
      </c>
      <c r="G4" s="16">
        <f t="shared" ref="G4:G35" si="3">IF(AA4=0,"--",ROUND(J4/AA4,1))</f>
        <v>10.4</v>
      </c>
      <c r="H4" s="16">
        <f t="shared" ref="H4:H35" si="4">IF(OR(AB4=0,LEN(AB4)=0),"--",ROUND(J4/AB4,1))</f>
        <v>11.1</v>
      </c>
      <c r="I4" s="25" t="str">
        <f>IFERROR(VLOOKUP(C4,#REF!,8,FALSE),"")</f>
        <v/>
      </c>
      <c r="J4" s="17">
        <v>468000</v>
      </c>
      <c r="K4" s="17">
        <v>404000</v>
      </c>
      <c r="L4" s="25" t="str">
        <f>IFERROR(VLOOKUP(C4,#REF!,11,FALSE),"")</f>
        <v/>
      </c>
      <c r="M4" s="17">
        <v>440000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440000</v>
      </c>
      <c r="U4" s="17">
        <v>0</v>
      </c>
      <c r="V4" s="17">
        <v>0</v>
      </c>
      <c r="W4" s="17">
        <v>0</v>
      </c>
      <c r="X4" s="20">
        <v>908000</v>
      </c>
      <c r="Y4" s="16">
        <v>20.2</v>
      </c>
      <c r="Z4" s="21">
        <v>21.6</v>
      </c>
      <c r="AA4" s="20">
        <v>45000</v>
      </c>
      <c r="AB4" s="17">
        <v>41998</v>
      </c>
      <c r="AC4" s="22">
        <v>0.9</v>
      </c>
      <c r="AD4" s="23">
        <f t="shared" ref="AD4:AD35" si="5">IF($AC4="E","E",IF($AC4="F","F",IF($AC4&lt;0.5,50,IF($AC4&lt;2,100,150))))</f>
        <v>100</v>
      </c>
      <c r="AE4" s="17">
        <v>71028</v>
      </c>
      <c r="AF4" s="17">
        <v>214375</v>
      </c>
      <c r="AG4" s="17">
        <v>169378</v>
      </c>
      <c r="AH4" s="17">
        <v>209305</v>
      </c>
      <c r="AI4" s="14" t="s">
        <v>43</v>
      </c>
    </row>
    <row r="5" spans="1:35" ht="16.5" customHeight="1">
      <c r="A5">
        <v>5795</v>
      </c>
      <c r="B5" s="12" t="str">
        <f t="shared" si="0"/>
        <v>OverStock</v>
      </c>
      <c r="C5" s="13" t="s">
        <v>49</v>
      </c>
      <c r="D5" s="14" t="s">
        <v>41</v>
      </c>
      <c r="E5" s="15">
        <f t="shared" si="1"/>
        <v>28.2</v>
      </c>
      <c r="F5" s="16" t="str">
        <f t="shared" si="2"/>
        <v>--</v>
      </c>
      <c r="G5" s="16">
        <f t="shared" si="3"/>
        <v>25.6</v>
      </c>
      <c r="H5" s="16" t="str">
        <f t="shared" si="4"/>
        <v>--</v>
      </c>
      <c r="I5" s="25" t="str">
        <f>IFERROR(VLOOKUP(C5,#REF!,8,FALSE),"")</f>
        <v/>
      </c>
      <c r="J5" s="17">
        <v>1150000</v>
      </c>
      <c r="K5" s="17">
        <v>70000</v>
      </c>
      <c r="L5" s="25" t="str">
        <f>IFERROR(VLOOKUP(C5,#REF!,11,FALSE),"")</f>
        <v/>
      </c>
      <c r="M5" s="17">
        <v>1270000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1270000</v>
      </c>
      <c r="U5" s="17">
        <v>0</v>
      </c>
      <c r="V5" s="17">
        <v>0</v>
      </c>
      <c r="W5" s="17">
        <v>0</v>
      </c>
      <c r="X5" s="20">
        <v>2420000</v>
      </c>
      <c r="Y5" s="16">
        <v>53.8</v>
      </c>
      <c r="Z5" s="21" t="s">
        <v>39</v>
      </c>
      <c r="AA5" s="20">
        <v>45000</v>
      </c>
      <c r="AB5" s="17" t="s">
        <v>39</v>
      </c>
      <c r="AC5" s="22" t="s">
        <v>45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43</v>
      </c>
    </row>
    <row r="6" spans="1:35" ht="16.5" customHeight="1">
      <c r="A6">
        <v>8960</v>
      </c>
      <c r="B6" s="12" t="str">
        <f t="shared" si="0"/>
        <v>OverStock</v>
      </c>
      <c r="C6" s="13" t="s">
        <v>95</v>
      </c>
      <c r="D6" s="14" t="s">
        <v>41</v>
      </c>
      <c r="E6" s="15">
        <f t="shared" si="1"/>
        <v>21</v>
      </c>
      <c r="F6" s="16">
        <f t="shared" si="2"/>
        <v>15</v>
      </c>
      <c r="G6" s="16">
        <f t="shared" si="3"/>
        <v>19.8</v>
      </c>
      <c r="H6" s="16">
        <f t="shared" si="4"/>
        <v>14.2</v>
      </c>
      <c r="I6" s="25" t="str">
        <f>IFERROR(VLOOKUP(C6,#REF!,8,FALSE),"")</f>
        <v/>
      </c>
      <c r="J6" s="17">
        <v>1040000</v>
      </c>
      <c r="K6" s="17">
        <v>1040000</v>
      </c>
      <c r="L6" s="25" t="str">
        <f>IFERROR(VLOOKUP(C6,#REF!,11,FALSE),"")</f>
        <v/>
      </c>
      <c r="M6" s="17">
        <v>1100000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1100000</v>
      </c>
      <c r="U6" s="17">
        <v>0</v>
      </c>
      <c r="V6" s="17">
        <v>0</v>
      </c>
      <c r="W6" s="17">
        <v>0</v>
      </c>
      <c r="X6" s="20">
        <v>2140000</v>
      </c>
      <c r="Y6" s="16">
        <v>40.799999999999997</v>
      </c>
      <c r="Z6" s="21">
        <v>29.2</v>
      </c>
      <c r="AA6" s="20">
        <v>52500</v>
      </c>
      <c r="AB6" s="17">
        <v>73394</v>
      </c>
      <c r="AC6" s="22">
        <v>1.4</v>
      </c>
      <c r="AD6" s="23">
        <f t="shared" si="5"/>
        <v>100</v>
      </c>
      <c r="AE6" s="17">
        <v>0</v>
      </c>
      <c r="AF6" s="17">
        <v>427805</v>
      </c>
      <c r="AG6" s="17">
        <v>470719</v>
      </c>
      <c r="AH6" s="17">
        <v>336540</v>
      </c>
      <c r="AI6" s="14" t="s">
        <v>43</v>
      </c>
    </row>
    <row r="7" spans="1:35" ht="16.5" customHeight="1">
      <c r="A7">
        <v>5757</v>
      </c>
      <c r="B7" s="12" t="str">
        <f t="shared" si="0"/>
        <v>ZeroZero</v>
      </c>
      <c r="C7" s="13" t="s">
        <v>148</v>
      </c>
      <c r="D7" s="14" t="s">
        <v>41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25" t="str">
        <f>IFERROR(VLOOKUP(C7,#REF!,8,FALSE),"")</f>
        <v/>
      </c>
      <c r="J7" s="17">
        <v>0</v>
      </c>
      <c r="K7" s="17">
        <v>0</v>
      </c>
      <c r="L7" s="25" t="str">
        <f>IFERROR(VLOOKUP(C7,#REF!,11,FALSE),"")</f>
        <v/>
      </c>
      <c r="M7" s="17">
        <v>49000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49000</v>
      </c>
      <c r="U7" s="17">
        <v>0</v>
      </c>
      <c r="V7" s="17">
        <v>0</v>
      </c>
      <c r="W7" s="17">
        <v>0</v>
      </c>
      <c r="X7" s="20">
        <v>49000</v>
      </c>
      <c r="Y7" s="16" t="s">
        <v>39</v>
      </c>
      <c r="Z7" s="21" t="s">
        <v>39</v>
      </c>
      <c r="AA7" s="20">
        <v>0</v>
      </c>
      <c r="AB7" s="17">
        <v>0</v>
      </c>
      <c r="AC7" s="22" t="s">
        <v>45</v>
      </c>
      <c r="AD7" s="23" t="str">
        <f t="shared" si="5"/>
        <v>E</v>
      </c>
      <c r="AE7" s="17">
        <v>0</v>
      </c>
      <c r="AF7" s="17">
        <v>0</v>
      </c>
      <c r="AG7" s="17">
        <v>0</v>
      </c>
      <c r="AH7" s="17">
        <v>0</v>
      </c>
      <c r="AI7" s="14" t="s">
        <v>43</v>
      </c>
    </row>
    <row r="8" spans="1:35" ht="16.5" customHeight="1">
      <c r="A8">
        <v>6568</v>
      </c>
      <c r="B8" s="12" t="str">
        <f t="shared" si="0"/>
        <v>ZeroZero</v>
      </c>
      <c r="C8" s="13" t="s">
        <v>154</v>
      </c>
      <c r="D8" s="14" t="s">
        <v>41</v>
      </c>
      <c r="E8" s="15" t="str">
        <f t="shared" si="1"/>
        <v>前八週無拉料</v>
      </c>
      <c r="F8" s="16" t="str">
        <f t="shared" si="2"/>
        <v>--</v>
      </c>
      <c r="G8" s="16" t="str">
        <f t="shared" si="3"/>
        <v>--</v>
      </c>
      <c r="H8" s="16" t="str">
        <f t="shared" si="4"/>
        <v>--</v>
      </c>
      <c r="I8" s="25" t="str">
        <f>IFERROR(VLOOKUP(C8,#REF!,8,FALSE),"")</f>
        <v/>
      </c>
      <c r="J8" s="17">
        <v>70000</v>
      </c>
      <c r="K8" s="17">
        <v>70000</v>
      </c>
      <c r="L8" s="25" t="str">
        <f>IFERROR(VLOOKUP(C8,#REF!,11,FALSE),"")</f>
        <v/>
      </c>
      <c r="M8" s="17">
        <v>135000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135000</v>
      </c>
      <c r="U8" s="17">
        <v>0</v>
      </c>
      <c r="V8" s="17">
        <v>0</v>
      </c>
      <c r="W8" s="17">
        <v>0</v>
      </c>
      <c r="X8" s="20">
        <v>205000</v>
      </c>
      <c r="Y8" s="16" t="s">
        <v>39</v>
      </c>
      <c r="Z8" s="21" t="s">
        <v>39</v>
      </c>
      <c r="AA8" s="20">
        <v>0</v>
      </c>
      <c r="AB8" s="17" t="s">
        <v>39</v>
      </c>
      <c r="AC8" s="22" t="s">
        <v>45</v>
      </c>
      <c r="AD8" s="23" t="str">
        <f t="shared" si="5"/>
        <v>E</v>
      </c>
      <c r="AE8" s="17" t="s">
        <v>39</v>
      </c>
      <c r="AF8" s="17" t="s">
        <v>39</v>
      </c>
      <c r="AG8" s="17" t="s">
        <v>39</v>
      </c>
      <c r="AH8" s="17" t="s">
        <v>39</v>
      </c>
      <c r="AI8" s="14" t="s">
        <v>43</v>
      </c>
    </row>
    <row r="9" spans="1:35" ht="16.5" customHeight="1">
      <c r="A9">
        <v>5786</v>
      </c>
      <c r="B9" s="12" t="str">
        <f t="shared" si="0"/>
        <v>OverStock</v>
      </c>
      <c r="C9" s="13" t="s">
        <v>146</v>
      </c>
      <c r="D9" s="14" t="s">
        <v>41</v>
      </c>
      <c r="E9" s="15">
        <f t="shared" si="1"/>
        <v>11.2</v>
      </c>
      <c r="F9" s="16">
        <f t="shared" si="2"/>
        <v>16.3</v>
      </c>
      <c r="G9" s="16">
        <f t="shared" si="3"/>
        <v>11.7</v>
      </c>
      <c r="H9" s="16">
        <f t="shared" si="4"/>
        <v>17.100000000000001</v>
      </c>
      <c r="I9" s="25" t="str">
        <f>IFERROR(VLOOKUP(C9,#REF!,8,FALSE),"")</f>
        <v/>
      </c>
      <c r="J9" s="17">
        <v>29200</v>
      </c>
      <c r="K9" s="17">
        <v>17700</v>
      </c>
      <c r="L9" s="25" t="str">
        <f>IFERROR(VLOOKUP(C9,#REF!,11,FALSE),"")</f>
        <v/>
      </c>
      <c r="M9" s="17">
        <v>27903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27903</v>
      </c>
      <c r="U9" s="17">
        <v>0</v>
      </c>
      <c r="V9" s="17">
        <v>0</v>
      </c>
      <c r="W9" s="17">
        <v>0</v>
      </c>
      <c r="X9" s="20">
        <v>57103</v>
      </c>
      <c r="Y9" s="16">
        <v>22.8</v>
      </c>
      <c r="Z9" s="21">
        <v>33.4</v>
      </c>
      <c r="AA9" s="20">
        <v>2500</v>
      </c>
      <c r="AB9" s="17">
        <v>1708</v>
      </c>
      <c r="AC9" s="22">
        <v>0.7</v>
      </c>
      <c r="AD9" s="23">
        <f t="shared" si="5"/>
        <v>100</v>
      </c>
      <c r="AE9" s="17">
        <v>0</v>
      </c>
      <c r="AF9" s="17">
        <v>9849</v>
      </c>
      <c r="AG9" s="17">
        <v>10556</v>
      </c>
      <c r="AH9" s="17">
        <v>7949</v>
      </c>
      <c r="AI9" s="14" t="s">
        <v>43</v>
      </c>
    </row>
    <row r="10" spans="1:35" ht="16.5" customHeight="1">
      <c r="A10">
        <v>9583</v>
      </c>
      <c r="B10" s="12" t="str">
        <f t="shared" si="0"/>
        <v>OverStock</v>
      </c>
      <c r="C10" s="13" t="s">
        <v>118</v>
      </c>
      <c r="D10" s="14" t="s">
        <v>41</v>
      </c>
      <c r="E10" s="15">
        <f t="shared" si="1"/>
        <v>22.6</v>
      </c>
      <c r="F10" s="16" t="str">
        <f t="shared" si="2"/>
        <v>--</v>
      </c>
      <c r="G10" s="16">
        <f t="shared" si="3"/>
        <v>15.4</v>
      </c>
      <c r="H10" s="16" t="str">
        <f t="shared" si="4"/>
        <v>--</v>
      </c>
      <c r="I10" s="25" t="str">
        <f>IFERROR(VLOOKUP(C10,#REF!,8,FALSE),"")</f>
        <v/>
      </c>
      <c r="J10" s="17">
        <v>225000</v>
      </c>
      <c r="K10" s="17">
        <v>174000</v>
      </c>
      <c r="L10" s="25" t="str">
        <f>IFERROR(VLOOKUP(C10,#REF!,11,FALSE),"")</f>
        <v/>
      </c>
      <c r="M10" s="17">
        <v>330000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330000</v>
      </c>
      <c r="U10" s="17">
        <v>0</v>
      </c>
      <c r="V10" s="17">
        <v>0</v>
      </c>
      <c r="W10" s="17">
        <v>0</v>
      </c>
      <c r="X10" s="20">
        <v>555000</v>
      </c>
      <c r="Y10" s="16">
        <v>37.9</v>
      </c>
      <c r="Z10" s="21" t="s">
        <v>39</v>
      </c>
      <c r="AA10" s="20">
        <v>14625</v>
      </c>
      <c r="AB10" s="17" t="s">
        <v>39</v>
      </c>
      <c r="AC10" s="22" t="s">
        <v>45</v>
      </c>
      <c r="AD10" s="23" t="str">
        <f t="shared" si="5"/>
        <v>E</v>
      </c>
      <c r="AE10" s="17" t="s">
        <v>39</v>
      </c>
      <c r="AF10" s="17" t="s">
        <v>39</v>
      </c>
      <c r="AG10" s="17" t="s">
        <v>39</v>
      </c>
      <c r="AH10" s="17" t="s">
        <v>39</v>
      </c>
      <c r="AI10" s="14" t="s">
        <v>43</v>
      </c>
    </row>
    <row r="11" spans="1:35" ht="16.5" customHeight="1">
      <c r="A11">
        <v>9581</v>
      </c>
      <c r="B11" s="12" t="str">
        <f t="shared" si="0"/>
        <v>ZeroZero</v>
      </c>
      <c r="C11" s="13" t="s">
        <v>79</v>
      </c>
      <c r="D11" s="14" t="s">
        <v>80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0</v>
      </c>
      <c r="K11" s="17">
        <v>0</v>
      </c>
      <c r="L11" s="25" t="str">
        <f>IFERROR(VLOOKUP(C11,#REF!,11,FALSE),"")</f>
        <v/>
      </c>
      <c r="M11" s="17">
        <v>15000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15000</v>
      </c>
      <c r="U11" s="17">
        <v>0</v>
      </c>
      <c r="V11" s="17">
        <v>0</v>
      </c>
      <c r="W11" s="17">
        <v>0</v>
      </c>
      <c r="X11" s="20">
        <v>15000</v>
      </c>
      <c r="Y11" s="16" t="s">
        <v>39</v>
      </c>
      <c r="Z11" s="21" t="s">
        <v>39</v>
      </c>
      <c r="AA11" s="20">
        <v>0</v>
      </c>
      <c r="AB11" s="17" t="s">
        <v>39</v>
      </c>
      <c r="AC11" s="22" t="s">
        <v>45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43</v>
      </c>
    </row>
    <row r="12" spans="1:35" ht="16.5" customHeight="1">
      <c r="A12">
        <v>9598</v>
      </c>
      <c r="B12" s="12" t="str">
        <f t="shared" si="0"/>
        <v>OverStock</v>
      </c>
      <c r="C12" s="13" t="s">
        <v>67</v>
      </c>
      <c r="D12" s="14" t="s">
        <v>41</v>
      </c>
      <c r="E12" s="15">
        <f t="shared" si="1"/>
        <v>13.6</v>
      </c>
      <c r="F12" s="16">
        <f t="shared" si="2"/>
        <v>12.4</v>
      </c>
      <c r="G12" s="16">
        <f t="shared" si="3"/>
        <v>20.8</v>
      </c>
      <c r="H12" s="16">
        <f t="shared" si="4"/>
        <v>19</v>
      </c>
      <c r="I12" s="25" t="str">
        <f>IFERROR(VLOOKUP(C12,#REF!,8,FALSE),"")</f>
        <v/>
      </c>
      <c r="J12" s="17">
        <v>78000</v>
      </c>
      <c r="K12" s="17">
        <v>54000</v>
      </c>
      <c r="L12" s="25" t="str">
        <f>IFERROR(VLOOKUP(C12,#REF!,11,FALSE),"")</f>
        <v/>
      </c>
      <c r="M12" s="17">
        <v>51000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51000</v>
      </c>
      <c r="U12" s="17">
        <v>0</v>
      </c>
      <c r="V12" s="17">
        <v>0</v>
      </c>
      <c r="W12" s="17">
        <v>0</v>
      </c>
      <c r="X12" s="20">
        <v>129000</v>
      </c>
      <c r="Y12" s="16">
        <v>34.4</v>
      </c>
      <c r="Z12" s="21">
        <v>31.4</v>
      </c>
      <c r="AA12" s="20">
        <v>3750</v>
      </c>
      <c r="AB12" s="17">
        <v>4113</v>
      </c>
      <c r="AC12" s="22">
        <v>1.1000000000000001</v>
      </c>
      <c r="AD12" s="23">
        <f t="shared" si="5"/>
        <v>100</v>
      </c>
      <c r="AE12" s="17">
        <v>0</v>
      </c>
      <c r="AF12" s="17">
        <v>24512</v>
      </c>
      <c r="AG12" s="17">
        <v>25024</v>
      </c>
      <c r="AH12" s="17">
        <v>18160</v>
      </c>
      <c r="AI12" s="14" t="s">
        <v>43</v>
      </c>
    </row>
    <row r="13" spans="1:35" ht="16.5" customHeight="1">
      <c r="A13">
        <v>9591</v>
      </c>
      <c r="B13" s="12" t="str">
        <f t="shared" si="0"/>
        <v>OverStock</v>
      </c>
      <c r="C13" s="13" t="s">
        <v>50</v>
      </c>
      <c r="D13" s="14" t="s">
        <v>41</v>
      </c>
      <c r="E13" s="15">
        <f t="shared" si="1"/>
        <v>8.9</v>
      </c>
      <c r="F13" s="16">
        <f t="shared" si="2"/>
        <v>10.3</v>
      </c>
      <c r="G13" s="16">
        <f t="shared" si="3"/>
        <v>13.3</v>
      </c>
      <c r="H13" s="16">
        <f t="shared" si="4"/>
        <v>15.5</v>
      </c>
      <c r="I13" s="25" t="str">
        <f>IFERROR(VLOOKUP(C13,#REF!,8,FALSE),"")</f>
        <v/>
      </c>
      <c r="J13" s="17">
        <v>150000</v>
      </c>
      <c r="K13" s="17">
        <v>0</v>
      </c>
      <c r="L13" s="25" t="str">
        <f>IFERROR(VLOOKUP(C13,#REF!,11,FALSE),"")</f>
        <v/>
      </c>
      <c r="M13" s="17">
        <v>100000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100000</v>
      </c>
      <c r="U13" s="17">
        <v>0</v>
      </c>
      <c r="V13" s="17">
        <v>0</v>
      </c>
      <c r="W13" s="17">
        <v>0</v>
      </c>
      <c r="X13" s="20">
        <v>250000</v>
      </c>
      <c r="Y13" s="16">
        <v>22.2</v>
      </c>
      <c r="Z13" s="21">
        <v>25.8</v>
      </c>
      <c r="AA13" s="20">
        <v>11250</v>
      </c>
      <c r="AB13" s="17">
        <v>9677</v>
      </c>
      <c r="AC13" s="22">
        <v>0.9</v>
      </c>
      <c r="AD13" s="23">
        <f t="shared" si="5"/>
        <v>100</v>
      </c>
      <c r="AE13" s="17">
        <v>0</v>
      </c>
      <c r="AF13" s="17">
        <v>73094</v>
      </c>
      <c r="AG13" s="17">
        <v>34000</v>
      </c>
      <c r="AH13" s="17">
        <v>40000</v>
      </c>
      <c r="AI13" s="14" t="s">
        <v>43</v>
      </c>
    </row>
    <row r="14" spans="1:35" ht="16.5" customHeight="1">
      <c r="A14">
        <v>9592</v>
      </c>
      <c r="B14" s="12" t="str">
        <f t="shared" si="0"/>
        <v>ZeroZero</v>
      </c>
      <c r="C14" s="13" t="s">
        <v>142</v>
      </c>
      <c r="D14" s="14" t="s">
        <v>41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45000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45000</v>
      </c>
      <c r="U14" s="17">
        <v>0</v>
      </c>
      <c r="V14" s="17">
        <v>0</v>
      </c>
      <c r="W14" s="17">
        <v>0</v>
      </c>
      <c r="X14" s="20">
        <v>45000</v>
      </c>
      <c r="Y14" s="16" t="s">
        <v>39</v>
      </c>
      <c r="Z14" s="21" t="s">
        <v>39</v>
      </c>
      <c r="AA14" s="20">
        <v>0</v>
      </c>
      <c r="AB14" s="17">
        <v>0</v>
      </c>
      <c r="AC14" s="22" t="s">
        <v>45</v>
      </c>
      <c r="AD14" s="23" t="str">
        <f t="shared" si="5"/>
        <v>E</v>
      </c>
      <c r="AE14" s="17">
        <v>0</v>
      </c>
      <c r="AF14" s="17">
        <v>0</v>
      </c>
      <c r="AG14" s="17">
        <v>0</v>
      </c>
      <c r="AH14" s="17">
        <v>0</v>
      </c>
      <c r="AI14" s="14" t="s">
        <v>43</v>
      </c>
    </row>
    <row r="15" spans="1:35" ht="16.5" customHeight="1">
      <c r="A15">
        <v>9599</v>
      </c>
      <c r="B15" s="12" t="str">
        <f t="shared" si="0"/>
        <v>ZeroZero</v>
      </c>
      <c r="C15" s="13" t="s">
        <v>105</v>
      </c>
      <c r="D15" s="14" t="s">
        <v>41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18000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18000</v>
      </c>
      <c r="U15" s="17">
        <v>0</v>
      </c>
      <c r="V15" s="17">
        <v>0</v>
      </c>
      <c r="W15" s="17">
        <v>0</v>
      </c>
      <c r="X15" s="20">
        <v>18000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45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9589</v>
      </c>
      <c r="B16" s="12" t="str">
        <f t="shared" si="0"/>
        <v>OverStock</v>
      </c>
      <c r="C16" s="13" t="s">
        <v>68</v>
      </c>
      <c r="D16" s="14" t="s">
        <v>41</v>
      </c>
      <c r="E16" s="15">
        <f t="shared" si="1"/>
        <v>14</v>
      </c>
      <c r="F16" s="16" t="str">
        <f t="shared" si="2"/>
        <v>--</v>
      </c>
      <c r="G16" s="16">
        <f t="shared" si="3"/>
        <v>12</v>
      </c>
      <c r="H16" s="16" t="str">
        <f t="shared" si="4"/>
        <v>--</v>
      </c>
      <c r="I16" s="25" t="str">
        <f>IFERROR(VLOOKUP(C16,#REF!,8,FALSE),"")</f>
        <v/>
      </c>
      <c r="J16" s="17">
        <v>36000</v>
      </c>
      <c r="K16" s="17">
        <v>36000</v>
      </c>
      <c r="L16" s="25" t="str">
        <f>IFERROR(VLOOKUP(C16,#REF!,11,FALSE),"")</f>
        <v/>
      </c>
      <c r="M16" s="17">
        <v>42000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42000</v>
      </c>
      <c r="U16" s="17">
        <v>0</v>
      </c>
      <c r="V16" s="17">
        <v>0</v>
      </c>
      <c r="W16" s="17">
        <v>0</v>
      </c>
      <c r="X16" s="20">
        <v>78000</v>
      </c>
      <c r="Y16" s="16">
        <v>26</v>
      </c>
      <c r="Z16" s="21" t="s">
        <v>39</v>
      </c>
      <c r="AA16" s="20">
        <v>3000</v>
      </c>
      <c r="AB16" s="17" t="s">
        <v>39</v>
      </c>
      <c r="AC16" s="22" t="s">
        <v>45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43</v>
      </c>
    </row>
    <row r="17" spans="1:35" ht="16.5" customHeight="1">
      <c r="A17">
        <v>9594</v>
      </c>
      <c r="B17" s="12" t="str">
        <f t="shared" si="0"/>
        <v>OverStock</v>
      </c>
      <c r="C17" s="13" t="s">
        <v>96</v>
      </c>
      <c r="D17" s="14" t="s">
        <v>41</v>
      </c>
      <c r="E17" s="15">
        <f t="shared" si="1"/>
        <v>13.1</v>
      </c>
      <c r="F17" s="16" t="str">
        <f t="shared" si="2"/>
        <v>--</v>
      </c>
      <c r="G17" s="16">
        <f t="shared" si="3"/>
        <v>42.9</v>
      </c>
      <c r="H17" s="16" t="str">
        <f t="shared" si="4"/>
        <v>--</v>
      </c>
      <c r="I17" s="25" t="str">
        <f>IFERROR(VLOOKUP(C17,#REF!,8,FALSE),"")</f>
        <v/>
      </c>
      <c r="J17" s="17">
        <v>177000</v>
      </c>
      <c r="K17" s="17">
        <v>93000</v>
      </c>
      <c r="L17" s="25" t="str">
        <f>IFERROR(VLOOKUP(C17,#REF!,11,FALSE),"")</f>
        <v/>
      </c>
      <c r="M17" s="17">
        <v>54000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54000</v>
      </c>
      <c r="U17" s="17">
        <v>0</v>
      </c>
      <c r="V17" s="17">
        <v>0</v>
      </c>
      <c r="W17" s="17">
        <v>0</v>
      </c>
      <c r="X17" s="20">
        <v>231000</v>
      </c>
      <c r="Y17" s="16">
        <v>56</v>
      </c>
      <c r="Z17" s="21" t="s">
        <v>39</v>
      </c>
      <c r="AA17" s="20">
        <v>4125</v>
      </c>
      <c r="AB17" s="17" t="s">
        <v>39</v>
      </c>
      <c r="AC17" s="22" t="s">
        <v>45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9579</v>
      </c>
      <c r="B18" s="12" t="str">
        <f t="shared" si="0"/>
        <v>ZeroZero</v>
      </c>
      <c r="C18" s="13" t="s">
        <v>147</v>
      </c>
      <c r="D18" s="14" t="s">
        <v>41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2000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2000</v>
      </c>
      <c r="U18" s="17">
        <v>0</v>
      </c>
      <c r="V18" s="17">
        <v>0</v>
      </c>
      <c r="W18" s="17">
        <v>0</v>
      </c>
      <c r="X18" s="20">
        <v>2000</v>
      </c>
      <c r="Y18" s="16" t="s">
        <v>39</v>
      </c>
      <c r="Z18" s="21" t="s">
        <v>39</v>
      </c>
      <c r="AA18" s="20">
        <v>0</v>
      </c>
      <c r="AB18" s="17" t="s">
        <v>39</v>
      </c>
      <c r="AC18" s="22" t="s">
        <v>45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43</v>
      </c>
    </row>
    <row r="19" spans="1:35" ht="16.5" customHeight="1">
      <c r="A19">
        <v>9574</v>
      </c>
      <c r="B19" s="12" t="str">
        <f t="shared" si="0"/>
        <v>ZeroZero</v>
      </c>
      <c r="C19" s="13" t="s">
        <v>160</v>
      </c>
      <c r="D19" s="14" t="s">
        <v>85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3000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3000</v>
      </c>
      <c r="U19" s="17">
        <v>0</v>
      </c>
      <c r="V19" s="17">
        <v>0</v>
      </c>
      <c r="W19" s="17">
        <v>0</v>
      </c>
      <c r="X19" s="20">
        <v>3000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45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43</v>
      </c>
    </row>
    <row r="20" spans="1:35" ht="16.5" customHeight="1">
      <c r="A20">
        <v>9575</v>
      </c>
      <c r="B20" s="12" t="str">
        <f t="shared" si="0"/>
        <v>ZeroZero</v>
      </c>
      <c r="C20" s="13" t="s">
        <v>77</v>
      </c>
      <c r="D20" s="14" t="s">
        <v>41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25" t="str">
        <f>IFERROR(VLOOKUP(C20,#REF!,8,FALSE),"")</f>
        <v/>
      </c>
      <c r="J20" s="17">
        <v>0</v>
      </c>
      <c r="K20" s="17">
        <v>0</v>
      </c>
      <c r="L20" s="25" t="str">
        <f>IFERROR(VLOOKUP(C20,#REF!,11,FALSE),"")</f>
        <v/>
      </c>
      <c r="M20" s="17">
        <v>12000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12000</v>
      </c>
      <c r="U20" s="17">
        <v>0</v>
      </c>
      <c r="V20" s="17">
        <v>0</v>
      </c>
      <c r="W20" s="17">
        <v>0</v>
      </c>
      <c r="X20" s="20">
        <v>12000</v>
      </c>
      <c r="Y20" s="16" t="s">
        <v>39</v>
      </c>
      <c r="Z20" s="21" t="s">
        <v>39</v>
      </c>
      <c r="AA20" s="20">
        <v>0</v>
      </c>
      <c r="AB20" s="17" t="s">
        <v>39</v>
      </c>
      <c r="AC20" s="22" t="s">
        <v>45</v>
      </c>
      <c r="AD20" s="23" t="str">
        <f t="shared" si="5"/>
        <v>E</v>
      </c>
      <c r="AE20" s="17" t="s">
        <v>39</v>
      </c>
      <c r="AF20" s="17" t="s">
        <v>39</v>
      </c>
      <c r="AG20" s="17" t="s">
        <v>39</v>
      </c>
      <c r="AH20" s="17" t="s">
        <v>39</v>
      </c>
      <c r="AI20" s="14" t="s">
        <v>43</v>
      </c>
    </row>
    <row r="21" spans="1:35" ht="16.5" customHeight="1">
      <c r="A21">
        <v>9590</v>
      </c>
      <c r="B21" s="12" t="str">
        <f t="shared" si="0"/>
        <v>ZeroZero</v>
      </c>
      <c r="C21" s="13" t="s">
        <v>104</v>
      </c>
      <c r="D21" s="14" t="s">
        <v>41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8000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8000</v>
      </c>
      <c r="U21" s="17">
        <v>0</v>
      </c>
      <c r="V21" s="17">
        <v>0</v>
      </c>
      <c r="W21" s="17">
        <v>0</v>
      </c>
      <c r="X21" s="20">
        <v>8000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45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8496</v>
      </c>
      <c r="B22" s="12" t="str">
        <f t="shared" si="0"/>
        <v>ZeroZero</v>
      </c>
      <c r="C22" s="13" t="s">
        <v>116</v>
      </c>
      <c r="D22" s="14" t="s">
        <v>41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3000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3000</v>
      </c>
      <c r="U22" s="17">
        <v>0</v>
      </c>
      <c r="V22" s="17">
        <v>0</v>
      </c>
      <c r="W22" s="17">
        <v>0</v>
      </c>
      <c r="X22" s="20">
        <v>3000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45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5792</v>
      </c>
      <c r="B23" s="12" t="str">
        <f t="shared" si="0"/>
        <v>FCST</v>
      </c>
      <c r="C23" s="13" t="s">
        <v>94</v>
      </c>
      <c r="D23" s="14" t="s">
        <v>41</v>
      </c>
      <c r="E23" s="15" t="str">
        <f t="shared" si="1"/>
        <v>前八週無拉料</v>
      </c>
      <c r="F23" s="16">
        <f t="shared" si="2"/>
        <v>500</v>
      </c>
      <c r="G23" s="16" t="str">
        <f t="shared" si="3"/>
        <v>--</v>
      </c>
      <c r="H23" s="16">
        <f t="shared" si="4"/>
        <v>500</v>
      </c>
      <c r="I23" s="25" t="str">
        <f>IFERROR(VLOOKUP(C23,#REF!,8,FALSE),"")</f>
        <v/>
      </c>
      <c r="J23" s="17">
        <v>8000</v>
      </c>
      <c r="K23" s="17">
        <v>8000</v>
      </c>
      <c r="L23" s="25" t="str">
        <f>IFERROR(VLOOKUP(C23,#REF!,11,FALSE),"")</f>
        <v/>
      </c>
      <c r="M23" s="17">
        <v>8000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8000</v>
      </c>
      <c r="U23" s="17">
        <v>0</v>
      </c>
      <c r="V23" s="17">
        <v>0</v>
      </c>
      <c r="W23" s="17">
        <v>0</v>
      </c>
      <c r="X23" s="20">
        <v>16000</v>
      </c>
      <c r="Y23" s="16" t="s">
        <v>39</v>
      </c>
      <c r="Z23" s="21">
        <v>1000</v>
      </c>
      <c r="AA23" s="20">
        <v>0</v>
      </c>
      <c r="AB23" s="17">
        <v>16</v>
      </c>
      <c r="AC23" s="22" t="s">
        <v>70</v>
      </c>
      <c r="AD23" s="23" t="str">
        <f t="shared" si="5"/>
        <v>F</v>
      </c>
      <c r="AE23" s="17">
        <v>0</v>
      </c>
      <c r="AF23" s="17">
        <v>143</v>
      </c>
      <c r="AG23" s="17">
        <v>0</v>
      </c>
      <c r="AH23" s="17">
        <v>0</v>
      </c>
      <c r="AI23" s="14" t="s">
        <v>43</v>
      </c>
    </row>
    <row r="24" spans="1:35" ht="16.5" customHeight="1">
      <c r="A24">
        <v>5748</v>
      </c>
      <c r="B24" s="12" t="str">
        <f t="shared" si="0"/>
        <v>OverStock</v>
      </c>
      <c r="C24" s="13" t="s">
        <v>40</v>
      </c>
      <c r="D24" s="14" t="s">
        <v>41</v>
      </c>
      <c r="E24" s="15">
        <f t="shared" si="1"/>
        <v>45.3</v>
      </c>
      <c r="F24" s="16">
        <f t="shared" si="2"/>
        <v>18.600000000000001</v>
      </c>
      <c r="G24" s="16">
        <f t="shared" si="3"/>
        <v>5.3</v>
      </c>
      <c r="H24" s="16">
        <f t="shared" si="4"/>
        <v>2.2000000000000002</v>
      </c>
      <c r="I24" s="25" t="str">
        <f>IFERROR(VLOOKUP(C24,#REF!,8,FALSE),"")</f>
        <v/>
      </c>
      <c r="J24" s="17">
        <v>6000</v>
      </c>
      <c r="K24" s="17">
        <v>6000</v>
      </c>
      <c r="L24" s="25" t="str">
        <f>IFERROR(VLOOKUP(C24,#REF!,11,FALSE),"")</f>
        <v/>
      </c>
      <c r="M24" s="17">
        <v>51000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51000</v>
      </c>
      <c r="U24" s="17">
        <v>0</v>
      </c>
      <c r="V24" s="17">
        <v>0</v>
      </c>
      <c r="W24" s="17">
        <v>0</v>
      </c>
      <c r="X24" s="20">
        <v>57000</v>
      </c>
      <c r="Y24" s="16">
        <v>50.7</v>
      </c>
      <c r="Z24" s="21">
        <v>20.8</v>
      </c>
      <c r="AA24" s="20">
        <v>1125</v>
      </c>
      <c r="AB24" s="17">
        <v>2741</v>
      </c>
      <c r="AC24" s="22">
        <v>2.4</v>
      </c>
      <c r="AD24" s="23">
        <f t="shared" si="5"/>
        <v>150</v>
      </c>
      <c r="AE24" s="17">
        <v>0</v>
      </c>
      <c r="AF24" s="17">
        <v>24672</v>
      </c>
      <c r="AG24" s="17">
        <v>6400</v>
      </c>
      <c r="AH24" s="17">
        <v>6400</v>
      </c>
      <c r="AI24" s="14" t="s">
        <v>43</v>
      </c>
    </row>
    <row r="25" spans="1:35" ht="16.5" customHeight="1">
      <c r="A25">
        <v>6570</v>
      </c>
      <c r="B25" s="12" t="str">
        <f t="shared" si="0"/>
        <v>Normal</v>
      </c>
      <c r="C25" s="13" t="s">
        <v>44</v>
      </c>
      <c r="D25" s="14" t="s">
        <v>41</v>
      </c>
      <c r="E25" s="15">
        <f t="shared" si="1"/>
        <v>0</v>
      </c>
      <c r="F25" s="16" t="str">
        <f t="shared" si="2"/>
        <v>--</v>
      </c>
      <c r="G25" s="16">
        <f t="shared" si="3"/>
        <v>0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0</v>
      </c>
      <c r="U25" s="17">
        <v>0</v>
      </c>
      <c r="V25" s="17">
        <v>0</v>
      </c>
      <c r="W25" s="17">
        <v>0</v>
      </c>
      <c r="X25" s="20">
        <v>0</v>
      </c>
      <c r="Y25" s="16">
        <v>0</v>
      </c>
      <c r="Z25" s="21" t="s">
        <v>39</v>
      </c>
      <c r="AA25" s="20">
        <v>1250</v>
      </c>
      <c r="AB25" s="17" t="s">
        <v>39</v>
      </c>
      <c r="AC25" s="22" t="s">
        <v>45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8494</v>
      </c>
      <c r="B26" s="12" t="str">
        <f t="shared" si="0"/>
        <v>None</v>
      </c>
      <c r="C26" s="13" t="s">
        <v>46</v>
      </c>
      <c r="D26" s="14" t="s">
        <v>47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0</v>
      </c>
      <c r="U26" s="17">
        <v>0</v>
      </c>
      <c r="V26" s="17">
        <v>0</v>
      </c>
      <c r="W26" s="17">
        <v>0</v>
      </c>
      <c r="X26" s="20">
        <v>0</v>
      </c>
      <c r="Y26" s="16" t="s">
        <v>39</v>
      </c>
      <c r="Z26" s="21" t="s">
        <v>39</v>
      </c>
      <c r="AA26" s="20">
        <v>0</v>
      </c>
      <c r="AB26" s="17" t="s">
        <v>39</v>
      </c>
      <c r="AC26" s="22" t="s">
        <v>45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8495</v>
      </c>
      <c r="B27" s="12" t="str">
        <f t="shared" si="0"/>
        <v>OverStock</v>
      </c>
      <c r="C27" s="13" t="s">
        <v>48</v>
      </c>
      <c r="D27" s="14" t="s">
        <v>41</v>
      </c>
      <c r="E27" s="15">
        <f t="shared" si="1"/>
        <v>11.7</v>
      </c>
      <c r="F27" s="16" t="str">
        <f t="shared" si="2"/>
        <v>--</v>
      </c>
      <c r="G27" s="16">
        <f t="shared" si="3"/>
        <v>4.7</v>
      </c>
      <c r="H27" s="16" t="str">
        <f t="shared" si="4"/>
        <v>--</v>
      </c>
      <c r="I27" s="25" t="str">
        <f>IFERROR(VLOOKUP(C27,#REF!,8,FALSE),"")</f>
        <v/>
      </c>
      <c r="J27" s="17">
        <v>250000</v>
      </c>
      <c r="K27" s="17">
        <v>250000</v>
      </c>
      <c r="L27" s="25" t="str">
        <f>IFERROR(VLOOKUP(C27,#REF!,11,FALSE),"")</f>
        <v/>
      </c>
      <c r="M27" s="17">
        <v>630000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630000</v>
      </c>
      <c r="U27" s="17">
        <v>0</v>
      </c>
      <c r="V27" s="17">
        <v>0</v>
      </c>
      <c r="W27" s="17">
        <v>0</v>
      </c>
      <c r="X27" s="20">
        <v>880000</v>
      </c>
      <c r="Y27" s="16">
        <v>16.399999999999999</v>
      </c>
      <c r="Z27" s="21" t="s">
        <v>39</v>
      </c>
      <c r="AA27" s="20">
        <v>53750</v>
      </c>
      <c r="AB27" s="17" t="s">
        <v>39</v>
      </c>
      <c r="AC27" s="22" t="s">
        <v>45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6566</v>
      </c>
      <c r="B28" s="12" t="str">
        <f t="shared" si="0"/>
        <v>ZeroZero</v>
      </c>
      <c r="C28" s="13" t="s">
        <v>51</v>
      </c>
      <c r="D28" s="14" t="s">
        <v>52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3000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3000</v>
      </c>
      <c r="U28" s="17">
        <v>0</v>
      </c>
      <c r="V28" s="17">
        <v>0</v>
      </c>
      <c r="W28" s="17">
        <v>0</v>
      </c>
      <c r="X28" s="20">
        <v>3000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45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5794</v>
      </c>
      <c r="B29" s="12" t="str">
        <f t="shared" si="0"/>
        <v>ZeroZero</v>
      </c>
      <c r="C29" s="13" t="s">
        <v>53</v>
      </c>
      <c r="D29" s="14" t="s">
        <v>52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18000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18000</v>
      </c>
      <c r="U29" s="17">
        <v>0</v>
      </c>
      <c r="V29" s="17">
        <v>0</v>
      </c>
      <c r="W29" s="17">
        <v>0</v>
      </c>
      <c r="X29" s="20">
        <v>18000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45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5776</v>
      </c>
      <c r="B30" s="12" t="str">
        <f t="shared" si="0"/>
        <v>ZeroZero</v>
      </c>
      <c r="C30" s="13" t="s">
        <v>54</v>
      </c>
      <c r="D30" s="14" t="s">
        <v>52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3000</v>
      </c>
      <c r="U30" s="17">
        <v>0</v>
      </c>
      <c r="V30" s="17">
        <v>0</v>
      </c>
      <c r="W30" s="17">
        <v>0</v>
      </c>
      <c r="X30" s="20">
        <v>3000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45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5817</v>
      </c>
      <c r="B31" s="12" t="str">
        <f t="shared" si="0"/>
        <v>ZeroZero</v>
      </c>
      <c r="C31" s="13" t="s">
        <v>55</v>
      </c>
      <c r="D31" s="14" t="s">
        <v>52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303000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303000</v>
      </c>
      <c r="U31" s="17">
        <v>0</v>
      </c>
      <c r="V31" s="17">
        <v>0</v>
      </c>
      <c r="W31" s="17">
        <v>0</v>
      </c>
      <c r="X31" s="20">
        <v>303000</v>
      </c>
      <c r="Y31" s="16" t="s">
        <v>39</v>
      </c>
      <c r="Z31" s="21" t="s">
        <v>39</v>
      </c>
      <c r="AA31" s="20">
        <v>0</v>
      </c>
      <c r="AB31" s="17" t="s">
        <v>39</v>
      </c>
      <c r="AC31" s="22" t="s">
        <v>45</v>
      </c>
      <c r="AD31" s="23" t="str">
        <f t="shared" si="5"/>
        <v>E</v>
      </c>
      <c r="AE31" s="17" t="s">
        <v>39</v>
      </c>
      <c r="AF31" s="17" t="s">
        <v>39</v>
      </c>
      <c r="AG31" s="17" t="s">
        <v>39</v>
      </c>
      <c r="AH31" s="17" t="s">
        <v>39</v>
      </c>
      <c r="AI31" s="14" t="s">
        <v>43</v>
      </c>
    </row>
    <row r="32" spans="1:35" ht="16.5" customHeight="1">
      <c r="A32">
        <v>5744</v>
      </c>
      <c r="B32" s="12" t="str">
        <f t="shared" si="0"/>
        <v>ZeroZero</v>
      </c>
      <c r="C32" s="13" t="s">
        <v>56</v>
      </c>
      <c r="D32" s="14" t="s">
        <v>52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3000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3000</v>
      </c>
      <c r="U32" s="17">
        <v>0</v>
      </c>
      <c r="V32" s="17">
        <v>0</v>
      </c>
      <c r="W32" s="17">
        <v>0</v>
      </c>
      <c r="X32" s="20">
        <v>3000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45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43</v>
      </c>
    </row>
    <row r="33" spans="1:35" ht="16.5" customHeight="1">
      <c r="A33">
        <v>5758</v>
      </c>
      <c r="B33" s="12" t="str">
        <f t="shared" si="0"/>
        <v>ZeroZero</v>
      </c>
      <c r="C33" s="13" t="s">
        <v>57</v>
      </c>
      <c r="D33" s="14" t="s">
        <v>52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54000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54000</v>
      </c>
      <c r="U33" s="17">
        <v>0</v>
      </c>
      <c r="V33" s="17">
        <v>0</v>
      </c>
      <c r="W33" s="17">
        <v>0</v>
      </c>
      <c r="X33" s="20">
        <v>54000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45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9588</v>
      </c>
      <c r="B34" s="12" t="str">
        <f t="shared" si="0"/>
        <v>ZeroZero</v>
      </c>
      <c r="C34" s="13" t="s">
        <v>58</v>
      </c>
      <c r="D34" s="14" t="s">
        <v>52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3000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3000</v>
      </c>
      <c r="U34" s="17">
        <v>0</v>
      </c>
      <c r="V34" s="17">
        <v>0</v>
      </c>
      <c r="W34" s="17">
        <v>0</v>
      </c>
      <c r="X34" s="20">
        <v>3000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45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9572</v>
      </c>
      <c r="B35" s="12" t="str">
        <f t="shared" si="0"/>
        <v>ZeroZero</v>
      </c>
      <c r="C35" s="13" t="s">
        <v>59</v>
      </c>
      <c r="D35" s="14" t="s">
        <v>52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21000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21000</v>
      </c>
      <c r="U35" s="17">
        <v>0</v>
      </c>
      <c r="V35" s="17">
        <v>0</v>
      </c>
      <c r="W35" s="17">
        <v>0</v>
      </c>
      <c r="X35" s="20">
        <v>21000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45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9586</v>
      </c>
      <c r="B36" s="12" t="str">
        <f t="shared" ref="B36:B67" si="6">IF(OR(AA36=0,LEN(AA36)=0)*OR(AB36=0,LEN(AB36)=0),IF(X36&gt;0,"ZeroZero","None"),IF(IF(LEN(Y36)=0,0,Y36)&gt;16,"OverStock",IF(AA36=0,"FCST","Normal")))</f>
        <v>ZeroZero</v>
      </c>
      <c r="C36" s="13" t="s">
        <v>60</v>
      </c>
      <c r="D36" s="14" t="s">
        <v>52</v>
      </c>
      <c r="E36" s="15" t="str">
        <f t="shared" ref="E36:E67" si="7">IF(AA36=0,"前八週無拉料",ROUND(M36/AA36,1))</f>
        <v>前八週無拉料</v>
      </c>
      <c r="F36" s="16" t="str">
        <f t="shared" ref="F36:F67" si="8">IF(OR(AB36=0,LEN(AB36)=0),"--",ROUND(M36/AB36,1))</f>
        <v>--</v>
      </c>
      <c r="G36" s="16" t="str">
        <f t="shared" ref="G36:G67" si="9">IF(AA36=0,"--",ROUND(J36/AA36,1))</f>
        <v>--</v>
      </c>
      <c r="H36" s="16" t="str">
        <f t="shared" ref="H36:H67" si="10">IF(OR(AB36=0,LEN(AB36)=0),"--",ROUND(J36/AB36,1))</f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25000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25000</v>
      </c>
      <c r="U36" s="17">
        <v>0</v>
      </c>
      <c r="V36" s="17">
        <v>0</v>
      </c>
      <c r="W36" s="17">
        <v>0</v>
      </c>
      <c r="X36" s="20">
        <v>25000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45</v>
      </c>
      <c r="AD36" s="23" t="str">
        <f t="shared" ref="AD36:AD67" si="11">IF($AC36="E","E",IF($AC36="F","F",IF($AC36&lt;0.5,50,IF($AC36&lt;2,100,150))))</f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9601</v>
      </c>
      <c r="B37" s="12" t="str">
        <f t="shared" si="6"/>
        <v>ZeroZero</v>
      </c>
      <c r="C37" s="13" t="s">
        <v>61</v>
      </c>
      <c r="D37" s="14" t="s">
        <v>52</v>
      </c>
      <c r="E37" s="15" t="str">
        <f t="shared" si="7"/>
        <v>前八週無拉料</v>
      </c>
      <c r="F37" s="16" t="str">
        <f t="shared" si="8"/>
        <v>--</v>
      </c>
      <c r="G37" s="16" t="str">
        <f t="shared" si="9"/>
        <v>--</v>
      </c>
      <c r="H37" s="16" t="str">
        <f t="shared" si="10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5000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5000</v>
      </c>
      <c r="U37" s="17">
        <v>0</v>
      </c>
      <c r="V37" s="17">
        <v>0</v>
      </c>
      <c r="W37" s="17">
        <v>0</v>
      </c>
      <c r="X37" s="20">
        <v>5000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45</v>
      </c>
      <c r="AD37" s="23" t="str">
        <f t="shared" si="11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8951</v>
      </c>
      <c r="B38" s="12" t="str">
        <f t="shared" si="6"/>
        <v>ZeroZero</v>
      </c>
      <c r="C38" s="13" t="s">
        <v>62</v>
      </c>
      <c r="D38" s="14" t="s">
        <v>63</v>
      </c>
      <c r="E38" s="15" t="str">
        <f t="shared" si="7"/>
        <v>前八週無拉料</v>
      </c>
      <c r="F38" s="16" t="str">
        <f t="shared" si="8"/>
        <v>--</v>
      </c>
      <c r="G38" s="16" t="str">
        <f t="shared" si="9"/>
        <v>--</v>
      </c>
      <c r="H38" s="16" t="str">
        <f t="shared" si="10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100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100</v>
      </c>
      <c r="U38" s="17">
        <v>0</v>
      </c>
      <c r="V38" s="17">
        <v>0</v>
      </c>
      <c r="W38" s="17">
        <v>0</v>
      </c>
      <c r="X38" s="20">
        <v>100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45</v>
      </c>
      <c r="AD38" s="23" t="str">
        <f t="shared" si="11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5756</v>
      </c>
      <c r="B39" s="12" t="str">
        <f t="shared" si="6"/>
        <v>None</v>
      </c>
      <c r="C39" s="13" t="s">
        <v>64</v>
      </c>
      <c r="D39" s="14" t="s">
        <v>63</v>
      </c>
      <c r="E39" s="15" t="str">
        <f t="shared" si="7"/>
        <v>前八週無拉料</v>
      </c>
      <c r="F39" s="16" t="str">
        <f t="shared" si="8"/>
        <v>--</v>
      </c>
      <c r="G39" s="16" t="str">
        <f t="shared" si="9"/>
        <v>--</v>
      </c>
      <c r="H39" s="16" t="str">
        <f t="shared" si="10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0</v>
      </c>
      <c r="U39" s="17">
        <v>0</v>
      </c>
      <c r="V39" s="17">
        <v>0</v>
      </c>
      <c r="W39" s="17">
        <v>0</v>
      </c>
      <c r="X39" s="20">
        <v>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45</v>
      </c>
      <c r="AD39" s="23" t="str">
        <f t="shared" si="11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9595</v>
      </c>
      <c r="B40" s="12" t="str">
        <f t="shared" si="6"/>
        <v>None</v>
      </c>
      <c r="C40" s="13" t="s">
        <v>65</v>
      </c>
      <c r="D40" s="14" t="s">
        <v>66</v>
      </c>
      <c r="E40" s="15" t="str">
        <f t="shared" si="7"/>
        <v>前八週無拉料</v>
      </c>
      <c r="F40" s="16" t="str">
        <f t="shared" si="8"/>
        <v>--</v>
      </c>
      <c r="G40" s="16" t="str">
        <f t="shared" si="9"/>
        <v>--</v>
      </c>
      <c r="H40" s="16" t="str">
        <f t="shared" si="10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0</v>
      </c>
      <c r="U40" s="17">
        <v>0</v>
      </c>
      <c r="V40" s="17">
        <v>0</v>
      </c>
      <c r="W40" s="17">
        <v>0</v>
      </c>
      <c r="X40" s="20">
        <v>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45</v>
      </c>
      <c r="AD40" s="23" t="str">
        <f t="shared" si="11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8750</v>
      </c>
      <c r="B41" s="12" t="str">
        <f t="shared" si="6"/>
        <v>FCST</v>
      </c>
      <c r="C41" s="13" t="s">
        <v>69</v>
      </c>
      <c r="D41" s="14" t="s">
        <v>41</v>
      </c>
      <c r="E41" s="15" t="str">
        <f t="shared" si="7"/>
        <v>前八週無拉料</v>
      </c>
      <c r="F41" s="16">
        <f t="shared" si="8"/>
        <v>36</v>
      </c>
      <c r="G41" s="16" t="str">
        <f t="shared" si="9"/>
        <v>--</v>
      </c>
      <c r="H41" s="16">
        <f t="shared" si="10"/>
        <v>0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12000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12000</v>
      </c>
      <c r="U41" s="17">
        <v>0</v>
      </c>
      <c r="V41" s="17">
        <v>0</v>
      </c>
      <c r="W41" s="17">
        <v>0</v>
      </c>
      <c r="X41" s="20">
        <v>12000</v>
      </c>
      <c r="Y41" s="16" t="s">
        <v>39</v>
      </c>
      <c r="Z41" s="21">
        <v>36</v>
      </c>
      <c r="AA41" s="20">
        <v>0</v>
      </c>
      <c r="AB41" s="17">
        <v>333</v>
      </c>
      <c r="AC41" s="22" t="s">
        <v>70</v>
      </c>
      <c r="AD41" s="23" t="str">
        <f t="shared" si="11"/>
        <v>F</v>
      </c>
      <c r="AE41" s="17">
        <v>6000</v>
      </c>
      <c r="AF41" s="17">
        <v>0</v>
      </c>
      <c r="AG41" s="17">
        <v>3000</v>
      </c>
      <c r="AH41" s="17">
        <v>3000</v>
      </c>
      <c r="AI41" s="14" t="s">
        <v>43</v>
      </c>
    </row>
    <row r="42" spans="1:35" ht="16.5" customHeight="1">
      <c r="A42">
        <v>5768</v>
      </c>
      <c r="B42" s="12" t="str">
        <f t="shared" si="6"/>
        <v>Normal</v>
      </c>
      <c r="C42" s="13" t="s">
        <v>71</v>
      </c>
      <c r="D42" s="14" t="s">
        <v>66</v>
      </c>
      <c r="E42" s="15">
        <f t="shared" si="7"/>
        <v>3.7</v>
      </c>
      <c r="F42" s="16">
        <f t="shared" si="8"/>
        <v>10.6</v>
      </c>
      <c r="G42" s="16">
        <f t="shared" si="9"/>
        <v>0</v>
      </c>
      <c r="H42" s="16">
        <f t="shared" si="10"/>
        <v>0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12000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12000</v>
      </c>
      <c r="U42" s="17">
        <v>0</v>
      </c>
      <c r="V42" s="17">
        <v>0</v>
      </c>
      <c r="W42" s="17">
        <v>0</v>
      </c>
      <c r="X42" s="20">
        <v>12000</v>
      </c>
      <c r="Y42" s="16">
        <v>3.7</v>
      </c>
      <c r="Z42" s="21">
        <v>10.6</v>
      </c>
      <c r="AA42" s="20">
        <v>3250</v>
      </c>
      <c r="AB42" s="17">
        <v>1131</v>
      </c>
      <c r="AC42" s="22">
        <v>0.3</v>
      </c>
      <c r="AD42" s="23">
        <f t="shared" si="11"/>
        <v>50</v>
      </c>
      <c r="AE42" s="17">
        <v>0</v>
      </c>
      <c r="AF42" s="17">
        <v>10179</v>
      </c>
      <c r="AG42" s="17">
        <v>14200</v>
      </c>
      <c r="AH42" s="17">
        <v>4500</v>
      </c>
      <c r="AI42" s="14" t="s">
        <v>43</v>
      </c>
    </row>
    <row r="43" spans="1:35" ht="16.5" customHeight="1">
      <c r="A43">
        <v>5765</v>
      </c>
      <c r="B43" s="12" t="str">
        <f t="shared" si="6"/>
        <v>Normal</v>
      </c>
      <c r="C43" s="13" t="s">
        <v>72</v>
      </c>
      <c r="D43" s="14" t="s">
        <v>66</v>
      </c>
      <c r="E43" s="15">
        <f t="shared" si="7"/>
        <v>13.3</v>
      </c>
      <c r="F43" s="16">
        <f t="shared" si="8"/>
        <v>46.7</v>
      </c>
      <c r="G43" s="16">
        <f t="shared" si="9"/>
        <v>0</v>
      </c>
      <c r="H43" s="16">
        <f t="shared" si="10"/>
        <v>0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10000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10000</v>
      </c>
      <c r="U43" s="17">
        <v>0</v>
      </c>
      <c r="V43" s="17">
        <v>0</v>
      </c>
      <c r="W43" s="17">
        <v>0</v>
      </c>
      <c r="X43" s="20">
        <v>10000</v>
      </c>
      <c r="Y43" s="16">
        <v>13.3</v>
      </c>
      <c r="Z43" s="21">
        <v>46.7</v>
      </c>
      <c r="AA43" s="20">
        <v>750</v>
      </c>
      <c r="AB43" s="17">
        <v>214</v>
      </c>
      <c r="AC43" s="22">
        <v>0.3</v>
      </c>
      <c r="AD43" s="23">
        <f t="shared" si="11"/>
        <v>50</v>
      </c>
      <c r="AE43" s="17">
        <v>0</v>
      </c>
      <c r="AF43" s="17">
        <v>1929</v>
      </c>
      <c r="AG43" s="17">
        <v>5000</v>
      </c>
      <c r="AH43" s="17">
        <v>2000</v>
      </c>
      <c r="AI43" s="14" t="s">
        <v>43</v>
      </c>
    </row>
    <row r="44" spans="1:35" ht="16.5" customHeight="1">
      <c r="A44">
        <v>5783</v>
      </c>
      <c r="B44" s="12" t="str">
        <f t="shared" si="6"/>
        <v>None</v>
      </c>
      <c r="C44" s="13" t="s">
        <v>73</v>
      </c>
      <c r="D44" s="14" t="s">
        <v>41</v>
      </c>
      <c r="E44" s="15" t="str">
        <f t="shared" si="7"/>
        <v>前八週無拉料</v>
      </c>
      <c r="F44" s="16" t="str">
        <f t="shared" si="8"/>
        <v>--</v>
      </c>
      <c r="G44" s="16" t="str">
        <f t="shared" si="9"/>
        <v>--</v>
      </c>
      <c r="H44" s="16" t="str">
        <f t="shared" si="10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0</v>
      </c>
      <c r="U44" s="17">
        <v>0</v>
      </c>
      <c r="V44" s="17">
        <v>0</v>
      </c>
      <c r="W44" s="17">
        <v>0</v>
      </c>
      <c r="X44" s="20">
        <v>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45</v>
      </c>
      <c r="AD44" s="23" t="str">
        <f t="shared" si="11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5799</v>
      </c>
      <c r="B45" s="12" t="str">
        <f t="shared" si="6"/>
        <v>Normal</v>
      </c>
      <c r="C45" s="13" t="s">
        <v>74</v>
      </c>
      <c r="D45" s="14" t="s">
        <v>41</v>
      </c>
      <c r="E45" s="15">
        <f t="shared" si="7"/>
        <v>4.9000000000000004</v>
      </c>
      <c r="F45" s="16" t="str">
        <f t="shared" si="8"/>
        <v>--</v>
      </c>
      <c r="G45" s="16">
        <f t="shared" si="9"/>
        <v>8.6</v>
      </c>
      <c r="H45" s="16" t="str">
        <f t="shared" si="10"/>
        <v>--</v>
      </c>
      <c r="I45" s="25" t="str">
        <f>IFERROR(VLOOKUP(C45,#REF!,8,FALSE),"")</f>
        <v/>
      </c>
      <c r="J45" s="17">
        <v>140000</v>
      </c>
      <c r="K45" s="17">
        <v>100000</v>
      </c>
      <c r="L45" s="25" t="str">
        <f>IFERROR(VLOOKUP(C45,#REF!,11,FALSE),"")</f>
        <v/>
      </c>
      <c r="M45" s="17">
        <v>80000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80000</v>
      </c>
      <c r="U45" s="17">
        <v>0</v>
      </c>
      <c r="V45" s="17">
        <v>0</v>
      </c>
      <c r="W45" s="17">
        <v>0</v>
      </c>
      <c r="X45" s="20">
        <v>220000</v>
      </c>
      <c r="Y45" s="16">
        <v>16</v>
      </c>
      <c r="Z45" s="21" t="s">
        <v>39</v>
      </c>
      <c r="AA45" s="20">
        <v>16250</v>
      </c>
      <c r="AB45" s="17" t="s">
        <v>39</v>
      </c>
      <c r="AC45" s="22" t="s">
        <v>45</v>
      </c>
      <c r="AD45" s="23" t="str">
        <f t="shared" si="11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5759</v>
      </c>
      <c r="B46" s="12" t="str">
        <f t="shared" si="6"/>
        <v>OverStock</v>
      </c>
      <c r="C46" s="13" t="s">
        <v>75</v>
      </c>
      <c r="D46" s="14" t="s">
        <v>41</v>
      </c>
      <c r="E46" s="15">
        <f t="shared" si="7"/>
        <v>24</v>
      </c>
      <c r="F46" s="16">
        <f t="shared" si="8"/>
        <v>41.3</v>
      </c>
      <c r="G46" s="16">
        <f t="shared" si="9"/>
        <v>0</v>
      </c>
      <c r="H46" s="16">
        <f t="shared" si="10"/>
        <v>0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90000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90000</v>
      </c>
      <c r="U46" s="17">
        <v>0</v>
      </c>
      <c r="V46" s="17">
        <v>0</v>
      </c>
      <c r="W46" s="17">
        <v>0</v>
      </c>
      <c r="X46" s="20">
        <v>90000</v>
      </c>
      <c r="Y46" s="16">
        <v>24</v>
      </c>
      <c r="Z46" s="21">
        <v>41.3</v>
      </c>
      <c r="AA46" s="20">
        <v>3750</v>
      </c>
      <c r="AB46" s="17">
        <v>2177</v>
      </c>
      <c r="AC46" s="22">
        <v>0.6</v>
      </c>
      <c r="AD46" s="23">
        <f t="shared" si="11"/>
        <v>100</v>
      </c>
      <c r="AE46" s="17">
        <v>0</v>
      </c>
      <c r="AF46" s="17">
        <v>0</v>
      </c>
      <c r="AG46" s="17">
        <v>19590</v>
      </c>
      <c r="AH46" s="17">
        <v>19800</v>
      </c>
      <c r="AI46" s="14" t="s">
        <v>43</v>
      </c>
    </row>
    <row r="47" spans="1:35" ht="16.5" customHeight="1">
      <c r="A47">
        <v>5747</v>
      </c>
      <c r="B47" s="12" t="str">
        <f t="shared" si="6"/>
        <v>OverStock</v>
      </c>
      <c r="C47" s="13" t="s">
        <v>76</v>
      </c>
      <c r="D47" s="14" t="s">
        <v>41</v>
      </c>
      <c r="E47" s="15">
        <f t="shared" si="7"/>
        <v>4.8</v>
      </c>
      <c r="F47" s="16" t="str">
        <f t="shared" si="8"/>
        <v>--</v>
      </c>
      <c r="G47" s="16">
        <f t="shared" si="9"/>
        <v>51.2</v>
      </c>
      <c r="H47" s="16" t="str">
        <f t="shared" si="10"/>
        <v>--</v>
      </c>
      <c r="I47" s="25" t="str">
        <f>IFERROR(VLOOKUP(C47,#REF!,8,FALSE),"")</f>
        <v/>
      </c>
      <c r="J47" s="17">
        <v>640000</v>
      </c>
      <c r="K47" s="17">
        <v>450000</v>
      </c>
      <c r="L47" s="25" t="str">
        <f>IFERROR(VLOOKUP(C47,#REF!,11,FALSE),"")</f>
        <v/>
      </c>
      <c r="M47" s="17">
        <v>60000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60000</v>
      </c>
      <c r="U47" s="17">
        <v>0</v>
      </c>
      <c r="V47" s="17">
        <v>0</v>
      </c>
      <c r="W47" s="17">
        <v>0</v>
      </c>
      <c r="X47" s="20">
        <v>700000</v>
      </c>
      <c r="Y47" s="16">
        <v>56</v>
      </c>
      <c r="Z47" s="21" t="s">
        <v>39</v>
      </c>
      <c r="AA47" s="20">
        <v>12500</v>
      </c>
      <c r="AB47" s="17" t="s">
        <v>39</v>
      </c>
      <c r="AC47" s="22" t="s">
        <v>45</v>
      </c>
      <c r="AD47" s="23" t="str">
        <f t="shared" si="11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5760</v>
      </c>
      <c r="B48" s="12" t="str">
        <f t="shared" si="6"/>
        <v>OverStock</v>
      </c>
      <c r="C48" s="13" t="s">
        <v>78</v>
      </c>
      <c r="D48" s="14" t="s">
        <v>41</v>
      </c>
      <c r="E48" s="15">
        <f t="shared" si="7"/>
        <v>39.799999999999997</v>
      </c>
      <c r="F48" s="16" t="str">
        <f t="shared" si="8"/>
        <v>--</v>
      </c>
      <c r="G48" s="16">
        <f t="shared" si="9"/>
        <v>0</v>
      </c>
      <c r="H48" s="16" t="str">
        <f t="shared" si="10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4780000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4780000</v>
      </c>
      <c r="U48" s="17">
        <v>0</v>
      </c>
      <c r="V48" s="17">
        <v>0</v>
      </c>
      <c r="W48" s="17">
        <v>0</v>
      </c>
      <c r="X48" s="20">
        <v>4780000</v>
      </c>
      <c r="Y48" s="16">
        <v>39.799999999999997</v>
      </c>
      <c r="Z48" s="21" t="s">
        <v>39</v>
      </c>
      <c r="AA48" s="20">
        <v>120000</v>
      </c>
      <c r="AB48" s="17" t="s">
        <v>39</v>
      </c>
      <c r="AC48" s="22" t="s">
        <v>45</v>
      </c>
      <c r="AD48" s="23" t="str">
        <f t="shared" si="11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5818</v>
      </c>
      <c r="B49" s="12" t="str">
        <f t="shared" si="6"/>
        <v>None</v>
      </c>
      <c r="C49" s="13" t="s">
        <v>81</v>
      </c>
      <c r="D49" s="14" t="s">
        <v>80</v>
      </c>
      <c r="E49" s="15" t="str">
        <f t="shared" si="7"/>
        <v>前八週無拉料</v>
      </c>
      <c r="F49" s="16" t="str">
        <f t="shared" si="8"/>
        <v>--</v>
      </c>
      <c r="G49" s="16" t="str">
        <f t="shared" si="9"/>
        <v>--</v>
      </c>
      <c r="H49" s="16" t="str">
        <f t="shared" si="10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0</v>
      </c>
      <c r="U49" s="17">
        <v>0</v>
      </c>
      <c r="V49" s="17">
        <v>0</v>
      </c>
      <c r="W49" s="17">
        <v>0</v>
      </c>
      <c r="X49" s="20">
        <v>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45</v>
      </c>
      <c r="AD49" s="23" t="str">
        <f t="shared" si="11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5773</v>
      </c>
      <c r="B50" s="12" t="str">
        <f t="shared" si="6"/>
        <v>ZeroZero</v>
      </c>
      <c r="C50" s="13" t="s">
        <v>82</v>
      </c>
      <c r="D50" s="14" t="s">
        <v>80</v>
      </c>
      <c r="E50" s="15" t="str">
        <f t="shared" si="7"/>
        <v>前八週無拉料</v>
      </c>
      <c r="F50" s="16" t="str">
        <f t="shared" si="8"/>
        <v>--</v>
      </c>
      <c r="G50" s="16" t="str">
        <f t="shared" si="9"/>
        <v>--</v>
      </c>
      <c r="H50" s="16" t="str">
        <f t="shared" si="10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5000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5000</v>
      </c>
      <c r="U50" s="17">
        <v>0</v>
      </c>
      <c r="V50" s="17">
        <v>0</v>
      </c>
      <c r="W50" s="17">
        <v>0</v>
      </c>
      <c r="X50" s="20">
        <v>5000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45</v>
      </c>
      <c r="AD50" s="23" t="str">
        <f t="shared" si="11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5751</v>
      </c>
      <c r="B51" s="12" t="str">
        <f t="shared" si="6"/>
        <v>ZeroZero</v>
      </c>
      <c r="C51" s="13" t="s">
        <v>83</v>
      </c>
      <c r="D51" s="14" t="s">
        <v>80</v>
      </c>
      <c r="E51" s="15" t="str">
        <f t="shared" si="7"/>
        <v>前八週無拉料</v>
      </c>
      <c r="F51" s="16" t="str">
        <f t="shared" si="8"/>
        <v>--</v>
      </c>
      <c r="G51" s="16" t="str">
        <f t="shared" si="9"/>
        <v>--</v>
      </c>
      <c r="H51" s="16" t="str">
        <f t="shared" si="10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480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480</v>
      </c>
      <c r="U51" s="17">
        <v>0</v>
      </c>
      <c r="V51" s="17">
        <v>0</v>
      </c>
      <c r="W51" s="17">
        <v>0</v>
      </c>
      <c r="X51" s="20">
        <v>480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45</v>
      </c>
      <c r="AD51" s="23" t="str">
        <f t="shared" si="11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9582</v>
      </c>
      <c r="B52" s="12" t="str">
        <f t="shared" si="6"/>
        <v>None</v>
      </c>
      <c r="C52" s="13" t="s">
        <v>84</v>
      </c>
      <c r="D52" s="14" t="s">
        <v>85</v>
      </c>
      <c r="E52" s="15" t="str">
        <f t="shared" si="7"/>
        <v>前八週無拉料</v>
      </c>
      <c r="F52" s="16" t="str">
        <f t="shared" si="8"/>
        <v>--</v>
      </c>
      <c r="G52" s="16" t="str">
        <f t="shared" si="9"/>
        <v>--</v>
      </c>
      <c r="H52" s="16" t="str">
        <f t="shared" si="10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0</v>
      </c>
      <c r="U52" s="17">
        <v>0</v>
      </c>
      <c r="V52" s="17">
        <v>0</v>
      </c>
      <c r="W52" s="17">
        <v>0</v>
      </c>
      <c r="X52" s="20">
        <v>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45</v>
      </c>
      <c r="AD52" s="23" t="str">
        <f t="shared" si="11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9597</v>
      </c>
      <c r="B53" s="12" t="str">
        <f t="shared" si="6"/>
        <v>Normal</v>
      </c>
      <c r="C53" s="13" t="s">
        <v>86</v>
      </c>
      <c r="D53" s="14" t="s">
        <v>85</v>
      </c>
      <c r="E53" s="15">
        <f t="shared" si="7"/>
        <v>0.7</v>
      </c>
      <c r="F53" s="16">
        <f t="shared" si="8"/>
        <v>0.7</v>
      </c>
      <c r="G53" s="16">
        <f t="shared" si="9"/>
        <v>11.3</v>
      </c>
      <c r="H53" s="16">
        <f t="shared" si="10"/>
        <v>11</v>
      </c>
      <c r="I53" s="25" t="str">
        <f>IFERROR(VLOOKUP(C53,#REF!,8,FALSE),"")</f>
        <v/>
      </c>
      <c r="J53" s="17">
        <v>1161000</v>
      </c>
      <c r="K53" s="17">
        <v>1161000</v>
      </c>
      <c r="L53" s="25" t="str">
        <f>IFERROR(VLOOKUP(C53,#REF!,11,FALSE),"")</f>
        <v/>
      </c>
      <c r="M53" s="17">
        <v>69000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69000</v>
      </c>
      <c r="U53" s="17">
        <v>0</v>
      </c>
      <c r="V53" s="17">
        <v>0</v>
      </c>
      <c r="W53" s="17">
        <v>0</v>
      </c>
      <c r="X53" s="20">
        <v>1230000</v>
      </c>
      <c r="Y53" s="16">
        <v>11.9</v>
      </c>
      <c r="Z53" s="21">
        <v>11.6</v>
      </c>
      <c r="AA53" s="20">
        <v>103125</v>
      </c>
      <c r="AB53" s="17">
        <v>105666</v>
      </c>
      <c r="AC53" s="22">
        <v>1</v>
      </c>
      <c r="AD53" s="23">
        <f t="shared" si="11"/>
        <v>100</v>
      </c>
      <c r="AE53" s="17">
        <v>329478</v>
      </c>
      <c r="AF53" s="17">
        <v>539546</v>
      </c>
      <c r="AG53" s="17">
        <v>345790</v>
      </c>
      <c r="AH53" s="17">
        <v>226108</v>
      </c>
      <c r="AI53" s="14" t="s">
        <v>43</v>
      </c>
    </row>
    <row r="54" spans="1:35" ht="16.5" customHeight="1">
      <c r="A54">
        <v>5815</v>
      </c>
      <c r="B54" s="12" t="str">
        <f t="shared" si="6"/>
        <v>ZeroZero</v>
      </c>
      <c r="C54" s="13" t="s">
        <v>87</v>
      </c>
      <c r="D54" s="14" t="s">
        <v>85</v>
      </c>
      <c r="E54" s="15" t="str">
        <f t="shared" si="7"/>
        <v>前八週無拉料</v>
      </c>
      <c r="F54" s="16" t="str">
        <f t="shared" si="8"/>
        <v>--</v>
      </c>
      <c r="G54" s="16" t="str">
        <f t="shared" si="9"/>
        <v>--</v>
      </c>
      <c r="H54" s="16" t="str">
        <f t="shared" si="10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3000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3000</v>
      </c>
      <c r="U54" s="17">
        <v>0</v>
      </c>
      <c r="V54" s="17">
        <v>0</v>
      </c>
      <c r="W54" s="17">
        <v>0</v>
      </c>
      <c r="X54" s="20">
        <v>3000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45</v>
      </c>
      <c r="AD54" s="23" t="str">
        <f t="shared" si="11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5788</v>
      </c>
      <c r="B55" s="12" t="str">
        <f t="shared" si="6"/>
        <v>Normal</v>
      </c>
      <c r="C55" s="13" t="s">
        <v>88</v>
      </c>
      <c r="D55" s="14" t="s">
        <v>85</v>
      </c>
      <c r="E55" s="15">
        <f t="shared" si="7"/>
        <v>0</v>
      </c>
      <c r="F55" s="16" t="str">
        <f t="shared" si="8"/>
        <v>--</v>
      </c>
      <c r="G55" s="16">
        <f t="shared" si="9"/>
        <v>0</v>
      </c>
      <c r="H55" s="16" t="str">
        <f t="shared" si="10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0</v>
      </c>
      <c r="U55" s="17">
        <v>0</v>
      </c>
      <c r="V55" s="17">
        <v>0</v>
      </c>
      <c r="W55" s="17">
        <v>0</v>
      </c>
      <c r="X55" s="20">
        <v>0</v>
      </c>
      <c r="Y55" s="16">
        <v>0</v>
      </c>
      <c r="Z55" s="21" t="s">
        <v>39</v>
      </c>
      <c r="AA55" s="20">
        <v>4125</v>
      </c>
      <c r="AB55" s="17" t="s">
        <v>39</v>
      </c>
      <c r="AC55" s="22" t="s">
        <v>45</v>
      </c>
      <c r="AD55" s="23" t="str">
        <f t="shared" si="11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6554</v>
      </c>
      <c r="B56" s="12" t="str">
        <f t="shared" si="6"/>
        <v>OverStock</v>
      </c>
      <c r="C56" s="13" t="s">
        <v>89</v>
      </c>
      <c r="D56" s="14" t="s">
        <v>85</v>
      </c>
      <c r="E56" s="15">
        <f t="shared" si="7"/>
        <v>0</v>
      </c>
      <c r="F56" s="16">
        <f t="shared" si="8"/>
        <v>0</v>
      </c>
      <c r="G56" s="16">
        <f t="shared" si="9"/>
        <v>21.7</v>
      </c>
      <c r="H56" s="16">
        <f t="shared" si="10"/>
        <v>16.3</v>
      </c>
      <c r="I56" s="25" t="str">
        <f>IFERROR(VLOOKUP(C56,#REF!,8,FALSE),"")</f>
        <v/>
      </c>
      <c r="J56" s="17">
        <v>1074000</v>
      </c>
      <c r="K56" s="17">
        <v>1074000</v>
      </c>
      <c r="L56" s="25" t="str">
        <f>IFERROR(VLOOKUP(C56,#REF!,11,FALSE),"")</f>
        <v/>
      </c>
      <c r="M56" s="17">
        <v>0</v>
      </c>
      <c r="N56" s="18" t="s">
        <v>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0</v>
      </c>
      <c r="U56" s="17">
        <v>0</v>
      </c>
      <c r="V56" s="17">
        <v>0</v>
      </c>
      <c r="W56" s="17">
        <v>0</v>
      </c>
      <c r="X56" s="20">
        <v>1074000</v>
      </c>
      <c r="Y56" s="16">
        <v>21.7</v>
      </c>
      <c r="Z56" s="21">
        <v>16.3</v>
      </c>
      <c r="AA56" s="20">
        <v>49500</v>
      </c>
      <c r="AB56" s="17">
        <v>66087</v>
      </c>
      <c r="AC56" s="22">
        <v>1.3</v>
      </c>
      <c r="AD56" s="23">
        <f t="shared" si="11"/>
        <v>100</v>
      </c>
      <c r="AE56" s="17">
        <v>148473</v>
      </c>
      <c r="AF56" s="17">
        <v>360170</v>
      </c>
      <c r="AG56" s="17">
        <v>238162</v>
      </c>
      <c r="AH56" s="17">
        <v>138535</v>
      </c>
      <c r="AI56" s="14" t="s">
        <v>43</v>
      </c>
    </row>
    <row r="57" spans="1:35" ht="16.5" customHeight="1">
      <c r="A57">
        <v>8949</v>
      </c>
      <c r="B57" s="12" t="str">
        <f t="shared" si="6"/>
        <v>Normal</v>
      </c>
      <c r="C57" s="13" t="s">
        <v>90</v>
      </c>
      <c r="D57" s="14" t="s">
        <v>85</v>
      </c>
      <c r="E57" s="15">
        <f t="shared" si="7"/>
        <v>0</v>
      </c>
      <c r="F57" s="16">
        <f t="shared" si="8"/>
        <v>0</v>
      </c>
      <c r="G57" s="16">
        <f t="shared" si="9"/>
        <v>9.5</v>
      </c>
      <c r="H57" s="16">
        <f t="shared" si="10"/>
        <v>5.2</v>
      </c>
      <c r="I57" s="25" t="str">
        <f>IFERROR(VLOOKUP(C57,#REF!,8,FALSE),"")</f>
        <v/>
      </c>
      <c r="J57" s="17">
        <v>636000</v>
      </c>
      <c r="K57" s="17">
        <v>636000</v>
      </c>
      <c r="L57" s="25" t="str">
        <f>IFERROR(VLOOKUP(C57,#REF!,11,FALSE),"")</f>
        <v/>
      </c>
      <c r="M57" s="17">
        <v>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0</v>
      </c>
      <c r="U57" s="17">
        <v>0</v>
      </c>
      <c r="V57" s="17">
        <v>0</v>
      </c>
      <c r="W57" s="17">
        <v>0</v>
      </c>
      <c r="X57" s="20">
        <v>636000</v>
      </c>
      <c r="Y57" s="16">
        <v>9.5</v>
      </c>
      <c r="Z57" s="21">
        <v>5.2</v>
      </c>
      <c r="AA57" s="20">
        <v>66750</v>
      </c>
      <c r="AB57" s="17">
        <v>122350</v>
      </c>
      <c r="AC57" s="22">
        <v>1.8</v>
      </c>
      <c r="AD57" s="23">
        <f t="shared" si="11"/>
        <v>100</v>
      </c>
      <c r="AE57" s="17">
        <v>219146</v>
      </c>
      <c r="AF57" s="17">
        <v>630000</v>
      </c>
      <c r="AG57" s="17">
        <v>504000</v>
      </c>
      <c r="AH57" s="17">
        <v>630000</v>
      </c>
      <c r="AI57" s="14" t="s">
        <v>43</v>
      </c>
    </row>
    <row r="58" spans="1:35" ht="16.5" customHeight="1">
      <c r="A58">
        <v>5778</v>
      </c>
      <c r="B58" s="12" t="str">
        <f t="shared" si="6"/>
        <v>Normal</v>
      </c>
      <c r="C58" s="13" t="s">
        <v>91</v>
      </c>
      <c r="D58" s="14" t="s">
        <v>85</v>
      </c>
      <c r="E58" s="15">
        <f t="shared" si="7"/>
        <v>0</v>
      </c>
      <c r="F58" s="16">
        <f t="shared" si="8"/>
        <v>0</v>
      </c>
      <c r="G58" s="16">
        <f t="shared" si="9"/>
        <v>5.0999999999999996</v>
      </c>
      <c r="H58" s="16">
        <f t="shared" si="10"/>
        <v>2.5</v>
      </c>
      <c r="I58" s="25" t="str">
        <f>IFERROR(VLOOKUP(C58,#REF!,8,FALSE),"")</f>
        <v/>
      </c>
      <c r="J58" s="17">
        <v>540000</v>
      </c>
      <c r="K58" s="17">
        <v>540000</v>
      </c>
      <c r="L58" s="25" t="str">
        <f>IFERROR(VLOOKUP(C58,#REF!,11,FALSE),"")</f>
        <v/>
      </c>
      <c r="M58" s="17">
        <v>0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0</v>
      </c>
      <c r="U58" s="17">
        <v>0</v>
      </c>
      <c r="V58" s="17">
        <v>0</v>
      </c>
      <c r="W58" s="17">
        <v>0</v>
      </c>
      <c r="X58" s="20">
        <v>540000</v>
      </c>
      <c r="Y58" s="16">
        <v>5.0999999999999996</v>
      </c>
      <c r="Z58" s="21">
        <v>2.5</v>
      </c>
      <c r="AA58" s="20">
        <v>105000</v>
      </c>
      <c r="AB58" s="17">
        <v>218733</v>
      </c>
      <c r="AC58" s="22">
        <v>2.1</v>
      </c>
      <c r="AD58" s="23">
        <f t="shared" si="11"/>
        <v>150</v>
      </c>
      <c r="AE58" s="17">
        <v>337692</v>
      </c>
      <c r="AF58" s="17">
        <v>1156802</v>
      </c>
      <c r="AG58" s="17">
        <v>973808</v>
      </c>
      <c r="AH58" s="17">
        <v>1334398</v>
      </c>
      <c r="AI58" s="14" t="s">
        <v>43</v>
      </c>
    </row>
    <row r="59" spans="1:35" ht="16.5" customHeight="1">
      <c r="A59">
        <v>8170</v>
      </c>
      <c r="B59" s="12" t="str">
        <f t="shared" si="6"/>
        <v>Normal</v>
      </c>
      <c r="C59" s="13" t="s">
        <v>92</v>
      </c>
      <c r="D59" s="14" t="s">
        <v>41</v>
      </c>
      <c r="E59" s="15">
        <f t="shared" si="7"/>
        <v>2.2000000000000002</v>
      </c>
      <c r="F59" s="16" t="str">
        <f t="shared" si="8"/>
        <v>--</v>
      </c>
      <c r="G59" s="16">
        <f t="shared" si="9"/>
        <v>11.4</v>
      </c>
      <c r="H59" s="16" t="str">
        <f t="shared" si="10"/>
        <v>--</v>
      </c>
      <c r="I59" s="25" t="str">
        <f>IFERROR(VLOOKUP(C59,#REF!,8,FALSE),"")</f>
        <v/>
      </c>
      <c r="J59" s="17">
        <v>810000</v>
      </c>
      <c r="K59" s="17">
        <v>590000</v>
      </c>
      <c r="L59" s="25" t="str">
        <f>IFERROR(VLOOKUP(C59,#REF!,11,FALSE),"")</f>
        <v/>
      </c>
      <c r="M59" s="17">
        <v>160000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160000</v>
      </c>
      <c r="U59" s="17">
        <v>0</v>
      </c>
      <c r="V59" s="17">
        <v>0</v>
      </c>
      <c r="W59" s="17">
        <v>0</v>
      </c>
      <c r="X59" s="20">
        <v>970000</v>
      </c>
      <c r="Y59" s="16">
        <v>13.6</v>
      </c>
      <c r="Z59" s="21" t="s">
        <v>39</v>
      </c>
      <c r="AA59" s="20">
        <v>71250</v>
      </c>
      <c r="AB59" s="17" t="s">
        <v>39</v>
      </c>
      <c r="AC59" s="22" t="s">
        <v>45</v>
      </c>
      <c r="AD59" s="23" t="str">
        <f t="shared" si="11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43</v>
      </c>
    </row>
    <row r="60" spans="1:35" ht="16.5" customHeight="1">
      <c r="A60">
        <v>5798</v>
      </c>
      <c r="B60" s="12" t="str">
        <f t="shared" si="6"/>
        <v>Normal</v>
      </c>
      <c r="C60" s="13" t="s">
        <v>93</v>
      </c>
      <c r="D60" s="14" t="s">
        <v>41</v>
      </c>
      <c r="E60" s="15">
        <f t="shared" si="7"/>
        <v>6.8</v>
      </c>
      <c r="F60" s="16" t="str">
        <f t="shared" si="8"/>
        <v>--</v>
      </c>
      <c r="G60" s="16">
        <f t="shared" si="9"/>
        <v>0</v>
      </c>
      <c r="H60" s="16" t="str">
        <f t="shared" si="10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88000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88000</v>
      </c>
      <c r="U60" s="17">
        <v>0</v>
      </c>
      <c r="V60" s="17">
        <v>0</v>
      </c>
      <c r="W60" s="17">
        <v>0</v>
      </c>
      <c r="X60" s="20">
        <v>88000</v>
      </c>
      <c r="Y60" s="16">
        <v>6.8</v>
      </c>
      <c r="Z60" s="21" t="s">
        <v>39</v>
      </c>
      <c r="AA60" s="20">
        <v>13000</v>
      </c>
      <c r="AB60" s="17">
        <v>0</v>
      </c>
      <c r="AC60" s="22" t="s">
        <v>45</v>
      </c>
      <c r="AD60" s="23" t="str">
        <f t="shared" si="11"/>
        <v>E</v>
      </c>
      <c r="AE60" s="17">
        <v>0</v>
      </c>
      <c r="AF60" s="17">
        <v>0</v>
      </c>
      <c r="AG60" s="17">
        <v>0</v>
      </c>
      <c r="AH60" s="17">
        <v>0</v>
      </c>
      <c r="AI60" s="14" t="s">
        <v>43</v>
      </c>
    </row>
    <row r="61" spans="1:35" ht="16.5" customHeight="1">
      <c r="A61">
        <v>9593</v>
      </c>
      <c r="B61" s="12" t="str">
        <f t="shared" si="6"/>
        <v>OverStock</v>
      </c>
      <c r="C61" s="13" t="s">
        <v>97</v>
      </c>
      <c r="D61" s="14" t="s">
        <v>41</v>
      </c>
      <c r="E61" s="15">
        <f t="shared" si="7"/>
        <v>25.8</v>
      </c>
      <c r="F61" s="16" t="str">
        <f t="shared" si="8"/>
        <v>--</v>
      </c>
      <c r="G61" s="16">
        <f t="shared" si="9"/>
        <v>0</v>
      </c>
      <c r="H61" s="16" t="str">
        <f t="shared" si="10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822000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822000</v>
      </c>
      <c r="U61" s="17">
        <v>0</v>
      </c>
      <c r="V61" s="17">
        <v>0</v>
      </c>
      <c r="W61" s="17">
        <v>0</v>
      </c>
      <c r="X61" s="20">
        <v>822000</v>
      </c>
      <c r="Y61" s="16">
        <v>25.8</v>
      </c>
      <c r="Z61" s="21" t="s">
        <v>39</v>
      </c>
      <c r="AA61" s="20">
        <v>31875</v>
      </c>
      <c r="AB61" s="17" t="s">
        <v>39</v>
      </c>
      <c r="AC61" s="22" t="s">
        <v>45</v>
      </c>
      <c r="AD61" s="23" t="str">
        <f t="shared" si="11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5796</v>
      </c>
      <c r="B62" s="12" t="str">
        <f t="shared" si="6"/>
        <v>Normal</v>
      </c>
      <c r="C62" s="13" t="s">
        <v>98</v>
      </c>
      <c r="D62" s="14" t="s">
        <v>41</v>
      </c>
      <c r="E62" s="15">
        <f t="shared" si="7"/>
        <v>16</v>
      </c>
      <c r="F62" s="16">
        <f t="shared" si="8"/>
        <v>13.2</v>
      </c>
      <c r="G62" s="16">
        <f t="shared" si="9"/>
        <v>0</v>
      </c>
      <c r="H62" s="16">
        <f t="shared" si="10"/>
        <v>0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96000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96000</v>
      </c>
      <c r="U62" s="17">
        <v>0</v>
      </c>
      <c r="V62" s="17">
        <v>0</v>
      </c>
      <c r="W62" s="17">
        <v>0</v>
      </c>
      <c r="X62" s="20">
        <v>96000</v>
      </c>
      <c r="Y62" s="16">
        <v>16</v>
      </c>
      <c r="Z62" s="21">
        <v>13.2</v>
      </c>
      <c r="AA62" s="20">
        <v>6000</v>
      </c>
      <c r="AB62" s="17">
        <v>7256</v>
      </c>
      <c r="AC62" s="22">
        <v>1.2</v>
      </c>
      <c r="AD62" s="23">
        <f t="shared" si="11"/>
        <v>100</v>
      </c>
      <c r="AE62" s="17">
        <v>0</v>
      </c>
      <c r="AF62" s="17">
        <v>51314</v>
      </c>
      <c r="AG62" s="17">
        <v>35809</v>
      </c>
      <c r="AH62" s="17">
        <v>10599</v>
      </c>
      <c r="AI62" s="14" t="s">
        <v>43</v>
      </c>
    </row>
    <row r="63" spans="1:35" ht="16.5" customHeight="1">
      <c r="A63">
        <v>5813</v>
      </c>
      <c r="B63" s="12" t="str">
        <f t="shared" si="6"/>
        <v>ZeroZero</v>
      </c>
      <c r="C63" s="13" t="s">
        <v>99</v>
      </c>
      <c r="D63" s="14" t="s">
        <v>41</v>
      </c>
      <c r="E63" s="15" t="str">
        <f t="shared" si="7"/>
        <v>前八週無拉料</v>
      </c>
      <c r="F63" s="16" t="str">
        <f t="shared" si="8"/>
        <v>--</v>
      </c>
      <c r="G63" s="16" t="str">
        <f t="shared" si="9"/>
        <v>--</v>
      </c>
      <c r="H63" s="16" t="str">
        <f t="shared" si="10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231000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231000</v>
      </c>
      <c r="U63" s="17">
        <v>0</v>
      </c>
      <c r="V63" s="17">
        <v>0</v>
      </c>
      <c r="W63" s="17">
        <v>0</v>
      </c>
      <c r="X63" s="20">
        <v>231000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45</v>
      </c>
      <c r="AD63" s="23" t="str">
        <f t="shared" si="11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5814</v>
      </c>
      <c r="B64" s="12" t="str">
        <f t="shared" si="6"/>
        <v>ZeroZero</v>
      </c>
      <c r="C64" s="13" t="s">
        <v>100</v>
      </c>
      <c r="D64" s="14" t="s">
        <v>41</v>
      </c>
      <c r="E64" s="15" t="str">
        <f t="shared" si="7"/>
        <v>前八週無拉料</v>
      </c>
      <c r="F64" s="16" t="str">
        <f t="shared" si="8"/>
        <v>--</v>
      </c>
      <c r="G64" s="16" t="str">
        <f t="shared" si="9"/>
        <v>--</v>
      </c>
      <c r="H64" s="16" t="str">
        <f t="shared" si="10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3000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3000</v>
      </c>
      <c r="U64" s="17">
        <v>0</v>
      </c>
      <c r="V64" s="17">
        <v>0</v>
      </c>
      <c r="W64" s="17">
        <v>0</v>
      </c>
      <c r="X64" s="20">
        <v>3000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45</v>
      </c>
      <c r="AD64" s="23" t="str">
        <f t="shared" si="11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5797</v>
      </c>
      <c r="B65" s="12" t="str">
        <f t="shared" si="6"/>
        <v>OverStock</v>
      </c>
      <c r="C65" s="13" t="s">
        <v>101</v>
      </c>
      <c r="D65" s="14" t="s">
        <v>41</v>
      </c>
      <c r="E65" s="15">
        <f t="shared" si="7"/>
        <v>4.9000000000000004</v>
      </c>
      <c r="F65" s="16">
        <f t="shared" si="8"/>
        <v>8.1</v>
      </c>
      <c r="G65" s="16">
        <f t="shared" si="9"/>
        <v>14.9</v>
      </c>
      <c r="H65" s="16">
        <f t="shared" si="10"/>
        <v>24.6</v>
      </c>
      <c r="I65" s="25" t="str">
        <f>IFERROR(VLOOKUP(C65,#REF!,8,FALSE),"")</f>
        <v/>
      </c>
      <c r="J65" s="17">
        <v>208000</v>
      </c>
      <c r="K65" s="17">
        <v>8000</v>
      </c>
      <c r="L65" s="25" t="str">
        <f>IFERROR(VLOOKUP(C65,#REF!,11,FALSE),"")</f>
        <v/>
      </c>
      <c r="M65" s="17">
        <v>68000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68000</v>
      </c>
      <c r="U65" s="17">
        <v>0</v>
      </c>
      <c r="V65" s="17">
        <v>0</v>
      </c>
      <c r="W65" s="17">
        <v>0</v>
      </c>
      <c r="X65" s="20">
        <v>276000</v>
      </c>
      <c r="Y65" s="16">
        <v>19.7</v>
      </c>
      <c r="Z65" s="21">
        <v>32.700000000000003</v>
      </c>
      <c r="AA65" s="20">
        <v>14000</v>
      </c>
      <c r="AB65" s="17">
        <v>8444</v>
      </c>
      <c r="AC65" s="22">
        <v>0.6</v>
      </c>
      <c r="AD65" s="23">
        <f t="shared" si="11"/>
        <v>100</v>
      </c>
      <c r="AE65" s="17">
        <v>0</v>
      </c>
      <c r="AF65" s="17">
        <v>68000</v>
      </c>
      <c r="AG65" s="17">
        <v>38000</v>
      </c>
      <c r="AH65" s="17">
        <v>50000</v>
      </c>
      <c r="AI65" s="14" t="s">
        <v>43</v>
      </c>
    </row>
    <row r="66" spans="1:35" ht="16.5" customHeight="1">
      <c r="A66">
        <v>6552</v>
      </c>
      <c r="B66" s="12" t="str">
        <f t="shared" si="6"/>
        <v>OverStock</v>
      </c>
      <c r="C66" s="13" t="s">
        <v>102</v>
      </c>
      <c r="D66" s="14" t="s">
        <v>41</v>
      </c>
      <c r="E66" s="15">
        <f t="shared" si="7"/>
        <v>8</v>
      </c>
      <c r="F66" s="16" t="str">
        <f t="shared" si="8"/>
        <v>--</v>
      </c>
      <c r="G66" s="16">
        <f t="shared" si="9"/>
        <v>12</v>
      </c>
      <c r="H66" s="16" t="str">
        <f t="shared" si="10"/>
        <v>--</v>
      </c>
      <c r="I66" s="25" t="str">
        <f>IFERROR(VLOOKUP(C66,#REF!,8,FALSE),"")</f>
        <v/>
      </c>
      <c r="J66" s="17">
        <v>9000</v>
      </c>
      <c r="K66" s="17">
        <v>9000</v>
      </c>
      <c r="L66" s="25" t="str">
        <f>IFERROR(VLOOKUP(C66,#REF!,11,FALSE),"")</f>
        <v/>
      </c>
      <c r="M66" s="17">
        <v>6000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6000</v>
      </c>
      <c r="U66" s="17">
        <v>0</v>
      </c>
      <c r="V66" s="17">
        <v>0</v>
      </c>
      <c r="W66" s="17">
        <v>0</v>
      </c>
      <c r="X66" s="20">
        <v>15000</v>
      </c>
      <c r="Y66" s="16">
        <v>20</v>
      </c>
      <c r="Z66" s="21" t="s">
        <v>39</v>
      </c>
      <c r="AA66" s="20">
        <v>750</v>
      </c>
      <c r="AB66" s="17" t="s">
        <v>39</v>
      </c>
      <c r="AC66" s="22" t="s">
        <v>45</v>
      </c>
      <c r="AD66" s="23" t="str">
        <f t="shared" si="11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9032</v>
      </c>
      <c r="B67" s="12" t="str">
        <f t="shared" si="6"/>
        <v>OverStock</v>
      </c>
      <c r="C67" s="13" t="s">
        <v>103</v>
      </c>
      <c r="D67" s="14" t="s">
        <v>41</v>
      </c>
      <c r="E67" s="15">
        <f t="shared" si="7"/>
        <v>56</v>
      </c>
      <c r="F67" s="16">
        <f t="shared" si="8"/>
        <v>63.1</v>
      </c>
      <c r="G67" s="16">
        <f t="shared" si="9"/>
        <v>0</v>
      </c>
      <c r="H67" s="16">
        <f t="shared" si="10"/>
        <v>0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21000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21000</v>
      </c>
      <c r="U67" s="17">
        <v>0</v>
      </c>
      <c r="V67" s="17">
        <v>0</v>
      </c>
      <c r="W67" s="17">
        <v>0</v>
      </c>
      <c r="X67" s="20">
        <v>21000</v>
      </c>
      <c r="Y67" s="16">
        <v>56</v>
      </c>
      <c r="Z67" s="21">
        <v>63.1</v>
      </c>
      <c r="AA67" s="20">
        <v>375</v>
      </c>
      <c r="AB67" s="17">
        <v>333</v>
      </c>
      <c r="AC67" s="22">
        <v>0.9</v>
      </c>
      <c r="AD67" s="23">
        <f t="shared" si="11"/>
        <v>100</v>
      </c>
      <c r="AE67" s="17">
        <v>6000</v>
      </c>
      <c r="AF67" s="17">
        <v>0</v>
      </c>
      <c r="AG67" s="17">
        <v>3000</v>
      </c>
      <c r="AH67" s="17">
        <v>3000</v>
      </c>
      <c r="AI67" s="14" t="s">
        <v>43</v>
      </c>
    </row>
    <row r="68" spans="1:35" ht="16.5" customHeight="1">
      <c r="A68">
        <v>9030</v>
      </c>
      <c r="B68" s="12" t="str">
        <f t="shared" ref="B68:B99" si="12">IF(OR(AA68=0,LEN(AA68)=0)*OR(AB68=0,LEN(AB68)=0),IF(X68&gt;0,"ZeroZero","None"),IF(IF(LEN(Y68)=0,0,Y68)&gt;16,"OverStock",IF(AA68=0,"FCST","Normal")))</f>
        <v>Normal</v>
      </c>
      <c r="C68" s="13" t="s">
        <v>106</v>
      </c>
      <c r="D68" s="14" t="s">
        <v>41</v>
      </c>
      <c r="E68" s="15">
        <f t="shared" ref="E68:E99" si="13">IF(AA68=0,"前八週無拉料",ROUND(M68/AA68,1))</f>
        <v>8</v>
      </c>
      <c r="F68" s="16">
        <f t="shared" ref="F68:F99" si="14">IF(OR(AB68=0,LEN(AB68)=0),"--",ROUND(M68/AB68,1))</f>
        <v>13.2</v>
      </c>
      <c r="G68" s="16">
        <f t="shared" ref="G68:G99" si="15">IF(AA68=0,"--",ROUND(J68/AA68,1))</f>
        <v>0</v>
      </c>
      <c r="H68" s="16">
        <f t="shared" ref="H68:H99" si="16">IF(OR(AB68=0,LEN(AB68)=0),"--",ROUND(J68/AB68,1))</f>
        <v>0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4000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4000</v>
      </c>
      <c r="U68" s="17">
        <v>0</v>
      </c>
      <c r="V68" s="17">
        <v>0</v>
      </c>
      <c r="W68" s="17">
        <v>0</v>
      </c>
      <c r="X68" s="20">
        <v>4000</v>
      </c>
      <c r="Y68" s="16">
        <v>8</v>
      </c>
      <c r="Z68" s="21">
        <v>13.2</v>
      </c>
      <c r="AA68" s="20">
        <v>500</v>
      </c>
      <c r="AB68" s="17">
        <v>304</v>
      </c>
      <c r="AC68" s="22">
        <v>0.6</v>
      </c>
      <c r="AD68" s="23">
        <f t="shared" ref="AD68:AD99" si="17">IF($AC68="E","E",IF($AC68="F","F",IF($AC68&lt;0.5,50,IF($AC68&lt;2,100,150))))</f>
        <v>100</v>
      </c>
      <c r="AE68" s="17">
        <v>0</v>
      </c>
      <c r="AF68" s="17">
        <v>1810</v>
      </c>
      <c r="AG68" s="17">
        <v>2431</v>
      </c>
      <c r="AH68" s="17">
        <v>625</v>
      </c>
      <c r="AI68" s="14" t="s">
        <v>43</v>
      </c>
    </row>
    <row r="69" spans="1:35" ht="16.5" customHeight="1">
      <c r="A69">
        <v>5743</v>
      </c>
      <c r="B69" s="12" t="str">
        <f t="shared" si="12"/>
        <v>Normal</v>
      </c>
      <c r="C69" s="13" t="s">
        <v>107</v>
      </c>
      <c r="D69" s="14" t="s">
        <v>41</v>
      </c>
      <c r="E69" s="15">
        <f t="shared" si="13"/>
        <v>16</v>
      </c>
      <c r="F69" s="16" t="str">
        <f t="shared" si="14"/>
        <v>--</v>
      </c>
      <c r="G69" s="16">
        <f t="shared" si="15"/>
        <v>0</v>
      </c>
      <c r="H69" s="16" t="str">
        <f t="shared" si="16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18000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18000</v>
      </c>
      <c r="U69" s="17">
        <v>0</v>
      </c>
      <c r="V69" s="17">
        <v>0</v>
      </c>
      <c r="W69" s="17">
        <v>0</v>
      </c>
      <c r="X69" s="20">
        <v>18000</v>
      </c>
      <c r="Y69" s="16">
        <v>16</v>
      </c>
      <c r="Z69" s="21" t="s">
        <v>39</v>
      </c>
      <c r="AA69" s="20">
        <v>1125</v>
      </c>
      <c r="AB69" s="17" t="s">
        <v>39</v>
      </c>
      <c r="AC69" s="22" t="s">
        <v>45</v>
      </c>
      <c r="AD69" s="23" t="str">
        <f t="shared" si="17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5774</v>
      </c>
      <c r="B70" s="12" t="str">
        <f t="shared" si="12"/>
        <v>ZeroZero</v>
      </c>
      <c r="C70" s="13" t="s">
        <v>108</v>
      </c>
      <c r="D70" s="14" t="s">
        <v>85</v>
      </c>
      <c r="E70" s="15" t="str">
        <f t="shared" si="13"/>
        <v>前八週無拉料</v>
      </c>
      <c r="F70" s="16" t="str">
        <f t="shared" si="14"/>
        <v>--</v>
      </c>
      <c r="G70" s="16" t="str">
        <f t="shared" si="15"/>
        <v>--</v>
      </c>
      <c r="H70" s="16" t="str">
        <f t="shared" si="16"/>
        <v>--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3000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3000</v>
      </c>
      <c r="U70" s="17">
        <v>0</v>
      </c>
      <c r="V70" s="17">
        <v>0</v>
      </c>
      <c r="W70" s="17">
        <v>0</v>
      </c>
      <c r="X70" s="20">
        <v>3000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45</v>
      </c>
      <c r="AD70" s="23" t="str">
        <f t="shared" si="17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43</v>
      </c>
    </row>
    <row r="71" spans="1:35" ht="16.5" customHeight="1">
      <c r="A71">
        <v>5785</v>
      </c>
      <c r="B71" s="12" t="str">
        <f t="shared" si="12"/>
        <v>FCST</v>
      </c>
      <c r="C71" s="13" t="s">
        <v>109</v>
      </c>
      <c r="D71" s="14" t="s">
        <v>41</v>
      </c>
      <c r="E71" s="15" t="str">
        <f t="shared" si="13"/>
        <v>前八週無拉料</v>
      </c>
      <c r="F71" s="16">
        <f t="shared" si="14"/>
        <v>1.8</v>
      </c>
      <c r="G71" s="16" t="str">
        <f t="shared" si="15"/>
        <v>--</v>
      </c>
      <c r="H71" s="16">
        <f t="shared" si="16"/>
        <v>7.5</v>
      </c>
      <c r="I71" s="25" t="str">
        <f>IFERROR(VLOOKUP(C71,#REF!,8,FALSE),"")</f>
        <v/>
      </c>
      <c r="J71" s="17">
        <v>21360</v>
      </c>
      <c r="K71" s="17">
        <v>9240</v>
      </c>
      <c r="L71" s="25" t="str">
        <f>IFERROR(VLOOKUP(C71,#REF!,11,FALSE),"")</f>
        <v/>
      </c>
      <c r="M71" s="17">
        <v>5160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5160</v>
      </c>
      <c r="U71" s="17">
        <v>0</v>
      </c>
      <c r="V71" s="17">
        <v>0</v>
      </c>
      <c r="W71" s="17">
        <v>0</v>
      </c>
      <c r="X71" s="20">
        <v>26520</v>
      </c>
      <c r="Y71" s="16" t="s">
        <v>39</v>
      </c>
      <c r="Z71" s="21">
        <v>9.3000000000000007</v>
      </c>
      <c r="AA71" s="20">
        <v>0</v>
      </c>
      <c r="AB71" s="17">
        <v>2850</v>
      </c>
      <c r="AC71" s="22" t="s">
        <v>70</v>
      </c>
      <c r="AD71" s="23" t="str">
        <f t="shared" si="17"/>
        <v>F</v>
      </c>
      <c r="AE71" s="17">
        <v>46</v>
      </c>
      <c r="AF71" s="17">
        <v>25600</v>
      </c>
      <c r="AG71" s="17">
        <v>25600</v>
      </c>
      <c r="AH71" s="17">
        <v>0</v>
      </c>
      <c r="AI71" s="14" t="s">
        <v>43</v>
      </c>
    </row>
    <row r="72" spans="1:35" ht="16.5" customHeight="1">
      <c r="A72">
        <v>5816</v>
      </c>
      <c r="B72" s="12" t="str">
        <f t="shared" si="12"/>
        <v>OverStock</v>
      </c>
      <c r="C72" s="13" t="s">
        <v>110</v>
      </c>
      <c r="D72" s="14" t="s">
        <v>41</v>
      </c>
      <c r="E72" s="15">
        <f t="shared" si="13"/>
        <v>6</v>
      </c>
      <c r="F72" s="16">
        <f t="shared" si="14"/>
        <v>1.2</v>
      </c>
      <c r="G72" s="16">
        <f t="shared" si="15"/>
        <v>29.3</v>
      </c>
      <c r="H72" s="16">
        <f t="shared" si="16"/>
        <v>6</v>
      </c>
      <c r="I72" s="25" t="str">
        <f>IFERROR(VLOOKUP(C72,#REF!,8,FALSE),"")</f>
        <v/>
      </c>
      <c r="J72" s="17">
        <v>150535</v>
      </c>
      <c r="K72" s="17">
        <v>64855</v>
      </c>
      <c r="L72" s="25" t="str">
        <f>IFERROR(VLOOKUP(C72,#REF!,11,FALSE),"")</f>
        <v/>
      </c>
      <c r="M72" s="17">
        <v>30940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30940</v>
      </c>
      <c r="U72" s="17">
        <v>0</v>
      </c>
      <c r="V72" s="17">
        <v>0</v>
      </c>
      <c r="W72" s="17">
        <v>0</v>
      </c>
      <c r="X72" s="20">
        <v>181475</v>
      </c>
      <c r="Y72" s="16">
        <v>35.4</v>
      </c>
      <c r="Z72" s="21">
        <v>7.3</v>
      </c>
      <c r="AA72" s="20">
        <v>5132</v>
      </c>
      <c r="AB72" s="17">
        <v>25018</v>
      </c>
      <c r="AC72" s="22">
        <v>4.9000000000000004</v>
      </c>
      <c r="AD72" s="23">
        <f t="shared" si="17"/>
        <v>150</v>
      </c>
      <c r="AE72" s="17">
        <v>94460</v>
      </c>
      <c r="AF72" s="17">
        <v>98704</v>
      </c>
      <c r="AG72" s="17">
        <v>133600</v>
      </c>
      <c r="AH72" s="17">
        <v>21120</v>
      </c>
      <c r="AI72" s="14" t="s">
        <v>43</v>
      </c>
    </row>
    <row r="73" spans="1:35" ht="16.5" customHeight="1">
      <c r="A73">
        <v>5752</v>
      </c>
      <c r="B73" s="12" t="str">
        <f t="shared" si="12"/>
        <v>OverStock</v>
      </c>
      <c r="C73" s="13" t="s">
        <v>111</v>
      </c>
      <c r="D73" s="14" t="s">
        <v>41</v>
      </c>
      <c r="E73" s="15">
        <f t="shared" si="13"/>
        <v>5</v>
      </c>
      <c r="F73" s="16">
        <f t="shared" si="14"/>
        <v>1.1000000000000001</v>
      </c>
      <c r="G73" s="16">
        <f t="shared" si="15"/>
        <v>22.6</v>
      </c>
      <c r="H73" s="16">
        <f t="shared" si="16"/>
        <v>5.0999999999999996</v>
      </c>
      <c r="I73" s="25" t="str">
        <f>IFERROR(VLOOKUP(C73,#REF!,8,FALSE),"")</f>
        <v/>
      </c>
      <c r="J73" s="17">
        <v>104125</v>
      </c>
      <c r="K73" s="17">
        <v>41055</v>
      </c>
      <c r="L73" s="25" t="str">
        <f>IFERROR(VLOOKUP(C73,#REF!,11,FALSE),"")</f>
        <v/>
      </c>
      <c r="M73" s="17">
        <v>23205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23205</v>
      </c>
      <c r="U73" s="17">
        <v>0</v>
      </c>
      <c r="V73" s="17">
        <v>0</v>
      </c>
      <c r="W73" s="17">
        <v>0</v>
      </c>
      <c r="X73" s="20">
        <v>127330</v>
      </c>
      <c r="Y73" s="16">
        <v>27.6</v>
      </c>
      <c r="Z73" s="21">
        <v>6.3</v>
      </c>
      <c r="AA73" s="20">
        <v>4611</v>
      </c>
      <c r="AB73" s="17">
        <v>20230</v>
      </c>
      <c r="AC73" s="22">
        <v>4.4000000000000004</v>
      </c>
      <c r="AD73" s="23">
        <f t="shared" si="17"/>
        <v>150</v>
      </c>
      <c r="AE73" s="17">
        <v>46108</v>
      </c>
      <c r="AF73" s="17">
        <v>135968</v>
      </c>
      <c r="AG73" s="17">
        <v>32640</v>
      </c>
      <c r="AH73" s="17">
        <v>25280</v>
      </c>
      <c r="AI73" s="14" t="s">
        <v>43</v>
      </c>
    </row>
    <row r="74" spans="1:35" ht="16.5" customHeight="1">
      <c r="A74">
        <v>6557</v>
      </c>
      <c r="B74" s="12" t="str">
        <f t="shared" si="12"/>
        <v>OverStock</v>
      </c>
      <c r="C74" s="13" t="s">
        <v>112</v>
      </c>
      <c r="D74" s="14" t="s">
        <v>41</v>
      </c>
      <c r="E74" s="15">
        <f t="shared" si="13"/>
        <v>4.9000000000000004</v>
      </c>
      <c r="F74" s="16">
        <f t="shared" si="14"/>
        <v>1.7</v>
      </c>
      <c r="G74" s="16">
        <f t="shared" si="15"/>
        <v>18.7</v>
      </c>
      <c r="H74" s="16">
        <f t="shared" si="16"/>
        <v>6.7</v>
      </c>
      <c r="I74" s="25" t="str">
        <f>IFERROR(VLOOKUP(C74,#REF!,8,FALSE),"")</f>
        <v/>
      </c>
      <c r="J74" s="17">
        <v>18740</v>
      </c>
      <c r="K74" s="17">
        <v>9140</v>
      </c>
      <c r="L74" s="25" t="str">
        <f>IFERROR(VLOOKUP(C74,#REF!,11,FALSE),"")</f>
        <v/>
      </c>
      <c r="M74" s="17">
        <v>4860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4860</v>
      </c>
      <c r="U74" s="17">
        <v>0</v>
      </c>
      <c r="V74" s="17">
        <v>0</v>
      </c>
      <c r="W74" s="17">
        <v>0</v>
      </c>
      <c r="X74" s="20">
        <v>23600</v>
      </c>
      <c r="Y74" s="16">
        <v>23.6</v>
      </c>
      <c r="Z74" s="21">
        <v>8.4</v>
      </c>
      <c r="AA74" s="20">
        <v>1000</v>
      </c>
      <c r="AB74" s="17">
        <v>2812</v>
      </c>
      <c r="AC74" s="22">
        <v>2.8</v>
      </c>
      <c r="AD74" s="23">
        <f t="shared" si="17"/>
        <v>150</v>
      </c>
      <c r="AE74" s="17">
        <v>0</v>
      </c>
      <c r="AF74" s="17">
        <v>25312</v>
      </c>
      <c r="AG74" s="17">
        <v>0</v>
      </c>
      <c r="AH74" s="17">
        <v>18720</v>
      </c>
      <c r="AI74" s="14" t="s">
        <v>43</v>
      </c>
    </row>
    <row r="75" spans="1:35" ht="16.5" customHeight="1">
      <c r="A75">
        <v>9022</v>
      </c>
      <c r="B75" s="12" t="str">
        <f t="shared" si="12"/>
        <v>OverStock</v>
      </c>
      <c r="C75" s="13" t="s">
        <v>113</v>
      </c>
      <c r="D75" s="14" t="s">
        <v>41</v>
      </c>
      <c r="E75" s="15">
        <f t="shared" si="13"/>
        <v>21.2</v>
      </c>
      <c r="F75" s="16" t="str">
        <f t="shared" si="14"/>
        <v>--</v>
      </c>
      <c r="G75" s="16">
        <f t="shared" si="15"/>
        <v>0</v>
      </c>
      <c r="H75" s="16" t="str">
        <f t="shared" si="16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119410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119410</v>
      </c>
      <c r="U75" s="17">
        <v>0</v>
      </c>
      <c r="V75" s="17">
        <v>0</v>
      </c>
      <c r="W75" s="17">
        <v>0</v>
      </c>
      <c r="X75" s="20">
        <v>119410</v>
      </c>
      <c r="Y75" s="16">
        <v>50</v>
      </c>
      <c r="Z75" s="21" t="s">
        <v>39</v>
      </c>
      <c r="AA75" s="20">
        <v>5625</v>
      </c>
      <c r="AB75" s="17" t="s">
        <v>39</v>
      </c>
      <c r="AC75" s="22" t="s">
        <v>45</v>
      </c>
      <c r="AD75" s="23" t="str">
        <f t="shared" si="17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43</v>
      </c>
    </row>
    <row r="76" spans="1:35" ht="16.5" customHeight="1">
      <c r="A76">
        <v>5803</v>
      </c>
      <c r="B76" s="12" t="str">
        <f t="shared" si="12"/>
        <v>None</v>
      </c>
      <c r="C76" s="13" t="s">
        <v>114</v>
      </c>
      <c r="D76" s="14" t="s">
        <v>41</v>
      </c>
      <c r="E76" s="15" t="str">
        <f t="shared" si="13"/>
        <v>前八週無拉料</v>
      </c>
      <c r="F76" s="16" t="str">
        <f t="shared" si="14"/>
        <v>--</v>
      </c>
      <c r="G76" s="16" t="str">
        <f t="shared" si="15"/>
        <v>--</v>
      </c>
      <c r="H76" s="16" t="str">
        <f t="shared" si="16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0</v>
      </c>
      <c r="W76" s="17">
        <v>0</v>
      </c>
      <c r="X76" s="20">
        <v>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45</v>
      </c>
      <c r="AD76" s="23" t="str">
        <f t="shared" si="17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5804</v>
      </c>
      <c r="B77" s="12" t="str">
        <f t="shared" si="12"/>
        <v>None</v>
      </c>
      <c r="C77" s="13" t="s">
        <v>115</v>
      </c>
      <c r="D77" s="14" t="s">
        <v>41</v>
      </c>
      <c r="E77" s="15" t="str">
        <f t="shared" si="13"/>
        <v>前八週無拉料</v>
      </c>
      <c r="F77" s="16" t="str">
        <f t="shared" si="14"/>
        <v>--</v>
      </c>
      <c r="G77" s="16" t="str">
        <f t="shared" si="15"/>
        <v>--</v>
      </c>
      <c r="H77" s="16" t="str">
        <f t="shared" si="16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45</v>
      </c>
      <c r="AD77" s="23" t="str">
        <f t="shared" si="17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9571</v>
      </c>
      <c r="B78" s="12" t="str">
        <f t="shared" si="12"/>
        <v>OverStock</v>
      </c>
      <c r="C78" s="13" t="s">
        <v>117</v>
      </c>
      <c r="D78" s="14" t="s">
        <v>41</v>
      </c>
      <c r="E78" s="15">
        <f t="shared" si="13"/>
        <v>20.9</v>
      </c>
      <c r="F78" s="16">
        <f t="shared" si="14"/>
        <v>3.1</v>
      </c>
      <c r="G78" s="16">
        <f t="shared" si="15"/>
        <v>31.1</v>
      </c>
      <c r="H78" s="16">
        <f t="shared" si="16"/>
        <v>4.5999999999999996</v>
      </c>
      <c r="I78" s="25" t="str">
        <f>IFERROR(VLOOKUP(C78,#REF!,8,FALSE),"")</f>
        <v/>
      </c>
      <c r="J78" s="17">
        <v>210000</v>
      </c>
      <c r="K78" s="17">
        <v>210000</v>
      </c>
      <c r="L78" s="25" t="str">
        <f>IFERROR(VLOOKUP(C78,#REF!,11,FALSE),"")</f>
        <v/>
      </c>
      <c r="M78" s="17">
        <v>141000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141000</v>
      </c>
      <c r="U78" s="17">
        <v>0</v>
      </c>
      <c r="V78" s="17">
        <v>0</v>
      </c>
      <c r="W78" s="17">
        <v>0</v>
      </c>
      <c r="X78" s="20">
        <v>351000</v>
      </c>
      <c r="Y78" s="16">
        <v>52</v>
      </c>
      <c r="Z78" s="21">
        <v>7.6</v>
      </c>
      <c r="AA78" s="20">
        <v>6750</v>
      </c>
      <c r="AB78" s="17">
        <v>45924</v>
      </c>
      <c r="AC78" s="22">
        <v>6.8</v>
      </c>
      <c r="AD78" s="23">
        <f t="shared" si="17"/>
        <v>150</v>
      </c>
      <c r="AE78" s="17">
        <v>149596</v>
      </c>
      <c r="AF78" s="17">
        <v>237804</v>
      </c>
      <c r="AG78" s="17">
        <v>136372</v>
      </c>
      <c r="AH78" s="17">
        <v>100702</v>
      </c>
      <c r="AI78" s="14" t="s">
        <v>43</v>
      </c>
    </row>
    <row r="79" spans="1:35" ht="16.5" customHeight="1">
      <c r="A79">
        <v>5805</v>
      </c>
      <c r="B79" s="12" t="str">
        <f t="shared" si="12"/>
        <v>OverStock</v>
      </c>
      <c r="C79" s="13" t="s">
        <v>119</v>
      </c>
      <c r="D79" s="14" t="s">
        <v>41</v>
      </c>
      <c r="E79" s="15">
        <f t="shared" si="13"/>
        <v>27.6</v>
      </c>
      <c r="F79" s="16">
        <f t="shared" si="14"/>
        <v>2.2000000000000002</v>
      </c>
      <c r="G79" s="16">
        <f t="shared" si="15"/>
        <v>73.8</v>
      </c>
      <c r="H79" s="16">
        <f t="shared" si="16"/>
        <v>5.9</v>
      </c>
      <c r="I79" s="25" t="str">
        <f>IFERROR(VLOOKUP(C79,#REF!,8,FALSE),"")</f>
        <v/>
      </c>
      <c r="J79" s="17">
        <v>249000</v>
      </c>
      <c r="K79" s="17">
        <v>231000</v>
      </c>
      <c r="L79" s="25" t="str">
        <f>IFERROR(VLOOKUP(C79,#REF!,11,FALSE),"")</f>
        <v/>
      </c>
      <c r="M79" s="17">
        <v>93000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93000</v>
      </c>
      <c r="U79" s="17">
        <v>0</v>
      </c>
      <c r="V79" s="17">
        <v>0</v>
      </c>
      <c r="W79" s="17">
        <v>0</v>
      </c>
      <c r="X79" s="20">
        <v>342000</v>
      </c>
      <c r="Y79" s="16">
        <v>101.3</v>
      </c>
      <c r="Z79" s="21">
        <v>8.1</v>
      </c>
      <c r="AA79" s="20">
        <v>3375</v>
      </c>
      <c r="AB79" s="17">
        <v>42062</v>
      </c>
      <c r="AC79" s="22">
        <v>12.5</v>
      </c>
      <c r="AD79" s="23">
        <f t="shared" si="17"/>
        <v>150</v>
      </c>
      <c r="AE79" s="17">
        <v>131834</v>
      </c>
      <c r="AF79" s="17">
        <v>229428</v>
      </c>
      <c r="AG79" s="17">
        <v>124712</v>
      </c>
      <c r="AH79" s="17">
        <v>77300</v>
      </c>
      <c r="AI79" s="14" t="s">
        <v>43</v>
      </c>
    </row>
    <row r="80" spans="1:35" ht="16.5" customHeight="1">
      <c r="A80">
        <v>9587</v>
      </c>
      <c r="B80" s="12" t="str">
        <f t="shared" si="12"/>
        <v>FCST</v>
      </c>
      <c r="C80" s="13" t="s">
        <v>120</v>
      </c>
      <c r="D80" s="14" t="s">
        <v>41</v>
      </c>
      <c r="E80" s="15" t="str">
        <f t="shared" si="13"/>
        <v>前八週無拉料</v>
      </c>
      <c r="F80" s="16">
        <f t="shared" si="14"/>
        <v>0</v>
      </c>
      <c r="G80" s="16" t="str">
        <f t="shared" si="15"/>
        <v>--</v>
      </c>
      <c r="H80" s="16">
        <f t="shared" si="16"/>
        <v>0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">
        <v>39</v>
      </c>
      <c r="Z80" s="21">
        <v>0</v>
      </c>
      <c r="AA80" s="20">
        <v>0</v>
      </c>
      <c r="AB80" s="17">
        <v>2750</v>
      </c>
      <c r="AC80" s="22" t="s">
        <v>70</v>
      </c>
      <c r="AD80" s="23" t="str">
        <f t="shared" si="17"/>
        <v>F</v>
      </c>
      <c r="AE80" s="17">
        <v>4888</v>
      </c>
      <c r="AF80" s="17">
        <v>16640</v>
      </c>
      <c r="AG80" s="17">
        <v>6024</v>
      </c>
      <c r="AH80" s="17">
        <v>5548</v>
      </c>
      <c r="AI80" s="14" t="s">
        <v>43</v>
      </c>
    </row>
    <row r="81" spans="1:35" ht="16.5" customHeight="1">
      <c r="A81">
        <v>5771</v>
      </c>
      <c r="B81" s="12" t="str">
        <f t="shared" si="12"/>
        <v>OverStock</v>
      </c>
      <c r="C81" s="13" t="s">
        <v>121</v>
      </c>
      <c r="D81" s="14" t="s">
        <v>41</v>
      </c>
      <c r="E81" s="15">
        <f t="shared" si="13"/>
        <v>28</v>
      </c>
      <c r="F81" s="16">
        <f t="shared" si="14"/>
        <v>15.7</v>
      </c>
      <c r="G81" s="16">
        <f t="shared" si="15"/>
        <v>12.7</v>
      </c>
      <c r="H81" s="16">
        <f t="shared" si="16"/>
        <v>7.1</v>
      </c>
      <c r="I81" s="25" t="str">
        <f>IFERROR(VLOOKUP(C81,#REF!,8,FALSE),"")</f>
        <v/>
      </c>
      <c r="J81" s="17">
        <v>190000</v>
      </c>
      <c r="K81" s="17">
        <v>50000</v>
      </c>
      <c r="L81" s="25" t="str">
        <f>IFERROR(VLOOKUP(C81,#REF!,11,FALSE),"")</f>
        <v/>
      </c>
      <c r="M81" s="17">
        <v>420000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420000</v>
      </c>
      <c r="U81" s="17">
        <v>0</v>
      </c>
      <c r="V81" s="17">
        <v>0</v>
      </c>
      <c r="W81" s="17">
        <v>0</v>
      </c>
      <c r="X81" s="20">
        <v>610000</v>
      </c>
      <c r="Y81" s="16">
        <v>40.700000000000003</v>
      </c>
      <c r="Z81" s="21">
        <v>22.9</v>
      </c>
      <c r="AA81" s="20">
        <v>15000</v>
      </c>
      <c r="AB81" s="17">
        <v>26667</v>
      </c>
      <c r="AC81" s="22">
        <v>1.8</v>
      </c>
      <c r="AD81" s="23">
        <f t="shared" si="17"/>
        <v>100</v>
      </c>
      <c r="AE81" s="17">
        <v>120000</v>
      </c>
      <c r="AF81" s="17">
        <v>120000</v>
      </c>
      <c r="AG81" s="17">
        <v>120000</v>
      </c>
      <c r="AH81" s="17">
        <v>120000</v>
      </c>
      <c r="AI81" s="14" t="s">
        <v>43</v>
      </c>
    </row>
    <row r="82" spans="1:35" ht="16.5" customHeight="1">
      <c r="A82">
        <v>8976</v>
      </c>
      <c r="B82" s="12" t="str">
        <f t="shared" si="12"/>
        <v>None</v>
      </c>
      <c r="C82" s="13" t="s">
        <v>122</v>
      </c>
      <c r="D82" s="14" t="s">
        <v>41</v>
      </c>
      <c r="E82" s="15" t="str">
        <f t="shared" si="13"/>
        <v>前八週無拉料</v>
      </c>
      <c r="F82" s="16" t="str">
        <f t="shared" si="14"/>
        <v>--</v>
      </c>
      <c r="G82" s="16" t="str">
        <f t="shared" si="15"/>
        <v>--</v>
      </c>
      <c r="H82" s="16" t="str">
        <f t="shared" si="16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45</v>
      </c>
      <c r="AD82" s="23" t="str">
        <f t="shared" si="17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5802</v>
      </c>
      <c r="B83" s="12" t="str">
        <f t="shared" si="12"/>
        <v>OverStock</v>
      </c>
      <c r="C83" s="13" t="s">
        <v>123</v>
      </c>
      <c r="D83" s="14" t="s">
        <v>41</v>
      </c>
      <c r="E83" s="15">
        <f t="shared" si="13"/>
        <v>40</v>
      </c>
      <c r="F83" s="16">
        <f t="shared" si="14"/>
        <v>14.1</v>
      </c>
      <c r="G83" s="16">
        <f t="shared" si="15"/>
        <v>0</v>
      </c>
      <c r="H83" s="16">
        <f t="shared" si="16"/>
        <v>0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15000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15000</v>
      </c>
      <c r="U83" s="17">
        <v>0</v>
      </c>
      <c r="V83" s="17">
        <v>0</v>
      </c>
      <c r="W83" s="17">
        <v>0</v>
      </c>
      <c r="X83" s="20">
        <v>15000</v>
      </c>
      <c r="Y83" s="16">
        <v>40</v>
      </c>
      <c r="Z83" s="21">
        <v>14.1</v>
      </c>
      <c r="AA83" s="20">
        <v>375</v>
      </c>
      <c r="AB83" s="17">
        <v>1064</v>
      </c>
      <c r="AC83" s="22">
        <v>2.8</v>
      </c>
      <c r="AD83" s="23">
        <f t="shared" si="17"/>
        <v>150</v>
      </c>
      <c r="AE83" s="17">
        <v>1524</v>
      </c>
      <c r="AF83" s="17">
        <v>8060</v>
      </c>
      <c r="AG83" s="17">
        <v>0</v>
      </c>
      <c r="AH83" s="17">
        <v>9848</v>
      </c>
      <c r="AI83" s="14" t="s">
        <v>43</v>
      </c>
    </row>
    <row r="84" spans="1:35" ht="16.5" customHeight="1">
      <c r="A84">
        <v>6560</v>
      </c>
      <c r="B84" s="12" t="str">
        <f t="shared" si="12"/>
        <v>OverStock</v>
      </c>
      <c r="C84" s="13" t="s">
        <v>124</v>
      </c>
      <c r="D84" s="14" t="s">
        <v>41</v>
      </c>
      <c r="E84" s="15">
        <f t="shared" si="13"/>
        <v>24</v>
      </c>
      <c r="F84" s="16">
        <f t="shared" si="14"/>
        <v>6.4</v>
      </c>
      <c r="G84" s="16">
        <f t="shared" si="15"/>
        <v>24</v>
      </c>
      <c r="H84" s="16">
        <f t="shared" si="16"/>
        <v>6.4</v>
      </c>
      <c r="I84" s="25" t="str">
        <f>IFERROR(VLOOKUP(C84,#REF!,8,FALSE),"")</f>
        <v/>
      </c>
      <c r="J84" s="17">
        <v>9000</v>
      </c>
      <c r="K84" s="17">
        <v>0</v>
      </c>
      <c r="L84" s="25" t="str">
        <f>IFERROR(VLOOKUP(C84,#REF!,11,FALSE),"")</f>
        <v/>
      </c>
      <c r="M84" s="17">
        <v>9000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9000</v>
      </c>
      <c r="U84" s="17">
        <v>0</v>
      </c>
      <c r="V84" s="17">
        <v>0</v>
      </c>
      <c r="W84" s="17">
        <v>0</v>
      </c>
      <c r="X84" s="20">
        <v>18000</v>
      </c>
      <c r="Y84" s="16">
        <v>48</v>
      </c>
      <c r="Z84" s="21">
        <v>12.7</v>
      </c>
      <c r="AA84" s="20">
        <v>375</v>
      </c>
      <c r="AB84" s="17">
        <v>1414</v>
      </c>
      <c r="AC84" s="22">
        <v>3.8</v>
      </c>
      <c r="AD84" s="23">
        <f t="shared" si="17"/>
        <v>150</v>
      </c>
      <c r="AE84" s="17">
        <v>3748</v>
      </c>
      <c r="AF84" s="17">
        <v>8984</v>
      </c>
      <c r="AG84" s="17">
        <v>0</v>
      </c>
      <c r="AH84" s="17">
        <v>10660</v>
      </c>
      <c r="AI84" s="14" t="s">
        <v>43</v>
      </c>
    </row>
    <row r="85" spans="1:35" ht="16.5" customHeight="1">
      <c r="A85">
        <v>9573</v>
      </c>
      <c r="B85" s="12" t="str">
        <f t="shared" si="12"/>
        <v>ZeroZero</v>
      </c>
      <c r="C85" s="13" t="s">
        <v>125</v>
      </c>
      <c r="D85" s="14" t="s">
        <v>41</v>
      </c>
      <c r="E85" s="15" t="str">
        <f t="shared" si="13"/>
        <v>前八週無拉料</v>
      </c>
      <c r="F85" s="16" t="str">
        <f t="shared" si="14"/>
        <v>--</v>
      </c>
      <c r="G85" s="16" t="str">
        <f t="shared" si="15"/>
        <v>--</v>
      </c>
      <c r="H85" s="16" t="str">
        <f t="shared" si="16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12000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12000</v>
      </c>
      <c r="U85" s="17">
        <v>0</v>
      </c>
      <c r="V85" s="17">
        <v>0</v>
      </c>
      <c r="W85" s="17">
        <v>0</v>
      </c>
      <c r="X85" s="20">
        <v>12000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45</v>
      </c>
      <c r="AD85" s="23" t="str">
        <f t="shared" si="17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6558</v>
      </c>
      <c r="B86" s="12" t="str">
        <f t="shared" si="12"/>
        <v>OverStock</v>
      </c>
      <c r="C86" s="13" t="s">
        <v>126</v>
      </c>
      <c r="D86" s="14" t="s">
        <v>41</v>
      </c>
      <c r="E86" s="15">
        <f t="shared" si="13"/>
        <v>31.7</v>
      </c>
      <c r="F86" s="16">
        <f t="shared" si="14"/>
        <v>4.5999999999999996</v>
      </c>
      <c r="G86" s="16">
        <f t="shared" si="15"/>
        <v>17.8</v>
      </c>
      <c r="H86" s="16">
        <f t="shared" si="16"/>
        <v>2.6</v>
      </c>
      <c r="I86" s="25" t="str">
        <f>IFERROR(VLOOKUP(C86,#REF!,8,FALSE),"")</f>
        <v/>
      </c>
      <c r="J86" s="17">
        <v>174000</v>
      </c>
      <c r="K86" s="17">
        <v>117000</v>
      </c>
      <c r="L86" s="25" t="str">
        <f>IFERROR(VLOOKUP(C86,#REF!,11,FALSE),"")</f>
        <v/>
      </c>
      <c r="M86" s="17">
        <v>309000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309000</v>
      </c>
      <c r="U86" s="17">
        <v>0</v>
      </c>
      <c r="V86" s="17">
        <v>0</v>
      </c>
      <c r="W86" s="17">
        <v>0</v>
      </c>
      <c r="X86" s="20">
        <v>483000</v>
      </c>
      <c r="Y86" s="16">
        <v>49.5</v>
      </c>
      <c r="Z86" s="21">
        <v>7.1</v>
      </c>
      <c r="AA86" s="20">
        <v>9750</v>
      </c>
      <c r="AB86" s="17">
        <v>67830</v>
      </c>
      <c r="AC86" s="22">
        <v>7</v>
      </c>
      <c r="AD86" s="23">
        <f t="shared" si="17"/>
        <v>150</v>
      </c>
      <c r="AE86" s="17">
        <v>216588</v>
      </c>
      <c r="AF86" s="17">
        <v>356298</v>
      </c>
      <c r="AG86" s="17">
        <v>200202</v>
      </c>
      <c r="AH86" s="17">
        <v>127140</v>
      </c>
      <c r="AI86" s="14" t="s">
        <v>43</v>
      </c>
    </row>
    <row r="87" spans="1:35" ht="16.5" customHeight="1">
      <c r="A87">
        <v>6562</v>
      </c>
      <c r="B87" s="12" t="str">
        <f t="shared" si="12"/>
        <v>ZeroZero</v>
      </c>
      <c r="C87" s="13" t="s">
        <v>127</v>
      </c>
      <c r="D87" s="14" t="s">
        <v>41</v>
      </c>
      <c r="E87" s="15" t="str">
        <f t="shared" si="13"/>
        <v>前八週無拉料</v>
      </c>
      <c r="F87" s="16" t="str">
        <f t="shared" si="14"/>
        <v>--</v>
      </c>
      <c r="G87" s="16" t="str">
        <f t="shared" si="15"/>
        <v>--</v>
      </c>
      <c r="H87" s="16" t="str">
        <f t="shared" si="16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9000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9000</v>
      </c>
      <c r="U87" s="17">
        <v>0</v>
      </c>
      <c r="V87" s="17">
        <v>0</v>
      </c>
      <c r="W87" s="17">
        <v>0</v>
      </c>
      <c r="X87" s="20">
        <v>9000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45</v>
      </c>
      <c r="AD87" s="23" t="str">
        <f t="shared" si="17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9577</v>
      </c>
      <c r="B88" s="12" t="str">
        <f t="shared" si="12"/>
        <v>OverStock</v>
      </c>
      <c r="C88" s="13" t="s">
        <v>128</v>
      </c>
      <c r="D88" s="14" t="s">
        <v>41</v>
      </c>
      <c r="E88" s="15">
        <f t="shared" si="13"/>
        <v>15</v>
      </c>
      <c r="F88" s="16">
        <f t="shared" si="14"/>
        <v>5</v>
      </c>
      <c r="G88" s="16">
        <f t="shared" si="15"/>
        <v>20</v>
      </c>
      <c r="H88" s="16">
        <f t="shared" si="16"/>
        <v>6.6</v>
      </c>
      <c r="I88" s="25" t="str">
        <f>IFERROR(VLOOKUP(C88,#REF!,8,FALSE),"")</f>
        <v/>
      </c>
      <c r="J88" s="17">
        <v>60000</v>
      </c>
      <c r="K88" s="17">
        <v>39000</v>
      </c>
      <c r="L88" s="25" t="str">
        <f>IFERROR(VLOOKUP(C88,#REF!,11,FALSE),"")</f>
        <v/>
      </c>
      <c r="M88" s="17">
        <v>45000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45000</v>
      </c>
      <c r="U88" s="17">
        <v>0</v>
      </c>
      <c r="V88" s="17">
        <v>0</v>
      </c>
      <c r="W88" s="17">
        <v>0</v>
      </c>
      <c r="X88" s="20">
        <v>105000</v>
      </c>
      <c r="Y88" s="16">
        <v>35</v>
      </c>
      <c r="Z88" s="21">
        <v>11.6</v>
      </c>
      <c r="AA88" s="20">
        <v>3000</v>
      </c>
      <c r="AB88" s="17">
        <v>9034</v>
      </c>
      <c r="AC88" s="22">
        <v>3</v>
      </c>
      <c r="AD88" s="23">
        <f t="shared" si="17"/>
        <v>150</v>
      </c>
      <c r="AE88" s="17">
        <v>6086</v>
      </c>
      <c r="AF88" s="17">
        <v>54042</v>
      </c>
      <c r="AG88" s="17">
        <v>37662</v>
      </c>
      <c r="AH88" s="17">
        <v>52308</v>
      </c>
      <c r="AI88" s="14" t="s">
        <v>43</v>
      </c>
    </row>
    <row r="89" spans="1:35" ht="16.5" customHeight="1">
      <c r="A89">
        <v>6561</v>
      </c>
      <c r="B89" s="12" t="str">
        <f t="shared" si="12"/>
        <v>None</v>
      </c>
      <c r="C89" s="13" t="s">
        <v>129</v>
      </c>
      <c r="D89" s="14" t="s">
        <v>41</v>
      </c>
      <c r="E89" s="15" t="str">
        <f t="shared" si="13"/>
        <v>前八週無拉料</v>
      </c>
      <c r="F89" s="16" t="str">
        <f t="shared" si="14"/>
        <v>--</v>
      </c>
      <c r="G89" s="16" t="str">
        <f t="shared" si="15"/>
        <v>--</v>
      </c>
      <c r="H89" s="16" t="str">
        <f t="shared" si="16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45</v>
      </c>
      <c r="AD89" s="23" t="str">
        <f t="shared" si="17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43</v>
      </c>
    </row>
    <row r="90" spans="1:35" ht="16.5" customHeight="1">
      <c r="A90">
        <v>8977</v>
      </c>
      <c r="B90" s="12" t="str">
        <f t="shared" si="12"/>
        <v>None</v>
      </c>
      <c r="C90" s="13" t="s">
        <v>130</v>
      </c>
      <c r="D90" s="14" t="s">
        <v>41</v>
      </c>
      <c r="E90" s="15" t="str">
        <f t="shared" si="13"/>
        <v>前八週無拉料</v>
      </c>
      <c r="F90" s="16" t="str">
        <f t="shared" si="14"/>
        <v>--</v>
      </c>
      <c r="G90" s="16" t="str">
        <f t="shared" si="15"/>
        <v>--</v>
      </c>
      <c r="H90" s="16" t="str">
        <f t="shared" si="16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0</v>
      </c>
      <c r="W90" s="17">
        <v>0</v>
      </c>
      <c r="X90" s="20">
        <v>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45</v>
      </c>
      <c r="AD90" s="23" t="str">
        <f t="shared" si="17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6563</v>
      </c>
      <c r="B91" s="12" t="str">
        <f t="shared" si="12"/>
        <v>OverStock</v>
      </c>
      <c r="C91" s="13" t="s">
        <v>131</v>
      </c>
      <c r="D91" s="14" t="s">
        <v>41</v>
      </c>
      <c r="E91" s="15">
        <f t="shared" si="13"/>
        <v>10.8</v>
      </c>
      <c r="F91" s="16">
        <f t="shared" si="14"/>
        <v>2.2999999999999998</v>
      </c>
      <c r="G91" s="16">
        <f t="shared" si="15"/>
        <v>24</v>
      </c>
      <c r="H91" s="16">
        <f t="shared" si="16"/>
        <v>5.2</v>
      </c>
      <c r="I91" s="25" t="str">
        <f>IFERROR(VLOOKUP(C91,#REF!,8,FALSE),"")</f>
        <v/>
      </c>
      <c r="J91" s="17">
        <v>234000</v>
      </c>
      <c r="K91" s="17">
        <v>201000</v>
      </c>
      <c r="L91" s="25" t="str">
        <f>IFERROR(VLOOKUP(C91,#REF!,11,FALSE),"")</f>
        <v/>
      </c>
      <c r="M91" s="17">
        <v>105000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105000</v>
      </c>
      <c r="U91" s="17">
        <v>0</v>
      </c>
      <c r="V91" s="17">
        <v>0</v>
      </c>
      <c r="W91" s="17">
        <v>0</v>
      </c>
      <c r="X91" s="20">
        <v>339000</v>
      </c>
      <c r="Y91" s="16">
        <v>37.200000000000003</v>
      </c>
      <c r="Z91" s="21">
        <v>8.1</v>
      </c>
      <c r="AA91" s="20">
        <v>9750</v>
      </c>
      <c r="AB91" s="17">
        <v>44798</v>
      </c>
      <c r="AC91" s="22">
        <v>4.5999999999999996</v>
      </c>
      <c r="AD91" s="23">
        <f t="shared" si="17"/>
        <v>150</v>
      </c>
      <c r="AE91" s="17">
        <v>136512</v>
      </c>
      <c r="AF91" s="17">
        <v>234672</v>
      </c>
      <c r="AG91" s="17">
        <v>166240</v>
      </c>
      <c r="AH91" s="17">
        <v>46400</v>
      </c>
      <c r="AI91" s="14" t="s">
        <v>43</v>
      </c>
    </row>
    <row r="92" spans="1:35" ht="16.5" customHeight="1">
      <c r="A92">
        <v>5800</v>
      </c>
      <c r="B92" s="12" t="str">
        <f t="shared" si="12"/>
        <v>ZeroZero</v>
      </c>
      <c r="C92" s="13" t="s">
        <v>132</v>
      </c>
      <c r="D92" s="14" t="s">
        <v>41</v>
      </c>
      <c r="E92" s="15" t="str">
        <f t="shared" si="13"/>
        <v>前八週無拉料</v>
      </c>
      <c r="F92" s="16" t="str">
        <f t="shared" si="14"/>
        <v>--</v>
      </c>
      <c r="G92" s="16" t="str">
        <f t="shared" si="15"/>
        <v>--</v>
      </c>
      <c r="H92" s="16" t="str">
        <f t="shared" si="16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3000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3000</v>
      </c>
      <c r="U92" s="17">
        <v>0</v>
      </c>
      <c r="V92" s="17">
        <v>0</v>
      </c>
      <c r="W92" s="17">
        <v>0</v>
      </c>
      <c r="X92" s="20">
        <v>3000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45</v>
      </c>
      <c r="AD92" s="23" t="str">
        <f t="shared" si="17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5812</v>
      </c>
      <c r="B93" s="12" t="str">
        <f t="shared" si="12"/>
        <v>OverStock</v>
      </c>
      <c r="C93" s="13" t="s">
        <v>133</v>
      </c>
      <c r="D93" s="14" t="s">
        <v>41</v>
      </c>
      <c r="E93" s="15">
        <f t="shared" si="13"/>
        <v>28</v>
      </c>
      <c r="F93" s="16">
        <f t="shared" si="14"/>
        <v>16.3</v>
      </c>
      <c r="G93" s="16">
        <f t="shared" si="15"/>
        <v>0</v>
      </c>
      <c r="H93" s="16">
        <f t="shared" si="16"/>
        <v>0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21000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21000</v>
      </c>
      <c r="U93" s="17">
        <v>0</v>
      </c>
      <c r="V93" s="17">
        <v>0</v>
      </c>
      <c r="W93" s="17">
        <v>0</v>
      </c>
      <c r="X93" s="20">
        <v>21000</v>
      </c>
      <c r="Y93" s="16">
        <v>28</v>
      </c>
      <c r="Z93" s="21">
        <v>16.3</v>
      </c>
      <c r="AA93" s="20">
        <v>750</v>
      </c>
      <c r="AB93" s="17">
        <v>1290</v>
      </c>
      <c r="AC93" s="22">
        <v>1.7</v>
      </c>
      <c r="AD93" s="23">
        <f t="shared" si="17"/>
        <v>100</v>
      </c>
      <c r="AE93" s="17">
        <v>2008</v>
      </c>
      <c r="AF93" s="17">
        <v>9600</v>
      </c>
      <c r="AG93" s="17">
        <v>12000</v>
      </c>
      <c r="AH93" s="17">
        <v>12000</v>
      </c>
      <c r="AI93" s="14" t="s">
        <v>43</v>
      </c>
    </row>
    <row r="94" spans="1:35" ht="16.5" customHeight="1">
      <c r="A94">
        <v>5779</v>
      </c>
      <c r="B94" s="12" t="str">
        <f t="shared" si="12"/>
        <v>OverStock</v>
      </c>
      <c r="C94" s="13" t="s">
        <v>134</v>
      </c>
      <c r="D94" s="14" t="s">
        <v>41</v>
      </c>
      <c r="E94" s="15">
        <f t="shared" si="13"/>
        <v>17.600000000000001</v>
      </c>
      <c r="F94" s="16">
        <f t="shared" si="14"/>
        <v>3.2</v>
      </c>
      <c r="G94" s="16">
        <f t="shared" si="15"/>
        <v>21.2</v>
      </c>
      <c r="H94" s="16">
        <f t="shared" si="16"/>
        <v>3.8</v>
      </c>
      <c r="I94" s="25" t="str">
        <f>IFERROR(VLOOKUP(C94,#REF!,8,FALSE),"")</f>
        <v/>
      </c>
      <c r="J94" s="17">
        <v>159000</v>
      </c>
      <c r="K94" s="17">
        <v>129000</v>
      </c>
      <c r="L94" s="25" t="str">
        <f>IFERROR(VLOOKUP(C94,#REF!,11,FALSE),"")</f>
        <v/>
      </c>
      <c r="M94" s="17">
        <v>132000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132000</v>
      </c>
      <c r="U94" s="17">
        <v>0</v>
      </c>
      <c r="V94" s="17">
        <v>0</v>
      </c>
      <c r="W94" s="17">
        <v>0</v>
      </c>
      <c r="X94" s="20">
        <v>291000</v>
      </c>
      <c r="Y94" s="16">
        <v>38.799999999999997</v>
      </c>
      <c r="Z94" s="21">
        <v>6.9</v>
      </c>
      <c r="AA94" s="20">
        <v>7500</v>
      </c>
      <c r="AB94" s="17">
        <v>41902</v>
      </c>
      <c r="AC94" s="22">
        <v>5.6</v>
      </c>
      <c r="AD94" s="23">
        <f t="shared" si="17"/>
        <v>150</v>
      </c>
      <c r="AE94" s="17">
        <v>133322</v>
      </c>
      <c r="AF94" s="17">
        <v>211518</v>
      </c>
      <c r="AG94" s="17">
        <v>124752</v>
      </c>
      <c r="AH94" s="17">
        <v>89600</v>
      </c>
      <c r="AI94" s="14" t="s">
        <v>43</v>
      </c>
    </row>
    <row r="95" spans="1:35" ht="16.5" customHeight="1">
      <c r="A95">
        <v>5791</v>
      </c>
      <c r="B95" s="12" t="str">
        <f t="shared" si="12"/>
        <v>ZeroZero</v>
      </c>
      <c r="C95" s="13" t="s">
        <v>135</v>
      </c>
      <c r="D95" s="14" t="s">
        <v>41</v>
      </c>
      <c r="E95" s="15" t="str">
        <f t="shared" si="13"/>
        <v>前八週無拉料</v>
      </c>
      <c r="F95" s="16" t="str">
        <f t="shared" si="14"/>
        <v>--</v>
      </c>
      <c r="G95" s="16" t="str">
        <f t="shared" si="15"/>
        <v>--</v>
      </c>
      <c r="H95" s="16" t="str">
        <f t="shared" si="16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87000</v>
      </c>
      <c r="N95" s="18" t="s">
        <v>42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87000</v>
      </c>
      <c r="U95" s="17">
        <v>0</v>
      </c>
      <c r="V95" s="17">
        <v>0</v>
      </c>
      <c r="W95" s="17">
        <v>0</v>
      </c>
      <c r="X95" s="20">
        <v>87000</v>
      </c>
      <c r="Y95" s="16" t="s">
        <v>39</v>
      </c>
      <c r="Z95" s="21" t="s">
        <v>39</v>
      </c>
      <c r="AA95" s="20">
        <v>0</v>
      </c>
      <c r="AB95" s="17" t="s">
        <v>39</v>
      </c>
      <c r="AC95" s="22" t="s">
        <v>45</v>
      </c>
      <c r="AD95" s="23" t="str">
        <f t="shared" si="17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43</v>
      </c>
    </row>
    <row r="96" spans="1:35" ht="16.5" customHeight="1">
      <c r="A96">
        <v>5777</v>
      </c>
      <c r="B96" s="12" t="str">
        <f t="shared" si="12"/>
        <v>OverStock</v>
      </c>
      <c r="C96" s="13" t="s">
        <v>136</v>
      </c>
      <c r="D96" s="14" t="s">
        <v>41</v>
      </c>
      <c r="E96" s="15">
        <f t="shared" si="13"/>
        <v>0</v>
      </c>
      <c r="F96" s="16">
        <f t="shared" si="14"/>
        <v>0</v>
      </c>
      <c r="G96" s="16">
        <f t="shared" si="15"/>
        <v>49.9</v>
      </c>
      <c r="H96" s="16">
        <f t="shared" si="16"/>
        <v>8.4</v>
      </c>
      <c r="I96" s="25" t="str">
        <f>IFERROR(VLOOKUP(C96,#REF!,8,FALSE),"")</f>
        <v/>
      </c>
      <c r="J96" s="17">
        <v>318000</v>
      </c>
      <c r="K96" s="17">
        <v>132000</v>
      </c>
      <c r="L96" s="25" t="str">
        <f>IFERROR(VLOOKUP(C96,#REF!,11,FALSE),"")</f>
        <v/>
      </c>
      <c r="M96" s="17">
        <v>0</v>
      </c>
      <c r="N96" s="18" t="s">
        <v>42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318000</v>
      </c>
      <c r="Y96" s="16">
        <v>49.9</v>
      </c>
      <c r="Z96" s="21">
        <v>8.4</v>
      </c>
      <c r="AA96" s="20">
        <v>6375</v>
      </c>
      <c r="AB96" s="17">
        <v>37792</v>
      </c>
      <c r="AC96" s="22">
        <v>5.9</v>
      </c>
      <c r="AD96" s="23">
        <f t="shared" si="17"/>
        <v>150</v>
      </c>
      <c r="AE96" s="17">
        <v>110782</v>
      </c>
      <c r="AF96" s="17">
        <v>203290</v>
      </c>
      <c r="AG96" s="17">
        <v>117062</v>
      </c>
      <c r="AH96" s="17">
        <v>75712</v>
      </c>
      <c r="AI96" s="14" t="s">
        <v>43</v>
      </c>
    </row>
    <row r="97" spans="1:35" ht="16.5" customHeight="1">
      <c r="A97">
        <v>9031</v>
      </c>
      <c r="B97" s="12" t="str">
        <f t="shared" si="12"/>
        <v>None</v>
      </c>
      <c r="C97" s="13" t="s">
        <v>137</v>
      </c>
      <c r="D97" s="14" t="s">
        <v>41</v>
      </c>
      <c r="E97" s="15" t="str">
        <f t="shared" si="13"/>
        <v>前八週無拉料</v>
      </c>
      <c r="F97" s="16" t="str">
        <f t="shared" si="14"/>
        <v>--</v>
      </c>
      <c r="G97" s="16" t="str">
        <f t="shared" si="15"/>
        <v>--</v>
      </c>
      <c r="H97" s="16" t="str">
        <f t="shared" si="16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0</v>
      </c>
      <c r="N97" s="18" t="s">
        <v>42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0</v>
      </c>
      <c r="V97" s="17">
        <v>0</v>
      </c>
      <c r="W97" s="17">
        <v>0</v>
      </c>
      <c r="X97" s="20">
        <v>0</v>
      </c>
      <c r="Y97" s="16" t="s">
        <v>39</v>
      </c>
      <c r="Z97" s="21" t="s">
        <v>39</v>
      </c>
      <c r="AA97" s="20">
        <v>0</v>
      </c>
      <c r="AB97" s="17" t="s">
        <v>39</v>
      </c>
      <c r="AC97" s="22" t="s">
        <v>45</v>
      </c>
      <c r="AD97" s="23" t="str">
        <f t="shared" si="17"/>
        <v>E</v>
      </c>
      <c r="AE97" s="17" t="s">
        <v>39</v>
      </c>
      <c r="AF97" s="17" t="s">
        <v>39</v>
      </c>
      <c r="AG97" s="17" t="s">
        <v>39</v>
      </c>
      <c r="AH97" s="17" t="s">
        <v>39</v>
      </c>
      <c r="AI97" s="14" t="s">
        <v>43</v>
      </c>
    </row>
    <row r="98" spans="1:35" ht="16.5" customHeight="1">
      <c r="A98">
        <v>6555</v>
      </c>
      <c r="B98" s="12" t="str">
        <f t="shared" si="12"/>
        <v>OverStock</v>
      </c>
      <c r="C98" s="13" t="s">
        <v>138</v>
      </c>
      <c r="D98" s="14" t="s">
        <v>41</v>
      </c>
      <c r="E98" s="15">
        <f t="shared" si="13"/>
        <v>29.3</v>
      </c>
      <c r="F98" s="16">
        <f t="shared" si="14"/>
        <v>6</v>
      </c>
      <c r="G98" s="16">
        <f t="shared" si="15"/>
        <v>11.3</v>
      </c>
      <c r="H98" s="16">
        <f t="shared" si="16"/>
        <v>2.2999999999999998</v>
      </c>
      <c r="I98" s="25" t="str">
        <f>IFERROR(VLOOKUP(C98,#REF!,8,FALSE),"")</f>
        <v/>
      </c>
      <c r="J98" s="17">
        <v>237000</v>
      </c>
      <c r="K98" s="17">
        <v>237000</v>
      </c>
      <c r="L98" s="25" t="str">
        <f>IFERROR(VLOOKUP(C98,#REF!,11,FALSE),"")</f>
        <v/>
      </c>
      <c r="M98" s="17">
        <v>615000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615000</v>
      </c>
      <c r="U98" s="17">
        <v>0</v>
      </c>
      <c r="V98" s="17">
        <v>0</v>
      </c>
      <c r="W98" s="17">
        <v>0</v>
      </c>
      <c r="X98" s="20">
        <v>852000</v>
      </c>
      <c r="Y98" s="16">
        <v>40.6</v>
      </c>
      <c r="Z98" s="21">
        <v>8.3000000000000007</v>
      </c>
      <c r="AA98" s="20">
        <v>21000</v>
      </c>
      <c r="AB98" s="17">
        <v>102686</v>
      </c>
      <c r="AC98" s="22">
        <v>4.9000000000000004</v>
      </c>
      <c r="AD98" s="23">
        <f t="shared" si="17"/>
        <v>150</v>
      </c>
      <c r="AE98" s="17">
        <v>270154</v>
      </c>
      <c r="AF98" s="17">
        <v>554054</v>
      </c>
      <c r="AG98" s="17">
        <v>408496</v>
      </c>
      <c r="AH98" s="17">
        <v>147148</v>
      </c>
      <c r="AI98" s="14" t="s">
        <v>43</v>
      </c>
    </row>
    <row r="99" spans="1:35" ht="16.5" customHeight="1">
      <c r="A99">
        <v>5769</v>
      </c>
      <c r="B99" s="12" t="str">
        <f t="shared" si="12"/>
        <v>OverStock</v>
      </c>
      <c r="C99" s="13" t="s">
        <v>139</v>
      </c>
      <c r="D99" s="14" t="s">
        <v>41</v>
      </c>
      <c r="E99" s="15">
        <f t="shared" si="13"/>
        <v>31.5</v>
      </c>
      <c r="F99" s="16">
        <f t="shared" si="14"/>
        <v>9.5</v>
      </c>
      <c r="G99" s="16">
        <f t="shared" si="15"/>
        <v>1.5</v>
      </c>
      <c r="H99" s="16">
        <f t="shared" si="16"/>
        <v>0.5</v>
      </c>
      <c r="I99" s="25" t="str">
        <f>IFERROR(VLOOKUP(C99,#REF!,8,FALSE),"")</f>
        <v/>
      </c>
      <c r="J99" s="17">
        <v>9000</v>
      </c>
      <c r="K99" s="17">
        <v>9000</v>
      </c>
      <c r="L99" s="25" t="str">
        <f>IFERROR(VLOOKUP(C99,#REF!,11,FALSE),"")</f>
        <v/>
      </c>
      <c r="M99" s="17">
        <v>189000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189000</v>
      </c>
      <c r="U99" s="17">
        <v>0</v>
      </c>
      <c r="V99" s="17">
        <v>0</v>
      </c>
      <c r="W99" s="17">
        <v>0</v>
      </c>
      <c r="X99" s="20">
        <v>198000</v>
      </c>
      <c r="Y99" s="16">
        <v>33</v>
      </c>
      <c r="Z99" s="21">
        <v>9.9</v>
      </c>
      <c r="AA99" s="20">
        <v>6000</v>
      </c>
      <c r="AB99" s="17">
        <v>19934</v>
      </c>
      <c r="AC99" s="22">
        <v>3.3</v>
      </c>
      <c r="AD99" s="23">
        <f t="shared" si="17"/>
        <v>150</v>
      </c>
      <c r="AE99" s="17">
        <v>65350</v>
      </c>
      <c r="AF99" s="17">
        <v>101588</v>
      </c>
      <c r="AG99" s="17">
        <v>57972</v>
      </c>
      <c r="AH99" s="17">
        <v>37896</v>
      </c>
      <c r="AI99" s="14" t="s">
        <v>43</v>
      </c>
    </row>
    <row r="100" spans="1:35" ht="16.5" customHeight="1">
      <c r="A100">
        <v>8534</v>
      </c>
      <c r="B100" s="12" t="str">
        <f t="shared" ref="B100:B118" si="18">IF(OR(AA100=0,LEN(AA100)=0)*OR(AB100=0,LEN(AB100)=0),IF(X100&gt;0,"ZeroZero","None"),IF(IF(LEN(Y100)=0,0,Y100)&gt;16,"OverStock",IF(AA100=0,"FCST","Normal")))</f>
        <v>OverStock</v>
      </c>
      <c r="C100" s="13" t="s">
        <v>140</v>
      </c>
      <c r="D100" s="14" t="s">
        <v>41</v>
      </c>
      <c r="E100" s="15">
        <f t="shared" ref="E100:E118" si="19">IF(AA100=0,"前八週無拉料",ROUND(M100/AA100,1))</f>
        <v>12.7</v>
      </c>
      <c r="F100" s="16">
        <f t="shared" ref="F100:F118" si="20">IF(OR(AB100=0,LEN(AB100)=0),"--",ROUND(M100/AB100,1))</f>
        <v>6.8</v>
      </c>
      <c r="G100" s="16">
        <f t="shared" ref="G100:G118" si="21">IF(AA100=0,"--",ROUND(J100/AA100,1))</f>
        <v>43.3</v>
      </c>
      <c r="H100" s="16">
        <f t="shared" ref="H100:H118" si="22">IF(OR(AB100=0,LEN(AB100)=0),"--",ROUND(J100/AB100,1))</f>
        <v>23.3</v>
      </c>
      <c r="I100" s="25" t="str">
        <f>IFERROR(VLOOKUP(C100,#REF!,8,FALSE),"")</f>
        <v/>
      </c>
      <c r="J100" s="17">
        <v>195000</v>
      </c>
      <c r="K100" s="17">
        <v>114000</v>
      </c>
      <c r="L100" s="25" t="str">
        <f>IFERROR(VLOOKUP(C100,#REF!,11,FALSE),"")</f>
        <v/>
      </c>
      <c r="M100" s="17">
        <v>57000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57000</v>
      </c>
      <c r="U100" s="17">
        <v>0</v>
      </c>
      <c r="V100" s="17">
        <v>0</v>
      </c>
      <c r="W100" s="17">
        <v>0</v>
      </c>
      <c r="X100" s="20">
        <v>252000</v>
      </c>
      <c r="Y100" s="16">
        <v>56</v>
      </c>
      <c r="Z100" s="21">
        <v>30.1</v>
      </c>
      <c r="AA100" s="20">
        <v>4500</v>
      </c>
      <c r="AB100" s="17">
        <v>8378</v>
      </c>
      <c r="AC100" s="22">
        <v>1.9</v>
      </c>
      <c r="AD100" s="23">
        <f t="shared" ref="AD100:AD118" si="23">IF($AC100="E","E",IF($AC100="F","F",IF($AC100&lt;0.5,50,IF($AC100&lt;2,100,150))))</f>
        <v>100</v>
      </c>
      <c r="AE100" s="17">
        <v>0</v>
      </c>
      <c r="AF100" s="17">
        <v>75406</v>
      </c>
      <c r="AG100" s="17">
        <v>103700</v>
      </c>
      <c r="AH100" s="17">
        <v>47800</v>
      </c>
      <c r="AI100" s="14" t="s">
        <v>43</v>
      </c>
    </row>
    <row r="101" spans="1:35" ht="16.5" customHeight="1">
      <c r="A101">
        <v>5809</v>
      </c>
      <c r="B101" s="12" t="str">
        <f t="shared" si="18"/>
        <v>None</v>
      </c>
      <c r="C101" s="13" t="s">
        <v>141</v>
      </c>
      <c r="D101" s="14" t="s">
        <v>41</v>
      </c>
      <c r="E101" s="15" t="str">
        <f t="shared" si="19"/>
        <v>前八週無拉料</v>
      </c>
      <c r="F101" s="16" t="str">
        <f t="shared" si="20"/>
        <v>--</v>
      </c>
      <c r="G101" s="16" t="str">
        <f t="shared" si="21"/>
        <v>--</v>
      </c>
      <c r="H101" s="16" t="str">
        <f t="shared" si="22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45</v>
      </c>
      <c r="AD101" s="23" t="str">
        <f t="shared" si="23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43</v>
      </c>
    </row>
    <row r="102" spans="1:35" ht="16.5" customHeight="1">
      <c r="A102">
        <v>5754</v>
      </c>
      <c r="B102" s="12" t="str">
        <f t="shared" si="18"/>
        <v>OverStock</v>
      </c>
      <c r="C102" s="13" t="s">
        <v>143</v>
      </c>
      <c r="D102" s="14" t="s">
        <v>41</v>
      </c>
      <c r="E102" s="15">
        <f t="shared" si="19"/>
        <v>34.700000000000003</v>
      </c>
      <c r="F102" s="16">
        <f t="shared" si="20"/>
        <v>6.4</v>
      </c>
      <c r="G102" s="16">
        <f t="shared" si="21"/>
        <v>31.3</v>
      </c>
      <c r="H102" s="16">
        <f t="shared" si="22"/>
        <v>5.8</v>
      </c>
      <c r="I102" s="25" t="str">
        <f>IFERROR(VLOOKUP(C102,#REF!,8,FALSE),"")</f>
        <v/>
      </c>
      <c r="J102" s="17">
        <v>141000</v>
      </c>
      <c r="K102" s="17">
        <v>102000</v>
      </c>
      <c r="L102" s="25" t="str">
        <f>IFERROR(VLOOKUP(C102,#REF!,11,FALSE),"")</f>
        <v/>
      </c>
      <c r="M102" s="17">
        <v>156000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156000</v>
      </c>
      <c r="U102" s="17">
        <v>0</v>
      </c>
      <c r="V102" s="17">
        <v>0</v>
      </c>
      <c r="W102" s="17">
        <v>0</v>
      </c>
      <c r="X102" s="20">
        <v>297000</v>
      </c>
      <c r="Y102" s="16">
        <v>66</v>
      </c>
      <c r="Z102" s="21">
        <v>12.2</v>
      </c>
      <c r="AA102" s="20">
        <v>4500</v>
      </c>
      <c r="AB102" s="17">
        <v>24383</v>
      </c>
      <c r="AC102" s="22">
        <v>5.4</v>
      </c>
      <c r="AD102" s="23">
        <f t="shared" si="23"/>
        <v>150</v>
      </c>
      <c r="AE102" s="17">
        <v>61646</v>
      </c>
      <c r="AF102" s="17">
        <v>147100</v>
      </c>
      <c r="AG102" s="17">
        <v>164400</v>
      </c>
      <c r="AH102" s="17">
        <v>99800</v>
      </c>
      <c r="AI102" s="14" t="s">
        <v>43</v>
      </c>
    </row>
    <row r="103" spans="1:35" ht="16.5" customHeight="1">
      <c r="A103">
        <v>5810</v>
      </c>
      <c r="B103" s="12" t="str">
        <f t="shared" si="18"/>
        <v>None</v>
      </c>
      <c r="C103" s="13" t="s">
        <v>144</v>
      </c>
      <c r="D103" s="14" t="s">
        <v>41</v>
      </c>
      <c r="E103" s="15" t="str">
        <f t="shared" si="19"/>
        <v>前八週無拉料</v>
      </c>
      <c r="F103" s="16" t="str">
        <f t="shared" si="20"/>
        <v>--</v>
      </c>
      <c r="G103" s="16" t="str">
        <f t="shared" si="21"/>
        <v>--</v>
      </c>
      <c r="H103" s="16" t="str">
        <f t="shared" si="22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45</v>
      </c>
      <c r="AD103" s="23" t="str">
        <f t="shared" si="23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43</v>
      </c>
    </row>
    <row r="104" spans="1:35" ht="16.5" customHeight="1">
      <c r="A104">
        <v>5790</v>
      </c>
      <c r="B104" s="12" t="str">
        <f t="shared" si="18"/>
        <v>OverStock</v>
      </c>
      <c r="C104" s="13" t="s">
        <v>145</v>
      </c>
      <c r="D104" s="14" t="s">
        <v>41</v>
      </c>
      <c r="E104" s="15">
        <f t="shared" si="19"/>
        <v>22.5</v>
      </c>
      <c r="F104" s="16" t="str">
        <f t="shared" si="20"/>
        <v>--</v>
      </c>
      <c r="G104" s="16">
        <f t="shared" si="21"/>
        <v>4.4000000000000004</v>
      </c>
      <c r="H104" s="16" t="str">
        <f t="shared" si="22"/>
        <v>--</v>
      </c>
      <c r="I104" s="25" t="str">
        <f>IFERROR(VLOOKUP(C104,#REF!,8,FALSE),"")</f>
        <v/>
      </c>
      <c r="J104" s="17">
        <v>15000</v>
      </c>
      <c r="K104" s="17">
        <v>15000</v>
      </c>
      <c r="L104" s="25" t="str">
        <f>IFERROR(VLOOKUP(C104,#REF!,11,FALSE),"")</f>
        <v/>
      </c>
      <c r="M104" s="17">
        <v>77500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77500</v>
      </c>
      <c r="U104" s="17">
        <v>0</v>
      </c>
      <c r="V104" s="17">
        <v>0</v>
      </c>
      <c r="W104" s="17">
        <v>0</v>
      </c>
      <c r="X104" s="20">
        <v>92500</v>
      </c>
      <c r="Y104" s="16">
        <v>26.9</v>
      </c>
      <c r="Z104" s="21" t="s">
        <v>39</v>
      </c>
      <c r="AA104" s="20">
        <v>3438</v>
      </c>
      <c r="AB104" s="17" t="s">
        <v>39</v>
      </c>
      <c r="AC104" s="22" t="s">
        <v>45</v>
      </c>
      <c r="AD104" s="23" t="str">
        <f t="shared" si="23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43</v>
      </c>
    </row>
    <row r="105" spans="1:35" ht="16.5" customHeight="1">
      <c r="A105">
        <v>5764</v>
      </c>
      <c r="B105" s="12" t="str">
        <f t="shared" si="18"/>
        <v>OverStock</v>
      </c>
      <c r="C105" s="13" t="s">
        <v>150</v>
      </c>
      <c r="D105" s="14" t="s">
        <v>41</v>
      </c>
      <c r="E105" s="15">
        <f t="shared" si="19"/>
        <v>44.9</v>
      </c>
      <c r="F105" s="16" t="str">
        <f t="shared" si="20"/>
        <v>--</v>
      </c>
      <c r="G105" s="16">
        <f t="shared" si="21"/>
        <v>7.7</v>
      </c>
      <c r="H105" s="16" t="str">
        <f t="shared" si="22"/>
        <v>--</v>
      </c>
      <c r="I105" s="25" t="str">
        <f>IFERROR(VLOOKUP(C105,#REF!,8,FALSE),"")</f>
        <v/>
      </c>
      <c r="J105" s="17">
        <v>300000</v>
      </c>
      <c r="K105" s="17">
        <v>0</v>
      </c>
      <c r="L105" s="25" t="str">
        <f>IFERROR(VLOOKUP(C105,#REF!,11,FALSE),"")</f>
        <v/>
      </c>
      <c r="M105" s="17">
        <v>1752000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1752000</v>
      </c>
      <c r="U105" s="17">
        <v>0</v>
      </c>
      <c r="V105" s="17">
        <v>0</v>
      </c>
      <c r="W105" s="17">
        <v>0</v>
      </c>
      <c r="X105" s="20">
        <v>2052000</v>
      </c>
      <c r="Y105" s="16">
        <v>52.6</v>
      </c>
      <c r="Z105" s="21" t="s">
        <v>39</v>
      </c>
      <c r="AA105" s="20">
        <v>39000</v>
      </c>
      <c r="AB105" s="17" t="s">
        <v>39</v>
      </c>
      <c r="AC105" s="22" t="s">
        <v>45</v>
      </c>
      <c r="AD105" s="23" t="str">
        <f t="shared" si="23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43</v>
      </c>
    </row>
    <row r="106" spans="1:35" ht="16.5" customHeight="1">
      <c r="A106">
        <v>9580</v>
      </c>
      <c r="B106" s="12" t="str">
        <f t="shared" si="18"/>
        <v>OverStock</v>
      </c>
      <c r="C106" s="13" t="s">
        <v>151</v>
      </c>
      <c r="D106" s="14" t="s">
        <v>41</v>
      </c>
      <c r="E106" s="15">
        <f t="shared" si="19"/>
        <v>7.1</v>
      </c>
      <c r="F106" s="16" t="str">
        <f t="shared" si="20"/>
        <v>--</v>
      </c>
      <c r="G106" s="16">
        <f t="shared" si="21"/>
        <v>11.4</v>
      </c>
      <c r="H106" s="16" t="str">
        <f t="shared" si="22"/>
        <v>--</v>
      </c>
      <c r="I106" s="25" t="str">
        <f>IFERROR(VLOOKUP(C106,#REF!,8,FALSE),"")</f>
        <v/>
      </c>
      <c r="J106" s="17">
        <v>150000</v>
      </c>
      <c r="K106" s="17">
        <v>96000</v>
      </c>
      <c r="L106" s="25" t="str">
        <f>IFERROR(VLOOKUP(C106,#REF!,11,FALSE),"")</f>
        <v/>
      </c>
      <c r="M106" s="17">
        <v>93000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93000</v>
      </c>
      <c r="U106" s="17">
        <v>0</v>
      </c>
      <c r="V106" s="17">
        <v>0</v>
      </c>
      <c r="W106" s="17">
        <v>0</v>
      </c>
      <c r="X106" s="20">
        <v>243000</v>
      </c>
      <c r="Y106" s="16">
        <v>18.5</v>
      </c>
      <c r="Z106" s="21" t="s">
        <v>39</v>
      </c>
      <c r="AA106" s="20">
        <v>13125</v>
      </c>
      <c r="AB106" s="17" t="s">
        <v>39</v>
      </c>
      <c r="AC106" s="22" t="s">
        <v>45</v>
      </c>
      <c r="AD106" s="23" t="str">
        <f t="shared" si="23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43</v>
      </c>
    </row>
    <row r="107" spans="1:35" ht="16.5" customHeight="1">
      <c r="A107">
        <v>5811</v>
      </c>
      <c r="B107" s="12" t="str">
        <f t="shared" si="18"/>
        <v>OverStock</v>
      </c>
      <c r="C107" s="13" t="s">
        <v>152</v>
      </c>
      <c r="D107" s="14" t="s">
        <v>41</v>
      </c>
      <c r="E107" s="15">
        <f t="shared" si="19"/>
        <v>4.4000000000000004</v>
      </c>
      <c r="F107" s="16" t="str">
        <f t="shared" si="20"/>
        <v>--</v>
      </c>
      <c r="G107" s="16">
        <f t="shared" si="21"/>
        <v>16.899999999999999</v>
      </c>
      <c r="H107" s="16" t="str">
        <f t="shared" si="22"/>
        <v>--</v>
      </c>
      <c r="I107" s="25" t="str">
        <f>IFERROR(VLOOKUP(C107,#REF!,8,FALSE),"")</f>
        <v/>
      </c>
      <c r="J107" s="17">
        <v>47500</v>
      </c>
      <c r="K107" s="17">
        <v>0</v>
      </c>
      <c r="L107" s="25" t="str">
        <f>IFERROR(VLOOKUP(C107,#REF!,11,FALSE),"")</f>
        <v/>
      </c>
      <c r="M107" s="17">
        <v>12500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12500</v>
      </c>
      <c r="U107" s="17">
        <v>0</v>
      </c>
      <c r="V107" s="17">
        <v>0</v>
      </c>
      <c r="W107" s="17">
        <v>0</v>
      </c>
      <c r="X107" s="20">
        <v>60000</v>
      </c>
      <c r="Y107" s="16">
        <v>21.3</v>
      </c>
      <c r="Z107" s="21" t="s">
        <v>39</v>
      </c>
      <c r="AA107" s="20">
        <v>2813</v>
      </c>
      <c r="AB107" s="17" t="s">
        <v>39</v>
      </c>
      <c r="AC107" s="22" t="s">
        <v>45</v>
      </c>
      <c r="AD107" s="23" t="str">
        <f t="shared" si="23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5789</v>
      </c>
      <c r="B108" s="12" t="str">
        <f t="shared" si="18"/>
        <v>ZeroZero</v>
      </c>
      <c r="C108" s="13" t="s">
        <v>153</v>
      </c>
      <c r="D108" s="14" t="s">
        <v>41</v>
      </c>
      <c r="E108" s="15" t="str">
        <f t="shared" si="19"/>
        <v>前八週無拉料</v>
      </c>
      <c r="F108" s="16" t="str">
        <f t="shared" si="20"/>
        <v>--</v>
      </c>
      <c r="G108" s="16" t="str">
        <f t="shared" si="21"/>
        <v>--</v>
      </c>
      <c r="H108" s="16" t="str">
        <f t="shared" si="22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9000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9000</v>
      </c>
      <c r="U108" s="17">
        <v>0</v>
      </c>
      <c r="V108" s="17">
        <v>0</v>
      </c>
      <c r="W108" s="17">
        <v>0</v>
      </c>
      <c r="X108" s="20">
        <v>9000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45</v>
      </c>
      <c r="AD108" s="23" t="str">
        <f t="shared" si="23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43</v>
      </c>
    </row>
    <row r="109" spans="1:35" ht="16.5" customHeight="1">
      <c r="A109">
        <v>6567</v>
      </c>
      <c r="B109" s="12" t="str">
        <f t="shared" si="18"/>
        <v>Normal</v>
      </c>
      <c r="C109" s="13" t="s">
        <v>155</v>
      </c>
      <c r="D109" s="14" t="s">
        <v>41</v>
      </c>
      <c r="E109" s="15">
        <f t="shared" si="19"/>
        <v>8</v>
      </c>
      <c r="F109" s="16" t="str">
        <f t="shared" si="20"/>
        <v>--</v>
      </c>
      <c r="G109" s="16">
        <f t="shared" si="21"/>
        <v>8</v>
      </c>
      <c r="H109" s="16" t="str">
        <f t="shared" si="22"/>
        <v>--</v>
      </c>
      <c r="I109" s="25" t="str">
        <f>IFERROR(VLOOKUP(C109,#REF!,8,FALSE),"")</f>
        <v/>
      </c>
      <c r="J109" s="17">
        <v>6000</v>
      </c>
      <c r="K109" s="17">
        <v>6000</v>
      </c>
      <c r="L109" s="25" t="str">
        <f>IFERROR(VLOOKUP(C109,#REF!,11,FALSE),"")</f>
        <v/>
      </c>
      <c r="M109" s="17">
        <v>6000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6000</v>
      </c>
      <c r="U109" s="17">
        <v>0</v>
      </c>
      <c r="V109" s="17">
        <v>0</v>
      </c>
      <c r="W109" s="17">
        <v>0</v>
      </c>
      <c r="X109" s="20">
        <v>12000</v>
      </c>
      <c r="Y109" s="16">
        <v>16</v>
      </c>
      <c r="Z109" s="21" t="s">
        <v>39</v>
      </c>
      <c r="AA109" s="20">
        <v>750</v>
      </c>
      <c r="AB109" s="17" t="s">
        <v>39</v>
      </c>
      <c r="AC109" s="22" t="s">
        <v>45</v>
      </c>
      <c r="AD109" s="23" t="str">
        <f t="shared" si="23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9596</v>
      </c>
      <c r="B110" s="12" t="str">
        <f t="shared" si="18"/>
        <v>OverStock</v>
      </c>
      <c r="C110" s="13" t="s">
        <v>156</v>
      </c>
      <c r="D110" s="14" t="s">
        <v>41</v>
      </c>
      <c r="E110" s="15">
        <f t="shared" si="19"/>
        <v>101.3</v>
      </c>
      <c r="F110" s="16" t="str">
        <f t="shared" si="20"/>
        <v>--</v>
      </c>
      <c r="G110" s="16">
        <f t="shared" si="21"/>
        <v>0</v>
      </c>
      <c r="H110" s="16" t="str">
        <f t="shared" si="22"/>
        <v>--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190000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190000</v>
      </c>
      <c r="U110" s="17">
        <v>0</v>
      </c>
      <c r="V110" s="17">
        <v>0</v>
      </c>
      <c r="W110" s="17">
        <v>0</v>
      </c>
      <c r="X110" s="20">
        <v>190000</v>
      </c>
      <c r="Y110" s="16">
        <v>101.3</v>
      </c>
      <c r="Z110" s="21" t="s">
        <v>39</v>
      </c>
      <c r="AA110" s="20">
        <v>1875</v>
      </c>
      <c r="AB110" s="17" t="s">
        <v>39</v>
      </c>
      <c r="AC110" s="22" t="s">
        <v>45</v>
      </c>
      <c r="AD110" s="23" t="str">
        <f t="shared" si="23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43</v>
      </c>
    </row>
    <row r="111" spans="1:35" ht="16.5" customHeight="1">
      <c r="A111">
        <v>5766</v>
      </c>
      <c r="B111" s="12" t="str">
        <f t="shared" si="18"/>
        <v>ZeroZero</v>
      </c>
      <c r="C111" s="13" t="s">
        <v>157</v>
      </c>
      <c r="D111" s="14" t="s">
        <v>85</v>
      </c>
      <c r="E111" s="15" t="str">
        <f t="shared" si="19"/>
        <v>前八週無拉料</v>
      </c>
      <c r="F111" s="16" t="str">
        <f t="shared" si="20"/>
        <v>--</v>
      </c>
      <c r="G111" s="16" t="str">
        <f t="shared" si="21"/>
        <v>--</v>
      </c>
      <c r="H111" s="16" t="str">
        <f t="shared" si="22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3300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3300</v>
      </c>
      <c r="U111" s="17">
        <v>0</v>
      </c>
      <c r="V111" s="17">
        <v>0</v>
      </c>
      <c r="W111" s="17">
        <v>0</v>
      </c>
      <c r="X111" s="20">
        <v>3300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45</v>
      </c>
      <c r="AD111" s="23" t="str">
        <f t="shared" si="23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5767</v>
      </c>
      <c r="B112" s="12" t="str">
        <f t="shared" si="18"/>
        <v>Normal</v>
      </c>
      <c r="C112" s="13" t="s">
        <v>158</v>
      </c>
      <c r="D112" s="14" t="s">
        <v>85</v>
      </c>
      <c r="E112" s="15">
        <f t="shared" si="19"/>
        <v>7.6</v>
      </c>
      <c r="F112" s="16">
        <f t="shared" si="20"/>
        <v>4.2</v>
      </c>
      <c r="G112" s="16">
        <f t="shared" si="21"/>
        <v>5</v>
      </c>
      <c r="H112" s="16">
        <f t="shared" si="22"/>
        <v>2.8</v>
      </c>
      <c r="I112" s="25" t="str">
        <f>IFERROR(VLOOKUP(C112,#REF!,8,FALSE),"")</f>
        <v/>
      </c>
      <c r="J112" s="17">
        <v>69000</v>
      </c>
      <c r="K112" s="17">
        <v>69000</v>
      </c>
      <c r="L112" s="25" t="str">
        <f>IFERROR(VLOOKUP(C112,#REF!,11,FALSE),"")</f>
        <v/>
      </c>
      <c r="M112" s="17">
        <v>105000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105000</v>
      </c>
      <c r="U112" s="17">
        <v>0</v>
      </c>
      <c r="V112" s="17">
        <v>0</v>
      </c>
      <c r="W112" s="17">
        <v>0</v>
      </c>
      <c r="X112" s="20">
        <v>174000</v>
      </c>
      <c r="Y112" s="16">
        <v>12.5</v>
      </c>
      <c r="Z112" s="21">
        <v>7</v>
      </c>
      <c r="AA112" s="20">
        <v>13875</v>
      </c>
      <c r="AB112" s="17">
        <v>25030</v>
      </c>
      <c r="AC112" s="22">
        <v>1.8</v>
      </c>
      <c r="AD112" s="23">
        <f t="shared" si="23"/>
        <v>100</v>
      </c>
      <c r="AE112" s="17">
        <v>55168</v>
      </c>
      <c r="AF112" s="17">
        <v>121500</v>
      </c>
      <c r="AG112" s="17">
        <v>106920</v>
      </c>
      <c r="AH112" s="17">
        <v>0</v>
      </c>
      <c r="AI112" s="14" t="s">
        <v>43</v>
      </c>
    </row>
    <row r="113" spans="1:35" ht="16.5" customHeight="1">
      <c r="A113">
        <v>9578</v>
      </c>
      <c r="B113" s="12" t="str">
        <f t="shared" si="18"/>
        <v>Normal</v>
      </c>
      <c r="C113" s="13" t="s">
        <v>159</v>
      </c>
      <c r="D113" s="14" t="s">
        <v>85</v>
      </c>
      <c r="E113" s="15">
        <f t="shared" si="19"/>
        <v>0</v>
      </c>
      <c r="F113" s="16">
        <f t="shared" si="20"/>
        <v>0</v>
      </c>
      <c r="G113" s="16">
        <f t="shared" si="21"/>
        <v>0</v>
      </c>
      <c r="H113" s="16">
        <f t="shared" si="22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0</v>
      </c>
      <c r="Y113" s="16">
        <v>0</v>
      </c>
      <c r="Z113" s="21">
        <v>0</v>
      </c>
      <c r="AA113" s="20">
        <v>27375</v>
      </c>
      <c r="AB113" s="17">
        <v>21988</v>
      </c>
      <c r="AC113" s="22">
        <v>0.8</v>
      </c>
      <c r="AD113" s="23">
        <f t="shared" si="23"/>
        <v>100</v>
      </c>
      <c r="AE113" s="17">
        <v>6855</v>
      </c>
      <c r="AF113" s="17">
        <v>137400</v>
      </c>
      <c r="AG113" s="17">
        <v>99027</v>
      </c>
      <c r="AH113" s="17">
        <v>125200</v>
      </c>
      <c r="AI113" s="14" t="s">
        <v>43</v>
      </c>
    </row>
    <row r="114" spans="1:35" ht="16.5" customHeight="1">
      <c r="A114">
        <v>5775</v>
      </c>
      <c r="B114" s="12" t="str">
        <f t="shared" si="18"/>
        <v>Normal</v>
      </c>
      <c r="C114" s="13" t="s">
        <v>161</v>
      </c>
      <c r="D114" s="14" t="s">
        <v>85</v>
      </c>
      <c r="E114" s="15">
        <f t="shared" si="19"/>
        <v>0</v>
      </c>
      <c r="F114" s="16">
        <f t="shared" si="20"/>
        <v>0</v>
      </c>
      <c r="G114" s="16">
        <f t="shared" si="21"/>
        <v>0</v>
      </c>
      <c r="H114" s="16">
        <f t="shared" si="22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42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>
        <v>0</v>
      </c>
      <c r="Z114" s="21">
        <v>0</v>
      </c>
      <c r="AA114" s="20">
        <v>5000</v>
      </c>
      <c r="AB114" s="17">
        <v>3766</v>
      </c>
      <c r="AC114" s="22">
        <v>0.8</v>
      </c>
      <c r="AD114" s="23">
        <f t="shared" si="23"/>
        <v>100</v>
      </c>
      <c r="AE114" s="17">
        <v>0</v>
      </c>
      <c r="AF114" s="17">
        <v>0</v>
      </c>
      <c r="AG114" s="17">
        <v>33891</v>
      </c>
      <c r="AH114" s="17">
        <v>53100</v>
      </c>
      <c r="AI114" s="14" t="s">
        <v>43</v>
      </c>
    </row>
    <row r="115" spans="1:35" ht="16.5" customHeight="1">
      <c r="A115">
        <v>9600</v>
      </c>
      <c r="B115" s="12" t="str">
        <f t="shared" si="18"/>
        <v>ZeroZero</v>
      </c>
      <c r="C115" s="13" t="s">
        <v>162</v>
      </c>
      <c r="D115" s="14" t="s">
        <v>163</v>
      </c>
      <c r="E115" s="15" t="str">
        <f t="shared" si="19"/>
        <v>前八週無拉料</v>
      </c>
      <c r="F115" s="16" t="str">
        <f t="shared" si="20"/>
        <v>--</v>
      </c>
      <c r="G115" s="16" t="str">
        <f t="shared" si="21"/>
        <v>--</v>
      </c>
      <c r="H115" s="16" t="str">
        <f t="shared" si="22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5000</v>
      </c>
      <c r="N115" s="18" t="s">
        <v>42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5000</v>
      </c>
      <c r="U115" s="17">
        <v>0</v>
      </c>
      <c r="V115" s="17">
        <v>0</v>
      </c>
      <c r="W115" s="17">
        <v>0</v>
      </c>
      <c r="X115" s="20">
        <v>5000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45</v>
      </c>
      <c r="AD115" s="23" t="str">
        <f t="shared" si="23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43</v>
      </c>
    </row>
    <row r="116" spans="1:35" ht="16.5" customHeight="1">
      <c r="A116">
        <v>9585</v>
      </c>
      <c r="B116" s="12" t="str">
        <f t="shared" si="18"/>
        <v>ZeroZero</v>
      </c>
      <c r="C116" s="13" t="s">
        <v>164</v>
      </c>
      <c r="D116" s="14" t="s">
        <v>163</v>
      </c>
      <c r="E116" s="15" t="str">
        <f t="shared" si="19"/>
        <v>前八週無拉料</v>
      </c>
      <c r="F116" s="16" t="str">
        <f t="shared" si="20"/>
        <v>--</v>
      </c>
      <c r="G116" s="16" t="str">
        <f t="shared" si="21"/>
        <v>--</v>
      </c>
      <c r="H116" s="16" t="str">
        <f t="shared" si="22"/>
        <v>--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2500</v>
      </c>
      <c r="N116" s="18" t="s">
        <v>42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2500</v>
      </c>
      <c r="U116" s="17">
        <v>0</v>
      </c>
      <c r="V116" s="17">
        <v>0</v>
      </c>
      <c r="W116" s="17">
        <v>0</v>
      </c>
      <c r="X116" s="20">
        <v>2500</v>
      </c>
      <c r="Y116" s="16" t="s">
        <v>39</v>
      </c>
      <c r="Z116" s="21" t="s">
        <v>39</v>
      </c>
      <c r="AA116" s="20">
        <v>0</v>
      </c>
      <c r="AB116" s="17" t="s">
        <v>39</v>
      </c>
      <c r="AC116" s="22" t="s">
        <v>45</v>
      </c>
      <c r="AD116" s="23" t="str">
        <f t="shared" si="23"/>
        <v>E</v>
      </c>
      <c r="AE116" s="17" t="s">
        <v>39</v>
      </c>
      <c r="AF116" s="17" t="s">
        <v>39</v>
      </c>
      <c r="AG116" s="17" t="s">
        <v>39</v>
      </c>
      <c r="AH116" s="17" t="s">
        <v>39</v>
      </c>
      <c r="AI116" s="14" t="s">
        <v>43</v>
      </c>
    </row>
    <row r="117" spans="1:35" ht="16.5" customHeight="1">
      <c r="A117">
        <v>9584</v>
      </c>
      <c r="B117" s="12" t="str">
        <f t="shared" si="18"/>
        <v>ZeroZero</v>
      </c>
      <c r="C117" s="13" t="s">
        <v>165</v>
      </c>
      <c r="D117" s="14" t="s">
        <v>163</v>
      </c>
      <c r="E117" s="15" t="str">
        <f t="shared" si="19"/>
        <v>前八週無拉料</v>
      </c>
      <c r="F117" s="16" t="str">
        <f t="shared" si="20"/>
        <v>--</v>
      </c>
      <c r="G117" s="16" t="str">
        <f t="shared" si="21"/>
        <v>--</v>
      </c>
      <c r="H117" s="16" t="str">
        <f t="shared" si="22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430000</v>
      </c>
      <c r="N117" s="18" t="s">
        <v>42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430000</v>
      </c>
      <c r="U117" s="17">
        <v>0</v>
      </c>
      <c r="V117" s="17">
        <v>0</v>
      </c>
      <c r="W117" s="17">
        <v>0</v>
      </c>
      <c r="X117" s="20">
        <v>430000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45</v>
      </c>
      <c r="AD117" s="23" t="str">
        <f t="shared" si="23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43</v>
      </c>
    </row>
    <row r="118" spans="1:35" ht="16.5" customHeight="1">
      <c r="A118">
        <v>9576</v>
      </c>
      <c r="B118" s="12" t="str">
        <f t="shared" si="18"/>
        <v>ZeroZero</v>
      </c>
      <c r="C118" s="13" t="s">
        <v>166</v>
      </c>
      <c r="D118" s="14" t="s">
        <v>163</v>
      </c>
      <c r="E118" s="15" t="str">
        <f t="shared" si="19"/>
        <v>前八週無拉料</v>
      </c>
      <c r="F118" s="16" t="str">
        <f t="shared" si="20"/>
        <v>--</v>
      </c>
      <c r="G118" s="16" t="str">
        <f t="shared" si="21"/>
        <v>--</v>
      </c>
      <c r="H118" s="16" t="str">
        <f t="shared" si="22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2500</v>
      </c>
      <c r="N118" s="18" t="s">
        <v>42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2500</v>
      </c>
      <c r="U118" s="17">
        <v>0</v>
      </c>
      <c r="V118" s="17">
        <v>0</v>
      </c>
      <c r="W118" s="17">
        <v>0</v>
      </c>
      <c r="X118" s="20">
        <v>2500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45</v>
      </c>
      <c r="AD118" s="23" t="str">
        <f t="shared" si="23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2017-03-14T16:04:17Z</dcterms:modified>
</cp:coreProperties>
</file>