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265"/>
  <c r="E5"/>
  <c r="E7"/>
  <c r="E8"/>
  <c r="E9"/>
  <c r="E10"/>
  <c r="E11"/>
  <c r="E6"/>
  <c r="E13"/>
  <c r="E14"/>
  <c r="E15"/>
  <c r="E343"/>
  <c r="E17"/>
  <c r="E336"/>
  <c r="E12"/>
  <c r="E16"/>
  <c r="E310"/>
  <c r="E22"/>
  <c r="E18"/>
  <c r="E24"/>
  <c r="E260"/>
  <c r="E204"/>
  <c r="E27"/>
  <c r="E19"/>
  <c r="E345"/>
  <c r="E188"/>
  <c r="E31"/>
  <c r="E338"/>
  <c r="E33"/>
  <c r="E34"/>
  <c r="E342"/>
  <c r="E36"/>
  <c r="E300"/>
  <c r="E38"/>
  <c r="E39"/>
  <c r="E276"/>
  <c r="E227"/>
  <c r="E42"/>
  <c r="E43"/>
  <c r="E44"/>
  <c r="E292"/>
  <c r="E46"/>
  <c r="E47"/>
  <c r="E311"/>
  <c r="E297"/>
  <c r="E20"/>
  <c r="E51"/>
  <c r="E21"/>
  <c r="E23"/>
  <c r="E54"/>
  <c r="E55"/>
  <c r="E25"/>
  <c r="E257"/>
  <c r="E340"/>
  <c r="E233"/>
  <c r="E60"/>
  <c r="E26"/>
  <c r="E215"/>
  <c r="E189"/>
  <c r="E305"/>
  <c r="E333"/>
  <c r="E28"/>
  <c r="E328"/>
  <c r="E346"/>
  <c r="E69"/>
  <c r="E339"/>
  <c r="E71"/>
  <c r="E72"/>
  <c r="E73"/>
  <c r="E74"/>
  <c r="E75"/>
  <c r="E76"/>
  <c r="E77"/>
  <c r="E236"/>
  <c r="E79"/>
  <c r="E80"/>
  <c r="E81"/>
  <c r="E82"/>
  <c r="E29"/>
  <c r="E84"/>
  <c r="E85"/>
  <c r="E86"/>
  <c r="E87"/>
  <c r="E309"/>
  <c r="E89"/>
  <c r="E90"/>
  <c r="E355"/>
  <c r="E92"/>
  <c r="E30"/>
  <c r="E279"/>
  <c r="E312"/>
  <c r="E32"/>
  <c r="E196"/>
  <c r="E98"/>
  <c r="E35"/>
  <c r="E100"/>
  <c r="E252"/>
  <c r="E37"/>
  <c r="E273"/>
  <c r="E104"/>
  <c r="E105"/>
  <c r="E106"/>
  <c r="E187"/>
  <c r="E108"/>
  <c r="E40"/>
  <c r="E356"/>
  <c r="E214"/>
  <c r="E41"/>
  <c r="E45"/>
  <c r="E261"/>
  <c r="E115"/>
  <c r="E116"/>
  <c r="E117"/>
  <c r="E118"/>
  <c r="E119"/>
  <c r="E120"/>
  <c r="E121"/>
  <c r="E122"/>
  <c r="E123"/>
  <c r="E48"/>
  <c r="E49"/>
  <c r="E50"/>
  <c r="E360"/>
  <c r="E334"/>
  <c r="E52"/>
  <c r="E130"/>
  <c r="E131"/>
  <c r="E132"/>
  <c r="E133"/>
  <c r="E134"/>
  <c r="E135"/>
  <c r="E136"/>
  <c r="E137"/>
  <c r="E237"/>
  <c r="E139"/>
  <c r="E140"/>
  <c r="E141"/>
  <c r="E142"/>
  <c r="E143"/>
  <c r="E144"/>
  <c r="E145"/>
  <c r="E146"/>
  <c r="E147"/>
  <c r="E219"/>
  <c r="E149"/>
  <c r="E150"/>
  <c r="E281"/>
  <c r="E152"/>
  <c r="E153"/>
  <c r="E154"/>
  <c r="E155"/>
  <c r="E156"/>
  <c r="E157"/>
  <c r="E158"/>
  <c r="E159"/>
  <c r="E160"/>
  <c r="E53"/>
  <c r="E162"/>
  <c r="E304"/>
  <c r="E164"/>
  <c r="E165"/>
  <c r="E166"/>
  <c r="E191"/>
  <c r="E56"/>
  <c r="E169"/>
  <c r="E170"/>
  <c r="E171"/>
  <c r="E172"/>
  <c r="E173"/>
  <c r="E174"/>
  <c r="E175"/>
  <c r="E57"/>
  <c r="E177"/>
  <c r="E178"/>
  <c r="E179"/>
  <c r="E58"/>
  <c r="E268"/>
  <c r="E182"/>
  <c r="E183"/>
  <c r="E184"/>
  <c r="E238"/>
  <c r="E186"/>
  <c r="E250"/>
  <c r="E246"/>
  <c r="E59"/>
  <c r="E190"/>
  <c r="E223"/>
  <c r="E299"/>
  <c r="E61"/>
  <c r="E251"/>
  <c r="E195"/>
  <c r="E256"/>
  <c r="E235"/>
  <c r="E320"/>
  <c r="E185"/>
  <c r="E62"/>
  <c r="E201"/>
  <c r="E63"/>
  <c r="E222"/>
  <c r="E64"/>
  <c r="E274"/>
  <c r="E65"/>
  <c r="E66"/>
  <c r="E67"/>
  <c r="E68"/>
  <c r="E210"/>
  <c r="E211"/>
  <c r="E212"/>
  <c r="E213"/>
  <c r="E70"/>
  <c r="E78"/>
  <c r="E216"/>
  <c r="E259"/>
  <c r="E218"/>
  <c r="E83"/>
  <c r="E220"/>
  <c r="E221"/>
  <c r="E88"/>
  <c r="E200"/>
  <c r="E224"/>
  <c r="E225"/>
  <c r="E269"/>
  <c r="E245"/>
  <c r="E228"/>
  <c r="E229"/>
  <c r="E208"/>
  <c r="E231"/>
  <c r="E287"/>
  <c r="E242"/>
  <c r="E234"/>
  <c r="E288"/>
  <c r="E289"/>
  <c r="E230"/>
  <c r="E91"/>
  <c r="E239"/>
  <c r="E240"/>
  <c r="E241"/>
  <c r="E93"/>
  <c r="E243"/>
  <c r="E244"/>
  <c r="E209"/>
  <c r="E272"/>
  <c r="E247"/>
  <c r="E248"/>
  <c r="E249"/>
  <c r="E362"/>
  <c r="E322"/>
  <c r="E341"/>
  <c r="E253"/>
  <c r="E364"/>
  <c r="E255"/>
  <c r="E94"/>
  <c r="E325"/>
  <c r="E258"/>
  <c r="E295"/>
  <c r="E290"/>
  <c r="E95"/>
  <c r="E262"/>
  <c r="E263"/>
  <c r="E254"/>
  <c r="E96"/>
  <c r="E266"/>
  <c r="E267"/>
  <c r="E97"/>
  <c r="E193"/>
  <c r="E99"/>
  <c r="E271"/>
  <c r="E202"/>
  <c r="E101"/>
  <c r="E102"/>
  <c r="E275"/>
  <c r="E103"/>
  <c r="E277"/>
  <c r="E278"/>
  <c r="E107"/>
  <c r="E109"/>
  <c r="E110"/>
  <c r="E282"/>
  <c r="E283"/>
  <c r="E284"/>
  <c r="E285"/>
  <c r="E286"/>
  <c r="E111"/>
  <c r="E112"/>
  <c r="E280"/>
  <c r="E203"/>
  <c r="E291"/>
  <c r="E113"/>
  <c r="E293"/>
  <c r="E294"/>
  <c r="E270"/>
  <c r="E296"/>
  <c r="E114"/>
  <c r="E298"/>
  <c r="E207"/>
  <c r="E124"/>
  <c r="E301"/>
  <c r="E302"/>
  <c r="E125"/>
  <c r="E335"/>
  <c r="E126"/>
  <c r="E306"/>
  <c r="E307"/>
  <c r="E308"/>
  <c r="E127"/>
  <c r="E128"/>
  <c r="E206"/>
  <c r="E129"/>
  <c r="E313"/>
  <c r="E314"/>
  <c r="E315"/>
  <c r="E316"/>
  <c r="E317"/>
  <c r="E318"/>
  <c r="E319"/>
  <c r="E264"/>
  <c r="E321"/>
  <c r="E217"/>
  <c r="E323"/>
  <c r="E324"/>
  <c r="E138"/>
  <c r="E326"/>
  <c r="E327"/>
  <c r="E148"/>
  <c r="E329"/>
  <c r="E330"/>
  <c r="E331"/>
  <c r="E332"/>
  <c r="E194"/>
  <c r="E151"/>
  <c r="E161"/>
  <c r="E163"/>
  <c r="E337"/>
  <c r="E232"/>
  <c r="E197"/>
  <c r="E192"/>
  <c r="E303"/>
  <c r="E198"/>
  <c r="E226"/>
  <c r="E344"/>
  <c r="E167"/>
  <c r="E168"/>
  <c r="E347"/>
  <c r="E348"/>
  <c r="E349"/>
  <c r="E350"/>
  <c r="E351"/>
  <c r="E352"/>
  <c r="E353"/>
  <c r="E354"/>
  <c r="E199"/>
  <c r="E176"/>
  <c r="E357"/>
  <c r="E358"/>
  <c r="E359"/>
  <c r="E180"/>
  <c r="E361"/>
  <c r="E205"/>
  <c r="E363"/>
  <c r="E181"/>
  <c r="A265" l="1"/>
  <c r="A5"/>
  <c r="A7"/>
  <c r="A8"/>
  <c r="A9"/>
  <c r="A10"/>
  <c r="A11"/>
  <c r="A6"/>
  <c r="A13"/>
  <c r="A14"/>
  <c r="A15"/>
  <c r="A343"/>
  <c r="A17"/>
  <c r="A336"/>
  <c r="A12"/>
  <c r="A16"/>
  <c r="A310"/>
  <c r="A22"/>
  <c r="A18"/>
  <c r="A24"/>
  <c r="A260"/>
  <c r="A204"/>
  <c r="A27"/>
  <c r="A19"/>
  <c r="A345"/>
  <c r="A188"/>
  <c r="A31"/>
  <c r="A338"/>
  <c r="A33"/>
  <c r="A34"/>
  <c r="A342"/>
  <c r="A36"/>
  <c r="A300"/>
  <c r="A38"/>
  <c r="A39"/>
  <c r="A276"/>
  <c r="A227"/>
  <c r="A42"/>
  <c r="A43"/>
  <c r="A44"/>
  <c r="A292"/>
  <c r="A46"/>
  <c r="A47"/>
  <c r="A311"/>
  <c r="A297"/>
  <c r="A20"/>
  <c r="A51"/>
  <c r="A21"/>
  <c r="A23"/>
  <c r="A54"/>
  <c r="A55"/>
  <c r="A25"/>
  <c r="A257"/>
  <c r="A340"/>
  <c r="A233"/>
  <c r="A60"/>
  <c r="A26"/>
  <c r="A215"/>
  <c r="A189"/>
  <c r="A305"/>
  <c r="A333"/>
  <c r="A28"/>
  <c r="A328"/>
  <c r="A346"/>
  <c r="A69"/>
  <c r="A339"/>
  <c r="A71"/>
  <c r="A72"/>
  <c r="A73"/>
  <c r="A74"/>
  <c r="A75"/>
  <c r="A76"/>
  <c r="A77"/>
  <c r="A236"/>
  <c r="A79"/>
  <c r="A80"/>
  <c r="A81"/>
  <c r="A82"/>
  <c r="A29"/>
  <c r="A84"/>
  <c r="A85"/>
  <c r="A86"/>
  <c r="A87"/>
  <c r="A309"/>
  <c r="A89"/>
  <c r="A90"/>
  <c r="A355"/>
  <c r="A92"/>
  <c r="A30"/>
  <c r="A279"/>
  <c r="A312"/>
  <c r="A32"/>
  <c r="A196"/>
  <c r="A98"/>
  <c r="A35"/>
  <c r="A100"/>
  <c r="A252"/>
  <c r="A37"/>
  <c r="A273"/>
  <c r="A104"/>
  <c r="A105"/>
  <c r="A106"/>
  <c r="A187"/>
  <c r="A108"/>
  <c r="A40"/>
  <c r="A356"/>
  <c r="A214"/>
  <c r="A41"/>
  <c r="A45"/>
  <c r="A261"/>
  <c r="A115"/>
  <c r="A116"/>
  <c r="A117"/>
  <c r="A118"/>
  <c r="A119"/>
  <c r="A120"/>
  <c r="A121"/>
  <c r="A122"/>
  <c r="A123"/>
  <c r="A48"/>
  <c r="A49"/>
  <c r="A50"/>
  <c r="A360"/>
  <c r="A334"/>
  <c r="A52"/>
  <c r="A130"/>
  <c r="A131"/>
  <c r="A132"/>
  <c r="A133"/>
  <c r="A134"/>
  <c r="A135"/>
  <c r="A136"/>
  <c r="A137"/>
  <c r="A237"/>
  <c r="A139"/>
  <c r="A140"/>
  <c r="A141"/>
  <c r="A142"/>
  <c r="A143"/>
  <c r="A144"/>
  <c r="A145"/>
  <c r="A146"/>
  <c r="A147"/>
  <c r="A219"/>
  <c r="A149"/>
  <c r="A150"/>
  <c r="A281"/>
  <c r="A152"/>
  <c r="A153"/>
  <c r="A154"/>
  <c r="A155"/>
  <c r="A156"/>
  <c r="A157"/>
  <c r="A158"/>
  <c r="A159"/>
  <c r="A160"/>
  <c r="A53"/>
  <c r="A162"/>
  <c r="A304"/>
  <c r="A164"/>
  <c r="A165"/>
  <c r="A166"/>
  <c r="A191"/>
  <c r="A56"/>
  <c r="A169"/>
  <c r="A170"/>
  <c r="A171"/>
  <c r="A172"/>
  <c r="A173"/>
  <c r="A174"/>
  <c r="A175"/>
  <c r="A57"/>
  <c r="A177"/>
  <c r="A178"/>
  <c r="A179"/>
  <c r="A58"/>
  <c r="A268"/>
  <c r="A182"/>
  <c r="A183"/>
  <c r="A184"/>
  <c r="A238"/>
  <c r="A186"/>
  <c r="A250"/>
  <c r="A246"/>
  <c r="A59"/>
  <c r="A190"/>
  <c r="A223"/>
  <c r="A299"/>
  <c r="A61"/>
  <c r="A251"/>
  <c r="A195"/>
  <c r="A256"/>
  <c r="A235"/>
  <c r="A320"/>
  <c r="A185"/>
  <c r="A62"/>
  <c r="A201"/>
  <c r="A63"/>
  <c r="A222"/>
  <c r="A64"/>
  <c r="A274"/>
  <c r="A65"/>
  <c r="A66"/>
  <c r="A67"/>
  <c r="A68"/>
  <c r="A210"/>
  <c r="A211"/>
  <c r="A212"/>
  <c r="A213"/>
  <c r="A70"/>
  <c r="A78"/>
  <c r="A216"/>
  <c r="A259"/>
  <c r="A218"/>
  <c r="A83"/>
  <c r="A220"/>
  <c r="A221"/>
  <c r="A88"/>
  <c r="A200"/>
  <c r="A224"/>
  <c r="A225"/>
  <c r="A269"/>
  <c r="A245"/>
  <c r="A228"/>
  <c r="A229"/>
  <c r="A208"/>
  <c r="A231"/>
  <c r="A287"/>
  <c r="A242"/>
  <c r="A234"/>
  <c r="A288"/>
  <c r="A289"/>
  <c r="A230"/>
  <c r="A91"/>
  <c r="A239"/>
  <c r="A240"/>
  <c r="A241"/>
  <c r="A93"/>
  <c r="A243"/>
  <c r="A244"/>
  <c r="A209"/>
  <c r="A272"/>
  <c r="A247"/>
  <c r="A248"/>
  <c r="A249"/>
  <c r="A362"/>
  <c r="A322"/>
  <c r="A341"/>
  <c r="A253"/>
  <c r="A364"/>
  <c r="A255"/>
  <c r="A94"/>
  <c r="A325"/>
  <c r="A258"/>
  <c r="A295"/>
  <c r="A290"/>
  <c r="A95"/>
  <c r="A262"/>
  <c r="A263"/>
  <c r="A254"/>
  <c r="A96"/>
  <c r="A266"/>
  <c r="A267"/>
  <c r="A97"/>
  <c r="A193"/>
  <c r="A99"/>
  <c r="A271"/>
  <c r="A202"/>
  <c r="A101"/>
  <c r="A102"/>
  <c r="A275"/>
  <c r="A103"/>
  <c r="A277"/>
  <c r="A278"/>
  <c r="A107"/>
  <c r="A109"/>
  <c r="A110"/>
  <c r="A282"/>
  <c r="A283"/>
  <c r="A284"/>
  <c r="A285"/>
  <c r="A286"/>
  <c r="A111"/>
  <c r="A112"/>
  <c r="A280"/>
  <c r="A203"/>
  <c r="A291"/>
  <c r="A113"/>
  <c r="A293"/>
  <c r="A294"/>
  <c r="A270"/>
  <c r="A296"/>
  <c r="A114"/>
  <c r="A298"/>
  <c r="A207"/>
  <c r="A124"/>
  <c r="A301"/>
  <c r="A302"/>
  <c r="A125"/>
  <c r="A335"/>
  <c r="A126"/>
  <c r="A306"/>
  <c r="A307"/>
  <c r="A308"/>
  <c r="A127"/>
  <c r="A128"/>
  <c r="A206"/>
  <c r="A129"/>
  <c r="A313"/>
  <c r="A314"/>
  <c r="A315"/>
  <c r="A316"/>
  <c r="A317"/>
  <c r="A318"/>
  <c r="A319"/>
  <c r="A264"/>
  <c r="A321"/>
  <c r="A217"/>
  <c r="A323"/>
  <c r="A324"/>
  <c r="A138"/>
  <c r="A326"/>
  <c r="A327"/>
  <c r="A148"/>
  <c r="A329"/>
  <c r="A330"/>
  <c r="A331"/>
  <c r="A332"/>
  <c r="A194"/>
  <c r="A151"/>
  <c r="A161"/>
  <c r="A163"/>
  <c r="A337"/>
  <c r="A232"/>
  <c r="A197"/>
  <c r="A192"/>
  <c r="A303"/>
  <c r="A198"/>
  <c r="A226"/>
  <c r="A344"/>
  <c r="A167"/>
  <c r="A168"/>
  <c r="A347"/>
  <c r="A348"/>
  <c r="A349"/>
  <c r="A350"/>
  <c r="A351"/>
  <c r="A352"/>
  <c r="A353"/>
  <c r="A354"/>
  <c r="A199"/>
  <c r="A176"/>
  <c r="A357"/>
  <c r="A358"/>
  <c r="A359"/>
  <c r="A180"/>
  <c r="A361"/>
  <c r="A205"/>
  <c r="A363"/>
  <c r="A181"/>
  <c r="A4"/>
  <c r="N4" l="1"/>
  <c r="L4"/>
  <c r="K4"/>
  <c r="I4"/>
  <c r="F4"/>
  <c r="D4" l="1"/>
  <c r="X4" l="1"/>
  <c r="X181"/>
  <c r="N181"/>
  <c r="L181"/>
  <c r="K181"/>
  <c r="I181"/>
  <c r="F181"/>
  <c r="D181"/>
  <c r="X363"/>
  <c r="N363"/>
  <c r="L363"/>
  <c r="K363"/>
  <c r="I363"/>
  <c r="F363"/>
  <c r="D363"/>
  <c r="X205"/>
  <c r="N205"/>
  <c r="L205"/>
  <c r="K205"/>
  <c r="I205"/>
  <c r="F205"/>
  <c r="D205"/>
  <c r="X361"/>
  <c r="N361"/>
  <c r="L361"/>
  <c r="K361"/>
  <c r="I361"/>
  <c r="F361"/>
  <c r="D361"/>
  <c r="X180"/>
  <c r="N180"/>
  <c r="L180"/>
  <c r="K180"/>
  <c r="I180"/>
  <c r="F180"/>
  <c r="D180"/>
  <c r="X359"/>
  <c r="N359"/>
  <c r="L359"/>
  <c r="K359"/>
  <c r="I359"/>
  <c r="F359"/>
  <c r="D359"/>
  <c r="X358"/>
  <c r="N358"/>
  <c r="L358"/>
  <c r="K358"/>
  <c r="I358"/>
  <c r="F358"/>
  <c r="D358"/>
  <c r="X357"/>
  <c r="N357"/>
  <c r="L357"/>
  <c r="K357"/>
  <c r="I357"/>
  <c r="F357"/>
  <c r="D357"/>
  <c r="X176"/>
  <c r="N176"/>
  <c r="L176"/>
  <c r="K176"/>
  <c r="I176"/>
  <c r="F176"/>
  <c r="D176"/>
  <c r="X199"/>
  <c r="N199"/>
  <c r="L199"/>
  <c r="K199"/>
  <c r="I199"/>
  <c r="F199"/>
  <c r="D199"/>
  <c r="X354"/>
  <c r="N354"/>
  <c r="L354"/>
  <c r="K354"/>
  <c r="I354"/>
  <c r="F354"/>
  <c r="D354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168"/>
  <c r="N168"/>
  <c r="L168"/>
  <c r="K168"/>
  <c r="I168"/>
  <c r="F168"/>
  <c r="D168"/>
  <c r="X167"/>
  <c r="N167"/>
  <c r="L167"/>
  <c r="K167"/>
  <c r="I167"/>
  <c r="F167"/>
  <c r="D167"/>
  <c r="X344"/>
  <c r="N344"/>
  <c r="L344"/>
  <c r="K344"/>
  <c r="I344"/>
  <c r="F344"/>
  <c r="D344"/>
  <c r="X226"/>
  <c r="N226"/>
  <c r="L226"/>
  <c r="K226"/>
  <c r="I226"/>
  <c r="F226"/>
  <c r="D226"/>
  <c r="X198"/>
  <c r="N198"/>
  <c r="L198"/>
  <c r="K198"/>
  <c r="I198"/>
  <c r="F198"/>
  <c r="D198"/>
  <c r="X303"/>
  <c r="N303"/>
  <c r="L303"/>
  <c r="K303"/>
  <c r="I303"/>
  <c r="F303"/>
  <c r="D303"/>
  <c r="X192"/>
  <c r="N192"/>
  <c r="L192"/>
  <c r="K192"/>
  <c r="I192"/>
  <c r="F192"/>
  <c r="D192"/>
  <c r="X197"/>
  <c r="N197"/>
  <c r="L197"/>
  <c r="K197"/>
  <c r="I197"/>
  <c r="F197"/>
  <c r="D197"/>
  <c r="X232"/>
  <c r="N232"/>
  <c r="L232"/>
  <c r="K232"/>
  <c r="I232"/>
  <c r="F232"/>
  <c r="D232"/>
  <c r="X337"/>
  <c r="N337"/>
  <c r="L337"/>
  <c r="K337"/>
  <c r="I337"/>
  <c r="F337"/>
  <c r="D337"/>
  <c r="X163"/>
  <c r="N163"/>
  <c r="L163"/>
  <c r="K163"/>
  <c r="I163"/>
  <c r="F163"/>
  <c r="D163"/>
  <c r="X161"/>
  <c r="N161"/>
  <c r="L161"/>
  <c r="K161"/>
  <c r="I161"/>
  <c r="F161"/>
  <c r="D161"/>
  <c r="X151"/>
  <c r="N151"/>
  <c r="L151"/>
  <c r="K151"/>
  <c r="I151"/>
  <c r="F151"/>
  <c r="D151"/>
  <c r="X194"/>
  <c r="N194"/>
  <c r="L194"/>
  <c r="K194"/>
  <c r="I194"/>
  <c r="F194"/>
  <c r="D194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148"/>
  <c r="N148"/>
  <c r="L148"/>
  <c r="K148"/>
  <c r="I148"/>
  <c r="F148"/>
  <c r="D148"/>
  <c r="X327"/>
  <c r="N327"/>
  <c r="L327"/>
  <c r="K327"/>
  <c r="I327"/>
  <c r="F327"/>
  <c r="D327"/>
  <c r="X326"/>
  <c r="N326"/>
  <c r="L326"/>
  <c r="K326"/>
  <c r="I326"/>
  <c r="F326"/>
  <c r="D326"/>
  <c r="X138"/>
  <c r="N138"/>
  <c r="L138"/>
  <c r="K138"/>
  <c r="I138"/>
  <c r="F138"/>
  <c r="D138"/>
  <c r="X324"/>
  <c r="N324"/>
  <c r="L324"/>
  <c r="K324"/>
  <c r="I324"/>
  <c r="F324"/>
  <c r="D324"/>
  <c r="X323"/>
  <c r="N323"/>
  <c r="L323"/>
  <c r="K323"/>
  <c r="I323"/>
  <c r="F323"/>
  <c r="D323"/>
  <c r="X217"/>
  <c r="N217"/>
  <c r="L217"/>
  <c r="K217"/>
  <c r="I217"/>
  <c r="F217"/>
  <c r="D217"/>
  <c r="X321"/>
  <c r="N321"/>
  <c r="L321"/>
  <c r="K321"/>
  <c r="I321"/>
  <c r="F321"/>
  <c r="D321"/>
  <c r="X264"/>
  <c r="N264"/>
  <c r="L264"/>
  <c r="K264"/>
  <c r="I264"/>
  <c r="F264"/>
  <c r="D264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129"/>
  <c r="N129"/>
  <c r="L129"/>
  <c r="K129"/>
  <c r="I129"/>
  <c r="F129"/>
  <c r="D129"/>
  <c r="X206"/>
  <c r="N206"/>
  <c r="L206"/>
  <c r="K206"/>
  <c r="I206"/>
  <c r="F206"/>
  <c r="D206"/>
  <c r="X128"/>
  <c r="N128"/>
  <c r="L128"/>
  <c r="K128"/>
  <c r="I128"/>
  <c r="F128"/>
  <c r="D128"/>
  <c r="X127"/>
  <c r="N127"/>
  <c r="L127"/>
  <c r="K127"/>
  <c r="I127"/>
  <c r="F127"/>
  <c r="D127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126"/>
  <c r="N126"/>
  <c r="L126"/>
  <c r="K126"/>
  <c r="I126"/>
  <c r="F126"/>
  <c r="D126"/>
  <c r="X335"/>
  <c r="N335"/>
  <c r="L335"/>
  <c r="K335"/>
  <c r="I335"/>
  <c r="F335"/>
  <c r="D335"/>
  <c r="X125"/>
  <c r="N125"/>
  <c r="L125"/>
  <c r="K125"/>
  <c r="I125"/>
  <c r="F125"/>
  <c r="D125"/>
  <c r="X302"/>
  <c r="N302"/>
  <c r="L302"/>
  <c r="K302"/>
  <c r="I302"/>
  <c r="F302"/>
  <c r="D302"/>
  <c r="X301"/>
  <c r="N301"/>
  <c r="L301"/>
  <c r="K301"/>
  <c r="I301"/>
  <c r="F301"/>
  <c r="D301"/>
  <c r="X124"/>
  <c r="N124"/>
  <c r="L124"/>
  <c r="K124"/>
  <c r="I124"/>
  <c r="F124"/>
  <c r="D124"/>
  <c r="X207"/>
  <c r="N207"/>
  <c r="L207"/>
  <c r="K207"/>
  <c r="I207"/>
  <c r="F207"/>
  <c r="D207"/>
  <c r="X298"/>
  <c r="N298"/>
  <c r="L298"/>
  <c r="K298"/>
  <c r="I298"/>
  <c r="F298"/>
  <c r="D298"/>
  <c r="X114"/>
  <c r="N114"/>
  <c r="L114"/>
  <c r="K114"/>
  <c r="I114"/>
  <c r="F114"/>
  <c r="D114"/>
  <c r="X296"/>
  <c r="N296"/>
  <c r="L296"/>
  <c r="K296"/>
  <c r="I296"/>
  <c r="F296"/>
  <c r="D296"/>
  <c r="X270"/>
  <c r="N270"/>
  <c r="L270"/>
  <c r="K270"/>
  <c r="I270"/>
  <c r="F270"/>
  <c r="D270"/>
  <c r="X294"/>
  <c r="N294"/>
  <c r="L294"/>
  <c r="K294"/>
  <c r="I294"/>
  <c r="F294"/>
  <c r="D294"/>
  <c r="X293"/>
  <c r="N293"/>
  <c r="L293"/>
  <c r="K293"/>
  <c r="I293"/>
  <c r="F293"/>
  <c r="D293"/>
  <c r="X113"/>
  <c r="N113"/>
  <c r="L113"/>
  <c r="K113"/>
  <c r="I113"/>
  <c r="F113"/>
  <c r="D113"/>
  <c r="X291"/>
  <c r="N291"/>
  <c r="L291"/>
  <c r="K291"/>
  <c r="I291"/>
  <c r="F291"/>
  <c r="D291"/>
  <c r="X203"/>
  <c r="N203"/>
  <c r="L203"/>
  <c r="K203"/>
  <c r="I203"/>
  <c r="F203"/>
  <c r="D203"/>
  <c r="X280"/>
  <c r="N280"/>
  <c r="L280"/>
  <c r="K280"/>
  <c r="I280"/>
  <c r="F280"/>
  <c r="D280"/>
  <c r="X112"/>
  <c r="N112"/>
  <c r="L112"/>
  <c r="K112"/>
  <c r="I112"/>
  <c r="F112"/>
  <c r="D112"/>
  <c r="X111"/>
  <c r="N111"/>
  <c r="L111"/>
  <c r="K111"/>
  <c r="I111"/>
  <c r="F111"/>
  <c r="D111"/>
  <c r="X286"/>
  <c r="N286"/>
  <c r="L286"/>
  <c r="K286"/>
  <c r="I286"/>
  <c r="F286"/>
  <c r="D286"/>
  <c r="X285"/>
  <c r="N285"/>
  <c r="L285"/>
  <c r="K285"/>
  <c r="I285"/>
  <c r="F285"/>
  <c r="D285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110"/>
  <c r="N110"/>
  <c r="L110"/>
  <c r="K110"/>
  <c r="I110"/>
  <c r="F110"/>
  <c r="D110"/>
  <c r="X109"/>
  <c r="N109"/>
  <c r="L109"/>
  <c r="K109"/>
  <c r="I109"/>
  <c r="F109"/>
  <c r="D109"/>
  <c r="X107"/>
  <c r="N107"/>
  <c r="L107"/>
  <c r="K107"/>
  <c r="I107"/>
  <c r="F107"/>
  <c r="D107"/>
  <c r="X278"/>
  <c r="N278"/>
  <c r="L278"/>
  <c r="K278"/>
  <c r="I278"/>
  <c r="F278"/>
  <c r="D278"/>
  <c r="X277"/>
  <c r="N277"/>
  <c r="L277"/>
  <c r="K277"/>
  <c r="I277"/>
  <c r="F277"/>
  <c r="D277"/>
  <c r="X103"/>
  <c r="N103"/>
  <c r="L103"/>
  <c r="K103"/>
  <c r="I103"/>
  <c r="F103"/>
  <c r="D103"/>
  <c r="X275"/>
  <c r="N275"/>
  <c r="L275"/>
  <c r="K275"/>
  <c r="I275"/>
  <c r="F275"/>
  <c r="D275"/>
  <c r="X102"/>
  <c r="N102"/>
  <c r="L102"/>
  <c r="K102"/>
  <c r="I102"/>
  <c r="F102"/>
  <c r="D102"/>
  <c r="X101"/>
  <c r="N101"/>
  <c r="L101"/>
  <c r="K101"/>
  <c r="I101"/>
  <c r="F101"/>
  <c r="D101"/>
  <c r="X202"/>
  <c r="N202"/>
  <c r="L202"/>
  <c r="K202"/>
  <c r="I202"/>
  <c r="F202"/>
  <c r="D202"/>
  <c r="X271"/>
  <c r="N271"/>
  <c r="L271"/>
  <c r="K271"/>
  <c r="I271"/>
  <c r="F271"/>
  <c r="D271"/>
  <c r="X99"/>
  <c r="N99"/>
  <c r="L99"/>
  <c r="K99"/>
  <c r="I99"/>
  <c r="F99"/>
  <c r="D99"/>
  <c r="X193"/>
  <c r="N193"/>
  <c r="L193"/>
  <c r="K193"/>
  <c r="I193"/>
  <c r="F193"/>
  <c r="D193"/>
  <c r="X97"/>
  <c r="N97"/>
  <c r="L97"/>
  <c r="K97"/>
  <c r="I97"/>
  <c r="F97"/>
  <c r="D97"/>
  <c r="X267"/>
  <c r="N267"/>
  <c r="L267"/>
  <c r="K267"/>
  <c r="I267"/>
  <c r="F267"/>
  <c r="D267"/>
  <c r="X266"/>
  <c r="N266"/>
  <c r="L266"/>
  <c r="K266"/>
  <c r="I266"/>
  <c r="F266"/>
  <c r="D266"/>
  <c r="X96"/>
  <c r="N96"/>
  <c r="L96"/>
  <c r="K96"/>
  <c r="I96"/>
  <c r="F96"/>
  <c r="D96"/>
  <c r="X254"/>
  <c r="N254"/>
  <c r="L254"/>
  <c r="K254"/>
  <c r="I254"/>
  <c r="F254"/>
  <c r="D254"/>
  <c r="X263"/>
  <c r="N263"/>
  <c r="L263"/>
  <c r="K263"/>
  <c r="I263"/>
  <c r="F263"/>
  <c r="D263"/>
  <c r="X262"/>
  <c r="N262"/>
  <c r="L262"/>
  <c r="K262"/>
  <c r="I262"/>
  <c r="F262"/>
  <c r="D262"/>
  <c r="X95"/>
  <c r="N95"/>
  <c r="L95"/>
  <c r="K95"/>
  <c r="I95"/>
  <c r="F95"/>
  <c r="D95"/>
  <c r="X290"/>
  <c r="N290"/>
  <c r="L290"/>
  <c r="K290"/>
  <c r="I290"/>
  <c r="F290"/>
  <c r="D290"/>
  <c r="X295"/>
  <c r="N295"/>
  <c r="L295"/>
  <c r="K295"/>
  <c r="I295"/>
  <c r="F295"/>
  <c r="D295"/>
  <c r="X258"/>
  <c r="N258"/>
  <c r="L258"/>
  <c r="K258"/>
  <c r="I258"/>
  <c r="F258"/>
  <c r="D258"/>
  <c r="X325"/>
  <c r="N325"/>
  <c r="L325"/>
  <c r="K325"/>
  <c r="I325"/>
  <c r="F325"/>
  <c r="D325"/>
  <c r="X94"/>
  <c r="N94"/>
  <c r="L94"/>
  <c r="K94"/>
  <c r="I94"/>
  <c r="F94"/>
  <c r="D94"/>
  <c r="X255"/>
  <c r="N255"/>
  <c r="L255"/>
  <c r="K255"/>
  <c r="I255"/>
  <c r="F255"/>
  <c r="D255"/>
  <c r="X364"/>
  <c r="N364"/>
  <c r="L364"/>
  <c r="K364"/>
  <c r="I364"/>
  <c r="F364"/>
  <c r="D364"/>
  <c r="X253"/>
  <c r="N253"/>
  <c r="L253"/>
  <c r="K253"/>
  <c r="I253"/>
  <c r="F253"/>
  <c r="D253"/>
  <c r="X341"/>
  <c r="N341"/>
  <c r="L341"/>
  <c r="K341"/>
  <c r="I341"/>
  <c r="F341"/>
  <c r="D341"/>
  <c r="X322"/>
  <c r="N322"/>
  <c r="L322"/>
  <c r="K322"/>
  <c r="I322"/>
  <c r="F322"/>
  <c r="D322"/>
  <c r="X362"/>
  <c r="N362"/>
  <c r="L362"/>
  <c r="K362"/>
  <c r="I362"/>
  <c r="F362"/>
  <c r="D362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72"/>
  <c r="N272"/>
  <c r="L272"/>
  <c r="K272"/>
  <c r="I272"/>
  <c r="F272"/>
  <c r="D272"/>
  <c r="X209"/>
  <c r="N209"/>
  <c r="L209"/>
  <c r="K209"/>
  <c r="I209"/>
  <c r="F209"/>
  <c r="D209"/>
  <c r="X244"/>
  <c r="N244"/>
  <c r="L244"/>
  <c r="K244"/>
  <c r="I244"/>
  <c r="F244"/>
  <c r="D244"/>
  <c r="X243"/>
  <c r="N243"/>
  <c r="L243"/>
  <c r="K243"/>
  <c r="I243"/>
  <c r="F243"/>
  <c r="D243"/>
  <c r="X93"/>
  <c r="N93"/>
  <c r="L93"/>
  <c r="K93"/>
  <c r="I93"/>
  <c r="F93"/>
  <c r="D93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91"/>
  <c r="N91"/>
  <c r="L91"/>
  <c r="K91"/>
  <c r="I91"/>
  <c r="F91"/>
  <c r="D91"/>
  <c r="X230"/>
  <c r="N230"/>
  <c r="L230"/>
  <c r="K230"/>
  <c r="I230"/>
  <c r="F230"/>
  <c r="D230"/>
  <c r="X289"/>
  <c r="N289"/>
  <c r="L289"/>
  <c r="K289"/>
  <c r="I289"/>
  <c r="F289"/>
  <c r="D289"/>
  <c r="X288"/>
  <c r="N288"/>
  <c r="L288"/>
  <c r="K288"/>
  <c r="I288"/>
  <c r="F288"/>
  <c r="D288"/>
  <c r="X234"/>
  <c r="N234"/>
  <c r="L234"/>
  <c r="K234"/>
  <c r="I234"/>
  <c r="F234"/>
  <c r="D234"/>
  <c r="X242"/>
  <c r="N242"/>
  <c r="L242"/>
  <c r="K242"/>
  <c r="I242"/>
  <c r="F242"/>
  <c r="D242"/>
  <c r="X287"/>
  <c r="N287"/>
  <c r="L287"/>
  <c r="K287"/>
  <c r="I287"/>
  <c r="F287"/>
  <c r="D287"/>
  <c r="X231"/>
  <c r="N231"/>
  <c r="L231"/>
  <c r="K231"/>
  <c r="I231"/>
  <c r="F231"/>
  <c r="D231"/>
  <c r="X208"/>
  <c r="N208"/>
  <c r="L208"/>
  <c r="K208"/>
  <c r="I208"/>
  <c r="F208"/>
  <c r="D208"/>
  <c r="X229"/>
  <c r="N229"/>
  <c r="L229"/>
  <c r="K229"/>
  <c r="I229"/>
  <c r="F229"/>
  <c r="D229"/>
  <c r="X228"/>
  <c r="N228"/>
  <c r="L228"/>
  <c r="K228"/>
  <c r="I228"/>
  <c r="F228"/>
  <c r="D228"/>
  <c r="X245"/>
  <c r="N245"/>
  <c r="L245"/>
  <c r="K245"/>
  <c r="I245"/>
  <c r="F245"/>
  <c r="D245"/>
  <c r="X269"/>
  <c r="N269"/>
  <c r="L269"/>
  <c r="K269"/>
  <c r="I269"/>
  <c r="F269"/>
  <c r="D269"/>
  <c r="X225"/>
  <c r="N225"/>
  <c r="L225"/>
  <c r="K225"/>
  <c r="I225"/>
  <c r="F225"/>
  <c r="D225"/>
  <c r="X224"/>
  <c r="N224"/>
  <c r="L224"/>
  <c r="K224"/>
  <c r="I224"/>
  <c r="F224"/>
  <c r="D224"/>
  <c r="X200"/>
  <c r="N200"/>
  <c r="L200"/>
  <c r="K200"/>
  <c r="I200"/>
  <c r="F200"/>
  <c r="D200"/>
  <c r="X88"/>
  <c r="N88"/>
  <c r="L88"/>
  <c r="K88"/>
  <c r="I88"/>
  <c r="F88"/>
  <c r="D88"/>
  <c r="X221"/>
  <c r="N221"/>
  <c r="L221"/>
  <c r="K221"/>
  <c r="I221"/>
  <c r="F221"/>
  <c r="D221"/>
  <c r="X220"/>
  <c r="N220"/>
  <c r="L220"/>
  <c r="K220"/>
  <c r="I220"/>
  <c r="F220"/>
  <c r="D220"/>
  <c r="X83"/>
  <c r="N83"/>
  <c r="L83"/>
  <c r="K83"/>
  <c r="I83"/>
  <c r="F83"/>
  <c r="D83"/>
  <c r="X218"/>
  <c r="N218"/>
  <c r="L218"/>
  <c r="K218"/>
  <c r="I218"/>
  <c r="F218"/>
  <c r="D218"/>
  <c r="X259"/>
  <c r="N259"/>
  <c r="L259"/>
  <c r="K259"/>
  <c r="I259"/>
  <c r="F259"/>
  <c r="D259"/>
  <c r="X216"/>
  <c r="N216"/>
  <c r="L216"/>
  <c r="K216"/>
  <c r="I216"/>
  <c r="F216"/>
  <c r="D216"/>
  <c r="X78"/>
  <c r="N78"/>
  <c r="L78"/>
  <c r="K78"/>
  <c r="I78"/>
  <c r="F78"/>
  <c r="D78"/>
  <c r="X70"/>
  <c r="N70"/>
  <c r="L70"/>
  <c r="K70"/>
  <c r="I70"/>
  <c r="F70"/>
  <c r="D70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274"/>
  <c r="N274"/>
  <c r="L274"/>
  <c r="K274"/>
  <c r="I274"/>
  <c r="F274"/>
  <c r="D274"/>
  <c r="X64"/>
  <c r="N64"/>
  <c r="L64"/>
  <c r="K64"/>
  <c r="I64"/>
  <c r="F64"/>
  <c r="D64"/>
  <c r="X222"/>
  <c r="N222"/>
  <c r="L222"/>
  <c r="K222"/>
  <c r="I222"/>
  <c r="F222"/>
  <c r="D222"/>
  <c r="X63"/>
  <c r="N63"/>
  <c r="L63"/>
  <c r="K63"/>
  <c r="I63"/>
  <c r="F63"/>
  <c r="D63"/>
  <c r="X201"/>
  <c r="N201"/>
  <c r="L201"/>
  <c r="K201"/>
  <c r="I201"/>
  <c r="F201"/>
  <c r="D201"/>
  <c r="X62"/>
  <c r="N62"/>
  <c r="L62"/>
  <c r="K62"/>
  <c r="I62"/>
  <c r="F62"/>
  <c r="D62"/>
  <c r="X185"/>
  <c r="N185"/>
  <c r="L185"/>
  <c r="K185"/>
  <c r="I185"/>
  <c r="F185"/>
  <c r="D185"/>
  <c r="X320"/>
  <c r="N320"/>
  <c r="L320"/>
  <c r="K320"/>
  <c r="I320"/>
  <c r="F320"/>
  <c r="D320"/>
  <c r="X235"/>
  <c r="N235"/>
  <c r="L235"/>
  <c r="K235"/>
  <c r="I235"/>
  <c r="F235"/>
  <c r="D235"/>
  <c r="X256"/>
  <c r="N256"/>
  <c r="L256"/>
  <c r="K256"/>
  <c r="I256"/>
  <c r="F256"/>
  <c r="D256"/>
  <c r="X195"/>
  <c r="N195"/>
  <c r="L195"/>
  <c r="K195"/>
  <c r="I195"/>
  <c r="F195"/>
  <c r="D195"/>
  <c r="X251"/>
  <c r="N251"/>
  <c r="L251"/>
  <c r="K251"/>
  <c r="I251"/>
  <c r="F251"/>
  <c r="D251"/>
  <c r="X61"/>
  <c r="N61"/>
  <c r="L61"/>
  <c r="K61"/>
  <c r="I61"/>
  <c r="F61"/>
  <c r="D61"/>
  <c r="X299"/>
  <c r="N299"/>
  <c r="L299"/>
  <c r="K299"/>
  <c r="I299"/>
  <c r="F299"/>
  <c r="D299"/>
  <c r="X223"/>
  <c r="N223"/>
  <c r="L223"/>
  <c r="K223"/>
  <c r="I223"/>
  <c r="F223"/>
  <c r="D223"/>
  <c r="X190"/>
  <c r="N190"/>
  <c r="L190"/>
  <c r="K190"/>
  <c r="I190"/>
  <c r="F190"/>
  <c r="D190"/>
  <c r="X59"/>
  <c r="N59"/>
  <c r="L59"/>
  <c r="K59"/>
  <c r="I59"/>
  <c r="F59"/>
  <c r="D59"/>
  <c r="X246"/>
  <c r="N246"/>
  <c r="L246"/>
  <c r="K246"/>
  <c r="I246"/>
  <c r="F246"/>
  <c r="D246"/>
  <c r="X250"/>
  <c r="N250"/>
  <c r="L250"/>
  <c r="K250"/>
  <c r="I250"/>
  <c r="F250"/>
  <c r="D250"/>
  <c r="X186"/>
  <c r="N186"/>
  <c r="L186"/>
  <c r="K186"/>
  <c r="I186"/>
  <c r="F186"/>
  <c r="D186"/>
  <c r="X238"/>
  <c r="N238"/>
  <c r="L238"/>
  <c r="K238"/>
  <c r="I238"/>
  <c r="F238"/>
  <c r="D238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268"/>
  <c r="N268"/>
  <c r="L268"/>
  <c r="K268"/>
  <c r="I268"/>
  <c r="F268"/>
  <c r="D268"/>
  <c r="X58"/>
  <c r="N58"/>
  <c r="L58"/>
  <c r="K58"/>
  <c r="I58"/>
  <c r="F58"/>
  <c r="D58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57"/>
  <c r="N57"/>
  <c r="L57"/>
  <c r="K57"/>
  <c r="I57"/>
  <c r="F57"/>
  <c r="D57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56"/>
  <c r="N56"/>
  <c r="L56"/>
  <c r="K56"/>
  <c r="I56"/>
  <c r="F56"/>
  <c r="D56"/>
  <c r="X191"/>
  <c r="N191"/>
  <c r="L191"/>
  <c r="K191"/>
  <c r="I191"/>
  <c r="F191"/>
  <c r="D191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304"/>
  <c r="N304"/>
  <c r="L304"/>
  <c r="K304"/>
  <c r="I304"/>
  <c r="F304"/>
  <c r="D304"/>
  <c r="X162"/>
  <c r="N162"/>
  <c r="L162"/>
  <c r="K162"/>
  <c r="I162"/>
  <c r="F162"/>
  <c r="D162"/>
  <c r="X53"/>
  <c r="N53"/>
  <c r="L53"/>
  <c r="K53"/>
  <c r="I53"/>
  <c r="F53"/>
  <c r="D53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281"/>
  <c r="N281"/>
  <c r="L281"/>
  <c r="K281"/>
  <c r="I281"/>
  <c r="F281"/>
  <c r="D281"/>
  <c r="X150"/>
  <c r="N150"/>
  <c r="L150"/>
  <c r="K150"/>
  <c r="I150"/>
  <c r="F150"/>
  <c r="D150"/>
  <c r="X149"/>
  <c r="N149"/>
  <c r="L149"/>
  <c r="K149"/>
  <c r="I149"/>
  <c r="F149"/>
  <c r="D149"/>
  <c r="X219"/>
  <c r="N219"/>
  <c r="L219"/>
  <c r="K219"/>
  <c r="I219"/>
  <c r="F219"/>
  <c r="D219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237"/>
  <c r="N237"/>
  <c r="L237"/>
  <c r="K237"/>
  <c r="I237"/>
  <c r="F237"/>
  <c r="D237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52"/>
  <c r="N52"/>
  <c r="L52"/>
  <c r="K52"/>
  <c r="I52"/>
  <c r="F52"/>
  <c r="D52"/>
  <c r="X334"/>
  <c r="N334"/>
  <c r="L334"/>
  <c r="K334"/>
  <c r="I334"/>
  <c r="F334"/>
  <c r="D334"/>
  <c r="X360"/>
  <c r="N360"/>
  <c r="L360"/>
  <c r="K360"/>
  <c r="I360"/>
  <c r="F360"/>
  <c r="D360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261"/>
  <c r="N261"/>
  <c r="L261"/>
  <c r="K261"/>
  <c r="I261"/>
  <c r="F261"/>
  <c r="D261"/>
  <c r="X45"/>
  <c r="N45"/>
  <c r="L45"/>
  <c r="K45"/>
  <c r="I45"/>
  <c r="F45"/>
  <c r="D45"/>
  <c r="X41"/>
  <c r="N41"/>
  <c r="L41"/>
  <c r="K41"/>
  <c r="I41"/>
  <c r="F41"/>
  <c r="D41"/>
  <c r="X214"/>
  <c r="N214"/>
  <c r="L214"/>
  <c r="K214"/>
  <c r="I214"/>
  <c r="F214"/>
  <c r="D214"/>
  <c r="X356"/>
  <c r="N356"/>
  <c r="L356"/>
  <c r="K356"/>
  <c r="I356"/>
  <c r="F356"/>
  <c r="D356"/>
  <c r="X40"/>
  <c r="N40"/>
  <c r="L40"/>
  <c r="K40"/>
  <c r="I40"/>
  <c r="F40"/>
  <c r="D40"/>
  <c r="X108"/>
  <c r="N108"/>
  <c r="L108"/>
  <c r="K108"/>
  <c r="I108"/>
  <c r="F108"/>
  <c r="D108"/>
  <c r="X187"/>
  <c r="N187"/>
  <c r="L187"/>
  <c r="K187"/>
  <c r="I187"/>
  <c r="F187"/>
  <c r="D18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273"/>
  <c r="N273"/>
  <c r="L273"/>
  <c r="K273"/>
  <c r="I273"/>
  <c r="F273"/>
  <c r="D273"/>
  <c r="X37"/>
  <c r="N37"/>
  <c r="L37"/>
  <c r="K37"/>
  <c r="I37"/>
  <c r="F37"/>
  <c r="D37"/>
  <c r="X252"/>
  <c r="N252"/>
  <c r="L252"/>
  <c r="K252"/>
  <c r="I252"/>
  <c r="F252"/>
  <c r="D252"/>
  <c r="X100"/>
  <c r="N100"/>
  <c r="L100"/>
  <c r="K100"/>
  <c r="I100"/>
  <c r="F100"/>
  <c r="D100"/>
  <c r="X35"/>
  <c r="N35"/>
  <c r="L35"/>
  <c r="K35"/>
  <c r="I35"/>
  <c r="F35"/>
  <c r="D35"/>
  <c r="X98"/>
  <c r="N98"/>
  <c r="L98"/>
  <c r="K98"/>
  <c r="I98"/>
  <c r="F98"/>
  <c r="D98"/>
  <c r="X196"/>
  <c r="N196"/>
  <c r="L196"/>
  <c r="K196"/>
  <c r="I196"/>
  <c r="F196"/>
  <c r="D196"/>
  <c r="X32"/>
  <c r="N32"/>
  <c r="L32"/>
  <c r="K32"/>
  <c r="I32"/>
  <c r="F32"/>
  <c r="D32"/>
  <c r="X312"/>
  <c r="N312"/>
  <c r="L312"/>
  <c r="K312"/>
  <c r="I312"/>
  <c r="F312"/>
  <c r="D312"/>
  <c r="X279"/>
  <c r="N279"/>
  <c r="L279"/>
  <c r="K279"/>
  <c r="I279"/>
  <c r="F279"/>
  <c r="D279"/>
  <c r="X30"/>
  <c r="N30"/>
  <c r="L30"/>
  <c r="K30"/>
  <c r="I30"/>
  <c r="F30"/>
  <c r="D30"/>
  <c r="X92"/>
  <c r="N92"/>
  <c r="L92"/>
  <c r="K92"/>
  <c r="I92"/>
  <c r="F92"/>
  <c r="D92"/>
  <c r="X355"/>
  <c r="N355"/>
  <c r="L355"/>
  <c r="K355"/>
  <c r="I355"/>
  <c r="F355"/>
  <c r="D355"/>
  <c r="X90"/>
  <c r="N90"/>
  <c r="L90"/>
  <c r="K90"/>
  <c r="I90"/>
  <c r="F90"/>
  <c r="D90"/>
  <c r="X89"/>
  <c r="N89"/>
  <c r="L89"/>
  <c r="K89"/>
  <c r="I89"/>
  <c r="F89"/>
  <c r="D89"/>
  <c r="X309"/>
  <c r="N309"/>
  <c r="L309"/>
  <c r="K309"/>
  <c r="I309"/>
  <c r="F309"/>
  <c r="D309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29"/>
  <c r="N29"/>
  <c r="L29"/>
  <c r="K29"/>
  <c r="I29"/>
  <c r="F29"/>
  <c r="D29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236"/>
  <c r="N236"/>
  <c r="L236"/>
  <c r="K236"/>
  <c r="I236"/>
  <c r="F236"/>
  <c r="D236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339"/>
  <c r="N339"/>
  <c r="L339"/>
  <c r="K339"/>
  <c r="I339"/>
  <c r="F339"/>
  <c r="D339"/>
  <c r="X69"/>
  <c r="N69"/>
  <c r="L69"/>
  <c r="K69"/>
  <c r="I69"/>
  <c r="F69"/>
  <c r="D69"/>
  <c r="X346"/>
  <c r="N346"/>
  <c r="L346"/>
  <c r="K346"/>
  <c r="I346"/>
  <c r="F346"/>
  <c r="D346"/>
  <c r="X328"/>
  <c r="N328"/>
  <c r="L328"/>
  <c r="K328"/>
  <c r="I328"/>
  <c r="F328"/>
  <c r="D328"/>
  <c r="X28"/>
  <c r="N28"/>
  <c r="L28"/>
  <c r="K28"/>
  <c r="I28"/>
  <c r="F28"/>
  <c r="D28"/>
  <c r="X333"/>
  <c r="N333"/>
  <c r="L333"/>
  <c r="K333"/>
  <c r="I333"/>
  <c r="F333"/>
  <c r="D333"/>
  <c r="X305"/>
  <c r="N305"/>
  <c r="L305"/>
  <c r="K305"/>
  <c r="I305"/>
  <c r="F305"/>
  <c r="D305"/>
  <c r="X189"/>
  <c r="N189"/>
  <c r="L189"/>
  <c r="K189"/>
  <c r="I189"/>
  <c r="F189"/>
  <c r="D189"/>
  <c r="X215"/>
  <c r="N215"/>
  <c r="L215"/>
  <c r="K215"/>
  <c r="I215"/>
  <c r="F215"/>
  <c r="D215"/>
  <c r="X26"/>
  <c r="N26"/>
  <c r="L26"/>
  <c r="K26"/>
  <c r="I26"/>
  <c r="F26"/>
  <c r="D26"/>
  <c r="X60"/>
  <c r="N60"/>
  <c r="L60"/>
  <c r="K60"/>
  <c r="I60"/>
  <c r="F60"/>
  <c r="D60"/>
  <c r="X233"/>
  <c r="N233"/>
  <c r="L233"/>
  <c r="K233"/>
  <c r="I233"/>
  <c r="F233"/>
  <c r="D233"/>
  <c r="X340"/>
  <c r="N340"/>
  <c r="L340"/>
  <c r="K340"/>
  <c r="I340"/>
  <c r="F340"/>
  <c r="D340"/>
  <c r="X257"/>
  <c r="N257"/>
  <c r="L257"/>
  <c r="K257"/>
  <c r="I257"/>
  <c r="F257"/>
  <c r="D257"/>
  <c r="X25"/>
  <c r="N25"/>
  <c r="L25"/>
  <c r="K25"/>
  <c r="I25"/>
  <c r="F25"/>
  <c r="D25"/>
  <c r="X55"/>
  <c r="N55"/>
  <c r="L55"/>
  <c r="K55"/>
  <c r="I55"/>
  <c r="F55"/>
  <c r="D55"/>
  <c r="X54"/>
  <c r="N54"/>
  <c r="L54"/>
  <c r="K54"/>
  <c r="I54"/>
  <c r="F54"/>
  <c r="D54"/>
  <c r="X23"/>
  <c r="N23"/>
  <c r="L23"/>
  <c r="K23"/>
  <c r="I23"/>
  <c r="F23"/>
  <c r="D23"/>
  <c r="X21"/>
  <c r="N21"/>
  <c r="L21"/>
  <c r="K21"/>
  <c r="I21"/>
  <c r="F21"/>
  <c r="D21"/>
  <c r="X51"/>
  <c r="N51"/>
  <c r="L51"/>
  <c r="K51"/>
  <c r="I51"/>
  <c r="F51"/>
  <c r="D51"/>
  <c r="X20"/>
  <c r="N20"/>
  <c r="L20"/>
  <c r="K20"/>
  <c r="I20"/>
  <c r="F20"/>
  <c r="D20"/>
  <c r="X297"/>
  <c r="N297"/>
  <c r="L297"/>
  <c r="K297"/>
  <c r="I297"/>
  <c r="F297"/>
  <c r="D297"/>
  <c r="X311"/>
  <c r="N311"/>
  <c r="L311"/>
  <c r="K311"/>
  <c r="I311"/>
  <c r="F311"/>
  <c r="D311"/>
  <c r="X47"/>
  <c r="N47"/>
  <c r="L47"/>
  <c r="K47"/>
  <c r="I47"/>
  <c r="F47"/>
  <c r="D47"/>
  <c r="X46"/>
  <c r="N46"/>
  <c r="L46"/>
  <c r="K46"/>
  <c r="I46"/>
  <c r="F46"/>
  <c r="D46"/>
  <c r="X292"/>
  <c r="N292"/>
  <c r="L292"/>
  <c r="K292"/>
  <c r="I292"/>
  <c r="F292"/>
  <c r="D292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227"/>
  <c r="N227"/>
  <c r="L227"/>
  <c r="K227"/>
  <c r="I227"/>
  <c r="F227"/>
  <c r="D227"/>
  <c r="X276"/>
  <c r="N276"/>
  <c r="L276"/>
  <c r="K276"/>
  <c r="I276"/>
  <c r="F276"/>
  <c r="D276"/>
  <c r="X39"/>
  <c r="N39"/>
  <c r="L39"/>
  <c r="K39"/>
  <c r="I39"/>
  <c r="F39"/>
  <c r="D39"/>
  <c r="X38"/>
  <c r="N38"/>
  <c r="L38"/>
  <c r="K38"/>
  <c r="I38"/>
  <c r="F38"/>
  <c r="D38"/>
  <c r="X300"/>
  <c r="N300"/>
  <c r="L300"/>
  <c r="K300"/>
  <c r="I300"/>
  <c r="F300"/>
  <c r="D300"/>
  <c r="X36"/>
  <c r="N36"/>
  <c r="L36"/>
  <c r="K36"/>
  <c r="I36"/>
  <c r="F36"/>
  <c r="D36"/>
  <c r="X342"/>
  <c r="N342"/>
  <c r="L342"/>
  <c r="K342"/>
  <c r="I342"/>
  <c r="F342"/>
  <c r="D342"/>
  <c r="X34"/>
  <c r="N34"/>
  <c r="L34"/>
  <c r="K34"/>
  <c r="I34"/>
  <c r="F34"/>
  <c r="D34"/>
  <c r="X33"/>
  <c r="N33"/>
  <c r="L33"/>
  <c r="K33"/>
  <c r="I33"/>
  <c r="F33"/>
  <c r="D33"/>
  <c r="X338"/>
  <c r="N338"/>
  <c r="L338"/>
  <c r="K338"/>
  <c r="I338"/>
  <c r="F338"/>
  <c r="D338"/>
  <c r="X31"/>
  <c r="N31"/>
  <c r="L31"/>
  <c r="K31"/>
  <c r="I31"/>
  <c r="F31"/>
  <c r="D31"/>
  <c r="X188"/>
  <c r="N188"/>
  <c r="L188"/>
  <c r="K188"/>
  <c r="I188"/>
  <c r="F188"/>
  <c r="D188"/>
  <c r="X345"/>
  <c r="N345"/>
  <c r="L345"/>
  <c r="K345"/>
  <c r="I345"/>
  <c r="F345"/>
  <c r="D345"/>
  <c r="X19"/>
  <c r="N19"/>
  <c r="L19"/>
  <c r="K19"/>
  <c r="I19"/>
  <c r="F19"/>
  <c r="D19"/>
  <c r="X27"/>
  <c r="N27"/>
  <c r="L27"/>
  <c r="K27"/>
  <c r="I27"/>
  <c r="F27"/>
  <c r="D27"/>
  <c r="X204"/>
  <c r="N204"/>
  <c r="L204"/>
  <c r="K204"/>
  <c r="I204"/>
  <c r="F204"/>
  <c r="D204"/>
  <c r="X260"/>
  <c r="N260"/>
  <c r="L260"/>
  <c r="K260"/>
  <c r="I260"/>
  <c r="F260"/>
  <c r="D260"/>
  <c r="X24"/>
  <c r="N24"/>
  <c r="L24"/>
  <c r="K24"/>
  <c r="I24"/>
  <c r="F24"/>
  <c r="D24"/>
  <c r="X18"/>
  <c r="N18"/>
  <c r="L18"/>
  <c r="K18"/>
  <c r="I18"/>
  <c r="F18"/>
  <c r="D18"/>
  <c r="X22"/>
  <c r="N22"/>
  <c r="L22"/>
  <c r="K22"/>
  <c r="I22"/>
  <c r="F22"/>
  <c r="D22"/>
  <c r="X310"/>
  <c r="N310"/>
  <c r="L310"/>
  <c r="K310"/>
  <c r="I310"/>
  <c r="F310"/>
  <c r="D310"/>
  <c r="X16"/>
  <c r="N16"/>
  <c r="L16"/>
  <c r="K16"/>
  <c r="I16"/>
  <c r="F16"/>
  <c r="D16"/>
  <c r="X12"/>
  <c r="N12"/>
  <c r="L12"/>
  <c r="K12"/>
  <c r="I12"/>
  <c r="F12"/>
  <c r="D12"/>
  <c r="X336"/>
  <c r="N336"/>
  <c r="L336"/>
  <c r="K336"/>
  <c r="I336"/>
  <c r="F336"/>
  <c r="D336"/>
  <c r="X17"/>
  <c r="N17"/>
  <c r="L17"/>
  <c r="K17"/>
  <c r="I17"/>
  <c r="F17"/>
  <c r="D17"/>
  <c r="X343"/>
  <c r="N343"/>
  <c r="L343"/>
  <c r="K343"/>
  <c r="I343"/>
  <c r="F343"/>
  <c r="D343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6"/>
  <c r="N6"/>
  <c r="L6"/>
  <c r="K6"/>
  <c r="I6"/>
  <c r="F6"/>
  <c r="D6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5"/>
  <c r="N5"/>
  <c r="L5"/>
  <c r="K5"/>
  <c r="I5"/>
  <c r="F5"/>
  <c r="D5"/>
  <c r="X265"/>
  <c r="N265"/>
  <c r="L265"/>
  <c r="K265"/>
  <c r="I265"/>
  <c r="F265"/>
  <c r="D265"/>
</calcChain>
</file>

<file path=xl/sharedStrings.xml><?xml version="1.0" encoding="utf-8"?>
<sst xmlns="http://schemas.openxmlformats.org/spreadsheetml/2006/main" count="1713" uniqueCount="407">
  <si>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</si>
  <si>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</si>
  <si>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</si>
  <si>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</si>
  <si>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</si>
  <si>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</si>
  <si>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</si>
  <si>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</si>
  <si>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</si>
  <si>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</si>
  <si>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</si>
  <si>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</si>
  <si>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</si>
  <si>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</si>
  <si>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</si>
  <si>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</si>
  <si>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</si>
  <si>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</si>
  <si>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</si>
  <si>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</si>
  <si>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</si>
  <si>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</si>
  <si>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</si>
  <si>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</si>
  <si>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</si>
  <si>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</si>
  <si>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</si>
  <si>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</si>
  <si>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</si>
  <si>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</si>
  <si>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</si>
  <si>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</si>
  <si>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2016/08/21 23:34</t>
  </si>
  <si>
    <t>1SS302</t>
  </si>
  <si>
    <t>TOSHIBA</t>
  </si>
  <si>
    <t/>
  </si>
  <si>
    <t>E</t>
  </si>
  <si>
    <t>50843</t>
  </si>
  <si>
    <t>1SS388</t>
  </si>
  <si>
    <t>1SS424(TPH3,F)</t>
  </si>
  <si>
    <t>21-01-0014-A1</t>
  </si>
  <si>
    <t>SEMTECH</t>
  </si>
  <si>
    <t>F</t>
  </si>
  <si>
    <t>21-01-0014-A2</t>
  </si>
  <si>
    <t>2SA1162-GR</t>
  </si>
  <si>
    <t>2SA2154MFV</t>
  </si>
  <si>
    <t>2SC6026MFV</t>
  </si>
  <si>
    <t>74LCX00FT(AJ)</t>
  </si>
  <si>
    <t>74LCX07FT</t>
  </si>
  <si>
    <t>74LCX244FT</t>
  </si>
  <si>
    <t>74LCX32FT(AJ)</t>
  </si>
  <si>
    <t>74LCX74FT</t>
  </si>
  <si>
    <t>AO3401A</t>
  </si>
  <si>
    <t>AOS</t>
  </si>
  <si>
    <t>AO3403</t>
  </si>
  <si>
    <t>AO3403L_102</t>
  </si>
  <si>
    <t>AO3404A</t>
  </si>
  <si>
    <t>AO3409L</t>
  </si>
  <si>
    <t>AO3409L_103</t>
  </si>
  <si>
    <t>AO3413</t>
  </si>
  <si>
    <t>AO3414</t>
  </si>
  <si>
    <t>AO3414L</t>
  </si>
  <si>
    <t>AO3415</t>
  </si>
  <si>
    <t>AO3415A</t>
  </si>
  <si>
    <t>AO3415L_107</t>
  </si>
  <si>
    <t>AO3415_107</t>
  </si>
  <si>
    <t>AO3416</t>
  </si>
  <si>
    <t>AO3416_103</t>
  </si>
  <si>
    <t>AO3418</t>
  </si>
  <si>
    <t>AO4306</t>
  </si>
  <si>
    <t>AO4335</t>
  </si>
  <si>
    <t>AO4406AL</t>
  </si>
  <si>
    <t>AO4407A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</si>
  <si>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</si>
  <si>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</si>
  <si>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</si>
  <si>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</si>
  <si>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</si>
  <si>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</si>
  <si>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</si>
  <si>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</si>
  <si>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</si>
  <si>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</si>
  <si>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</si>
  <si>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</si>
  <si>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</si>
  <si>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</si>
  <si>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</si>
  <si>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</si>
  <si>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AOD4158P</t>
  </si>
  <si>
    <t>AOD522P</t>
  </si>
  <si>
    <t>AOE6930</t>
  </si>
  <si>
    <t>AON2420</t>
  </si>
  <si>
    <t>AON6360D</t>
  </si>
  <si>
    <t>AON6362P</t>
  </si>
  <si>
    <t>AON6405</t>
  </si>
  <si>
    <t>AON6405L</t>
  </si>
  <si>
    <t>AON6532P</t>
  </si>
  <si>
    <t>AON6536</t>
  </si>
  <si>
    <t>AON6560</t>
  </si>
  <si>
    <t>AON6594D</t>
  </si>
  <si>
    <t>AON6932A</t>
  </si>
  <si>
    <t>AON6934A</t>
  </si>
  <si>
    <t>AON6992</t>
  </si>
  <si>
    <t>AON7400A</t>
  </si>
  <si>
    <t>AON7401</t>
  </si>
  <si>
    <t>AON7401L</t>
  </si>
  <si>
    <t>AON7403</t>
  </si>
  <si>
    <t>AON7405</t>
  </si>
  <si>
    <t>AON7407</t>
  </si>
  <si>
    <t>AON7408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</si>
  <si>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</si>
  <si>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</si>
  <si>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</si>
  <si>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</si>
  <si>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</si>
  <si>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</si>
  <si>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</si>
  <si>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</si>
  <si>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</si>
  <si>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</si>
  <si>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</si>
  <si>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</si>
  <si>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</si>
  <si>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</si>
  <si>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</si>
  <si>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AOZ1268QI-01</t>
  </si>
  <si>
    <t>AOZ1331DI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</si>
  <si>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</si>
  <si>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</si>
  <si>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</si>
  <si>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</si>
  <si>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</si>
  <si>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</si>
  <si>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</si>
  <si>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</si>
  <si>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</si>
  <si>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</si>
  <si>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</si>
  <si>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</si>
  <si>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</si>
  <si>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</si>
  <si>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</si>
  <si>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</si>
  <si>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</si>
  <si>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</si>
  <si>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</si>
  <si>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</si>
  <si>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</si>
  <si>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</si>
  <si>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</si>
  <si>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</si>
  <si>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</si>
  <si>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</si>
  <si>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</si>
  <si>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</si>
  <si>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</si>
  <si>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</si>
  <si>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</si>
  <si>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</si>
  <si>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</si>
  <si>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</si>
  <si>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</si>
  <si>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</si>
  <si>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</si>
  <si>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</si>
  <si>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</si>
  <si>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</si>
  <si>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</si>
  <si>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</si>
  <si>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</si>
  <si>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</si>
  <si>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</si>
  <si>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</si>
  <si>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</si>
  <si>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</si>
  <si>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</si>
  <si>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</si>
  <si>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</si>
  <si>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</si>
  <si>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</si>
  <si>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</si>
  <si>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</si>
  <si>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</si>
  <si>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</si>
  <si>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</si>
  <si>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</si>
  <si>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</si>
  <si>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</si>
  <si>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</si>
  <si>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</si>
  <si>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</si>
  <si>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</si>
  <si>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</si>
  <si>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</si>
  <si>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</si>
  <si>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</si>
  <si>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</si>
  <si>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RCLAMP3324T.TCT</t>
  </si>
  <si>
    <t>RCLAMP3654PATCT</t>
  </si>
  <si>
    <t>RN2104MFV</t>
  </si>
  <si>
    <t>RN4904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</si>
  <si>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</si>
  <si>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</si>
  <si>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</si>
  <si>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</si>
  <si>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</si>
  <si>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</si>
  <si>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</si>
  <si>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</si>
  <si>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</si>
  <si>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</si>
  <si>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</si>
  <si>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</si>
  <si>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</si>
  <si>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</si>
  <si>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SLVU2.8-4.TBT</t>
  </si>
  <si>
    <t>SM24.TCT</t>
  </si>
  <si>
    <t>SRDA3.3-4.TBT</t>
  </si>
  <si>
    <t>SSM3J15FV</t>
  </si>
  <si>
    <t>SSM3J16FV</t>
  </si>
  <si>
    <t>SSM3J328R,LF(T</t>
  </si>
  <si>
    <t>SSM3J331R,LF(T</t>
  </si>
  <si>
    <t>SSM3K15AFS</t>
  </si>
  <si>
    <t>SSM3K15AMFV</t>
  </si>
  <si>
    <t>SSM3K15FS</t>
  </si>
  <si>
    <t>SSM3K333R</t>
  </si>
  <si>
    <t>SSM3K36MFV</t>
  </si>
  <si>
    <t>SSM3K37MFV</t>
  </si>
  <si>
    <t>SSM6J505NU</t>
  </si>
  <si>
    <t>SSM6N15AFE</t>
  </si>
  <si>
    <t>SSM6N15AFU</t>
  </si>
  <si>
    <t>SSM6N15FU</t>
  </si>
  <si>
    <t>SSM6N36FE</t>
  </si>
  <si>
    <t>SSM6N37FU,LF(T</t>
  </si>
  <si>
    <t>SSM6N43FU</t>
  </si>
  <si>
    <t>SSM6N44FE</t>
  </si>
  <si>
    <t>SSM6N48FU</t>
  </si>
  <si>
    <t>T2N7002AK</t>
  </si>
  <si>
    <t>T2N7002BK</t>
  </si>
  <si>
    <t>TC358762XBG(EL)</t>
  </si>
  <si>
    <t>TC358764XBG(EL)</t>
  </si>
  <si>
    <t>TC358774XBG</t>
  </si>
  <si>
    <t>TC358778XBG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</si>
  <si>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</si>
  <si>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</si>
  <si>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</si>
  <si>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</si>
  <si>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</si>
  <si>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</si>
  <si>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</si>
  <si>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</si>
  <si>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</si>
  <si>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</si>
  <si>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</si>
  <si>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</si>
  <si>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</si>
  <si>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</si>
  <si>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TC58NVG2S0HBAI4JDH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</si>
  <si>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</si>
  <si>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</si>
  <si>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</si>
  <si>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</si>
  <si>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</si>
  <si>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</si>
  <si>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</si>
  <si>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</si>
  <si>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</si>
  <si>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</si>
  <si>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</si>
  <si>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</si>
  <si>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</si>
  <si>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</si>
  <si>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</si>
  <si>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</si>
  <si>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</si>
  <si>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</si>
  <si>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</si>
  <si>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</si>
  <si>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</si>
  <si>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TC7SZ02FU(T5L,F,T)</t>
  </si>
  <si>
    <t>TC7SZ04F</t>
  </si>
  <si>
    <t>TC7SZ04FU</t>
  </si>
  <si>
    <t>TC7SZ04FU(T5L,F,T)</t>
  </si>
  <si>
    <t>TC7SZ07FU</t>
  </si>
  <si>
    <t>TC7SZ08F</t>
  </si>
  <si>
    <t>TC7SZ08FU</t>
  </si>
  <si>
    <t>TC7SZ125F</t>
  </si>
  <si>
    <t>TC7SZ125F,LJ</t>
  </si>
  <si>
    <t>TC7SZ125FU</t>
  </si>
  <si>
    <t>TC7SZ126FU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</si>
  <si>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</si>
  <si>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</si>
  <si>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</si>
  <si>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</si>
  <si>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</si>
  <si>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</si>
  <si>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</si>
  <si>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</si>
  <si>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</si>
  <si>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</si>
  <si>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</si>
  <si>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</si>
  <si>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</si>
  <si>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</si>
  <si>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</si>
  <si>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</si>
  <si>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</si>
  <si>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</si>
  <si>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</si>
  <si>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</si>
  <si>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</si>
  <si>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</si>
  <si>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</si>
  <si>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</si>
  <si>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</si>
  <si>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</si>
  <si>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</si>
  <si>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</si>
  <si>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</si>
  <si>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</si>
  <si>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</si>
  <si>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</si>
  <si>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</si>
  <si>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</si>
  <si>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</si>
  <si>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</si>
  <si>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</si>
  <si>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</si>
  <si>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</si>
  <si>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</si>
  <si>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</si>
  <si>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</si>
  <si>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</si>
  <si>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</si>
  <si>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TPCA8092-H,LQ(S</t>
  </si>
  <si>
    <t>TPCA8A21-H,L1Q(M</t>
  </si>
  <si>
    <t>TPCC8065-H,LQ(S</t>
  </si>
  <si>
    <t>TPCC8131</t>
  </si>
  <si>
    <t>TPCF8107</t>
  </si>
  <si>
    <t>TPH1400ANH</t>
  </si>
  <si>
    <t>TZ1201XBG(ES)</t>
  </si>
  <si>
    <t>UCLAMP0501Z.TNT</t>
  </si>
  <si>
    <t>UCLAMP2511T.TCT</t>
  </si>
  <si>
    <t>UCLAMP3301H.TCT</t>
  </si>
  <si>
    <t>UCLAMP3311P.TCT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</si>
  <si>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</si>
  <si>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</si>
  <si>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</si>
  <si>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</si>
  <si>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</si>
  <si>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</si>
  <si>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</si>
  <si>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</si>
  <si>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</si>
  <si>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</si>
  <si>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</si>
  <si>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</si>
  <si>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</si>
  <si>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</si>
  <si>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</si>
  <si>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</si>
  <si>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</si>
  <si>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</si>
  <si>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</si>
  <si>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</si>
  <si>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</si>
  <si>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</si>
  <si>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</si>
  <si>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</si>
  <si>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</si>
  <si>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</si>
  <si>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</si>
  <si>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</si>
  <si>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</si>
  <si>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</si>
  <si>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</si>
  <si>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</si>
  <si>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</si>
  <si>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</si>
  <si>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</si>
  <si>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</si>
  <si>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</si>
  <si>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</si>
  <si>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</si>
  <si>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</si>
  <si>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</si>
  <si>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</si>
  <si>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</si>
  <si>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</si>
  <si>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</si>
  <si>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</si>
  <si>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</si>
  <si>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</si>
  <si>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</si>
  <si>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</si>
  <si>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</si>
  <si>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</si>
  <si>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</si>
  <si>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</si>
  <si>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</si>
  <si>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</si>
  <si>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</si>
  <si>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</si>
  <si>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</si>
  <si>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</si>
  <si>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AO3407A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</si>
</sst>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77" fontId="2" fillId="0" borderId="2" xfId="0" applyNumberFormat="1" applyFont="1" applyBorder="1">
      <alignment vertical="center"/>
    </xf>
    <xf numFmtId="0" fontId="2" fillId="3" borderId="2" xfId="0" applyNumberFormat="1" applyFont="1" applyFill="1" applyBorder="1">
      <alignment vertical="center"/>
    </xf>
    <xf numFmtId="49" fontId="6" fillId="3" borderId="2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179" fontId="2" fillId="3" borderId="2" xfId="0" applyNumberFormat="1" applyFont="1" applyFill="1" applyBorder="1">
      <alignment vertical="center"/>
    </xf>
    <xf numFmtId="177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 applyAlignment="1">
      <alignment vertical="center"/>
    </xf>
    <xf numFmtId="178" fontId="2" fillId="3" borderId="2" xfId="0" applyNumberFormat="1" applyFont="1" applyFill="1" applyBorder="1">
      <alignment vertical="center"/>
    </xf>
    <xf numFmtId="178" fontId="2" fillId="3" borderId="2" xfId="0" applyNumberFormat="1" applyFont="1" applyFill="1" applyBorder="1" applyAlignment="1">
      <alignment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64" totalsRowShown="0" headerRowDxfId="31" dataDxfId="30" tableBorderDxfId="29">
  <autoFilter ref="A3:AC364">
    <filterColumn colId="0">
      <filters>
        <filter val="OverStock"/>
        <filter val="ZeroZero"/>
      </filters>
    </filterColumn>
    <filterColumn colId="2">
      <filters>
        <filter val="UPI"/>
      </filters>
    </filterColumn>
  </autoFilter>
  <sortState ref="A5:AM364">
    <sortCondition descending="1" ref="E3:E364"/>
  </sortState>
  <tableColumns count="29">
    <tableColumn id="1" name="Type" dataDxfId="28">
      <calculatedColumnFormula>IF(OR(U4=0,LEN(U4)=0)*OR(V4=0,LEN(V4)=0),IF(R4&gt;0,"ZeroZero","None"),IF(IF(LEN(S4)=0,0,S4)&gt;24,"OverStock","Normal"))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64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1796875" style="2" customWidth="1" collapsed="1"/>
    <col min="5" max="5" width="8.179687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5" width="12.81640625" style="2" customWidth="1" collapsed="1"/>
    <col min="26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43.5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24" t="str">
        <f t="shared" ref="A4" si="0">IF(OR(U4=0,LEN(U4)=0)*OR(V4=0,LEN(V4)=0),IF(R4&gt;0,"ZeroZero","None"),IF(IF(LEN(S4)=0,0,S4)&gt;24,"OverStock","Normal"))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" si="1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35</v>
      </c>
      <c r="U4" s="19">
        <v>1125</v>
      </c>
      <c r="V4" s="17" t="s">
        <v>35</v>
      </c>
      <c r="W4" s="22" t="s">
        <v>36</v>
      </c>
      <c r="X4" s="23" t="str">
        <f t="shared" ref="X4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24" t="str">
        <f t="shared" ref="A5:A68" si="3">IF(OR(U5=0,LEN(U5)=0)*OR(V5=0,LEN(V5)=0),IF(R5&gt;0,"ZeroZero","None"),IF(IF(LEN(S5)=0,0,S5)&gt;24,"OverStock","Normal"))</f>
        <v>ZeroZero</v>
      </c>
      <c r="B5" s="14" t="s">
        <v>39</v>
      </c>
      <c r="C5" s="15" t="s">
        <v>34</v>
      </c>
      <c r="D5" s="16">
        <f>IFERROR(VLOOKUP(B5,#REF!,3,FALSE),0)</f>
        <v>0</v>
      </c>
      <c r="E5" s="25" t="str">
        <f t="shared" ref="E5:E68" si="4">IF(U5=0,"前八週無拉料",ROUND(J5/U5,1))</f>
        <v>前八週無拉料</v>
      </c>
      <c r="F5" s="16" t="str">
        <f>IFERROR(VLOOKUP(B5,#REF!,6,FALSE),"")</f>
        <v/>
      </c>
      <c r="G5" s="17">
        <v>4000</v>
      </c>
      <c r="H5" s="17">
        <v>4000</v>
      </c>
      <c r="I5" s="17" t="str">
        <f>IFERROR(VLOOKUP(B5,#REF!,9,FALSE),"")</f>
        <v/>
      </c>
      <c r="J5" s="17">
        <v>16000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16000</v>
      </c>
      <c r="Q5" s="17">
        <v>0</v>
      </c>
      <c r="R5" s="19">
        <v>20000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ref="X5:X68" si="5">IF($W5="E","E",IF($W5="F","F",IF($W5&lt;0.5,50,IF($W5&lt;2,100,150))))</f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 hidden="1">
      <c r="A6" s="24" t="str">
        <f t="shared" si="3"/>
        <v>ZeroZero</v>
      </c>
      <c r="B6" s="14" t="s">
        <v>47</v>
      </c>
      <c r="C6" s="15" t="s">
        <v>34</v>
      </c>
      <c r="D6" s="16">
        <f>IFERROR(VLOOKUP(B6,#REF!,3,FALSE),0)</f>
        <v>0</v>
      </c>
      <c r="E6" s="25" t="str">
        <f t="shared" si="4"/>
        <v>前八週無拉料</v>
      </c>
      <c r="F6" s="16" t="str">
        <f>IFERROR(VLOOKUP(B6,#REF!,6,FALSE),"")</f>
        <v/>
      </c>
      <c r="G6" s="17">
        <v>200000</v>
      </c>
      <c r="H6" s="17">
        <v>200000</v>
      </c>
      <c r="I6" s="17" t="str">
        <f>IFERROR(VLOOKUP(B6,#REF!,9,FALSE),"")</f>
        <v/>
      </c>
      <c r="J6" s="17">
        <v>2500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2500</v>
      </c>
      <c r="Q6" s="17">
        <v>0</v>
      </c>
      <c r="R6" s="19">
        <v>202500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5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24" t="str">
        <f t="shared" si="3"/>
        <v>Normal</v>
      </c>
      <c r="B7" s="14" t="s">
        <v>40</v>
      </c>
      <c r="C7" s="15" t="s">
        <v>41</v>
      </c>
      <c r="D7" s="16">
        <f>IFERROR(VLOOKUP(B7,#REF!,3,FALSE),0)</f>
        <v>0</v>
      </c>
      <c r="E7" s="25" t="str">
        <f t="shared" si="4"/>
        <v>前八週無拉料</v>
      </c>
      <c r="F7" s="16" t="str">
        <f>IFERROR(VLOOKUP(B7,#REF!,6,FALSE),"")</f>
        <v/>
      </c>
      <c r="G7" s="17">
        <v>11295900</v>
      </c>
      <c r="H7" s="17">
        <v>3356100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11295900</v>
      </c>
      <c r="S7" s="20" t="s">
        <v>35</v>
      </c>
      <c r="T7" s="21">
        <v>32.700000000000003</v>
      </c>
      <c r="U7" s="19">
        <v>0</v>
      </c>
      <c r="V7" s="17">
        <v>345444</v>
      </c>
      <c r="W7" s="22" t="s">
        <v>42</v>
      </c>
      <c r="X7" s="23" t="str">
        <f t="shared" si="5"/>
        <v>F</v>
      </c>
      <c r="Y7" s="17">
        <v>447449</v>
      </c>
      <c r="Z7" s="17">
        <v>1573257</v>
      </c>
      <c r="AA7" s="17">
        <v>2362486</v>
      </c>
      <c r="AB7" s="17">
        <v>887712</v>
      </c>
      <c r="AC7" s="15" t="s">
        <v>37</v>
      </c>
    </row>
    <row r="8" spans="1:29" hidden="1">
      <c r="A8" s="24" t="str">
        <f t="shared" si="3"/>
        <v>Normal</v>
      </c>
      <c r="B8" s="14" t="s">
        <v>43</v>
      </c>
      <c r="C8" s="15" t="s">
        <v>41</v>
      </c>
      <c r="D8" s="16">
        <f>IFERROR(VLOOKUP(B8,#REF!,3,FALSE),0)</f>
        <v>0</v>
      </c>
      <c r="E8" s="25">
        <f t="shared" si="4"/>
        <v>0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>
        <v>0</v>
      </c>
      <c r="T8" s="21" t="s">
        <v>35</v>
      </c>
      <c r="U8" s="19">
        <v>825</v>
      </c>
      <c r="V8" s="17" t="s">
        <v>35</v>
      </c>
      <c r="W8" s="22" t="s">
        <v>36</v>
      </c>
      <c r="X8" s="23" t="str">
        <f t="shared" si="5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24" t="str">
        <f t="shared" si="3"/>
        <v>Normal</v>
      </c>
      <c r="B9" s="14" t="s">
        <v>44</v>
      </c>
      <c r="C9" s="15" t="s">
        <v>34</v>
      </c>
      <c r="D9" s="16">
        <f>IFERROR(VLOOKUP(B9,#REF!,3,FALSE),0)</f>
        <v>0</v>
      </c>
      <c r="E9" s="25" t="str">
        <f t="shared" si="4"/>
        <v>前八週無拉料</v>
      </c>
      <c r="F9" s="16" t="str">
        <f>IFERROR(VLOOKUP(B9,#REF!,6,FALSE),"")</f>
        <v/>
      </c>
      <c r="G9" s="17">
        <v>24000</v>
      </c>
      <c r="H9" s="17">
        <v>3000</v>
      </c>
      <c r="I9" s="17" t="str">
        <f>IFERROR(VLOOKUP(B9,#REF!,9,FALSE),"")</f>
        <v/>
      </c>
      <c r="J9" s="17">
        <v>9000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9000</v>
      </c>
      <c r="Q9" s="17">
        <v>0</v>
      </c>
      <c r="R9" s="19">
        <v>33000</v>
      </c>
      <c r="S9" s="20" t="s">
        <v>35</v>
      </c>
      <c r="T9" s="21">
        <v>14.1</v>
      </c>
      <c r="U9" s="19">
        <v>0</v>
      </c>
      <c r="V9" s="17">
        <v>2333</v>
      </c>
      <c r="W9" s="22" t="s">
        <v>42</v>
      </c>
      <c r="X9" s="23" t="str">
        <f t="shared" si="5"/>
        <v>F</v>
      </c>
      <c r="Y9" s="17">
        <v>0</v>
      </c>
      <c r="Z9" s="17">
        <v>21000</v>
      </c>
      <c r="AA9" s="17">
        <v>21000</v>
      </c>
      <c r="AB9" s="17">
        <v>3000</v>
      </c>
      <c r="AC9" s="15" t="s">
        <v>37</v>
      </c>
    </row>
    <row r="10" spans="1:29" hidden="1">
      <c r="A10" s="24" t="str">
        <f t="shared" si="3"/>
        <v>Normal</v>
      </c>
      <c r="B10" s="14" t="s">
        <v>45</v>
      </c>
      <c r="C10" s="15" t="s">
        <v>34</v>
      </c>
      <c r="D10" s="16">
        <f>IFERROR(VLOOKUP(B10,#REF!,3,FALSE),0)</f>
        <v>0</v>
      </c>
      <c r="E10" s="25" t="str">
        <f t="shared" si="4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>
        <v>0</v>
      </c>
      <c r="U10" s="19">
        <v>0</v>
      </c>
      <c r="V10" s="17">
        <v>98</v>
      </c>
      <c r="W10" s="22" t="s">
        <v>42</v>
      </c>
      <c r="X10" s="23" t="str">
        <f t="shared" si="5"/>
        <v>F</v>
      </c>
      <c r="Y10" s="17">
        <v>280</v>
      </c>
      <c r="Z10" s="17">
        <v>600</v>
      </c>
      <c r="AA10" s="17">
        <v>288</v>
      </c>
      <c r="AB10" s="17">
        <v>0</v>
      </c>
      <c r="AC10" s="15" t="s">
        <v>37</v>
      </c>
    </row>
    <row r="11" spans="1:29" hidden="1">
      <c r="A11" s="24" t="str">
        <f t="shared" si="3"/>
        <v>Normal</v>
      </c>
      <c r="B11" s="14" t="s">
        <v>46</v>
      </c>
      <c r="C11" s="15" t="s">
        <v>34</v>
      </c>
      <c r="D11" s="16">
        <f>IFERROR(VLOOKUP(B11,#REF!,3,FALSE),0)</f>
        <v>0</v>
      </c>
      <c r="E11" s="25" t="str">
        <f t="shared" si="4"/>
        <v>前八週無拉料</v>
      </c>
      <c r="F11" s="16" t="str">
        <f>IFERROR(VLOOKUP(B11,#REF!,6,FALSE),"")</f>
        <v/>
      </c>
      <c r="G11" s="17">
        <v>24000</v>
      </c>
      <c r="H11" s="17">
        <v>16000</v>
      </c>
      <c r="I11" s="17" t="str">
        <f>IFERROR(VLOOKUP(B11,#REF!,9,FALSE),"")</f>
        <v/>
      </c>
      <c r="J11" s="17">
        <v>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8000</v>
      </c>
      <c r="Q11" s="17">
        <v>0</v>
      </c>
      <c r="R11" s="19">
        <v>32000</v>
      </c>
      <c r="S11" s="20" t="s">
        <v>35</v>
      </c>
      <c r="T11" s="21">
        <v>76.599999999999994</v>
      </c>
      <c r="U11" s="19">
        <v>0</v>
      </c>
      <c r="V11" s="17">
        <v>418</v>
      </c>
      <c r="W11" s="22" t="s">
        <v>42</v>
      </c>
      <c r="X11" s="23" t="str">
        <f t="shared" si="5"/>
        <v>F</v>
      </c>
      <c r="Y11" s="17">
        <v>0</v>
      </c>
      <c r="Z11" s="17">
        <v>1873</v>
      </c>
      <c r="AA11" s="17">
        <v>6891</v>
      </c>
      <c r="AB11" s="17">
        <v>2496</v>
      </c>
      <c r="AC11" s="15" t="s">
        <v>37</v>
      </c>
    </row>
    <row r="12" spans="1:29" hidden="1">
      <c r="A12" s="24" t="str">
        <f t="shared" si="3"/>
        <v>ZeroZero</v>
      </c>
      <c r="B12" s="14" t="s">
        <v>55</v>
      </c>
      <c r="C12" s="15" t="s">
        <v>53</v>
      </c>
      <c r="D12" s="16">
        <f>IFERROR(VLOOKUP(B12,#REF!,3,FALSE),0)</f>
        <v>0</v>
      </c>
      <c r="E12" s="25" t="str">
        <f t="shared" si="4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147000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147000</v>
      </c>
      <c r="Q12" s="17">
        <v>0</v>
      </c>
      <c r="R12" s="19">
        <v>147000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5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 hidden="1">
      <c r="A13" s="24" t="str">
        <f t="shared" si="3"/>
        <v>Normal</v>
      </c>
      <c r="B13" s="14" t="s">
        <v>48</v>
      </c>
      <c r="C13" s="15" t="s">
        <v>34</v>
      </c>
      <c r="D13" s="16">
        <f>IFERROR(VLOOKUP(B13,#REF!,3,FALSE),0)</f>
        <v>0</v>
      </c>
      <c r="E13" s="25" t="str">
        <f t="shared" si="4"/>
        <v>前八週無拉料</v>
      </c>
      <c r="F13" s="16" t="str">
        <f>IFERROR(VLOOKUP(B13,#REF!,6,FALSE),"")</f>
        <v/>
      </c>
      <c r="G13" s="17">
        <v>37500</v>
      </c>
      <c r="H13" s="17">
        <v>0</v>
      </c>
      <c r="I13" s="17" t="str">
        <f>IFERROR(VLOOKUP(B13,#REF!,9,FALSE),"")</f>
        <v/>
      </c>
      <c r="J13" s="17">
        <v>42500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42500</v>
      </c>
      <c r="Q13" s="17">
        <v>0</v>
      </c>
      <c r="R13" s="19">
        <v>80000</v>
      </c>
      <c r="S13" s="20" t="s">
        <v>35</v>
      </c>
      <c r="T13" s="21">
        <v>13.1</v>
      </c>
      <c r="U13" s="19">
        <v>0</v>
      </c>
      <c r="V13" s="17">
        <v>6097</v>
      </c>
      <c r="W13" s="22" t="s">
        <v>42</v>
      </c>
      <c r="X13" s="23" t="str">
        <f t="shared" si="5"/>
        <v>F</v>
      </c>
      <c r="Y13" s="17">
        <v>31171</v>
      </c>
      <c r="Z13" s="17">
        <v>21599</v>
      </c>
      <c r="AA13" s="17">
        <v>7550</v>
      </c>
      <c r="AB13" s="17">
        <v>4100</v>
      </c>
      <c r="AC13" s="15" t="s">
        <v>37</v>
      </c>
    </row>
    <row r="14" spans="1:29" hidden="1">
      <c r="A14" s="24" t="str">
        <f t="shared" si="3"/>
        <v>Normal</v>
      </c>
      <c r="B14" s="14" t="s">
        <v>49</v>
      </c>
      <c r="C14" s="15" t="s">
        <v>34</v>
      </c>
      <c r="D14" s="16">
        <f>IFERROR(VLOOKUP(B14,#REF!,3,FALSE),0)</f>
        <v>0</v>
      </c>
      <c r="E14" s="25" t="str">
        <f t="shared" si="4"/>
        <v>前八週無拉料</v>
      </c>
      <c r="F14" s="16" t="str">
        <f>IFERROR(VLOOKUP(B14,#REF!,6,FALSE),"")</f>
        <v/>
      </c>
      <c r="G14" s="17">
        <v>5000</v>
      </c>
      <c r="H14" s="17">
        <v>2500</v>
      </c>
      <c r="I14" s="17" t="str">
        <f>IFERROR(VLOOKUP(B14,#REF!,9,FALSE),"")</f>
        <v/>
      </c>
      <c r="J14" s="17">
        <v>7500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7500</v>
      </c>
      <c r="Q14" s="17">
        <v>0</v>
      </c>
      <c r="R14" s="19">
        <v>12500</v>
      </c>
      <c r="S14" s="20" t="s">
        <v>35</v>
      </c>
      <c r="T14" s="21">
        <v>27.8</v>
      </c>
      <c r="U14" s="19">
        <v>0</v>
      </c>
      <c r="V14" s="17">
        <v>450</v>
      </c>
      <c r="W14" s="22" t="s">
        <v>42</v>
      </c>
      <c r="X14" s="23" t="str">
        <f t="shared" si="5"/>
        <v>F</v>
      </c>
      <c r="Y14" s="17">
        <v>2169</v>
      </c>
      <c r="Z14" s="17">
        <v>1704</v>
      </c>
      <c r="AA14" s="17">
        <v>538</v>
      </c>
      <c r="AB14" s="17">
        <v>280</v>
      </c>
      <c r="AC14" s="15" t="s">
        <v>37</v>
      </c>
    </row>
    <row r="15" spans="1:29" hidden="1">
      <c r="A15" s="24" t="str">
        <f t="shared" si="3"/>
        <v>Normal</v>
      </c>
      <c r="B15" s="14" t="s">
        <v>50</v>
      </c>
      <c r="C15" s="15" t="s">
        <v>34</v>
      </c>
      <c r="D15" s="16">
        <f>IFERROR(VLOOKUP(B15,#REF!,3,FALSE),0)</f>
        <v>0</v>
      </c>
      <c r="E15" s="25" t="str">
        <f t="shared" si="4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10000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10000</v>
      </c>
      <c r="Q15" s="17">
        <v>0</v>
      </c>
      <c r="R15" s="19">
        <v>10000</v>
      </c>
      <c r="S15" s="20" t="s">
        <v>35</v>
      </c>
      <c r="T15" s="21">
        <v>17.3</v>
      </c>
      <c r="U15" s="19">
        <v>0</v>
      </c>
      <c r="V15" s="17">
        <v>578</v>
      </c>
      <c r="W15" s="22" t="s">
        <v>42</v>
      </c>
      <c r="X15" s="23" t="str">
        <f t="shared" si="5"/>
        <v>F</v>
      </c>
      <c r="Y15" s="17">
        <v>2927</v>
      </c>
      <c r="Z15" s="17">
        <v>2094</v>
      </c>
      <c r="AA15" s="17">
        <v>838</v>
      </c>
      <c r="AB15" s="17">
        <v>480</v>
      </c>
      <c r="AC15" s="15" t="s">
        <v>37</v>
      </c>
    </row>
    <row r="16" spans="1:29" hidden="1">
      <c r="A16" s="24" t="str">
        <f t="shared" si="3"/>
        <v>ZeroZero</v>
      </c>
      <c r="B16" s="14" t="s">
        <v>56</v>
      </c>
      <c r="C16" s="15" t="s">
        <v>53</v>
      </c>
      <c r="D16" s="16">
        <f>IFERROR(VLOOKUP(B16,#REF!,3,FALSE),0)</f>
        <v>0</v>
      </c>
      <c r="E16" s="25" t="str">
        <f t="shared" si="4"/>
        <v>前八週無拉料</v>
      </c>
      <c r="F16" s="16" t="str">
        <f>IFERROR(VLOOKUP(B16,#REF!,6,FALSE),"")</f>
        <v/>
      </c>
      <c r="G16" s="17">
        <v>150000</v>
      </c>
      <c r="H16" s="17">
        <v>120000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150000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5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24" t="str">
        <f t="shared" si="3"/>
        <v>Normal</v>
      </c>
      <c r="B17" s="14" t="s">
        <v>52</v>
      </c>
      <c r="C17" s="15" t="s">
        <v>53</v>
      </c>
      <c r="D17" s="16">
        <f>IFERROR(VLOOKUP(B17,#REF!,3,FALSE),0)</f>
        <v>0</v>
      </c>
      <c r="E17" s="25">
        <f t="shared" si="4"/>
        <v>16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6000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3000</v>
      </c>
      <c r="Q17" s="17">
        <v>3000</v>
      </c>
      <c r="R17" s="19">
        <v>6000</v>
      </c>
      <c r="S17" s="20">
        <v>16</v>
      </c>
      <c r="T17" s="21">
        <v>10.1</v>
      </c>
      <c r="U17" s="19">
        <v>375</v>
      </c>
      <c r="V17" s="17">
        <v>597</v>
      </c>
      <c r="W17" s="22">
        <v>1.6</v>
      </c>
      <c r="X17" s="23">
        <f t="shared" si="5"/>
        <v>100</v>
      </c>
      <c r="Y17" s="17">
        <v>0</v>
      </c>
      <c r="Z17" s="17">
        <v>3000</v>
      </c>
      <c r="AA17" s="17">
        <v>2405</v>
      </c>
      <c r="AB17" s="17">
        <v>1010</v>
      </c>
      <c r="AC17" s="15" t="s">
        <v>37</v>
      </c>
    </row>
    <row r="18" spans="1:29" hidden="1">
      <c r="A18" s="24" t="str">
        <f t="shared" si="3"/>
        <v>ZeroZero</v>
      </c>
      <c r="B18" s="14" t="s">
        <v>58</v>
      </c>
      <c r="C18" s="15" t="s">
        <v>53</v>
      </c>
      <c r="D18" s="16">
        <f>IFERROR(VLOOKUP(B18,#REF!,3,FALSE),0)</f>
        <v>0</v>
      </c>
      <c r="E18" s="25" t="str">
        <f t="shared" si="4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24000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24000</v>
      </c>
      <c r="Q18" s="17">
        <v>0</v>
      </c>
      <c r="R18" s="19">
        <v>24000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5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24" t="str">
        <f t="shared" si="3"/>
        <v>ZeroZero</v>
      </c>
      <c r="B19" s="14" t="s">
        <v>63</v>
      </c>
      <c r="C19" s="15" t="s">
        <v>53</v>
      </c>
      <c r="D19" s="16">
        <f>IFERROR(VLOOKUP(B19,#REF!,3,FALSE),0)</f>
        <v>0</v>
      </c>
      <c r="E19" s="25" t="str">
        <f t="shared" si="4"/>
        <v>前八週無拉料</v>
      </c>
      <c r="F19" s="16" t="str">
        <f>IFERROR(VLOOKUP(B19,#REF!,6,FALSE),"")</f>
        <v/>
      </c>
      <c r="G19" s="17">
        <v>450000</v>
      </c>
      <c r="H19" s="17">
        <v>300000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450000</v>
      </c>
      <c r="S19" s="20" t="s">
        <v>35</v>
      </c>
      <c r="T19" s="21" t="s">
        <v>35</v>
      </c>
      <c r="U19" s="19">
        <v>0</v>
      </c>
      <c r="V19" s="17" t="s">
        <v>35</v>
      </c>
      <c r="W19" s="22" t="s">
        <v>36</v>
      </c>
      <c r="X19" s="23" t="str">
        <f t="shared" si="5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24" t="str">
        <f t="shared" si="3"/>
        <v>ZeroZero</v>
      </c>
      <c r="B20" s="14" t="s">
        <v>85</v>
      </c>
      <c r="C20" s="15" t="s">
        <v>53</v>
      </c>
      <c r="D20" s="16">
        <f>IFERROR(VLOOKUP(B20,#REF!,3,FALSE),0)</f>
        <v>0</v>
      </c>
      <c r="E20" s="25" t="str">
        <f t="shared" si="4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3000</v>
      </c>
      <c r="Q20" s="17">
        <v>0</v>
      </c>
      <c r="R20" s="19">
        <v>3000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5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24" t="str">
        <f t="shared" si="3"/>
        <v>ZeroZero</v>
      </c>
      <c r="B21" s="14" t="s">
        <v>87</v>
      </c>
      <c r="C21" s="15" t="s">
        <v>53</v>
      </c>
      <c r="D21" s="16">
        <f>IFERROR(VLOOKUP(B21,#REF!,3,FALSE),0)</f>
        <v>0</v>
      </c>
      <c r="E21" s="25" t="str">
        <f t="shared" si="4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3000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3000</v>
      </c>
      <c r="Q21" s="17">
        <v>0</v>
      </c>
      <c r="R21" s="19">
        <v>3000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5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24" t="str">
        <f t="shared" si="3"/>
        <v>Normal</v>
      </c>
      <c r="B22" s="14" t="s">
        <v>57</v>
      </c>
      <c r="C22" s="15" t="s">
        <v>53</v>
      </c>
      <c r="D22" s="16">
        <f>IFERROR(VLOOKUP(B22,#REF!,3,FALSE),0)</f>
        <v>0</v>
      </c>
      <c r="E22" s="25">
        <f t="shared" si="4"/>
        <v>6.4</v>
      </c>
      <c r="F22" s="16" t="str">
        <f>IFERROR(VLOOKUP(B22,#REF!,6,FALSE),"")</f>
        <v/>
      </c>
      <c r="G22" s="17">
        <v>60000</v>
      </c>
      <c r="H22" s="17">
        <v>30000</v>
      </c>
      <c r="I22" s="17" t="str">
        <f>IFERROR(VLOOKUP(B22,#REF!,9,FALSE),"")</f>
        <v/>
      </c>
      <c r="J22" s="17">
        <v>36000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21000</v>
      </c>
      <c r="Q22" s="17">
        <v>15000</v>
      </c>
      <c r="R22" s="19">
        <v>96000</v>
      </c>
      <c r="S22" s="20">
        <v>17.100000000000001</v>
      </c>
      <c r="T22" s="21">
        <v>14</v>
      </c>
      <c r="U22" s="19">
        <v>5625</v>
      </c>
      <c r="V22" s="17">
        <v>6843</v>
      </c>
      <c r="W22" s="22">
        <v>1.2</v>
      </c>
      <c r="X22" s="23">
        <f t="shared" si="5"/>
        <v>100</v>
      </c>
      <c r="Y22" s="17">
        <v>17424</v>
      </c>
      <c r="Z22" s="17">
        <v>30410</v>
      </c>
      <c r="AA22" s="17">
        <v>49650</v>
      </c>
      <c r="AB22" s="17">
        <v>17555</v>
      </c>
      <c r="AC22" s="15" t="s">
        <v>37</v>
      </c>
    </row>
    <row r="23" spans="1:29" hidden="1">
      <c r="A23" s="24" t="str">
        <f t="shared" si="3"/>
        <v>ZeroZero</v>
      </c>
      <c r="B23" s="14" t="s">
        <v>88</v>
      </c>
      <c r="C23" s="15" t="s">
        <v>53</v>
      </c>
      <c r="D23" s="16">
        <f>IFERROR(VLOOKUP(B23,#REF!,3,FALSE),0)</f>
        <v>0</v>
      </c>
      <c r="E23" s="25" t="str">
        <f t="shared" si="4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6000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6000</v>
      </c>
      <c r="Q23" s="17">
        <v>0</v>
      </c>
      <c r="R23" s="19">
        <v>6000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36</v>
      </c>
      <c r="X23" s="23" t="str">
        <f t="shared" si="5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 hidden="1">
      <c r="A24" s="24" t="str">
        <f t="shared" si="3"/>
        <v>Normal</v>
      </c>
      <c r="B24" s="14" t="s">
        <v>59</v>
      </c>
      <c r="C24" s="15" t="s">
        <v>53</v>
      </c>
      <c r="D24" s="16">
        <f>IFERROR(VLOOKUP(B24,#REF!,3,FALSE),0)</f>
        <v>0</v>
      </c>
      <c r="E24" s="25">
        <f t="shared" si="4"/>
        <v>8.6</v>
      </c>
      <c r="F24" s="16" t="str">
        <f>IFERROR(VLOOKUP(B24,#REF!,6,FALSE),"")</f>
        <v/>
      </c>
      <c r="G24" s="17">
        <v>72000</v>
      </c>
      <c r="H24" s="17">
        <v>72000</v>
      </c>
      <c r="I24" s="17" t="str">
        <f>IFERROR(VLOOKUP(B24,#REF!,9,FALSE),"")</f>
        <v/>
      </c>
      <c r="J24" s="17">
        <v>45000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45000</v>
      </c>
      <c r="Q24" s="17">
        <v>0</v>
      </c>
      <c r="R24" s="19">
        <v>117000</v>
      </c>
      <c r="S24" s="20">
        <v>22.3</v>
      </c>
      <c r="T24" s="21">
        <v>29.3</v>
      </c>
      <c r="U24" s="19">
        <v>5250</v>
      </c>
      <c r="V24" s="17">
        <v>4000</v>
      </c>
      <c r="W24" s="22">
        <v>0.8</v>
      </c>
      <c r="X24" s="23">
        <f t="shared" si="5"/>
        <v>100</v>
      </c>
      <c r="Y24" s="17">
        <v>21000</v>
      </c>
      <c r="Z24" s="17">
        <v>12000</v>
      </c>
      <c r="AA24" s="17">
        <v>3000</v>
      </c>
      <c r="AB24" s="17">
        <v>9000</v>
      </c>
      <c r="AC24" s="15" t="s">
        <v>37</v>
      </c>
    </row>
    <row r="25" spans="1:29" hidden="1">
      <c r="A25" s="24" t="str">
        <f t="shared" si="3"/>
        <v>ZeroZero</v>
      </c>
      <c r="B25" s="14" t="s">
        <v>91</v>
      </c>
      <c r="C25" s="15" t="s">
        <v>53</v>
      </c>
      <c r="D25" s="16">
        <f>IFERROR(VLOOKUP(B25,#REF!,3,FALSE),0)</f>
        <v>0</v>
      </c>
      <c r="E25" s="25" t="str">
        <f t="shared" si="4"/>
        <v>前八週無拉料</v>
      </c>
      <c r="F25" s="16" t="str">
        <f>IFERROR(VLOOKUP(B25,#REF!,6,FALSE),"")</f>
        <v/>
      </c>
      <c r="G25" s="17">
        <v>27000</v>
      </c>
      <c r="H25" s="17">
        <v>3000</v>
      </c>
      <c r="I25" s="17" t="str">
        <f>IFERROR(VLOOKUP(B25,#REF!,9,FALSE),"")</f>
        <v/>
      </c>
      <c r="J25" s="17">
        <v>3000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3000</v>
      </c>
      <c r="Q25" s="17">
        <v>0</v>
      </c>
      <c r="R25" s="19">
        <v>30000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5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24" t="str">
        <f t="shared" si="3"/>
        <v>ZeroZero</v>
      </c>
      <c r="B26" s="14" t="s">
        <v>96</v>
      </c>
      <c r="C26" s="15" t="s">
        <v>53</v>
      </c>
      <c r="D26" s="16">
        <f>IFERROR(VLOOKUP(B26,#REF!,3,FALSE),0)</f>
        <v>0</v>
      </c>
      <c r="E26" s="25" t="str">
        <f t="shared" si="4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3000</v>
      </c>
      <c r="Q26" s="17">
        <v>0</v>
      </c>
      <c r="R26" s="19">
        <v>3000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5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24" t="str">
        <f t="shared" si="3"/>
        <v>Normal</v>
      </c>
      <c r="B27" s="14" t="s">
        <v>62</v>
      </c>
      <c r="C27" s="15" t="s">
        <v>53</v>
      </c>
      <c r="D27" s="16">
        <f>IFERROR(VLOOKUP(B27,#REF!,3,FALSE),0)</f>
        <v>0</v>
      </c>
      <c r="E27" s="25">
        <f t="shared" si="4"/>
        <v>2.5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474000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474000</v>
      </c>
      <c r="R27" s="19">
        <v>474000</v>
      </c>
      <c r="S27" s="20">
        <v>2.5</v>
      </c>
      <c r="T27" s="21" t="s">
        <v>35</v>
      </c>
      <c r="U27" s="19">
        <v>193125</v>
      </c>
      <c r="V27" s="17" t="s">
        <v>35</v>
      </c>
      <c r="W27" s="22" t="s">
        <v>36</v>
      </c>
      <c r="X27" s="23" t="str">
        <f t="shared" si="5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 hidden="1">
      <c r="A28" s="24" t="str">
        <f t="shared" si="3"/>
        <v>ZeroZero</v>
      </c>
      <c r="B28" s="14" t="s">
        <v>101</v>
      </c>
      <c r="C28" s="15" t="s">
        <v>53</v>
      </c>
      <c r="D28" s="16">
        <f>IFERROR(VLOOKUP(B28,#REF!,3,FALSE),0)</f>
        <v>0</v>
      </c>
      <c r="E28" s="25" t="str">
        <f t="shared" si="4"/>
        <v>前八週無拉料</v>
      </c>
      <c r="F28" s="16" t="str">
        <f>IFERROR(VLOOKUP(B28,#REF!,6,FALSE),"")</f>
        <v/>
      </c>
      <c r="G28" s="17">
        <v>6000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6000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5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24" t="str">
        <f t="shared" si="3"/>
        <v>ZeroZero</v>
      </c>
      <c r="B29" s="14" t="s">
        <v>118</v>
      </c>
      <c r="C29" s="15" t="s">
        <v>53</v>
      </c>
      <c r="D29" s="16">
        <f>IFERROR(VLOOKUP(B29,#REF!,3,FALSE),0)</f>
        <v>0</v>
      </c>
      <c r="E29" s="25" t="str">
        <f t="shared" si="4"/>
        <v>前八週無拉料</v>
      </c>
      <c r="F29" s="16" t="str">
        <f>IFERROR(VLOOKUP(B29,#REF!,6,FALSE),"")</f>
        <v/>
      </c>
      <c r="G29" s="17">
        <v>970000</v>
      </c>
      <c r="H29" s="17">
        <v>90000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970000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5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 hidden="1">
      <c r="A30" s="24" t="str">
        <f t="shared" si="3"/>
        <v>ZeroZero</v>
      </c>
      <c r="B30" s="14" t="s">
        <v>128</v>
      </c>
      <c r="C30" s="15" t="s">
        <v>53</v>
      </c>
      <c r="D30" s="16">
        <f>IFERROR(VLOOKUP(B30,#REF!,3,FALSE),0)</f>
        <v>0</v>
      </c>
      <c r="E30" s="25" t="str">
        <f t="shared" si="4"/>
        <v>前八週無拉料</v>
      </c>
      <c r="F30" s="16" t="str">
        <f>IFERROR(VLOOKUP(B30,#REF!,6,FALSE),"")</f>
        <v/>
      </c>
      <c r="G30" s="17">
        <v>24000</v>
      </c>
      <c r="H30" s="17">
        <v>0</v>
      </c>
      <c r="I30" s="17" t="str">
        <f>IFERROR(VLOOKUP(B30,#REF!,9,FALSE),"")</f>
        <v/>
      </c>
      <c r="J30" s="17">
        <v>3000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3000</v>
      </c>
      <c r="Q30" s="17">
        <v>0</v>
      </c>
      <c r="R30" s="19">
        <v>27000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5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 hidden="1">
      <c r="A31" s="24" t="str">
        <f t="shared" si="3"/>
        <v>Normal</v>
      </c>
      <c r="B31" s="14" t="s">
        <v>66</v>
      </c>
      <c r="C31" s="15" t="s">
        <v>53</v>
      </c>
      <c r="D31" s="16">
        <f>IFERROR(VLOOKUP(B31,#REF!,3,FALSE),0)</f>
        <v>0</v>
      </c>
      <c r="E31" s="25">
        <f t="shared" si="4"/>
        <v>6.5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1548000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6000</v>
      </c>
      <c r="Q31" s="17">
        <v>1542000</v>
      </c>
      <c r="R31" s="19">
        <v>1548000</v>
      </c>
      <c r="S31" s="20">
        <v>6.5</v>
      </c>
      <c r="T31" s="21" t="s">
        <v>35</v>
      </c>
      <c r="U31" s="19">
        <v>238500</v>
      </c>
      <c r="V31" s="17" t="s">
        <v>35</v>
      </c>
      <c r="W31" s="22" t="s">
        <v>36</v>
      </c>
      <c r="X31" s="23" t="str">
        <f t="shared" si="5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24" t="str">
        <f t="shared" si="3"/>
        <v>ZeroZero</v>
      </c>
      <c r="B32" s="14" t="s">
        <v>131</v>
      </c>
      <c r="C32" s="15" t="s">
        <v>53</v>
      </c>
      <c r="D32" s="16">
        <f>IFERROR(VLOOKUP(B32,#REF!,3,FALSE),0)</f>
        <v>0</v>
      </c>
      <c r="E32" s="25" t="str">
        <f t="shared" si="4"/>
        <v>前八週無拉料</v>
      </c>
      <c r="F32" s="16" t="str">
        <f>IFERROR(VLOOKUP(B32,#REF!,6,FALSE),"")</f>
        <v/>
      </c>
      <c r="G32" s="17">
        <v>333000</v>
      </c>
      <c r="H32" s="17">
        <v>213000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4000</v>
      </c>
      <c r="Q32" s="17">
        <v>0</v>
      </c>
      <c r="R32" s="19">
        <v>337000</v>
      </c>
      <c r="S32" s="20" t="s">
        <v>35</v>
      </c>
      <c r="T32" s="21" t="s">
        <v>35</v>
      </c>
      <c r="U32" s="19">
        <v>0</v>
      </c>
      <c r="V32" s="17">
        <v>0</v>
      </c>
      <c r="W32" s="22" t="s">
        <v>36</v>
      </c>
      <c r="X32" s="23" t="str">
        <f t="shared" si="5"/>
        <v>E</v>
      </c>
      <c r="Y32" s="17">
        <v>0</v>
      </c>
      <c r="Z32" s="17">
        <v>0</v>
      </c>
      <c r="AA32" s="17">
        <v>0</v>
      </c>
      <c r="AB32" s="17">
        <v>311</v>
      </c>
      <c r="AC32" s="15" t="s">
        <v>37</v>
      </c>
    </row>
    <row r="33" spans="1:29" hidden="1">
      <c r="A33" s="24" t="str">
        <f t="shared" si="3"/>
        <v>Normal</v>
      </c>
      <c r="B33" s="14" t="s">
        <v>68</v>
      </c>
      <c r="C33" s="15" t="s">
        <v>53</v>
      </c>
      <c r="D33" s="16">
        <f>IFERROR(VLOOKUP(B33,#REF!,3,FALSE),0)</f>
        <v>0</v>
      </c>
      <c r="E33" s="25">
        <f t="shared" si="4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>
        <v>0</v>
      </c>
      <c r="T33" s="21">
        <v>0</v>
      </c>
      <c r="U33" s="19">
        <v>375</v>
      </c>
      <c r="V33" s="17">
        <v>263</v>
      </c>
      <c r="W33" s="22">
        <v>0.7</v>
      </c>
      <c r="X33" s="23">
        <f t="shared" si="5"/>
        <v>100</v>
      </c>
      <c r="Y33" s="17">
        <v>0</v>
      </c>
      <c r="Z33" s="17">
        <v>0</v>
      </c>
      <c r="AA33" s="17">
        <v>2367</v>
      </c>
      <c r="AB33" s="17">
        <v>0</v>
      </c>
      <c r="AC33" s="15" t="s">
        <v>37</v>
      </c>
    </row>
    <row r="34" spans="1:29" hidden="1">
      <c r="A34" s="24" t="str">
        <f t="shared" si="3"/>
        <v>Normal</v>
      </c>
      <c r="B34" s="14" t="s">
        <v>69</v>
      </c>
      <c r="C34" s="15" t="s">
        <v>53</v>
      </c>
      <c r="D34" s="16">
        <f>IFERROR(VLOOKUP(B34,#REF!,3,FALSE),0)</f>
        <v>0</v>
      </c>
      <c r="E34" s="25">
        <f t="shared" si="4"/>
        <v>4</v>
      </c>
      <c r="F34" s="16" t="str">
        <f>IFERROR(VLOOKUP(B34,#REF!,6,FALSE),"")</f>
        <v/>
      </c>
      <c r="G34" s="17">
        <v>30000</v>
      </c>
      <c r="H34" s="17">
        <v>18000</v>
      </c>
      <c r="I34" s="17" t="str">
        <f>IFERROR(VLOOKUP(B34,#REF!,9,FALSE),"")</f>
        <v/>
      </c>
      <c r="J34" s="17">
        <v>6000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6000</v>
      </c>
      <c r="Q34" s="17">
        <v>0</v>
      </c>
      <c r="R34" s="19">
        <v>36000</v>
      </c>
      <c r="S34" s="20">
        <v>24</v>
      </c>
      <c r="T34" s="21">
        <v>164.4</v>
      </c>
      <c r="U34" s="19">
        <v>1500</v>
      </c>
      <c r="V34" s="17">
        <v>219</v>
      </c>
      <c r="W34" s="22">
        <v>0.1</v>
      </c>
      <c r="X34" s="23">
        <f t="shared" si="5"/>
        <v>50</v>
      </c>
      <c r="Y34" s="17">
        <v>0</v>
      </c>
      <c r="Z34" s="17">
        <v>668</v>
      </c>
      <c r="AA34" s="17">
        <v>3600</v>
      </c>
      <c r="AB34" s="17">
        <v>1300</v>
      </c>
      <c r="AC34" s="15" t="s">
        <v>37</v>
      </c>
    </row>
    <row r="35" spans="1:29" hidden="1">
      <c r="A35" s="24" t="str">
        <f t="shared" si="3"/>
        <v>ZeroZero</v>
      </c>
      <c r="B35" s="14" t="s">
        <v>134</v>
      </c>
      <c r="C35" s="15" t="s">
        <v>53</v>
      </c>
      <c r="D35" s="16">
        <f>IFERROR(VLOOKUP(B35,#REF!,3,FALSE),0)</f>
        <v>0</v>
      </c>
      <c r="E35" s="25" t="str">
        <f t="shared" si="4"/>
        <v>前八週無拉料</v>
      </c>
      <c r="F35" s="16" t="str">
        <f>IFERROR(VLOOKUP(B35,#REF!,6,FALSE),"")</f>
        <v/>
      </c>
      <c r="G35" s="17">
        <v>1305000</v>
      </c>
      <c r="H35" s="17">
        <v>0</v>
      </c>
      <c r="I35" s="17" t="str">
        <f>IFERROR(VLOOKUP(B35,#REF!,9,FALSE),"")</f>
        <v/>
      </c>
      <c r="J35" s="17">
        <v>158000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134000</v>
      </c>
      <c r="Q35" s="17">
        <v>24000</v>
      </c>
      <c r="R35" s="19">
        <v>1463000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5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 hidden="1">
      <c r="A36" s="24" t="str">
        <f t="shared" si="3"/>
        <v>Normal</v>
      </c>
      <c r="B36" s="14" t="s">
        <v>71</v>
      </c>
      <c r="C36" s="15" t="s">
        <v>53</v>
      </c>
      <c r="D36" s="16">
        <f>IFERROR(VLOOKUP(B36,#REF!,3,FALSE),0)</f>
        <v>0</v>
      </c>
      <c r="E36" s="25">
        <f t="shared" si="4"/>
        <v>18.100000000000001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129000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75000</v>
      </c>
      <c r="Q36" s="17">
        <v>54000</v>
      </c>
      <c r="R36" s="19">
        <v>129000</v>
      </c>
      <c r="S36" s="20">
        <v>18.100000000000001</v>
      </c>
      <c r="T36" s="21">
        <v>19.5</v>
      </c>
      <c r="U36" s="19">
        <v>7125</v>
      </c>
      <c r="V36" s="17">
        <v>6632</v>
      </c>
      <c r="W36" s="22">
        <v>0.9</v>
      </c>
      <c r="X36" s="23">
        <f t="shared" si="5"/>
        <v>100</v>
      </c>
      <c r="Y36" s="17">
        <v>34111</v>
      </c>
      <c r="Z36" s="17">
        <v>20848</v>
      </c>
      <c r="AA36" s="17">
        <v>16735</v>
      </c>
      <c r="AB36" s="17">
        <v>9010</v>
      </c>
      <c r="AC36" s="15" t="s">
        <v>37</v>
      </c>
    </row>
    <row r="37" spans="1:29" hidden="1">
      <c r="A37" s="24" t="str">
        <f t="shared" si="3"/>
        <v>ZeroZero</v>
      </c>
      <c r="B37" s="14" t="s">
        <v>137</v>
      </c>
      <c r="C37" s="15" t="s">
        <v>53</v>
      </c>
      <c r="D37" s="16">
        <f>IFERROR(VLOOKUP(B37,#REF!,3,FALSE),0)</f>
        <v>0</v>
      </c>
      <c r="E37" s="25" t="str">
        <f t="shared" si="4"/>
        <v>前八週無拉料</v>
      </c>
      <c r="F37" s="16" t="str">
        <f>IFERROR(VLOOKUP(B37,#REF!,6,FALSE),"")</f>
        <v/>
      </c>
      <c r="G37" s="17">
        <v>21000</v>
      </c>
      <c r="H37" s="17">
        <v>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6000</v>
      </c>
      <c r="Q37" s="17">
        <v>0</v>
      </c>
      <c r="R37" s="19">
        <v>27000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5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24" t="str">
        <f t="shared" si="3"/>
        <v>Normal</v>
      </c>
      <c r="B38" s="14" t="s">
        <v>73</v>
      </c>
      <c r="C38" s="15" t="s">
        <v>53</v>
      </c>
      <c r="D38" s="16">
        <f>IFERROR(VLOOKUP(B38,#REF!,3,FALSE),0)</f>
        <v>0</v>
      </c>
      <c r="E38" s="25" t="str">
        <f t="shared" si="4"/>
        <v>前八週無拉料</v>
      </c>
      <c r="F38" s="16" t="str">
        <f>IFERROR(VLOOKUP(B38,#REF!,6,FALSE),"")</f>
        <v/>
      </c>
      <c r="G38" s="17">
        <v>291000</v>
      </c>
      <c r="H38" s="17">
        <v>93000</v>
      </c>
      <c r="I38" s="17" t="str">
        <f>IFERROR(VLOOKUP(B38,#REF!,9,FALSE),"")</f>
        <v/>
      </c>
      <c r="J38" s="17">
        <v>90000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90000</v>
      </c>
      <c r="Q38" s="17">
        <v>0</v>
      </c>
      <c r="R38" s="19">
        <v>381000</v>
      </c>
      <c r="S38" s="20" t="s">
        <v>35</v>
      </c>
      <c r="T38" s="21">
        <v>31.9</v>
      </c>
      <c r="U38" s="19">
        <v>0</v>
      </c>
      <c r="V38" s="17">
        <v>11944</v>
      </c>
      <c r="W38" s="22" t="s">
        <v>42</v>
      </c>
      <c r="X38" s="23" t="str">
        <f t="shared" si="5"/>
        <v>F</v>
      </c>
      <c r="Y38" s="17">
        <v>57500</v>
      </c>
      <c r="Z38" s="17">
        <v>32500</v>
      </c>
      <c r="AA38" s="17">
        <v>40000</v>
      </c>
      <c r="AB38" s="17">
        <v>17500</v>
      </c>
      <c r="AC38" s="15" t="s">
        <v>37</v>
      </c>
    </row>
    <row r="39" spans="1:29" hidden="1">
      <c r="A39" s="24" t="str">
        <f t="shared" si="3"/>
        <v>Normal</v>
      </c>
      <c r="B39" s="14" t="s">
        <v>74</v>
      </c>
      <c r="C39" s="15" t="s">
        <v>53</v>
      </c>
      <c r="D39" s="16">
        <f>IFERROR(VLOOKUP(B39,#REF!,3,FALSE),0)</f>
        <v>0</v>
      </c>
      <c r="E39" s="25" t="str">
        <f t="shared" si="4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>
        <v>0</v>
      </c>
      <c r="U39" s="19">
        <v>0</v>
      </c>
      <c r="V39" s="17">
        <v>1</v>
      </c>
      <c r="W39" s="22" t="s">
        <v>42</v>
      </c>
      <c r="X39" s="23" t="str">
        <f t="shared" si="5"/>
        <v>F</v>
      </c>
      <c r="Y39" s="17">
        <v>0</v>
      </c>
      <c r="Z39" s="17">
        <v>8</v>
      </c>
      <c r="AA39" s="17">
        <v>0</v>
      </c>
      <c r="AB39" s="17">
        <v>0</v>
      </c>
      <c r="AC39" s="15" t="s">
        <v>37</v>
      </c>
    </row>
    <row r="40" spans="1:29">
      <c r="A40" s="24" t="str">
        <f t="shared" si="3"/>
        <v>ZeroZero</v>
      </c>
      <c r="B40" s="14" t="s">
        <v>146</v>
      </c>
      <c r="C40" s="15" t="s">
        <v>144</v>
      </c>
      <c r="D40" s="16">
        <f>IFERROR(VLOOKUP(B40,#REF!,3,FALSE),0)</f>
        <v>0</v>
      </c>
      <c r="E40" s="25" t="str">
        <f t="shared" si="4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5000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5000</v>
      </c>
      <c r="Q40" s="17">
        <v>0</v>
      </c>
      <c r="R40" s="19">
        <v>5000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5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 hidden="1">
      <c r="A41" s="24" t="str">
        <f t="shared" si="3"/>
        <v>ZeroZero</v>
      </c>
      <c r="B41" s="14" t="s">
        <v>149</v>
      </c>
      <c r="C41" s="15" t="s">
        <v>34</v>
      </c>
      <c r="D41" s="16">
        <f>IFERROR(VLOOKUP(B41,#REF!,3,FALSE),0)</f>
        <v>0</v>
      </c>
      <c r="E41" s="25" t="str">
        <f t="shared" si="4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50000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50000</v>
      </c>
      <c r="Q41" s="17">
        <v>0</v>
      </c>
      <c r="R41" s="19">
        <v>50000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5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 hidden="1">
      <c r="A42" s="24" t="str">
        <f t="shared" si="3"/>
        <v>Normal</v>
      </c>
      <c r="B42" s="14" t="s">
        <v>77</v>
      </c>
      <c r="C42" s="15" t="s">
        <v>53</v>
      </c>
      <c r="D42" s="16">
        <f>IFERROR(VLOOKUP(B42,#REF!,3,FALSE),0)</f>
        <v>0</v>
      </c>
      <c r="E42" s="25">
        <f t="shared" si="4"/>
        <v>11.8</v>
      </c>
      <c r="F42" s="16" t="str">
        <f>IFERROR(VLOOKUP(B42,#REF!,6,FALSE),"")</f>
        <v/>
      </c>
      <c r="G42" s="17">
        <v>90000</v>
      </c>
      <c r="H42" s="17">
        <v>60000</v>
      </c>
      <c r="I42" s="17" t="str">
        <f>IFERROR(VLOOKUP(B42,#REF!,9,FALSE),"")</f>
        <v/>
      </c>
      <c r="J42" s="17">
        <v>93000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72000</v>
      </c>
      <c r="Q42" s="17">
        <v>21000</v>
      </c>
      <c r="R42" s="19">
        <v>183000</v>
      </c>
      <c r="S42" s="20">
        <v>23.2</v>
      </c>
      <c r="T42" s="21">
        <v>62</v>
      </c>
      <c r="U42" s="19">
        <v>7875</v>
      </c>
      <c r="V42" s="17">
        <v>2953</v>
      </c>
      <c r="W42" s="22">
        <v>0.4</v>
      </c>
      <c r="X42" s="23">
        <f t="shared" si="5"/>
        <v>50</v>
      </c>
      <c r="Y42" s="17">
        <v>9025</v>
      </c>
      <c r="Z42" s="17">
        <v>11430</v>
      </c>
      <c r="AA42" s="17">
        <v>18630</v>
      </c>
      <c r="AB42" s="17">
        <v>4770</v>
      </c>
      <c r="AC42" s="15" t="s">
        <v>37</v>
      </c>
    </row>
    <row r="43" spans="1:29" hidden="1">
      <c r="A43" s="24" t="str">
        <f t="shared" si="3"/>
        <v>None</v>
      </c>
      <c r="B43" s="14" t="s">
        <v>78</v>
      </c>
      <c r="C43" s="15" t="s">
        <v>53</v>
      </c>
      <c r="D43" s="16">
        <f>IFERROR(VLOOKUP(B43,#REF!,3,FALSE),0)</f>
        <v>0</v>
      </c>
      <c r="E43" s="25" t="str">
        <f t="shared" si="4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5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24" t="str">
        <f t="shared" si="3"/>
        <v>Normal</v>
      </c>
      <c r="B44" s="14" t="s">
        <v>79</v>
      </c>
      <c r="C44" s="15" t="s">
        <v>53</v>
      </c>
      <c r="D44" s="16">
        <f>IFERROR(VLOOKUP(B44,#REF!,3,FALSE),0)</f>
        <v>0</v>
      </c>
      <c r="E44" s="25" t="str">
        <f t="shared" si="4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117000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117000</v>
      </c>
      <c r="Q44" s="17">
        <v>0</v>
      </c>
      <c r="R44" s="19">
        <v>117000</v>
      </c>
      <c r="S44" s="20" t="s">
        <v>35</v>
      </c>
      <c r="T44" s="21">
        <v>35.6</v>
      </c>
      <c r="U44" s="19">
        <v>0</v>
      </c>
      <c r="V44" s="17">
        <v>3283</v>
      </c>
      <c r="W44" s="22" t="s">
        <v>42</v>
      </c>
      <c r="X44" s="23" t="str">
        <f t="shared" si="5"/>
        <v>F</v>
      </c>
      <c r="Y44" s="17">
        <v>18947</v>
      </c>
      <c r="Z44" s="17">
        <v>9202</v>
      </c>
      <c r="AA44" s="17">
        <v>6200</v>
      </c>
      <c r="AB44" s="17">
        <v>2012</v>
      </c>
      <c r="AC44" s="15" t="s">
        <v>37</v>
      </c>
    </row>
    <row r="45" spans="1:29" hidden="1">
      <c r="A45" s="24" t="str">
        <f t="shared" si="3"/>
        <v>ZeroZero</v>
      </c>
      <c r="B45" s="14" t="s">
        <v>150</v>
      </c>
      <c r="C45" s="15" t="s">
        <v>34</v>
      </c>
      <c r="D45" s="16">
        <f>IFERROR(VLOOKUP(B45,#REF!,3,FALSE),0)</f>
        <v>0</v>
      </c>
      <c r="E45" s="25" t="str">
        <f t="shared" si="4"/>
        <v>前八週無拉料</v>
      </c>
      <c r="F45" s="16" t="str">
        <f>IFERROR(VLOOKUP(B45,#REF!,6,FALSE),"")</f>
        <v/>
      </c>
      <c r="G45" s="17">
        <v>40000</v>
      </c>
      <c r="H45" s="17">
        <v>40000</v>
      </c>
      <c r="I45" s="17" t="str">
        <f>IFERROR(VLOOKUP(B45,#REF!,9,FALSE),"")</f>
        <v/>
      </c>
      <c r="J45" s="17">
        <v>50000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50000</v>
      </c>
      <c r="Q45" s="17">
        <v>0</v>
      </c>
      <c r="R45" s="19">
        <v>90000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5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 hidden="1">
      <c r="A46" s="24" t="str">
        <f t="shared" si="3"/>
        <v>Normal</v>
      </c>
      <c r="B46" s="14" t="s">
        <v>81</v>
      </c>
      <c r="C46" s="15" t="s">
        <v>53</v>
      </c>
      <c r="D46" s="16">
        <f>IFERROR(VLOOKUP(B46,#REF!,3,FALSE),0)</f>
        <v>0</v>
      </c>
      <c r="E46" s="25" t="str">
        <f t="shared" si="4"/>
        <v>前八週無拉料</v>
      </c>
      <c r="F46" s="16" t="str">
        <f>IFERROR(VLOOKUP(B46,#REF!,6,FALSE),"")</f>
        <v/>
      </c>
      <c r="G46" s="17">
        <v>21000</v>
      </c>
      <c r="H46" s="17">
        <v>0</v>
      </c>
      <c r="I46" s="17" t="str">
        <f>IFERROR(VLOOKUP(B46,#REF!,9,FALSE),"")</f>
        <v/>
      </c>
      <c r="J46" s="17">
        <v>78000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69000</v>
      </c>
      <c r="Q46" s="17">
        <v>9000</v>
      </c>
      <c r="R46" s="19">
        <v>99000</v>
      </c>
      <c r="S46" s="20" t="s">
        <v>35</v>
      </c>
      <c r="T46" s="21">
        <v>49.5</v>
      </c>
      <c r="U46" s="19">
        <v>0</v>
      </c>
      <c r="V46" s="17">
        <v>2000</v>
      </c>
      <c r="W46" s="22" t="s">
        <v>42</v>
      </c>
      <c r="X46" s="23" t="str">
        <f t="shared" si="5"/>
        <v>F</v>
      </c>
      <c r="Y46" s="17">
        <v>3000</v>
      </c>
      <c r="Z46" s="17">
        <v>12000</v>
      </c>
      <c r="AA46" s="17">
        <v>15000</v>
      </c>
      <c r="AB46" s="17">
        <v>12000</v>
      </c>
      <c r="AC46" s="15" t="s">
        <v>37</v>
      </c>
    </row>
    <row r="47" spans="1:29" hidden="1">
      <c r="A47" s="24" t="str">
        <f t="shared" si="3"/>
        <v>Normal</v>
      </c>
      <c r="B47" s="14" t="s">
        <v>82</v>
      </c>
      <c r="C47" s="15" t="s">
        <v>53</v>
      </c>
      <c r="D47" s="16">
        <f>IFERROR(VLOOKUP(B47,#REF!,3,FALSE),0)</f>
        <v>0</v>
      </c>
      <c r="E47" s="25" t="str">
        <f t="shared" si="4"/>
        <v>前八週無拉料</v>
      </c>
      <c r="F47" s="16" t="str">
        <f>IFERROR(VLOOKUP(B47,#REF!,6,FALSE),"")</f>
        <v/>
      </c>
      <c r="G47" s="17">
        <v>5337000</v>
      </c>
      <c r="H47" s="17">
        <v>795000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5337000</v>
      </c>
      <c r="S47" s="20" t="s">
        <v>35</v>
      </c>
      <c r="T47" s="21">
        <v>28.5</v>
      </c>
      <c r="U47" s="19">
        <v>0</v>
      </c>
      <c r="V47" s="17">
        <v>187000</v>
      </c>
      <c r="W47" s="22" t="s">
        <v>42</v>
      </c>
      <c r="X47" s="23" t="str">
        <f t="shared" si="5"/>
        <v>F</v>
      </c>
      <c r="Y47" s="17">
        <v>777000</v>
      </c>
      <c r="Z47" s="17">
        <v>603000</v>
      </c>
      <c r="AA47" s="17">
        <v>756000</v>
      </c>
      <c r="AB47" s="17">
        <v>303000</v>
      </c>
      <c r="AC47" s="15" t="s">
        <v>37</v>
      </c>
    </row>
    <row r="48" spans="1:29" hidden="1">
      <c r="A48" s="24" t="str">
        <f t="shared" si="3"/>
        <v>ZeroZero</v>
      </c>
      <c r="B48" s="14" t="s">
        <v>162</v>
      </c>
      <c r="C48" s="15" t="s">
        <v>153</v>
      </c>
      <c r="D48" s="16">
        <f>IFERROR(VLOOKUP(B48,#REF!,3,FALSE),0)</f>
        <v>0</v>
      </c>
      <c r="E48" s="25" t="str">
        <f t="shared" si="4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3000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3000</v>
      </c>
      <c r="Q48" s="17">
        <v>0</v>
      </c>
      <c r="R48" s="19">
        <v>3000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5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 hidden="1">
      <c r="A49" s="24" t="str">
        <f t="shared" si="3"/>
        <v>ZeroZero</v>
      </c>
      <c r="B49" s="14" t="s">
        <v>163</v>
      </c>
      <c r="C49" s="15" t="s">
        <v>153</v>
      </c>
      <c r="D49" s="16">
        <f>IFERROR(VLOOKUP(B49,#REF!,3,FALSE),0)</f>
        <v>0</v>
      </c>
      <c r="E49" s="25" t="str">
        <f t="shared" si="4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3000</v>
      </c>
      <c r="R49" s="19">
        <v>3000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5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24" t="str">
        <f t="shared" si="3"/>
        <v>ZeroZero</v>
      </c>
      <c r="B50" s="14" t="s">
        <v>164</v>
      </c>
      <c r="C50" s="15" t="s">
        <v>153</v>
      </c>
      <c r="D50" s="16">
        <f>IFERROR(VLOOKUP(B50,#REF!,3,FALSE),0)</f>
        <v>0</v>
      </c>
      <c r="E50" s="25" t="str">
        <f t="shared" si="4"/>
        <v>前八週無拉料</v>
      </c>
      <c r="F50" s="16" t="str">
        <f>IFERROR(VLOOKUP(B50,#REF!,6,FALSE),"")</f>
        <v/>
      </c>
      <c r="G50" s="17">
        <v>3000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3000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5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 hidden="1">
      <c r="A51" s="24" t="str">
        <f t="shared" si="3"/>
        <v>Normal</v>
      </c>
      <c r="B51" s="14" t="s">
        <v>86</v>
      </c>
      <c r="C51" s="15" t="s">
        <v>53</v>
      </c>
      <c r="D51" s="16">
        <f>IFERROR(VLOOKUP(B51,#REF!,3,FALSE),0)</f>
        <v>0</v>
      </c>
      <c r="E51" s="25">
        <f t="shared" si="4"/>
        <v>16.8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120000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6000</v>
      </c>
      <c r="Q51" s="17">
        <v>114000</v>
      </c>
      <c r="R51" s="19">
        <v>120000</v>
      </c>
      <c r="S51" s="20">
        <v>16.8</v>
      </c>
      <c r="T51" s="21">
        <v>5.5</v>
      </c>
      <c r="U51" s="19">
        <v>7125</v>
      </c>
      <c r="V51" s="17">
        <v>22000</v>
      </c>
      <c r="W51" s="22">
        <v>3.1</v>
      </c>
      <c r="X51" s="23">
        <f t="shared" si="5"/>
        <v>150</v>
      </c>
      <c r="Y51" s="17">
        <v>105000</v>
      </c>
      <c r="Z51" s="17">
        <v>60000</v>
      </c>
      <c r="AA51" s="17">
        <v>78000</v>
      </c>
      <c r="AB51" s="17">
        <v>30000</v>
      </c>
      <c r="AC51" s="15" t="s">
        <v>37</v>
      </c>
    </row>
    <row r="52" spans="1:29" hidden="1">
      <c r="A52" s="24" t="str">
        <f t="shared" si="3"/>
        <v>ZeroZero</v>
      </c>
      <c r="B52" s="14" t="s">
        <v>167</v>
      </c>
      <c r="C52" s="15" t="s">
        <v>34</v>
      </c>
      <c r="D52" s="16">
        <f>IFERROR(VLOOKUP(B52,#REF!,3,FALSE),0)</f>
        <v>0</v>
      </c>
      <c r="E52" s="25" t="str">
        <f t="shared" si="4"/>
        <v>前八週無拉料</v>
      </c>
      <c r="F52" s="16" t="str">
        <f>IFERROR(VLOOKUP(B52,#REF!,6,FALSE),"")</f>
        <v/>
      </c>
      <c r="G52" s="17">
        <v>125000</v>
      </c>
      <c r="H52" s="17">
        <v>125000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125000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5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 hidden="1">
      <c r="A53" s="24" t="str">
        <f t="shared" si="3"/>
        <v>ZeroZero</v>
      </c>
      <c r="B53" s="14" t="s">
        <v>200</v>
      </c>
      <c r="C53" s="15" t="s">
        <v>34</v>
      </c>
      <c r="D53" s="16">
        <f>IFERROR(VLOOKUP(B53,#REF!,3,FALSE),0)</f>
        <v>0</v>
      </c>
      <c r="E53" s="25" t="str">
        <f t="shared" si="4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8000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8000</v>
      </c>
      <c r="Q53" s="17">
        <v>0</v>
      </c>
      <c r="R53" s="19">
        <v>8000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5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 hidden="1">
      <c r="A54" s="24" t="str">
        <f t="shared" si="3"/>
        <v>Normal</v>
      </c>
      <c r="B54" s="14" t="s">
        <v>89</v>
      </c>
      <c r="C54" s="15" t="s">
        <v>53</v>
      </c>
      <c r="D54" s="16">
        <f>IFERROR(VLOOKUP(B54,#REF!,3,FALSE),0)</f>
        <v>0</v>
      </c>
      <c r="E54" s="25" t="str">
        <f t="shared" si="4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59650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39650</v>
      </c>
      <c r="Q54" s="17">
        <v>20000</v>
      </c>
      <c r="R54" s="19">
        <v>59650</v>
      </c>
      <c r="S54" s="20" t="s">
        <v>35</v>
      </c>
      <c r="T54" s="21">
        <v>14.7</v>
      </c>
      <c r="U54" s="19">
        <v>0</v>
      </c>
      <c r="V54" s="17">
        <v>4050</v>
      </c>
      <c r="W54" s="22" t="s">
        <v>42</v>
      </c>
      <c r="X54" s="23" t="str">
        <f t="shared" si="5"/>
        <v>F</v>
      </c>
      <c r="Y54" s="17">
        <v>20271</v>
      </c>
      <c r="Z54" s="17">
        <v>16185</v>
      </c>
      <c r="AA54" s="17">
        <v>0</v>
      </c>
      <c r="AB54" s="17">
        <v>0</v>
      </c>
      <c r="AC54" s="15" t="s">
        <v>37</v>
      </c>
    </row>
    <row r="55" spans="1:29" hidden="1">
      <c r="A55" s="24" t="str">
        <f t="shared" si="3"/>
        <v>Normal</v>
      </c>
      <c r="B55" s="14" t="s">
        <v>90</v>
      </c>
      <c r="C55" s="15" t="s">
        <v>53</v>
      </c>
      <c r="D55" s="16">
        <f>IFERROR(VLOOKUP(B55,#REF!,3,FALSE),0)</f>
        <v>0</v>
      </c>
      <c r="E55" s="25">
        <f t="shared" si="4"/>
        <v>18.2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39850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32350</v>
      </c>
      <c r="Q55" s="17">
        <v>7500</v>
      </c>
      <c r="R55" s="19">
        <v>39850</v>
      </c>
      <c r="S55" s="20">
        <v>18.2</v>
      </c>
      <c r="T55" s="21">
        <v>25.9</v>
      </c>
      <c r="U55" s="19">
        <v>2188</v>
      </c>
      <c r="V55" s="17">
        <v>1538</v>
      </c>
      <c r="W55" s="22">
        <v>0.7</v>
      </c>
      <c r="X55" s="23">
        <f t="shared" si="5"/>
        <v>100</v>
      </c>
      <c r="Y55" s="17">
        <v>8247</v>
      </c>
      <c r="Z55" s="17">
        <v>5591</v>
      </c>
      <c r="AA55" s="17">
        <v>0</v>
      </c>
      <c r="AB55" s="17">
        <v>0</v>
      </c>
      <c r="AC55" s="15" t="s">
        <v>37</v>
      </c>
    </row>
    <row r="56" spans="1:29" hidden="1">
      <c r="A56" s="24" t="str">
        <f t="shared" si="3"/>
        <v>ZeroZero</v>
      </c>
      <c r="B56" s="14" t="s">
        <v>208</v>
      </c>
      <c r="C56" s="15" t="s">
        <v>204</v>
      </c>
      <c r="D56" s="16">
        <f>IFERROR(VLOOKUP(B56,#REF!,3,FALSE),0)</f>
        <v>0</v>
      </c>
      <c r="E56" s="25" t="str">
        <f t="shared" si="4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15000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12000</v>
      </c>
      <c r="Q56" s="17">
        <v>3000</v>
      </c>
      <c r="R56" s="19">
        <v>15000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5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 hidden="1">
      <c r="A57" s="24" t="str">
        <f t="shared" si="3"/>
        <v>ZeroZero</v>
      </c>
      <c r="B57" s="14" t="s">
        <v>216</v>
      </c>
      <c r="C57" s="15" t="s">
        <v>41</v>
      </c>
      <c r="D57" s="16">
        <f>IFERROR(VLOOKUP(B57,#REF!,3,FALSE),0)</f>
        <v>0</v>
      </c>
      <c r="E57" s="25" t="str">
        <f t="shared" si="4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500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500</v>
      </c>
      <c r="Q57" s="17">
        <v>0</v>
      </c>
      <c r="R57" s="19">
        <v>500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5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24" t="str">
        <f t="shared" si="3"/>
        <v>ZeroZero</v>
      </c>
      <c r="B58" s="14" t="s">
        <v>220</v>
      </c>
      <c r="C58" s="15" t="s">
        <v>34</v>
      </c>
      <c r="D58" s="16">
        <f>IFERROR(VLOOKUP(B58,#REF!,3,FALSE),0)</f>
        <v>0</v>
      </c>
      <c r="E58" s="25" t="str">
        <f t="shared" si="4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8000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8000</v>
      </c>
      <c r="Q58" s="17">
        <v>0</v>
      </c>
      <c r="R58" s="19">
        <v>8000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5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 hidden="1">
      <c r="A59" s="24" t="str">
        <f t="shared" si="3"/>
        <v>ZeroZero</v>
      </c>
      <c r="B59" s="14" t="s">
        <v>229</v>
      </c>
      <c r="C59" s="15" t="s">
        <v>34</v>
      </c>
      <c r="D59" s="16">
        <f>IFERROR(VLOOKUP(B59,#REF!,3,FALSE),0)</f>
        <v>0</v>
      </c>
      <c r="E59" s="25" t="str">
        <f t="shared" si="4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30000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30000</v>
      </c>
      <c r="Q59" s="17">
        <v>0</v>
      </c>
      <c r="R59" s="19">
        <v>30000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5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 hidden="1">
      <c r="A60" s="24" t="str">
        <f t="shared" si="3"/>
        <v>None</v>
      </c>
      <c r="B60" s="14" t="s">
        <v>95</v>
      </c>
      <c r="C60" s="15" t="s">
        <v>53</v>
      </c>
      <c r="D60" s="16">
        <f>IFERROR(VLOOKUP(B60,#REF!,3,FALSE),0)</f>
        <v>0</v>
      </c>
      <c r="E60" s="25" t="str">
        <f t="shared" si="4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5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24" t="str">
        <f t="shared" si="3"/>
        <v>ZeroZero</v>
      </c>
      <c r="B61" s="14" t="s">
        <v>233</v>
      </c>
      <c r="C61" s="15" t="s">
        <v>34</v>
      </c>
      <c r="D61" s="16">
        <f>IFERROR(VLOOKUP(B61,#REF!,3,FALSE),0)</f>
        <v>0</v>
      </c>
      <c r="E61" s="25" t="str">
        <f t="shared" si="4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2800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2800</v>
      </c>
      <c r="Q61" s="17">
        <v>0</v>
      </c>
      <c r="R61" s="19">
        <v>2800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36</v>
      </c>
      <c r="X61" s="23" t="str">
        <f t="shared" si="5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24" t="str">
        <f t="shared" si="3"/>
        <v>ZeroZero</v>
      </c>
      <c r="B62" s="14" t="s">
        <v>240</v>
      </c>
      <c r="C62" s="15" t="s">
        <v>34</v>
      </c>
      <c r="D62" s="16">
        <f>IFERROR(VLOOKUP(B62,#REF!,3,FALSE),0)</f>
        <v>0</v>
      </c>
      <c r="E62" s="25" t="str">
        <f t="shared" si="4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1000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1000</v>
      </c>
      <c r="Q62" s="17">
        <v>0</v>
      </c>
      <c r="R62" s="19">
        <v>1000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5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 hidden="1">
      <c r="A63" s="24" t="str">
        <f t="shared" si="3"/>
        <v>ZeroZero</v>
      </c>
      <c r="B63" s="14" t="s">
        <v>242</v>
      </c>
      <c r="C63" s="15" t="s">
        <v>34</v>
      </c>
      <c r="D63" s="16">
        <f>IFERROR(VLOOKUP(B63,#REF!,3,FALSE),0)</f>
        <v>0</v>
      </c>
      <c r="E63" s="25" t="str">
        <f t="shared" si="4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1000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1000</v>
      </c>
      <c r="Q63" s="17">
        <v>0</v>
      </c>
      <c r="R63" s="19">
        <v>1000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5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 hidden="1">
      <c r="A64" s="24" t="str">
        <f t="shared" si="3"/>
        <v>ZeroZero</v>
      </c>
      <c r="B64" s="14" t="s">
        <v>244</v>
      </c>
      <c r="C64" s="15" t="s">
        <v>34</v>
      </c>
      <c r="D64" s="16">
        <f>IFERROR(VLOOKUP(B64,#REF!,3,FALSE),0)</f>
        <v>0</v>
      </c>
      <c r="E64" s="25" t="str">
        <f t="shared" si="4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8500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8500</v>
      </c>
      <c r="Q64" s="17">
        <v>0</v>
      </c>
      <c r="R64" s="19">
        <v>8500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5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24" t="str">
        <f t="shared" si="3"/>
        <v>ZeroZero</v>
      </c>
      <c r="B65" s="14" t="s">
        <v>246</v>
      </c>
      <c r="C65" s="15" t="s">
        <v>34</v>
      </c>
      <c r="D65" s="16">
        <f>IFERROR(VLOOKUP(B65,#REF!,3,FALSE),0)</f>
        <v>0</v>
      </c>
      <c r="E65" s="25" t="str">
        <f t="shared" si="4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5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5</v>
      </c>
      <c r="Q65" s="17">
        <v>0</v>
      </c>
      <c r="R65" s="19">
        <v>5</v>
      </c>
      <c r="S65" s="20" t="s">
        <v>35</v>
      </c>
      <c r="T65" s="21" t="s">
        <v>35</v>
      </c>
      <c r="U65" s="19">
        <v>0</v>
      </c>
      <c r="V65" s="17" t="s">
        <v>35</v>
      </c>
      <c r="W65" s="22" t="s">
        <v>36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 hidden="1">
      <c r="A66" s="24" t="str">
        <f t="shared" si="3"/>
        <v>ZeroZero</v>
      </c>
      <c r="B66" s="14" t="s">
        <v>247</v>
      </c>
      <c r="C66" s="15" t="s">
        <v>34</v>
      </c>
      <c r="D66" s="16">
        <f>IFERROR(VLOOKUP(B66,#REF!,3,FALSE),0)</f>
        <v>0</v>
      </c>
      <c r="E66" s="25" t="str">
        <f t="shared" si="4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2450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2450</v>
      </c>
      <c r="Q66" s="17">
        <v>0</v>
      </c>
      <c r="R66" s="19">
        <v>2450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5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 hidden="1">
      <c r="A67" s="24" t="str">
        <f t="shared" si="3"/>
        <v>ZeroZero</v>
      </c>
      <c r="B67" s="14" t="s">
        <v>248</v>
      </c>
      <c r="C67" s="15" t="s">
        <v>34</v>
      </c>
      <c r="D67" s="16">
        <f>IFERROR(VLOOKUP(B67,#REF!,3,FALSE),0)</f>
        <v>0</v>
      </c>
      <c r="E67" s="25" t="str">
        <f t="shared" si="4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30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</v>
      </c>
      <c r="Q67" s="17">
        <v>0</v>
      </c>
      <c r="R67" s="19">
        <v>30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 hidden="1">
      <c r="A68" s="24" t="str">
        <f t="shared" si="3"/>
        <v>ZeroZero</v>
      </c>
      <c r="B68" s="14" t="s">
        <v>249</v>
      </c>
      <c r="C68" s="15" t="s">
        <v>34</v>
      </c>
      <c r="D68" s="16">
        <f>IFERROR(VLOOKUP(B68,#REF!,3,FALSE),0)</f>
        <v>0</v>
      </c>
      <c r="E68" s="25" t="str">
        <f t="shared" si="4"/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8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8</v>
      </c>
      <c r="Q68" s="17">
        <v>0</v>
      </c>
      <c r="R68" s="19">
        <v>8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si="5"/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24" t="str">
        <f t="shared" ref="A69:A132" si="6">IF(OR(U69=0,LEN(U69)=0)*OR(V69=0,LEN(V69)=0),IF(R69&gt;0,"ZeroZero","None"),IF(IF(LEN(S69)=0,0,S69)&gt;24,"OverStock","Normal"))</f>
        <v>Normal</v>
      </c>
      <c r="B69" s="14" t="s">
        <v>104</v>
      </c>
      <c r="C69" s="15" t="s">
        <v>53</v>
      </c>
      <c r="D69" s="16">
        <f>IFERROR(VLOOKUP(B69,#REF!,3,FALSE),0)</f>
        <v>0</v>
      </c>
      <c r="E69" s="25" t="str">
        <f t="shared" ref="E69:E132" si="7">IF(U69=0,"前八週無拉料",ROUND(J69/U69,1))</f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10000</v>
      </c>
      <c r="Q69" s="17">
        <v>5000</v>
      </c>
      <c r="R69" s="19">
        <v>15000</v>
      </c>
      <c r="S69" s="20" t="s">
        <v>35</v>
      </c>
      <c r="T69" s="21">
        <v>36.1</v>
      </c>
      <c r="U69" s="19">
        <v>0</v>
      </c>
      <c r="V69" s="17">
        <v>415</v>
      </c>
      <c r="W69" s="22" t="s">
        <v>42</v>
      </c>
      <c r="X69" s="23" t="str">
        <f t="shared" ref="X69:X132" si="8">IF($W69="E","E",IF($W69="F","F",IF($W69&lt;0.5,50,IF($W69&lt;2,100,150))))</f>
        <v>F</v>
      </c>
      <c r="Y69" s="17">
        <v>1207</v>
      </c>
      <c r="Z69" s="17">
        <v>0</v>
      </c>
      <c r="AA69" s="17">
        <v>2530</v>
      </c>
      <c r="AB69" s="17">
        <v>1010</v>
      </c>
      <c r="AC69" s="15" t="s">
        <v>37</v>
      </c>
    </row>
    <row r="70" spans="1:29" hidden="1">
      <c r="A70" s="24" t="str">
        <f t="shared" si="6"/>
        <v>ZeroZero</v>
      </c>
      <c r="B70" s="14" t="s">
        <v>254</v>
      </c>
      <c r="C70" s="15" t="s">
        <v>34</v>
      </c>
      <c r="D70" s="16">
        <f>IFERROR(VLOOKUP(B70,#REF!,3,FALSE),0)</f>
        <v>0</v>
      </c>
      <c r="E70" s="25" t="str">
        <f t="shared" si="7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197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197</v>
      </c>
      <c r="Q70" s="17">
        <v>0</v>
      </c>
      <c r="R70" s="19">
        <v>197</v>
      </c>
      <c r="S70" s="20" t="s">
        <v>35</v>
      </c>
      <c r="T70" s="21" t="s">
        <v>35</v>
      </c>
      <c r="U70" s="19">
        <v>0</v>
      </c>
      <c r="V70" s="17">
        <v>0</v>
      </c>
      <c r="W70" s="22" t="s">
        <v>36</v>
      </c>
      <c r="X70" s="23" t="str">
        <f t="shared" si="8"/>
        <v>E</v>
      </c>
      <c r="Y70" s="17">
        <v>0</v>
      </c>
      <c r="Z70" s="17">
        <v>0</v>
      </c>
      <c r="AA70" s="17">
        <v>2000</v>
      </c>
      <c r="AB70" s="17">
        <v>7000</v>
      </c>
      <c r="AC70" s="15" t="s">
        <v>37</v>
      </c>
    </row>
    <row r="71" spans="1:29" hidden="1">
      <c r="A71" s="24" t="str">
        <f t="shared" si="6"/>
        <v>Normal</v>
      </c>
      <c r="B71" s="14" t="s">
        <v>106</v>
      </c>
      <c r="C71" s="15" t="s">
        <v>53</v>
      </c>
      <c r="D71" s="16">
        <f>IFERROR(VLOOKUP(B71,#REF!,3,FALSE),0)</f>
        <v>0</v>
      </c>
      <c r="E71" s="25">
        <f t="shared" si="7"/>
        <v>13.2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215000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145000</v>
      </c>
      <c r="Q71" s="17">
        <v>70000</v>
      </c>
      <c r="R71" s="19">
        <v>215000</v>
      </c>
      <c r="S71" s="20">
        <v>13.2</v>
      </c>
      <c r="T71" s="21">
        <v>24.4</v>
      </c>
      <c r="U71" s="19">
        <v>16250</v>
      </c>
      <c r="V71" s="17">
        <v>8794</v>
      </c>
      <c r="W71" s="22">
        <v>0.5</v>
      </c>
      <c r="X71" s="23">
        <f t="shared" si="8"/>
        <v>100</v>
      </c>
      <c r="Y71" s="17">
        <v>35596</v>
      </c>
      <c r="Z71" s="17">
        <v>30253</v>
      </c>
      <c r="AA71" s="17">
        <v>47000</v>
      </c>
      <c r="AB71" s="17">
        <v>15000</v>
      </c>
      <c r="AC71" s="15" t="s">
        <v>37</v>
      </c>
    </row>
    <row r="72" spans="1:29" hidden="1">
      <c r="A72" s="24" t="str">
        <f t="shared" si="6"/>
        <v>Normal</v>
      </c>
      <c r="B72" s="14" t="s">
        <v>107</v>
      </c>
      <c r="C72" s="15" t="s">
        <v>53</v>
      </c>
      <c r="D72" s="16">
        <f>IFERROR(VLOOKUP(B72,#REF!,3,FALSE),0)</f>
        <v>0</v>
      </c>
      <c r="E72" s="25" t="str">
        <f t="shared" si="7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95000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95000</v>
      </c>
      <c r="Q72" s="17">
        <v>0</v>
      </c>
      <c r="R72" s="19">
        <v>95000</v>
      </c>
      <c r="S72" s="20" t="s">
        <v>35</v>
      </c>
      <c r="T72" s="21">
        <v>284.39999999999998</v>
      </c>
      <c r="U72" s="19">
        <v>0</v>
      </c>
      <c r="V72" s="17">
        <v>334</v>
      </c>
      <c r="W72" s="22" t="s">
        <v>42</v>
      </c>
      <c r="X72" s="23" t="str">
        <f t="shared" si="8"/>
        <v>F</v>
      </c>
      <c r="Y72" s="17">
        <v>480</v>
      </c>
      <c r="Z72" s="17">
        <v>0</v>
      </c>
      <c r="AA72" s="17">
        <v>2530</v>
      </c>
      <c r="AB72" s="17">
        <v>1010</v>
      </c>
      <c r="AC72" s="15" t="s">
        <v>37</v>
      </c>
    </row>
    <row r="73" spans="1:29" hidden="1">
      <c r="A73" s="24" t="str">
        <f t="shared" si="6"/>
        <v>Normal</v>
      </c>
      <c r="B73" s="14" t="s">
        <v>108</v>
      </c>
      <c r="C73" s="15" t="s">
        <v>53</v>
      </c>
      <c r="D73" s="16">
        <f>IFERROR(VLOOKUP(B73,#REF!,3,FALSE),0)</f>
        <v>0</v>
      </c>
      <c r="E73" s="25">
        <f t="shared" si="7"/>
        <v>8.8000000000000007</v>
      </c>
      <c r="F73" s="16" t="str">
        <f>IFERROR(VLOOKUP(B73,#REF!,6,FALSE),"")</f>
        <v/>
      </c>
      <c r="G73" s="17">
        <v>933000</v>
      </c>
      <c r="H73" s="17">
        <v>459000</v>
      </c>
      <c r="I73" s="17" t="str">
        <f>IFERROR(VLOOKUP(B73,#REF!,9,FALSE),"")</f>
        <v/>
      </c>
      <c r="J73" s="17">
        <v>930000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390000</v>
      </c>
      <c r="Q73" s="17">
        <v>540000</v>
      </c>
      <c r="R73" s="19">
        <v>1863000</v>
      </c>
      <c r="S73" s="20">
        <v>17.600000000000001</v>
      </c>
      <c r="T73" s="21">
        <v>17.100000000000001</v>
      </c>
      <c r="U73" s="19">
        <v>105750</v>
      </c>
      <c r="V73" s="17">
        <v>108825</v>
      </c>
      <c r="W73" s="22">
        <v>1</v>
      </c>
      <c r="X73" s="23">
        <f t="shared" si="8"/>
        <v>100</v>
      </c>
      <c r="Y73" s="17">
        <v>298109</v>
      </c>
      <c r="Z73" s="17">
        <v>576891</v>
      </c>
      <c r="AA73" s="17">
        <v>362945</v>
      </c>
      <c r="AB73" s="17">
        <v>163251</v>
      </c>
      <c r="AC73" s="15" t="s">
        <v>37</v>
      </c>
    </row>
    <row r="74" spans="1:29" hidden="1">
      <c r="A74" s="24" t="str">
        <f t="shared" si="6"/>
        <v>Normal</v>
      </c>
      <c r="B74" s="14" t="s">
        <v>109</v>
      </c>
      <c r="C74" s="15" t="s">
        <v>53</v>
      </c>
      <c r="D74" s="16">
        <f>IFERROR(VLOOKUP(B74,#REF!,3,FALSE),0)</f>
        <v>0</v>
      </c>
      <c r="E74" s="25">
        <f t="shared" si="7"/>
        <v>0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>
        <v>0</v>
      </c>
      <c r="T74" s="21" t="s">
        <v>35</v>
      </c>
      <c r="U74" s="19">
        <v>625</v>
      </c>
      <c r="V74" s="17" t="s">
        <v>35</v>
      </c>
      <c r="W74" s="22" t="s">
        <v>36</v>
      </c>
      <c r="X74" s="23" t="str">
        <f t="shared" si="8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 hidden="1">
      <c r="A75" s="24" t="str">
        <f t="shared" si="6"/>
        <v>Normal</v>
      </c>
      <c r="B75" s="14" t="s">
        <v>110</v>
      </c>
      <c r="C75" s="15" t="s">
        <v>53</v>
      </c>
      <c r="D75" s="16">
        <f>IFERROR(VLOOKUP(B75,#REF!,3,FALSE),0)</f>
        <v>0</v>
      </c>
      <c r="E75" s="25">
        <f t="shared" si="7"/>
        <v>11.6</v>
      </c>
      <c r="F75" s="16" t="str">
        <f>IFERROR(VLOOKUP(B75,#REF!,6,FALSE),"")</f>
        <v/>
      </c>
      <c r="G75" s="17">
        <v>1620000</v>
      </c>
      <c r="H75" s="17">
        <v>0</v>
      </c>
      <c r="I75" s="17" t="str">
        <f>IFERROR(VLOOKUP(B75,#REF!,9,FALSE),"")</f>
        <v/>
      </c>
      <c r="J75" s="17">
        <v>2365000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2135000</v>
      </c>
      <c r="Q75" s="17">
        <v>230000</v>
      </c>
      <c r="R75" s="19">
        <v>3985000</v>
      </c>
      <c r="S75" s="20">
        <v>19.600000000000001</v>
      </c>
      <c r="T75" s="21">
        <v>51.3</v>
      </c>
      <c r="U75" s="19">
        <v>203750</v>
      </c>
      <c r="V75" s="17">
        <v>77667</v>
      </c>
      <c r="W75" s="22">
        <v>0.4</v>
      </c>
      <c r="X75" s="23">
        <f t="shared" si="8"/>
        <v>50</v>
      </c>
      <c r="Y75" s="17">
        <v>183000</v>
      </c>
      <c r="Z75" s="17">
        <v>372000</v>
      </c>
      <c r="AA75" s="17">
        <v>588000</v>
      </c>
      <c r="AB75" s="17">
        <v>129000</v>
      </c>
      <c r="AC75" s="15" t="s">
        <v>37</v>
      </c>
    </row>
    <row r="76" spans="1:29" hidden="1">
      <c r="A76" s="24" t="str">
        <f t="shared" si="6"/>
        <v>Normal</v>
      </c>
      <c r="B76" s="14" t="s">
        <v>111</v>
      </c>
      <c r="C76" s="15" t="s">
        <v>53</v>
      </c>
      <c r="D76" s="16">
        <f>IFERROR(VLOOKUP(B76,#REF!,3,FALSE),0)</f>
        <v>0</v>
      </c>
      <c r="E76" s="25" t="str">
        <f t="shared" si="7"/>
        <v>前八週無拉料</v>
      </c>
      <c r="F76" s="16" t="str">
        <f>IFERROR(VLOOKUP(B76,#REF!,6,FALSE),"")</f>
        <v/>
      </c>
      <c r="G76" s="17">
        <v>72000</v>
      </c>
      <c r="H76" s="17">
        <v>18000</v>
      </c>
      <c r="I76" s="17" t="str">
        <f>IFERROR(VLOOKUP(B76,#REF!,9,FALSE),"")</f>
        <v/>
      </c>
      <c r="J76" s="17">
        <v>63000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54000</v>
      </c>
      <c r="Q76" s="17">
        <v>9000</v>
      </c>
      <c r="R76" s="19">
        <v>135000</v>
      </c>
      <c r="S76" s="20" t="s">
        <v>35</v>
      </c>
      <c r="T76" s="21">
        <v>111.7</v>
      </c>
      <c r="U76" s="19">
        <v>0</v>
      </c>
      <c r="V76" s="17">
        <v>1209</v>
      </c>
      <c r="W76" s="22" t="s">
        <v>42</v>
      </c>
      <c r="X76" s="23" t="str">
        <f t="shared" si="8"/>
        <v>F</v>
      </c>
      <c r="Y76" s="17">
        <v>331</v>
      </c>
      <c r="Z76" s="17">
        <v>1647</v>
      </c>
      <c r="AA76" s="17">
        <v>22373</v>
      </c>
      <c r="AB76" s="17">
        <v>8233</v>
      </c>
      <c r="AC76" s="15" t="s">
        <v>37</v>
      </c>
    </row>
    <row r="77" spans="1:29" hidden="1">
      <c r="A77" s="24" t="str">
        <f t="shared" si="6"/>
        <v>Normal</v>
      </c>
      <c r="B77" s="14" t="s">
        <v>112</v>
      </c>
      <c r="C77" s="15" t="s">
        <v>53</v>
      </c>
      <c r="D77" s="16">
        <f>IFERROR(VLOOKUP(B77,#REF!,3,FALSE),0)</f>
        <v>0</v>
      </c>
      <c r="E77" s="25">
        <f t="shared" si="7"/>
        <v>0.3</v>
      </c>
      <c r="F77" s="16" t="str">
        <f>IFERROR(VLOOKUP(B77,#REF!,6,FALSE),"")</f>
        <v/>
      </c>
      <c r="G77" s="17">
        <v>300000</v>
      </c>
      <c r="H77" s="17">
        <v>0</v>
      </c>
      <c r="I77" s="17" t="str">
        <f>IFERROR(VLOOKUP(B77,#REF!,9,FALSE),"")</f>
        <v/>
      </c>
      <c r="J77" s="17">
        <v>10000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10000</v>
      </c>
      <c r="Q77" s="17">
        <v>0</v>
      </c>
      <c r="R77" s="19">
        <v>310000</v>
      </c>
      <c r="S77" s="20">
        <v>8.3000000000000007</v>
      </c>
      <c r="T77" s="21">
        <v>5.9</v>
      </c>
      <c r="U77" s="19">
        <v>37500</v>
      </c>
      <c r="V77" s="17">
        <v>52535</v>
      </c>
      <c r="W77" s="22">
        <v>1.4</v>
      </c>
      <c r="X77" s="23">
        <f t="shared" si="8"/>
        <v>100</v>
      </c>
      <c r="Y77" s="17">
        <v>116964</v>
      </c>
      <c r="Z77" s="17">
        <v>305251</v>
      </c>
      <c r="AA77" s="17">
        <v>180110</v>
      </c>
      <c r="AB77" s="17">
        <v>85073</v>
      </c>
      <c r="AC77" s="15" t="s">
        <v>37</v>
      </c>
    </row>
    <row r="78" spans="1:29" hidden="1">
      <c r="A78" s="24" t="str">
        <f t="shared" si="6"/>
        <v>ZeroZero</v>
      </c>
      <c r="B78" s="14" t="s">
        <v>255</v>
      </c>
      <c r="C78" s="15" t="s">
        <v>34</v>
      </c>
      <c r="D78" s="16">
        <f>IFERROR(VLOOKUP(B78,#REF!,3,FALSE),0)</f>
        <v>0</v>
      </c>
      <c r="E78" s="25" t="str">
        <f t="shared" si="7"/>
        <v>前八週無拉料</v>
      </c>
      <c r="F78" s="16" t="str">
        <f>IFERROR(VLOOKUP(B78,#REF!,6,FALSE),"")</f>
        <v/>
      </c>
      <c r="G78" s="17">
        <v>26000</v>
      </c>
      <c r="H78" s="17">
        <v>11000</v>
      </c>
      <c r="I78" s="17" t="str">
        <f>IFERROR(VLOOKUP(B78,#REF!,9,FALSE),"")</f>
        <v/>
      </c>
      <c r="J78" s="17">
        <v>4346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4346</v>
      </c>
      <c r="Q78" s="17">
        <v>0</v>
      </c>
      <c r="R78" s="19">
        <v>30346</v>
      </c>
      <c r="S78" s="20" t="s">
        <v>35</v>
      </c>
      <c r="T78" s="21" t="s">
        <v>35</v>
      </c>
      <c r="U78" s="19">
        <v>0</v>
      </c>
      <c r="V78" s="17" t="s">
        <v>35</v>
      </c>
      <c r="W78" s="22" t="s">
        <v>36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 hidden="1">
      <c r="A79" s="24" t="str">
        <f t="shared" si="6"/>
        <v>Normal</v>
      </c>
      <c r="B79" s="14" t="s">
        <v>114</v>
      </c>
      <c r="C79" s="15" t="s">
        <v>53</v>
      </c>
      <c r="D79" s="16">
        <f>IFERROR(VLOOKUP(B79,#REF!,3,FALSE),0)</f>
        <v>0</v>
      </c>
      <c r="E79" s="25">
        <f t="shared" si="7"/>
        <v>5.3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10000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5000</v>
      </c>
      <c r="Q79" s="17">
        <v>5000</v>
      </c>
      <c r="R79" s="19">
        <v>10000</v>
      </c>
      <c r="S79" s="20">
        <v>5.3</v>
      </c>
      <c r="T79" s="21">
        <v>5.6</v>
      </c>
      <c r="U79" s="19">
        <v>1875</v>
      </c>
      <c r="V79" s="17">
        <v>1789</v>
      </c>
      <c r="W79" s="22">
        <v>1</v>
      </c>
      <c r="X79" s="23">
        <f t="shared" si="8"/>
        <v>100</v>
      </c>
      <c r="Y79" s="17">
        <v>8226</v>
      </c>
      <c r="Z79" s="17">
        <v>3030</v>
      </c>
      <c r="AA79" s="17">
        <v>4849</v>
      </c>
      <c r="AB79" s="17">
        <v>2020</v>
      </c>
      <c r="AC79" s="15" t="s">
        <v>37</v>
      </c>
    </row>
    <row r="80" spans="1:29" hidden="1">
      <c r="A80" s="24" t="str">
        <f t="shared" si="6"/>
        <v>Normal</v>
      </c>
      <c r="B80" s="14" t="s">
        <v>115</v>
      </c>
      <c r="C80" s="15" t="s">
        <v>53</v>
      </c>
      <c r="D80" s="16">
        <f>IFERROR(VLOOKUP(B80,#REF!,3,FALSE),0)</f>
        <v>0</v>
      </c>
      <c r="E80" s="25">
        <f t="shared" si="7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35</v>
      </c>
      <c r="U80" s="19">
        <v>1250</v>
      </c>
      <c r="V80" s="17" t="s">
        <v>35</v>
      </c>
      <c r="W80" s="22" t="s">
        <v>36</v>
      </c>
      <c r="X80" s="23" t="str">
        <f t="shared" si="8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 hidden="1">
      <c r="A81" s="24" t="str">
        <f t="shared" si="6"/>
        <v>Normal</v>
      </c>
      <c r="B81" s="14" t="s">
        <v>116</v>
      </c>
      <c r="C81" s="15" t="s">
        <v>53</v>
      </c>
      <c r="D81" s="16">
        <f>IFERROR(VLOOKUP(B81,#REF!,3,FALSE),0)</f>
        <v>0</v>
      </c>
      <c r="E81" s="25">
        <f t="shared" si="7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 t="s">
        <v>35</v>
      </c>
      <c r="U81" s="19">
        <v>1250</v>
      </c>
      <c r="V81" s="17" t="s">
        <v>35</v>
      </c>
      <c r="W81" s="22" t="s">
        <v>36</v>
      </c>
      <c r="X81" s="23" t="str">
        <f t="shared" si="8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 hidden="1">
      <c r="A82" s="24" t="str">
        <f t="shared" si="6"/>
        <v>Normal</v>
      </c>
      <c r="B82" s="14" t="s">
        <v>117</v>
      </c>
      <c r="C82" s="15" t="s">
        <v>53</v>
      </c>
      <c r="D82" s="16">
        <f>IFERROR(VLOOKUP(B82,#REF!,3,FALSE),0)</f>
        <v>0</v>
      </c>
      <c r="E82" s="25">
        <f t="shared" si="7"/>
        <v>8</v>
      </c>
      <c r="F82" s="16" t="str">
        <f>IFERROR(VLOOKUP(B82,#REF!,6,FALSE),"")</f>
        <v/>
      </c>
      <c r="G82" s="17">
        <v>5000</v>
      </c>
      <c r="H82" s="17">
        <v>5000</v>
      </c>
      <c r="I82" s="17" t="str">
        <f>IFERROR(VLOOKUP(B82,#REF!,9,FALSE),"")</f>
        <v/>
      </c>
      <c r="J82" s="17">
        <v>10000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10000</v>
      </c>
      <c r="Q82" s="17">
        <v>0</v>
      </c>
      <c r="R82" s="19">
        <v>15000</v>
      </c>
      <c r="S82" s="20">
        <v>12</v>
      </c>
      <c r="T82" s="21" t="s">
        <v>35</v>
      </c>
      <c r="U82" s="19">
        <v>1250</v>
      </c>
      <c r="V82" s="17" t="s">
        <v>35</v>
      </c>
      <c r="W82" s="22" t="s">
        <v>36</v>
      </c>
      <c r="X82" s="23" t="str">
        <f t="shared" si="8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 hidden="1">
      <c r="A83" s="24" t="str">
        <f t="shared" si="6"/>
        <v>ZeroZero</v>
      </c>
      <c r="B83" s="14" t="s">
        <v>259</v>
      </c>
      <c r="C83" s="15" t="s">
        <v>34</v>
      </c>
      <c r="D83" s="16">
        <f>IFERROR(VLOOKUP(B83,#REF!,3,FALSE),0)</f>
        <v>0</v>
      </c>
      <c r="E83" s="25" t="str">
        <f t="shared" si="7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7975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7975</v>
      </c>
      <c r="Q83" s="17">
        <v>0</v>
      </c>
      <c r="R83" s="19">
        <v>7975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36</v>
      </c>
      <c r="X83" s="23" t="str">
        <f t="shared" si="8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 hidden="1">
      <c r="A84" s="24" t="str">
        <f t="shared" si="6"/>
        <v>Normal</v>
      </c>
      <c r="B84" s="14" t="s">
        <v>119</v>
      </c>
      <c r="C84" s="15" t="s">
        <v>53</v>
      </c>
      <c r="D84" s="16">
        <f>IFERROR(VLOOKUP(B84,#REF!,3,FALSE),0)</f>
        <v>0</v>
      </c>
      <c r="E84" s="25">
        <f t="shared" si="7"/>
        <v>13.3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5000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5000</v>
      </c>
      <c r="Q84" s="17">
        <v>0</v>
      </c>
      <c r="R84" s="19">
        <v>5000</v>
      </c>
      <c r="S84" s="20">
        <v>13.3</v>
      </c>
      <c r="T84" s="21" t="s">
        <v>35</v>
      </c>
      <c r="U84" s="19">
        <v>375</v>
      </c>
      <c r="V84" s="17" t="s">
        <v>35</v>
      </c>
      <c r="W84" s="22" t="s">
        <v>36</v>
      </c>
      <c r="X84" s="23" t="str">
        <f t="shared" si="8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 hidden="1">
      <c r="A85" s="24" t="str">
        <f t="shared" si="6"/>
        <v>Normal</v>
      </c>
      <c r="B85" s="14" t="s">
        <v>120</v>
      </c>
      <c r="C85" s="15" t="s">
        <v>53</v>
      </c>
      <c r="D85" s="16">
        <f>IFERROR(VLOOKUP(B85,#REF!,3,FALSE),0)</f>
        <v>0</v>
      </c>
      <c r="E85" s="25">
        <f t="shared" si="7"/>
        <v>6.9</v>
      </c>
      <c r="F85" s="16" t="str">
        <f>IFERROR(VLOOKUP(B85,#REF!,6,FALSE),"")</f>
        <v/>
      </c>
      <c r="G85" s="17">
        <v>999000</v>
      </c>
      <c r="H85" s="17">
        <v>873000</v>
      </c>
      <c r="I85" s="17" t="str">
        <f>IFERROR(VLOOKUP(B85,#REF!,9,FALSE),"")</f>
        <v/>
      </c>
      <c r="J85" s="17">
        <v>765000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468000</v>
      </c>
      <c r="Q85" s="17">
        <v>297000</v>
      </c>
      <c r="R85" s="19">
        <v>1764000</v>
      </c>
      <c r="S85" s="20">
        <v>15.8</v>
      </c>
      <c r="T85" s="21">
        <v>22.7</v>
      </c>
      <c r="U85" s="19">
        <v>111375</v>
      </c>
      <c r="V85" s="17">
        <v>77667</v>
      </c>
      <c r="W85" s="22">
        <v>0.7</v>
      </c>
      <c r="X85" s="23">
        <f t="shared" si="8"/>
        <v>100</v>
      </c>
      <c r="Y85" s="17">
        <v>243000</v>
      </c>
      <c r="Z85" s="17">
        <v>318000</v>
      </c>
      <c r="AA85" s="17">
        <v>417000</v>
      </c>
      <c r="AB85" s="17">
        <v>126000</v>
      </c>
      <c r="AC85" s="15" t="s">
        <v>37</v>
      </c>
    </row>
    <row r="86" spans="1:29" hidden="1">
      <c r="A86" s="24" t="str">
        <f t="shared" si="6"/>
        <v>Normal</v>
      </c>
      <c r="B86" s="14" t="s">
        <v>121</v>
      </c>
      <c r="C86" s="15" t="s">
        <v>53</v>
      </c>
      <c r="D86" s="16">
        <f>IFERROR(VLOOKUP(B86,#REF!,3,FALSE),0)</f>
        <v>0</v>
      </c>
      <c r="E86" s="25">
        <f t="shared" si="7"/>
        <v>9</v>
      </c>
      <c r="F86" s="16" t="str">
        <f>IFERROR(VLOOKUP(B86,#REF!,6,FALSE),"")</f>
        <v/>
      </c>
      <c r="G86" s="17">
        <v>60000</v>
      </c>
      <c r="H86" s="17">
        <v>0</v>
      </c>
      <c r="I86" s="17" t="str">
        <f>IFERROR(VLOOKUP(B86,#REF!,9,FALSE),"")</f>
        <v/>
      </c>
      <c r="J86" s="17">
        <v>366000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288000</v>
      </c>
      <c r="Q86" s="17">
        <v>78000</v>
      </c>
      <c r="R86" s="19">
        <v>426000</v>
      </c>
      <c r="S86" s="20">
        <v>10.5</v>
      </c>
      <c r="T86" s="21">
        <v>35.5</v>
      </c>
      <c r="U86" s="19">
        <v>40500</v>
      </c>
      <c r="V86" s="17">
        <v>12000</v>
      </c>
      <c r="W86" s="22">
        <v>0.3</v>
      </c>
      <c r="X86" s="23">
        <f t="shared" si="8"/>
        <v>50</v>
      </c>
      <c r="Y86" s="17">
        <v>21000</v>
      </c>
      <c r="Z86" s="17">
        <v>78000</v>
      </c>
      <c r="AA86" s="17">
        <v>72000</v>
      </c>
      <c r="AB86" s="17">
        <v>0</v>
      </c>
      <c r="AC86" s="15" t="s">
        <v>37</v>
      </c>
    </row>
    <row r="87" spans="1:29" hidden="1">
      <c r="A87" s="24" t="str">
        <f t="shared" si="6"/>
        <v>Normal</v>
      </c>
      <c r="B87" s="14" t="s">
        <v>122</v>
      </c>
      <c r="C87" s="15" t="s">
        <v>53</v>
      </c>
      <c r="D87" s="16">
        <f>IFERROR(VLOOKUP(B87,#REF!,3,FALSE),0)</f>
        <v>0</v>
      </c>
      <c r="E87" s="25" t="str">
        <f t="shared" si="7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3000</v>
      </c>
      <c r="R87" s="19">
        <v>3000</v>
      </c>
      <c r="S87" s="20" t="s">
        <v>35</v>
      </c>
      <c r="T87" s="21">
        <v>27.5</v>
      </c>
      <c r="U87" s="19">
        <v>0</v>
      </c>
      <c r="V87" s="17">
        <v>109</v>
      </c>
      <c r="W87" s="22" t="s">
        <v>42</v>
      </c>
      <c r="X87" s="23" t="str">
        <f t="shared" si="8"/>
        <v>F</v>
      </c>
      <c r="Y87" s="17">
        <v>99</v>
      </c>
      <c r="Z87" s="17">
        <v>0</v>
      </c>
      <c r="AA87" s="17">
        <v>879</v>
      </c>
      <c r="AB87" s="17">
        <v>0</v>
      </c>
      <c r="AC87" s="15" t="s">
        <v>37</v>
      </c>
    </row>
    <row r="88" spans="1:29" hidden="1">
      <c r="A88" s="24" t="str">
        <f t="shared" si="6"/>
        <v>ZeroZero</v>
      </c>
      <c r="B88" s="14" t="s">
        <v>262</v>
      </c>
      <c r="C88" s="15" t="s">
        <v>34</v>
      </c>
      <c r="D88" s="16">
        <f>IFERROR(VLOOKUP(B88,#REF!,3,FALSE),0)</f>
        <v>0</v>
      </c>
      <c r="E88" s="25" t="str">
        <f t="shared" si="7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9350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9350</v>
      </c>
      <c r="Q88" s="17">
        <v>0</v>
      </c>
      <c r="R88" s="19">
        <v>9350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36</v>
      </c>
      <c r="X88" s="23" t="str">
        <f t="shared" si="8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24" t="str">
        <f t="shared" si="6"/>
        <v>Normal</v>
      </c>
      <c r="B89" s="14" t="s">
        <v>124</v>
      </c>
      <c r="C89" s="15" t="s">
        <v>53</v>
      </c>
      <c r="D89" s="16">
        <f>IFERROR(VLOOKUP(B89,#REF!,3,FALSE),0)</f>
        <v>0</v>
      </c>
      <c r="E89" s="25" t="str">
        <f t="shared" si="7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9000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6000</v>
      </c>
      <c r="Q89" s="17">
        <v>3000</v>
      </c>
      <c r="R89" s="19">
        <v>9000</v>
      </c>
      <c r="S89" s="20" t="s">
        <v>35</v>
      </c>
      <c r="T89" s="21">
        <v>8.1</v>
      </c>
      <c r="U89" s="19">
        <v>0</v>
      </c>
      <c r="V89" s="17">
        <v>1117</v>
      </c>
      <c r="W89" s="22" t="s">
        <v>42</v>
      </c>
      <c r="X89" s="23" t="str">
        <f t="shared" si="8"/>
        <v>F</v>
      </c>
      <c r="Y89" s="17">
        <v>2971</v>
      </c>
      <c r="Z89" s="17">
        <v>0</v>
      </c>
      <c r="AA89" s="17">
        <v>7080</v>
      </c>
      <c r="AB89" s="17">
        <v>3030</v>
      </c>
      <c r="AC89" s="15" t="s">
        <v>37</v>
      </c>
    </row>
    <row r="90" spans="1:29" hidden="1">
      <c r="A90" s="24" t="str">
        <f t="shared" si="6"/>
        <v>Normal</v>
      </c>
      <c r="B90" s="14" t="s">
        <v>125</v>
      </c>
      <c r="C90" s="15" t="s">
        <v>53</v>
      </c>
      <c r="D90" s="16">
        <f>IFERROR(VLOOKUP(B90,#REF!,3,FALSE),0)</f>
        <v>0</v>
      </c>
      <c r="E90" s="25">
        <f t="shared" si="7"/>
        <v>2</v>
      </c>
      <c r="F90" s="16" t="str">
        <f>IFERROR(VLOOKUP(B90,#REF!,6,FALSE),"")</f>
        <v/>
      </c>
      <c r="G90" s="17">
        <v>60000</v>
      </c>
      <c r="H90" s="17">
        <v>30000</v>
      </c>
      <c r="I90" s="17" t="str">
        <f>IFERROR(VLOOKUP(B90,#REF!,9,FALSE),"")</f>
        <v/>
      </c>
      <c r="J90" s="17">
        <v>6000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6000</v>
      </c>
      <c r="Q90" s="17">
        <v>0</v>
      </c>
      <c r="R90" s="19">
        <v>66000</v>
      </c>
      <c r="S90" s="20">
        <v>22</v>
      </c>
      <c r="T90" s="21">
        <v>23.3</v>
      </c>
      <c r="U90" s="19">
        <v>3000</v>
      </c>
      <c r="V90" s="17">
        <v>2828</v>
      </c>
      <c r="W90" s="22">
        <v>0.9</v>
      </c>
      <c r="X90" s="23">
        <f t="shared" si="8"/>
        <v>100</v>
      </c>
      <c r="Y90" s="17">
        <v>5478</v>
      </c>
      <c r="Z90" s="17">
        <v>11000</v>
      </c>
      <c r="AA90" s="17">
        <v>8970</v>
      </c>
      <c r="AB90" s="17">
        <v>0</v>
      </c>
      <c r="AC90" s="15" t="s">
        <v>37</v>
      </c>
    </row>
    <row r="91" spans="1:29" hidden="1">
      <c r="A91" s="24" t="str">
        <f t="shared" si="6"/>
        <v>ZeroZero</v>
      </c>
      <c r="B91" s="14" t="s">
        <v>278</v>
      </c>
      <c r="C91" s="15" t="s">
        <v>34</v>
      </c>
      <c r="D91" s="16">
        <f>IFERROR(VLOOKUP(B91,#REF!,3,FALSE),0)</f>
        <v>0</v>
      </c>
      <c r="E91" s="25" t="str">
        <f t="shared" si="7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3000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3000</v>
      </c>
      <c r="Q91" s="17">
        <v>0</v>
      </c>
      <c r="R91" s="19">
        <v>3000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36</v>
      </c>
      <c r="X91" s="23" t="str">
        <f t="shared" si="8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37</v>
      </c>
    </row>
    <row r="92" spans="1:29" hidden="1">
      <c r="A92" s="24" t="str">
        <f t="shared" si="6"/>
        <v>Normal</v>
      </c>
      <c r="B92" s="14" t="s">
        <v>127</v>
      </c>
      <c r="C92" s="15" t="s">
        <v>53</v>
      </c>
      <c r="D92" s="16">
        <f>IFERROR(VLOOKUP(B92,#REF!,3,FALSE),0)</f>
        <v>0</v>
      </c>
      <c r="E92" s="25" t="str">
        <f t="shared" si="7"/>
        <v>前八週無拉料</v>
      </c>
      <c r="F92" s="16" t="str">
        <f>IFERROR(VLOOKUP(B92,#REF!,6,FALSE),"")</f>
        <v/>
      </c>
      <c r="G92" s="17">
        <v>105000</v>
      </c>
      <c r="H92" s="17">
        <v>0</v>
      </c>
      <c r="I92" s="17" t="str">
        <f>IFERROR(VLOOKUP(B92,#REF!,9,FALSE),"")</f>
        <v/>
      </c>
      <c r="J92" s="17">
        <v>30000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30000</v>
      </c>
      <c r="Q92" s="17">
        <v>0</v>
      </c>
      <c r="R92" s="19">
        <v>135000</v>
      </c>
      <c r="S92" s="20" t="s">
        <v>35</v>
      </c>
      <c r="T92" s="21">
        <v>308.2</v>
      </c>
      <c r="U92" s="19">
        <v>0</v>
      </c>
      <c r="V92" s="17">
        <v>438</v>
      </c>
      <c r="W92" s="22" t="s">
        <v>42</v>
      </c>
      <c r="X92" s="23" t="str">
        <f t="shared" si="8"/>
        <v>F</v>
      </c>
      <c r="Y92" s="17">
        <v>2054</v>
      </c>
      <c r="Z92" s="17">
        <v>1310</v>
      </c>
      <c r="AA92" s="17">
        <v>2180</v>
      </c>
      <c r="AB92" s="17">
        <v>835</v>
      </c>
      <c r="AC92" s="15" t="s">
        <v>37</v>
      </c>
    </row>
    <row r="93" spans="1:29" hidden="1">
      <c r="A93" s="24" t="str">
        <f t="shared" si="6"/>
        <v>ZeroZero</v>
      </c>
      <c r="B93" s="14" t="s">
        <v>282</v>
      </c>
      <c r="C93" s="15" t="s">
        <v>34</v>
      </c>
      <c r="D93" s="16">
        <f>IFERROR(VLOOKUP(B93,#REF!,3,FALSE),0)</f>
        <v>0</v>
      </c>
      <c r="E93" s="25" t="str">
        <f t="shared" si="7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126000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126000</v>
      </c>
      <c r="Q93" s="17">
        <v>0</v>
      </c>
      <c r="R93" s="19">
        <v>126000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8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24" t="str">
        <f t="shared" si="6"/>
        <v>ZeroZero</v>
      </c>
      <c r="B94" s="14" t="s">
        <v>296</v>
      </c>
      <c r="C94" s="15" t="s">
        <v>34</v>
      </c>
      <c r="D94" s="16">
        <f>IFERROR(VLOOKUP(B94,#REF!,3,FALSE),0)</f>
        <v>0</v>
      </c>
      <c r="E94" s="25" t="str">
        <f t="shared" si="7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6000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6000</v>
      </c>
      <c r="Q94" s="17">
        <v>0</v>
      </c>
      <c r="R94" s="19">
        <v>6000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8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 hidden="1">
      <c r="A95" s="24" t="str">
        <f t="shared" si="6"/>
        <v>ZeroZero</v>
      </c>
      <c r="B95" s="14" t="s">
        <v>301</v>
      </c>
      <c r="C95" s="15" t="s">
        <v>34</v>
      </c>
      <c r="D95" s="16">
        <f>IFERROR(VLOOKUP(B95,#REF!,3,FALSE),0)</f>
        <v>0</v>
      </c>
      <c r="E95" s="25" t="str">
        <f t="shared" si="7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10000</v>
      </c>
      <c r="Q95" s="17">
        <v>0</v>
      </c>
      <c r="R95" s="19">
        <v>10000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8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24" t="str">
        <f t="shared" si="6"/>
        <v>ZeroZero</v>
      </c>
      <c r="B96" s="14" t="s">
        <v>305</v>
      </c>
      <c r="C96" s="15" t="s">
        <v>34</v>
      </c>
      <c r="D96" s="16">
        <f>IFERROR(VLOOKUP(B96,#REF!,3,FALSE),0)</f>
        <v>0</v>
      </c>
      <c r="E96" s="25" t="str">
        <f t="shared" si="7"/>
        <v>前八週無拉料</v>
      </c>
      <c r="F96" s="16" t="str">
        <f>IFERROR(VLOOKUP(B96,#REF!,6,FALSE),"")</f>
        <v/>
      </c>
      <c r="G96" s="17">
        <v>9770000</v>
      </c>
      <c r="H96" s="17">
        <v>6770000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9770000</v>
      </c>
      <c r="S96" s="20" t="s">
        <v>35</v>
      </c>
      <c r="T96" s="21" t="s">
        <v>35</v>
      </c>
      <c r="U96" s="19">
        <v>0</v>
      </c>
      <c r="V96" s="17" t="s">
        <v>35</v>
      </c>
      <c r="W96" s="22" t="s">
        <v>36</v>
      </c>
      <c r="X96" s="23" t="str">
        <f t="shared" si="8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 hidden="1">
      <c r="A97" s="24" t="str">
        <f t="shared" si="6"/>
        <v>ZeroZero</v>
      </c>
      <c r="B97" s="14" t="s">
        <v>308</v>
      </c>
      <c r="C97" s="15" t="s">
        <v>34</v>
      </c>
      <c r="D97" s="16">
        <f>IFERROR(VLOOKUP(B97,#REF!,3,FALSE),0)</f>
        <v>0</v>
      </c>
      <c r="E97" s="25" t="str">
        <f t="shared" si="7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2885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2885</v>
      </c>
      <c r="Q97" s="17">
        <v>0</v>
      </c>
      <c r="R97" s="19">
        <v>2885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36</v>
      </c>
      <c r="X97" s="23" t="str">
        <f t="shared" si="8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24" t="str">
        <f t="shared" si="6"/>
        <v>Normal</v>
      </c>
      <c r="B98" s="14" t="s">
        <v>133</v>
      </c>
      <c r="C98" s="15" t="s">
        <v>53</v>
      </c>
      <c r="D98" s="16">
        <f>IFERROR(VLOOKUP(B98,#REF!,3,FALSE),0)</f>
        <v>0</v>
      </c>
      <c r="E98" s="25" t="str">
        <f t="shared" si="7"/>
        <v>前八週無拉料</v>
      </c>
      <c r="F98" s="16" t="str">
        <f>IFERROR(VLOOKUP(B98,#REF!,6,FALSE),"")</f>
        <v/>
      </c>
      <c r="G98" s="17">
        <v>570000</v>
      </c>
      <c r="H98" s="17">
        <v>210000</v>
      </c>
      <c r="I98" s="17" t="str">
        <f>IFERROR(VLOOKUP(B98,#REF!,9,FALSE),"")</f>
        <v/>
      </c>
      <c r="J98" s="17">
        <v>66000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66000</v>
      </c>
      <c r="Q98" s="17">
        <v>0</v>
      </c>
      <c r="R98" s="19">
        <v>636000</v>
      </c>
      <c r="S98" s="20" t="s">
        <v>35</v>
      </c>
      <c r="T98" s="21">
        <v>3950.3</v>
      </c>
      <c r="U98" s="19">
        <v>0</v>
      </c>
      <c r="V98" s="17">
        <v>161</v>
      </c>
      <c r="W98" s="22" t="s">
        <v>42</v>
      </c>
      <c r="X98" s="23" t="str">
        <f t="shared" si="8"/>
        <v>F</v>
      </c>
      <c r="Y98" s="17">
        <v>0</v>
      </c>
      <c r="Z98" s="17">
        <v>1447</v>
      </c>
      <c r="AA98" s="17">
        <v>0</v>
      </c>
      <c r="AB98" s="17">
        <v>1080</v>
      </c>
      <c r="AC98" s="15" t="s">
        <v>37</v>
      </c>
    </row>
    <row r="99" spans="1:29" hidden="1">
      <c r="A99" s="24" t="str">
        <f t="shared" si="6"/>
        <v>ZeroZero</v>
      </c>
      <c r="B99" s="14" t="s">
        <v>310</v>
      </c>
      <c r="C99" s="15" t="s">
        <v>34</v>
      </c>
      <c r="D99" s="16">
        <f>IFERROR(VLOOKUP(B99,#REF!,3,FALSE),0)</f>
        <v>0</v>
      </c>
      <c r="E99" s="25" t="str">
        <f t="shared" si="7"/>
        <v>前八週無拉料</v>
      </c>
      <c r="F99" s="16" t="str">
        <f>IFERROR(VLOOKUP(B99,#REF!,6,FALSE),"")</f>
        <v/>
      </c>
      <c r="G99" s="17">
        <v>2000</v>
      </c>
      <c r="H99" s="17">
        <v>2000</v>
      </c>
      <c r="I99" s="17" t="str">
        <f>IFERROR(VLOOKUP(B99,#REF!,9,FALSE),"")</f>
        <v/>
      </c>
      <c r="J99" s="17">
        <v>4985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4985</v>
      </c>
      <c r="Q99" s="17">
        <v>0</v>
      </c>
      <c r="R99" s="19">
        <v>6985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8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24" t="str">
        <f t="shared" si="6"/>
        <v>Normal</v>
      </c>
      <c r="B100" s="14" t="s">
        <v>135</v>
      </c>
      <c r="C100" s="15" t="s">
        <v>53</v>
      </c>
      <c r="D100" s="16">
        <f>IFERROR(VLOOKUP(B100,#REF!,3,FALSE),0)</f>
        <v>0</v>
      </c>
      <c r="E100" s="25" t="str">
        <f t="shared" si="7"/>
        <v>前八週無拉料</v>
      </c>
      <c r="F100" s="16" t="str">
        <f>IFERROR(VLOOKUP(B100,#REF!,6,FALSE),"")</f>
        <v/>
      </c>
      <c r="G100" s="17">
        <v>573000</v>
      </c>
      <c r="H100" s="17">
        <v>165000</v>
      </c>
      <c r="I100" s="17" t="str">
        <f>IFERROR(VLOOKUP(B100,#REF!,9,FALSE),"")</f>
        <v/>
      </c>
      <c r="J100" s="17">
        <v>60300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60300</v>
      </c>
      <c r="Q100" s="17">
        <v>0</v>
      </c>
      <c r="R100" s="19">
        <v>633300</v>
      </c>
      <c r="S100" s="20" t="s">
        <v>35</v>
      </c>
      <c r="T100" s="21">
        <v>3298.4</v>
      </c>
      <c r="U100" s="19">
        <v>0</v>
      </c>
      <c r="V100" s="17">
        <v>192</v>
      </c>
      <c r="W100" s="22" t="s">
        <v>42</v>
      </c>
      <c r="X100" s="23" t="str">
        <f t="shared" si="8"/>
        <v>F</v>
      </c>
      <c r="Y100" s="17">
        <v>1727</v>
      </c>
      <c r="Z100" s="17">
        <v>0</v>
      </c>
      <c r="AA100" s="17">
        <v>25163</v>
      </c>
      <c r="AB100" s="17">
        <v>26762</v>
      </c>
      <c r="AC100" s="15" t="s">
        <v>37</v>
      </c>
    </row>
    <row r="101" spans="1:29" hidden="1">
      <c r="A101" s="24" t="str">
        <f t="shared" si="6"/>
        <v>ZeroZero</v>
      </c>
      <c r="B101" s="14" t="s">
        <v>313</v>
      </c>
      <c r="C101" s="15" t="s">
        <v>34</v>
      </c>
      <c r="D101" s="16">
        <f>IFERROR(VLOOKUP(B101,#REF!,3,FALSE),0)</f>
        <v>0</v>
      </c>
      <c r="E101" s="25" t="str">
        <f t="shared" si="7"/>
        <v>前八週無拉料</v>
      </c>
      <c r="F101" s="16" t="str">
        <f>IFERROR(VLOOKUP(B101,#REF!,6,FALSE),"")</f>
        <v/>
      </c>
      <c r="G101" s="17">
        <v>6000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6000</v>
      </c>
      <c r="S101" s="20" t="s">
        <v>35</v>
      </c>
      <c r="T101" s="21" t="s">
        <v>35</v>
      </c>
      <c r="U101" s="19">
        <v>0</v>
      </c>
      <c r="V101" s="17" t="s">
        <v>35</v>
      </c>
      <c r="W101" s="22" t="s">
        <v>36</v>
      </c>
      <c r="X101" s="23" t="str">
        <f t="shared" si="8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24" t="str">
        <f t="shared" si="6"/>
        <v>ZeroZero</v>
      </c>
      <c r="B102" s="14" t="s">
        <v>314</v>
      </c>
      <c r="C102" s="15" t="s">
        <v>34</v>
      </c>
      <c r="D102" s="16">
        <f>IFERROR(VLOOKUP(B102,#REF!,3,FALSE),0)</f>
        <v>0</v>
      </c>
      <c r="E102" s="25" t="str">
        <f t="shared" si="7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165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165</v>
      </c>
      <c r="Q102" s="17">
        <v>0</v>
      </c>
      <c r="R102" s="19">
        <v>165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8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24" t="str">
        <f t="shared" si="6"/>
        <v>ZeroZero</v>
      </c>
      <c r="B103" s="14" t="s">
        <v>316</v>
      </c>
      <c r="C103" s="15" t="s">
        <v>34</v>
      </c>
      <c r="D103" s="16">
        <f>IFERROR(VLOOKUP(B103,#REF!,3,FALSE),0)</f>
        <v>0</v>
      </c>
      <c r="E103" s="25" t="str">
        <f t="shared" si="7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1425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1425</v>
      </c>
      <c r="Q103" s="17">
        <v>0</v>
      </c>
      <c r="R103" s="19">
        <v>1425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8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24" t="str">
        <f t="shared" si="6"/>
        <v>Normal</v>
      </c>
      <c r="B104" s="14" t="s">
        <v>139</v>
      </c>
      <c r="C104" s="15" t="s">
        <v>53</v>
      </c>
      <c r="D104" s="16">
        <f>IFERROR(VLOOKUP(B104,#REF!,3,FALSE),0)</f>
        <v>0</v>
      </c>
      <c r="E104" s="25">
        <f t="shared" si="7"/>
        <v>11.2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276000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27000</v>
      </c>
      <c r="Q104" s="17">
        <v>249000</v>
      </c>
      <c r="R104" s="19">
        <v>276000</v>
      </c>
      <c r="S104" s="20">
        <v>11.2</v>
      </c>
      <c r="T104" s="21">
        <v>26.2</v>
      </c>
      <c r="U104" s="19">
        <v>24750</v>
      </c>
      <c r="V104" s="17">
        <v>10529</v>
      </c>
      <c r="W104" s="22">
        <v>0.4</v>
      </c>
      <c r="X104" s="23">
        <f t="shared" si="8"/>
        <v>50</v>
      </c>
      <c r="Y104" s="17">
        <v>52512</v>
      </c>
      <c r="Z104" s="17">
        <v>40404</v>
      </c>
      <c r="AA104" s="17">
        <v>14834</v>
      </c>
      <c r="AB104" s="17">
        <v>9382</v>
      </c>
      <c r="AC104" s="15" t="s">
        <v>37</v>
      </c>
    </row>
    <row r="105" spans="1:29" hidden="1">
      <c r="A105" s="24" t="str">
        <f t="shared" si="6"/>
        <v>Normal</v>
      </c>
      <c r="B105" s="14" t="s">
        <v>140</v>
      </c>
      <c r="C105" s="15" t="s">
        <v>141</v>
      </c>
      <c r="D105" s="16">
        <f>IFERROR(VLOOKUP(B105,#REF!,3,FALSE),0)</f>
        <v>0</v>
      </c>
      <c r="E105" s="25">
        <f t="shared" si="7"/>
        <v>4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3000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3000</v>
      </c>
      <c r="Q105" s="17">
        <v>0</v>
      </c>
      <c r="R105" s="19">
        <v>3000</v>
      </c>
      <c r="S105" s="20">
        <v>4</v>
      </c>
      <c r="T105" s="21">
        <v>750</v>
      </c>
      <c r="U105" s="19">
        <v>750</v>
      </c>
      <c r="V105" s="17">
        <v>4</v>
      </c>
      <c r="W105" s="22">
        <v>0</v>
      </c>
      <c r="X105" s="23">
        <f t="shared" si="8"/>
        <v>50</v>
      </c>
      <c r="Y105" s="17">
        <v>32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24" t="str">
        <f t="shared" si="6"/>
        <v>Normal</v>
      </c>
      <c r="B106" s="14" t="s">
        <v>142</v>
      </c>
      <c r="C106" s="15" t="s">
        <v>141</v>
      </c>
      <c r="D106" s="16">
        <f>IFERROR(VLOOKUP(B106,#REF!,3,FALSE),0)</f>
        <v>0</v>
      </c>
      <c r="E106" s="25">
        <f t="shared" si="7"/>
        <v>7.9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500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500</v>
      </c>
      <c r="Q106" s="17">
        <v>0</v>
      </c>
      <c r="R106" s="19">
        <v>500</v>
      </c>
      <c r="S106" s="20">
        <v>7.9</v>
      </c>
      <c r="T106" s="21" t="s">
        <v>35</v>
      </c>
      <c r="U106" s="19">
        <v>63</v>
      </c>
      <c r="V106" s="17" t="s">
        <v>35</v>
      </c>
      <c r="W106" s="22" t="s">
        <v>36</v>
      </c>
      <c r="X106" s="23" t="str">
        <f t="shared" si="8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 hidden="1">
      <c r="A107" s="24" t="str">
        <f t="shared" si="6"/>
        <v>ZeroZero</v>
      </c>
      <c r="B107" s="14" t="s">
        <v>319</v>
      </c>
      <c r="C107" s="15" t="s">
        <v>34</v>
      </c>
      <c r="D107" s="16">
        <f>IFERROR(VLOOKUP(B107,#REF!,3,FALSE),0)</f>
        <v>0</v>
      </c>
      <c r="E107" s="25" t="str">
        <f t="shared" si="7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29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29</v>
      </c>
      <c r="Q107" s="17">
        <v>0</v>
      </c>
      <c r="R107" s="19">
        <v>29</v>
      </c>
      <c r="S107" s="20" t="s">
        <v>35</v>
      </c>
      <c r="T107" s="21" t="s">
        <v>35</v>
      </c>
      <c r="U107" s="19">
        <v>0</v>
      </c>
      <c r="V107" s="17" t="s">
        <v>35</v>
      </c>
      <c r="W107" s="22" t="s">
        <v>36</v>
      </c>
      <c r="X107" s="23" t="str">
        <f t="shared" si="8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24" t="str">
        <f t="shared" si="6"/>
        <v>Normal</v>
      </c>
      <c r="B108" s="14" t="s">
        <v>145</v>
      </c>
      <c r="C108" s="15" t="s">
        <v>144</v>
      </c>
      <c r="D108" s="16">
        <f>IFERROR(VLOOKUP(B108,#REF!,3,FALSE),0)</f>
        <v>0</v>
      </c>
      <c r="E108" s="25">
        <f t="shared" si="7"/>
        <v>0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>
        <v>0</v>
      </c>
      <c r="T108" s="21" t="s">
        <v>35</v>
      </c>
      <c r="U108" s="19">
        <v>612</v>
      </c>
      <c r="V108" s="17" t="s">
        <v>35</v>
      </c>
      <c r="W108" s="22" t="s">
        <v>36</v>
      </c>
      <c r="X108" s="23" t="str">
        <f t="shared" si="8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 hidden="1">
      <c r="A109" s="24" t="str">
        <f t="shared" si="6"/>
        <v>ZeroZero</v>
      </c>
      <c r="B109" s="14" t="s">
        <v>320</v>
      </c>
      <c r="C109" s="15" t="s">
        <v>34</v>
      </c>
      <c r="D109" s="16">
        <f>IFERROR(VLOOKUP(B109,#REF!,3,FALSE),0)</f>
        <v>0</v>
      </c>
      <c r="E109" s="25" t="str">
        <f t="shared" si="7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299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299</v>
      </c>
      <c r="Q109" s="17">
        <v>0</v>
      </c>
      <c r="R109" s="19">
        <v>299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36</v>
      </c>
      <c r="X109" s="23" t="str">
        <f t="shared" si="8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 hidden="1">
      <c r="A110" s="24" t="str">
        <f t="shared" si="6"/>
        <v>ZeroZero</v>
      </c>
      <c r="B110" s="14" t="s">
        <v>321</v>
      </c>
      <c r="C110" s="15" t="s">
        <v>34</v>
      </c>
      <c r="D110" s="16">
        <f>IFERROR(VLOOKUP(B110,#REF!,3,FALSE),0)</f>
        <v>0</v>
      </c>
      <c r="E110" s="25" t="str">
        <f t="shared" si="7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26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26</v>
      </c>
      <c r="Q110" s="17">
        <v>0</v>
      </c>
      <c r="R110" s="19">
        <v>26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8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24" t="str">
        <f t="shared" si="6"/>
        <v>ZeroZero</v>
      </c>
      <c r="B111" s="14" t="s">
        <v>327</v>
      </c>
      <c r="C111" s="15" t="s">
        <v>34</v>
      </c>
      <c r="D111" s="16">
        <f>IFERROR(VLOOKUP(B111,#REF!,3,FALSE),0)</f>
        <v>0</v>
      </c>
      <c r="E111" s="25" t="str">
        <f t="shared" si="7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3000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</v>
      </c>
      <c r="Q111" s="17">
        <v>0</v>
      </c>
      <c r="R111" s="19">
        <v>3000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8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24" t="str">
        <f t="shared" si="6"/>
        <v>ZeroZero</v>
      </c>
      <c r="B112" s="14" t="s">
        <v>328</v>
      </c>
      <c r="C112" s="15" t="s">
        <v>34</v>
      </c>
      <c r="D112" s="16">
        <f>IFERROR(VLOOKUP(B112,#REF!,3,FALSE),0)</f>
        <v>0</v>
      </c>
      <c r="E112" s="25" t="str">
        <f t="shared" si="7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3000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3000</v>
      </c>
      <c r="Q112" s="17">
        <v>0</v>
      </c>
      <c r="R112" s="19">
        <v>3000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8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 hidden="1">
      <c r="A113" s="24" t="str">
        <f t="shared" si="6"/>
        <v>ZeroZero</v>
      </c>
      <c r="B113" s="14" t="s">
        <v>332</v>
      </c>
      <c r="C113" s="15" t="s">
        <v>34</v>
      </c>
      <c r="D113" s="16">
        <f>IFERROR(VLOOKUP(B113,#REF!,3,FALSE),0)</f>
        <v>0</v>
      </c>
      <c r="E113" s="25" t="str">
        <f t="shared" si="7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1000</v>
      </c>
      <c r="Q113" s="17">
        <v>0</v>
      </c>
      <c r="R113" s="19">
        <v>1000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8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24" t="str">
        <f t="shared" si="6"/>
        <v>ZeroZero</v>
      </c>
      <c r="B114" s="14" t="s">
        <v>337</v>
      </c>
      <c r="C114" s="15" t="s">
        <v>34</v>
      </c>
      <c r="D114" s="16">
        <f>IFERROR(VLOOKUP(B114,#REF!,3,FALSE),0)</f>
        <v>0</v>
      </c>
      <c r="E114" s="25" t="str">
        <f t="shared" si="7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12000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12000</v>
      </c>
      <c r="Q114" s="17">
        <v>0</v>
      </c>
      <c r="R114" s="19">
        <v>12000</v>
      </c>
      <c r="S114" s="20" t="s">
        <v>35</v>
      </c>
      <c r="T114" s="21" t="s">
        <v>35</v>
      </c>
      <c r="U114" s="19">
        <v>0</v>
      </c>
      <c r="V114" s="17" t="s">
        <v>35</v>
      </c>
      <c r="W114" s="22" t="s">
        <v>36</v>
      </c>
      <c r="X114" s="23" t="str">
        <f t="shared" si="8"/>
        <v>E</v>
      </c>
      <c r="Y114" s="17">
        <v>0</v>
      </c>
      <c r="Z114" s="17">
        <v>0</v>
      </c>
      <c r="AA114" s="17">
        <v>0</v>
      </c>
      <c r="AB114" s="17">
        <v>0</v>
      </c>
      <c r="AC114" s="15" t="s">
        <v>37</v>
      </c>
    </row>
    <row r="115" spans="1:29" hidden="1">
      <c r="A115" s="24" t="str">
        <f t="shared" si="6"/>
        <v>Normal</v>
      </c>
      <c r="B115" s="14" t="s">
        <v>152</v>
      </c>
      <c r="C115" s="15" t="s">
        <v>153</v>
      </c>
      <c r="D115" s="16">
        <f>IFERROR(VLOOKUP(B115,#REF!,3,FALSE),0)</f>
        <v>0</v>
      </c>
      <c r="E115" s="25">
        <f t="shared" si="7"/>
        <v>8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3000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3000</v>
      </c>
      <c r="R115" s="19">
        <v>3000</v>
      </c>
      <c r="S115" s="20">
        <v>8</v>
      </c>
      <c r="T115" s="21" t="s">
        <v>35</v>
      </c>
      <c r="U115" s="19">
        <v>375</v>
      </c>
      <c r="V115" s="17">
        <v>0</v>
      </c>
      <c r="W115" s="22" t="s">
        <v>36</v>
      </c>
      <c r="X115" s="23" t="str">
        <f t="shared" si="8"/>
        <v>E</v>
      </c>
      <c r="Y115" s="17">
        <v>0</v>
      </c>
      <c r="Z115" s="17">
        <v>0</v>
      </c>
      <c r="AA115" s="17">
        <v>339</v>
      </c>
      <c r="AB115" s="17">
        <v>451</v>
      </c>
      <c r="AC115" s="15" t="s">
        <v>37</v>
      </c>
    </row>
    <row r="116" spans="1:29" hidden="1">
      <c r="A116" s="24" t="str">
        <f t="shared" si="6"/>
        <v>Normal</v>
      </c>
      <c r="B116" s="14" t="s">
        <v>154</v>
      </c>
      <c r="C116" s="15" t="s">
        <v>153</v>
      </c>
      <c r="D116" s="16">
        <f>IFERROR(VLOOKUP(B116,#REF!,3,FALSE),0)</f>
        <v>0</v>
      </c>
      <c r="E116" s="25">
        <f t="shared" si="7"/>
        <v>8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3000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3000</v>
      </c>
      <c r="Q116" s="17">
        <v>0</v>
      </c>
      <c r="R116" s="19">
        <v>3000</v>
      </c>
      <c r="S116" s="20">
        <v>8</v>
      </c>
      <c r="T116" s="21">
        <v>75</v>
      </c>
      <c r="U116" s="19">
        <v>375</v>
      </c>
      <c r="V116" s="17">
        <v>40</v>
      </c>
      <c r="W116" s="22">
        <v>0.1</v>
      </c>
      <c r="X116" s="23">
        <f t="shared" si="8"/>
        <v>50</v>
      </c>
      <c r="Y116" s="17">
        <v>0</v>
      </c>
      <c r="Z116" s="17">
        <v>0</v>
      </c>
      <c r="AA116" s="17">
        <v>1052</v>
      </c>
      <c r="AB116" s="17">
        <v>347</v>
      </c>
      <c r="AC116" s="15" t="s">
        <v>37</v>
      </c>
    </row>
    <row r="117" spans="1:29" hidden="1">
      <c r="A117" s="24" t="str">
        <f t="shared" si="6"/>
        <v>Normal</v>
      </c>
      <c r="B117" s="14" t="s">
        <v>155</v>
      </c>
      <c r="C117" s="15" t="s">
        <v>153</v>
      </c>
      <c r="D117" s="16">
        <f>IFERROR(VLOOKUP(B117,#REF!,3,FALSE),0)</f>
        <v>0</v>
      </c>
      <c r="E117" s="25" t="str">
        <f t="shared" si="7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 t="s">
        <v>35</v>
      </c>
      <c r="T117" s="21">
        <v>0</v>
      </c>
      <c r="U117" s="19">
        <v>0</v>
      </c>
      <c r="V117" s="17">
        <v>333</v>
      </c>
      <c r="W117" s="22" t="s">
        <v>42</v>
      </c>
      <c r="X117" s="23" t="str">
        <f t="shared" si="8"/>
        <v>F</v>
      </c>
      <c r="Y117" s="17">
        <v>0</v>
      </c>
      <c r="Z117" s="17">
        <v>3000</v>
      </c>
      <c r="AA117" s="17">
        <v>0</v>
      </c>
      <c r="AB117" s="17">
        <v>0</v>
      </c>
      <c r="AC117" s="15" t="s">
        <v>37</v>
      </c>
    </row>
    <row r="118" spans="1:29" hidden="1">
      <c r="A118" s="24" t="str">
        <f t="shared" si="6"/>
        <v>Normal</v>
      </c>
      <c r="B118" s="14" t="s">
        <v>156</v>
      </c>
      <c r="C118" s="15" t="s">
        <v>153</v>
      </c>
      <c r="D118" s="16">
        <f>IFERROR(VLOOKUP(B118,#REF!,3,FALSE),0)</f>
        <v>0</v>
      </c>
      <c r="E118" s="25">
        <f t="shared" si="7"/>
        <v>0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>
        <v>0</v>
      </c>
      <c r="T118" s="21" t="s">
        <v>35</v>
      </c>
      <c r="U118" s="19">
        <v>375</v>
      </c>
      <c r="V118" s="17" t="s">
        <v>35</v>
      </c>
      <c r="W118" s="22" t="s">
        <v>36</v>
      </c>
      <c r="X118" s="23" t="str">
        <f t="shared" si="8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24" t="str">
        <f t="shared" si="6"/>
        <v>Normal</v>
      </c>
      <c r="B119" s="14" t="s">
        <v>157</v>
      </c>
      <c r="C119" s="15" t="s">
        <v>153</v>
      </c>
      <c r="D119" s="16">
        <f>IFERROR(VLOOKUP(B119,#REF!,3,FALSE),0)</f>
        <v>0</v>
      </c>
      <c r="E119" s="25">
        <f t="shared" si="7"/>
        <v>8</v>
      </c>
      <c r="F119" s="16" t="str">
        <f>IFERROR(VLOOKUP(B119,#REF!,6,FALSE),"")</f>
        <v/>
      </c>
      <c r="G119" s="17">
        <v>6000</v>
      </c>
      <c r="H119" s="17">
        <v>6000</v>
      </c>
      <c r="I119" s="17" t="str">
        <f>IFERROR(VLOOKUP(B119,#REF!,9,FALSE),"")</f>
        <v/>
      </c>
      <c r="J119" s="17">
        <v>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3000</v>
      </c>
      <c r="Q119" s="17">
        <v>0</v>
      </c>
      <c r="R119" s="19">
        <v>9000</v>
      </c>
      <c r="S119" s="20">
        <v>24</v>
      </c>
      <c r="T119" s="21" t="s">
        <v>35</v>
      </c>
      <c r="U119" s="19">
        <v>375</v>
      </c>
      <c r="V119" s="17" t="s">
        <v>35</v>
      </c>
      <c r="W119" s="22" t="s">
        <v>36</v>
      </c>
      <c r="X119" s="23" t="str">
        <f t="shared" si="8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 hidden="1">
      <c r="A120" s="24" t="str">
        <f t="shared" si="6"/>
        <v>Normal</v>
      </c>
      <c r="B120" s="14" t="s">
        <v>158</v>
      </c>
      <c r="C120" s="15" t="s">
        <v>153</v>
      </c>
      <c r="D120" s="16">
        <f>IFERROR(VLOOKUP(B120,#REF!,3,FALSE),0)</f>
        <v>0</v>
      </c>
      <c r="E120" s="25">
        <f t="shared" si="7"/>
        <v>0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>
        <v>0</v>
      </c>
      <c r="T120" s="21" t="s">
        <v>35</v>
      </c>
      <c r="U120" s="19">
        <v>375</v>
      </c>
      <c r="V120" s="17" t="s">
        <v>35</v>
      </c>
      <c r="W120" s="22" t="s">
        <v>36</v>
      </c>
      <c r="X120" s="23" t="str">
        <f t="shared" si="8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 hidden="1">
      <c r="A121" s="24" t="str">
        <f t="shared" si="6"/>
        <v>Normal</v>
      </c>
      <c r="B121" s="14" t="s">
        <v>159</v>
      </c>
      <c r="C121" s="15" t="s">
        <v>153</v>
      </c>
      <c r="D121" s="16">
        <f>IFERROR(VLOOKUP(B121,#REF!,3,FALSE),0)</f>
        <v>0</v>
      </c>
      <c r="E121" s="25" t="str">
        <f t="shared" si="7"/>
        <v>前八週無拉料</v>
      </c>
      <c r="F121" s="16" t="str">
        <f>IFERROR(VLOOKUP(B121,#REF!,6,FALSE),"")</f>
        <v/>
      </c>
      <c r="G121" s="17">
        <v>6000</v>
      </c>
      <c r="H121" s="17">
        <v>0</v>
      </c>
      <c r="I121" s="17" t="str">
        <f>IFERROR(VLOOKUP(B121,#REF!,9,FALSE),"")</f>
        <v/>
      </c>
      <c r="J121" s="17">
        <v>121000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121000</v>
      </c>
      <c r="Q121" s="17">
        <v>0</v>
      </c>
      <c r="R121" s="19">
        <v>127000</v>
      </c>
      <c r="S121" s="20" t="s">
        <v>35</v>
      </c>
      <c r="T121" s="21">
        <v>10.6</v>
      </c>
      <c r="U121" s="19">
        <v>0</v>
      </c>
      <c r="V121" s="17">
        <v>12000</v>
      </c>
      <c r="W121" s="22" t="s">
        <v>42</v>
      </c>
      <c r="X121" s="23" t="str">
        <f t="shared" si="8"/>
        <v>F</v>
      </c>
      <c r="Y121" s="17">
        <v>60000</v>
      </c>
      <c r="Z121" s="17">
        <v>33000</v>
      </c>
      <c r="AA121" s="17">
        <v>39000</v>
      </c>
      <c r="AB121" s="17">
        <v>18000</v>
      </c>
      <c r="AC121" s="15" t="s">
        <v>37</v>
      </c>
    </row>
    <row r="122" spans="1:29" hidden="1">
      <c r="A122" s="24" t="str">
        <f t="shared" si="6"/>
        <v>Normal</v>
      </c>
      <c r="B122" s="14" t="s">
        <v>160</v>
      </c>
      <c r="C122" s="15" t="s">
        <v>153</v>
      </c>
      <c r="D122" s="16">
        <f>IFERROR(VLOOKUP(B122,#REF!,3,FALSE),0)</f>
        <v>0</v>
      </c>
      <c r="E122" s="25" t="str">
        <f t="shared" si="7"/>
        <v>前八週無拉料</v>
      </c>
      <c r="F122" s="16" t="str">
        <f>IFERROR(VLOOKUP(B122,#REF!,6,FALSE),"")</f>
        <v/>
      </c>
      <c r="G122" s="17">
        <v>3000</v>
      </c>
      <c r="H122" s="17">
        <v>0</v>
      </c>
      <c r="I122" s="17" t="str">
        <f>IFERROR(VLOOKUP(B122,#REF!,9,FALSE),"")</f>
        <v/>
      </c>
      <c r="J122" s="17">
        <v>57600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57600</v>
      </c>
      <c r="Q122" s="17">
        <v>0</v>
      </c>
      <c r="R122" s="19">
        <v>60600</v>
      </c>
      <c r="S122" s="20" t="s">
        <v>35</v>
      </c>
      <c r="T122" s="21">
        <v>10.1</v>
      </c>
      <c r="U122" s="19">
        <v>0</v>
      </c>
      <c r="V122" s="17">
        <v>6000</v>
      </c>
      <c r="W122" s="22" t="s">
        <v>42</v>
      </c>
      <c r="X122" s="23" t="str">
        <f t="shared" si="8"/>
        <v>F</v>
      </c>
      <c r="Y122" s="17">
        <v>15000</v>
      </c>
      <c r="Z122" s="17">
        <v>24000</v>
      </c>
      <c r="AA122" s="17">
        <v>27000</v>
      </c>
      <c r="AB122" s="17">
        <v>0</v>
      </c>
      <c r="AC122" s="15" t="s">
        <v>37</v>
      </c>
    </row>
    <row r="123" spans="1:29" hidden="1">
      <c r="A123" s="24" t="str">
        <f t="shared" si="6"/>
        <v>Normal</v>
      </c>
      <c r="B123" s="14" t="s">
        <v>161</v>
      </c>
      <c r="C123" s="15" t="s">
        <v>153</v>
      </c>
      <c r="D123" s="16">
        <f>IFERROR(VLOOKUP(B123,#REF!,3,FALSE),0)</f>
        <v>0</v>
      </c>
      <c r="E123" s="25" t="str">
        <f t="shared" si="7"/>
        <v>前八週無拉料</v>
      </c>
      <c r="F123" s="16" t="str">
        <f>IFERROR(VLOOKUP(B123,#REF!,6,FALSE),"")</f>
        <v/>
      </c>
      <c r="G123" s="17">
        <v>6000</v>
      </c>
      <c r="H123" s="17">
        <v>0</v>
      </c>
      <c r="I123" s="17" t="str">
        <f>IFERROR(VLOOKUP(B123,#REF!,9,FALSE),"")</f>
        <v/>
      </c>
      <c r="J123" s="17">
        <v>36000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36000</v>
      </c>
      <c r="Q123" s="17">
        <v>0</v>
      </c>
      <c r="R123" s="19">
        <v>42000</v>
      </c>
      <c r="S123" s="20" t="s">
        <v>35</v>
      </c>
      <c r="T123" s="21">
        <v>9</v>
      </c>
      <c r="U123" s="19">
        <v>0</v>
      </c>
      <c r="V123" s="17">
        <v>4667</v>
      </c>
      <c r="W123" s="22" t="s">
        <v>42</v>
      </c>
      <c r="X123" s="23" t="str">
        <f t="shared" si="8"/>
        <v>F</v>
      </c>
      <c r="Y123" s="17">
        <v>15000</v>
      </c>
      <c r="Z123" s="17">
        <v>18000</v>
      </c>
      <c r="AA123" s="17">
        <v>33000</v>
      </c>
      <c r="AB123" s="17">
        <v>0</v>
      </c>
      <c r="AC123" s="15" t="s">
        <v>37</v>
      </c>
    </row>
    <row r="124" spans="1:29" hidden="1">
      <c r="A124" s="24" t="str">
        <f t="shared" si="6"/>
        <v>ZeroZero</v>
      </c>
      <c r="B124" s="14" t="s">
        <v>340</v>
      </c>
      <c r="C124" s="15" t="s">
        <v>34</v>
      </c>
      <c r="D124" s="16">
        <f>IFERROR(VLOOKUP(B124,#REF!,3,FALSE),0)</f>
        <v>0</v>
      </c>
      <c r="E124" s="25" t="str">
        <f t="shared" si="7"/>
        <v>前八週無拉料</v>
      </c>
      <c r="F124" s="16" t="str">
        <f>IFERROR(VLOOKUP(B124,#REF!,6,FALSE),"")</f>
        <v/>
      </c>
      <c r="G124" s="17">
        <v>15000</v>
      </c>
      <c r="H124" s="17">
        <v>0</v>
      </c>
      <c r="I124" s="17" t="str">
        <f>IFERROR(VLOOKUP(B124,#REF!,9,FALSE),"")</f>
        <v/>
      </c>
      <c r="J124" s="17">
        <v>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5000</v>
      </c>
      <c r="Q124" s="17">
        <v>0</v>
      </c>
      <c r="R124" s="19">
        <v>20000</v>
      </c>
      <c r="S124" s="20" t="s">
        <v>35</v>
      </c>
      <c r="T124" s="21" t="s">
        <v>35</v>
      </c>
      <c r="U124" s="19">
        <v>0</v>
      </c>
      <c r="V124" s="17">
        <v>0</v>
      </c>
      <c r="W124" s="22" t="s">
        <v>36</v>
      </c>
      <c r="X124" s="23" t="str">
        <f t="shared" si="8"/>
        <v>E</v>
      </c>
      <c r="Y124" s="17">
        <v>0</v>
      </c>
      <c r="Z124" s="17">
        <v>0</v>
      </c>
      <c r="AA124" s="17">
        <v>3000</v>
      </c>
      <c r="AB124" s="17">
        <v>0</v>
      </c>
      <c r="AC124" s="15" t="s">
        <v>37</v>
      </c>
    </row>
    <row r="125" spans="1:29" hidden="1">
      <c r="A125" s="24" t="str">
        <f t="shared" si="6"/>
        <v>ZeroZero</v>
      </c>
      <c r="B125" s="14" t="s">
        <v>343</v>
      </c>
      <c r="C125" s="15" t="s">
        <v>41</v>
      </c>
      <c r="D125" s="16">
        <f>IFERROR(VLOOKUP(B125,#REF!,3,FALSE),0)</f>
        <v>0</v>
      </c>
      <c r="E125" s="25" t="str">
        <f t="shared" si="7"/>
        <v>前八週無拉料</v>
      </c>
      <c r="F125" s="16" t="str">
        <f>IFERROR(VLOOKUP(B125,#REF!,6,FALSE),"")</f>
        <v/>
      </c>
      <c r="G125" s="17">
        <v>3000</v>
      </c>
      <c r="H125" s="17">
        <v>3000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3000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8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 hidden="1">
      <c r="A126" s="24" t="str">
        <f t="shared" si="6"/>
        <v>ZeroZero</v>
      </c>
      <c r="B126" s="14" t="s">
        <v>345</v>
      </c>
      <c r="C126" s="15" t="s">
        <v>41</v>
      </c>
      <c r="D126" s="16">
        <f>IFERROR(VLOOKUP(B126,#REF!,3,FALSE),0)</f>
        <v>0</v>
      </c>
      <c r="E126" s="25" t="str">
        <f t="shared" si="7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15000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15000</v>
      </c>
      <c r="Q126" s="17">
        <v>0</v>
      </c>
      <c r="R126" s="19">
        <v>15000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8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24" t="str">
        <f t="shared" si="6"/>
        <v>ZeroZero</v>
      </c>
      <c r="B127" s="14" t="s">
        <v>349</v>
      </c>
      <c r="C127" s="15" t="s">
        <v>144</v>
      </c>
      <c r="D127" s="16">
        <f>IFERROR(VLOOKUP(B127,#REF!,3,FALSE),0)</f>
        <v>0</v>
      </c>
      <c r="E127" s="25" t="str">
        <f t="shared" si="7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15000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15000</v>
      </c>
      <c r="Q127" s="17">
        <v>0</v>
      </c>
      <c r="R127" s="19">
        <v>15000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8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24" t="str">
        <f t="shared" si="6"/>
        <v>ZeroZero</v>
      </c>
      <c r="B128" s="14" t="s">
        <v>350</v>
      </c>
      <c r="C128" s="15" t="s">
        <v>144</v>
      </c>
      <c r="D128" s="16">
        <f>IFERROR(VLOOKUP(B128,#REF!,3,FALSE),0)</f>
        <v>0</v>
      </c>
      <c r="E128" s="25" t="str">
        <f t="shared" si="7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54000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54000</v>
      </c>
      <c r="Q128" s="17">
        <v>0</v>
      </c>
      <c r="R128" s="19">
        <v>54000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8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24" t="str">
        <f t="shared" si="6"/>
        <v>ZeroZero</v>
      </c>
      <c r="B129" s="14" t="s">
        <v>352</v>
      </c>
      <c r="C129" s="15" t="s">
        <v>144</v>
      </c>
      <c r="D129" s="16">
        <f>IFERROR(VLOOKUP(B129,#REF!,3,FALSE),0)</f>
        <v>0</v>
      </c>
      <c r="E129" s="25" t="str">
        <f t="shared" si="7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84000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84000</v>
      </c>
      <c r="Q129" s="17">
        <v>0</v>
      </c>
      <c r="R129" s="19">
        <v>84000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8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 hidden="1">
      <c r="A130" s="24" t="str">
        <f t="shared" si="6"/>
        <v>Normal</v>
      </c>
      <c r="B130" s="14" t="s">
        <v>168</v>
      </c>
      <c r="C130" s="15" t="s">
        <v>153</v>
      </c>
      <c r="D130" s="16">
        <f>IFERROR(VLOOKUP(B130,#REF!,3,FALSE),0)</f>
        <v>0</v>
      </c>
      <c r="E130" s="25">
        <f t="shared" si="7"/>
        <v>8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3000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3000</v>
      </c>
      <c r="R130" s="19">
        <v>3000</v>
      </c>
      <c r="S130" s="20">
        <v>8</v>
      </c>
      <c r="T130" s="21">
        <v>230.8</v>
      </c>
      <c r="U130" s="19">
        <v>375</v>
      </c>
      <c r="V130" s="17">
        <v>13</v>
      </c>
      <c r="W130" s="22">
        <v>0</v>
      </c>
      <c r="X130" s="23">
        <f t="shared" si="8"/>
        <v>50</v>
      </c>
      <c r="Y130" s="17">
        <v>0</v>
      </c>
      <c r="Z130" s="17">
        <v>0</v>
      </c>
      <c r="AA130" s="17">
        <v>798</v>
      </c>
      <c r="AB130" s="17">
        <v>451</v>
      </c>
      <c r="AC130" s="15" t="s">
        <v>37</v>
      </c>
    </row>
    <row r="131" spans="1:29" hidden="1">
      <c r="A131" s="24" t="str">
        <f t="shared" si="6"/>
        <v>Normal</v>
      </c>
      <c r="B131" s="14" t="s">
        <v>169</v>
      </c>
      <c r="C131" s="15" t="s">
        <v>153</v>
      </c>
      <c r="D131" s="16">
        <f>IFERROR(VLOOKUP(B131,#REF!,3,FALSE),0)</f>
        <v>0</v>
      </c>
      <c r="E131" s="25">
        <f t="shared" si="7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 t="s">
        <v>35</v>
      </c>
      <c r="U131" s="19">
        <v>500</v>
      </c>
      <c r="V131" s="17" t="s">
        <v>35</v>
      </c>
      <c r="W131" s="22" t="s">
        <v>36</v>
      </c>
      <c r="X131" s="23" t="str">
        <f t="shared" si="8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 hidden="1">
      <c r="A132" s="24" t="str">
        <f t="shared" si="6"/>
        <v>Normal</v>
      </c>
      <c r="B132" s="14" t="s">
        <v>170</v>
      </c>
      <c r="C132" s="15" t="s">
        <v>171</v>
      </c>
      <c r="D132" s="16">
        <f>IFERROR(VLOOKUP(B132,#REF!,3,FALSE),0)</f>
        <v>0</v>
      </c>
      <c r="E132" s="25">
        <f t="shared" si="7"/>
        <v>8.6999999999999993</v>
      </c>
      <c r="F132" s="16" t="str">
        <f>IFERROR(VLOOKUP(B132,#REF!,6,FALSE),"")</f>
        <v/>
      </c>
      <c r="G132" s="17">
        <v>300000</v>
      </c>
      <c r="H132" s="17">
        <v>300000</v>
      </c>
      <c r="I132" s="17" t="str">
        <f>IFERROR(VLOOKUP(B132,#REF!,9,FALSE),"")</f>
        <v/>
      </c>
      <c r="J132" s="17">
        <v>1668000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1065000</v>
      </c>
      <c r="Q132" s="17">
        <v>603000</v>
      </c>
      <c r="R132" s="19">
        <v>1968000</v>
      </c>
      <c r="S132" s="20">
        <v>10.3</v>
      </c>
      <c r="T132" s="21">
        <v>11.7</v>
      </c>
      <c r="U132" s="19">
        <v>191250</v>
      </c>
      <c r="V132" s="17">
        <v>168000</v>
      </c>
      <c r="W132" s="22">
        <v>0.9</v>
      </c>
      <c r="X132" s="23">
        <f t="shared" si="8"/>
        <v>100</v>
      </c>
      <c r="Y132" s="17">
        <v>201000</v>
      </c>
      <c r="Z132" s="17">
        <v>1089000</v>
      </c>
      <c r="AA132" s="17">
        <v>441000</v>
      </c>
      <c r="AB132" s="17">
        <v>24000</v>
      </c>
      <c r="AC132" s="15" t="s">
        <v>37</v>
      </c>
    </row>
    <row r="133" spans="1:29" hidden="1">
      <c r="A133" s="24" t="str">
        <f t="shared" ref="A133:A196" si="9">IF(OR(U133=0,LEN(U133)=0)*OR(V133=0,LEN(V133)=0),IF(R133&gt;0,"ZeroZero","None"),IF(IF(LEN(S133)=0,0,S133)&gt;24,"OverStock","Normal"))</f>
        <v>Normal</v>
      </c>
      <c r="B133" s="14" t="s">
        <v>172</v>
      </c>
      <c r="C133" s="15" t="s">
        <v>171</v>
      </c>
      <c r="D133" s="16">
        <f>IFERROR(VLOOKUP(B133,#REF!,3,FALSE),0)</f>
        <v>0</v>
      </c>
      <c r="E133" s="25">
        <f t="shared" ref="E133:E196" si="10">IF(U133=0,"前八週無拉料",ROUND(J133/U133,1))</f>
        <v>9.5</v>
      </c>
      <c r="F133" s="16" t="str">
        <f>IFERROR(VLOOKUP(B133,#REF!,6,FALSE),"")</f>
        <v/>
      </c>
      <c r="G133" s="17">
        <v>2100000</v>
      </c>
      <c r="H133" s="17">
        <v>2100000</v>
      </c>
      <c r="I133" s="17" t="str">
        <f>IFERROR(VLOOKUP(B133,#REF!,9,FALSE),"")</f>
        <v/>
      </c>
      <c r="J133" s="17">
        <v>8691000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6039000</v>
      </c>
      <c r="Q133" s="17">
        <v>2652000</v>
      </c>
      <c r="R133" s="19">
        <v>10791000</v>
      </c>
      <c r="S133" s="20">
        <v>11.8</v>
      </c>
      <c r="T133" s="21">
        <v>12.9</v>
      </c>
      <c r="U133" s="19">
        <v>914250</v>
      </c>
      <c r="V133" s="17">
        <v>839334</v>
      </c>
      <c r="W133" s="22">
        <v>0.9</v>
      </c>
      <c r="X133" s="23">
        <f t="shared" ref="X133:X196" si="11">IF($W133="E","E",IF($W133="F","F",IF($W133&lt;0.5,50,IF($W133&lt;2,100,150))))</f>
        <v>100</v>
      </c>
      <c r="Y133" s="17">
        <v>1023000</v>
      </c>
      <c r="Z133" s="17">
        <v>5514000</v>
      </c>
      <c r="AA133" s="17">
        <v>2127000</v>
      </c>
      <c r="AB133" s="17">
        <v>126000</v>
      </c>
      <c r="AC133" s="15" t="s">
        <v>37</v>
      </c>
    </row>
    <row r="134" spans="1:29" hidden="1">
      <c r="A134" s="24" t="str">
        <f t="shared" si="9"/>
        <v>Normal</v>
      </c>
      <c r="B134" s="14" t="s">
        <v>173</v>
      </c>
      <c r="C134" s="15" t="s">
        <v>171</v>
      </c>
      <c r="D134" s="16">
        <f>IFERROR(VLOOKUP(B134,#REF!,3,FALSE),0)</f>
        <v>0</v>
      </c>
      <c r="E134" s="25">
        <f t="shared" si="10"/>
        <v>0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>
        <v>0</v>
      </c>
      <c r="T134" s="21">
        <v>0</v>
      </c>
      <c r="U134" s="19">
        <v>7500</v>
      </c>
      <c r="V134" s="17">
        <v>264</v>
      </c>
      <c r="W134" s="22">
        <v>0</v>
      </c>
      <c r="X134" s="23">
        <f t="shared" si="11"/>
        <v>50</v>
      </c>
      <c r="Y134" s="17">
        <v>472</v>
      </c>
      <c r="Z134" s="17">
        <v>1532</v>
      </c>
      <c r="AA134" s="17">
        <v>770</v>
      </c>
      <c r="AB134" s="17">
        <v>0</v>
      </c>
      <c r="AC134" s="15" t="s">
        <v>37</v>
      </c>
    </row>
    <row r="135" spans="1:29" hidden="1">
      <c r="A135" s="24" t="str">
        <f t="shared" si="9"/>
        <v>Normal</v>
      </c>
      <c r="B135" s="14" t="s">
        <v>174</v>
      </c>
      <c r="C135" s="15" t="s">
        <v>171</v>
      </c>
      <c r="D135" s="16">
        <f>IFERROR(VLOOKUP(B135,#REF!,3,FALSE),0)</f>
        <v>0</v>
      </c>
      <c r="E135" s="25">
        <f t="shared" si="10"/>
        <v>6.3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153000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153000</v>
      </c>
      <c r="Q135" s="17">
        <v>0</v>
      </c>
      <c r="R135" s="19">
        <v>153000</v>
      </c>
      <c r="S135" s="20">
        <v>6.3</v>
      </c>
      <c r="T135" s="21" t="s">
        <v>35</v>
      </c>
      <c r="U135" s="19">
        <v>24375</v>
      </c>
      <c r="V135" s="17">
        <v>0</v>
      </c>
      <c r="W135" s="22" t="s">
        <v>36</v>
      </c>
      <c r="X135" s="23" t="str">
        <f t="shared" si="11"/>
        <v>E</v>
      </c>
      <c r="Y135" s="17">
        <v>2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24" t="str">
        <f t="shared" si="9"/>
        <v>Normal</v>
      </c>
      <c r="B136" s="14" t="s">
        <v>175</v>
      </c>
      <c r="C136" s="15" t="s">
        <v>171</v>
      </c>
      <c r="D136" s="16">
        <f>IFERROR(VLOOKUP(B136,#REF!,3,FALSE),0)</f>
        <v>0</v>
      </c>
      <c r="E136" s="25">
        <f t="shared" si="10"/>
        <v>9.5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747000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528000</v>
      </c>
      <c r="Q136" s="17">
        <v>219000</v>
      </c>
      <c r="R136" s="19">
        <v>747000</v>
      </c>
      <c r="S136" s="20">
        <v>9.5</v>
      </c>
      <c r="T136" s="21">
        <v>18.399999999999999</v>
      </c>
      <c r="U136" s="19">
        <v>78375</v>
      </c>
      <c r="V136" s="17">
        <v>40565</v>
      </c>
      <c r="W136" s="22">
        <v>0.5</v>
      </c>
      <c r="X136" s="23">
        <f t="shared" si="11"/>
        <v>100</v>
      </c>
      <c r="Y136" s="17">
        <v>47653</v>
      </c>
      <c r="Z136" s="17">
        <v>258191</v>
      </c>
      <c r="AA136" s="17">
        <v>120865</v>
      </c>
      <c r="AB136" s="17">
        <v>10001</v>
      </c>
      <c r="AC136" s="15" t="s">
        <v>37</v>
      </c>
    </row>
    <row r="137" spans="1:29" hidden="1">
      <c r="A137" s="24" t="str">
        <f t="shared" si="9"/>
        <v>Normal</v>
      </c>
      <c r="B137" s="14" t="s">
        <v>176</v>
      </c>
      <c r="C137" s="15" t="s">
        <v>171</v>
      </c>
      <c r="D137" s="16">
        <f>IFERROR(VLOOKUP(B137,#REF!,3,FALSE),0)</f>
        <v>0</v>
      </c>
      <c r="E137" s="25">
        <f t="shared" si="10"/>
        <v>20.8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39000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30000</v>
      </c>
      <c r="Q137" s="17">
        <v>9000</v>
      </c>
      <c r="R137" s="19">
        <v>39000</v>
      </c>
      <c r="S137" s="20">
        <v>20.8</v>
      </c>
      <c r="T137" s="21">
        <v>20.2</v>
      </c>
      <c r="U137" s="19">
        <v>1875</v>
      </c>
      <c r="V137" s="17">
        <v>1935</v>
      </c>
      <c r="W137" s="22">
        <v>1</v>
      </c>
      <c r="X137" s="23">
        <f t="shared" si="11"/>
        <v>100</v>
      </c>
      <c r="Y137" s="17">
        <v>4214</v>
      </c>
      <c r="Z137" s="17">
        <v>7880</v>
      </c>
      <c r="AA137" s="17">
        <v>11320</v>
      </c>
      <c r="AB137" s="17">
        <v>3960</v>
      </c>
      <c r="AC137" s="15" t="s">
        <v>37</v>
      </c>
    </row>
    <row r="138" spans="1:29">
      <c r="A138" s="24" t="str">
        <f t="shared" si="9"/>
        <v>ZeroZero</v>
      </c>
      <c r="B138" s="14" t="s">
        <v>365</v>
      </c>
      <c r="C138" s="15" t="s">
        <v>144</v>
      </c>
      <c r="D138" s="16">
        <f>IFERROR(VLOOKUP(B138,#REF!,3,FALSE),0)</f>
        <v>0</v>
      </c>
      <c r="E138" s="25" t="str">
        <f t="shared" si="10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9000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9000</v>
      </c>
      <c r="Q138" s="17">
        <v>0</v>
      </c>
      <c r="R138" s="19">
        <v>9000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36</v>
      </c>
      <c r="X138" s="23" t="str">
        <f t="shared" si="11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 hidden="1">
      <c r="A139" s="24" t="str">
        <f t="shared" si="9"/>
        <v>Normal</v>
      </c>
      <c r="B139" s="14" t="s">
        <v>178</v>
      </c>
      <c r="C139" s="15" t="s">
        <v>171</v>
      </c>
      <c r="D139" s="16">
        <f>IFERROR(VLOOKUP(B139,#REF!,3,FALSE),0)</f>
        <v>0</v>
      </c>
      <c r="E139" s="25">
        <f t="shared" si="10"/>
        <v>10.4</v>
      </c>
      <c r="F139" s="16" t="str">
        <f>IFERROR(VLOOKUP(B139,#REF!,6,FALSE),"")</f>
        <v/>
      </c>
      <c r="G139" s="17">
        <v>300000</v>
      </c>
      <c r="H139" s="17">
        <v>300000</v>
      </c>
      <c r="I139" s="17" t="str">
        <f>IFERROR(VLOOKUP(B139,#REF!,9,FALSE),"")</f>
        <v/>
      </c>
      <c r="J139" s="17">
        <v>1743000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1041000</v>
      </c>
      <c r="Q139" s="17">
        <v>702000</v>
      </c>
      <c r="R139" s="19">
        <v>2043000</v>
      </c>
      <c r="S139" s="20">
        <v>12.2</v>
      </c>
      <c r="T139" s="21">
        <v>12.8</v>
      </c>
      <c r="U139" s="19">
        <v>168000</v>
      </c>
      <c r="V139" s="17">
        <v>159629</v>
      </c>
      <c r="W139" s="22">
        <v>1</v>
      </c>
      <c r="X139" s="23">
        <f t="shared" si="11"/>
        <v>100</v>
      </c>
      <c r="Y139" s="17">
        <v>231465</v>
      </c>
      <c r="Z139" s="17">
        <v>1025028</v>
      </c>
      <c r="AA139" s="17">
        <v>394200</v>
      </c>
      <c r="AB139" s="17">
        <v>20596</v>
      </c>
      <c r="AC139" s="15" t="s">
        <v>37</v>
      </c>
    </row>
    <row r="140" spans="1:29" hidden="1">
      <c r="A140" s="24" t="str">
        <f t="shared" si="9"/>
        <v>Normal</v>
      </c>
      <c r="B140" s="14" t="s">
        <v>179</v>
      </c>
      <c r="C140" s="15" t="s">
        <v>171</v>
      </c>
      <c r="D140" s="16">
        <f>IFERROR(VLOOKUP(B140,#REF!,3,FALSE),0)</f>
        <v>0</v>
      </c>
      <c r="E140" s="25">
        <f t="shared" si="10"/>
        <v>6</v>
      </c>
      <c r="F140" s="16" t="str">
        <f>IFERROR(VLOOKUP(B140,#REF!,6,FALSE),"")</f>
        <v/>
      </c>
      <c r="G140" s="17">
        <v>9000</v>
      </c>
      <c r="H140" s="17">
        <v>9000</v>
      </c>
      <c r="I140" s="17" t="str">
        <f>IFERROR(VLOOKUP(B140,#REF!,9,FALSE),"")</f>
        <v/>
      </c>
      <c r="J140" s="17">
        <v>18000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18000</v>
      </c>
      <c r="R140" s="19">
        <v>27000</v>
      </c>
      <c r="S140" s="20">
        <v>9</v>
      </c>
      <c r="T140" s="21">
        <v>11.3</v>
      </c>
      <c r="U140" s="19">
        <v>3000</v>
      </c>
      <c r="V140" s="17">
        <v>2399</v>
      </c>
      <c r="W140" s="22">
        <v>0.8</v>
      </c>
      <c r="X140" s="23">
        <f t="shared" si="11"/>
        <v>100</v>
      </c>
      <c r="Y140" s="17">
        <v>11684</v>
      </c>
      <c r="Z140" s="17">
        <v>8968</v>
      </c>
      <c r="AA140" s="17">
        <v>3424</v>
      </c>
      <c r="AB140" s="17">
        <v>0</v>
      </c>
      <c r="AC140" s="15" t="s">
        <v>37</v>
      </c>
    </row>
    <row r="141" spans="1:29" hidden="1">
      <c r="A141" s="24" t="str">
        <f t="shared" si="9"/>
        <v>Normal</v>
      </c>
      <c r="B141" s="14" t="s">
        <v>180</v>
      </c>
      <c r="C141" s="15" t="s">
        <v>171</v>
      </c>
      <c r="D141" s="16">
        <f>IFERROR(VLOOKUP(B141,#REF!,3,FALSE),0)</f>
        <v>0</v>
      </c>
      <c r="E141" s="25">
        <f t="shared" si="10"/>
        <v>6.4</v>
      </c>
      <c r="F141" s="16" t="str">
        <f>IFERROR(VLOOKUP(B141,#REF!,6,FALSE),"")</f>
        <v/>
      </c>
      <c r="G141" s="17">
        <v>120000</v>
      </c>
      <c r="H141" s="17">
        <v>120000</v>
      </c>
      <c r="I141" s="17" t="str">
        <f>IFERROR(VLOOKUP(B141,#REF!,9,FALSE),"")</f>
        <v/>
      </c>
      <c r="J141" s="17">
        <v>189000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99000</v>
      </c>
      <c r="Q141" s="17">
        <v>90000</v>
      </c>
      <c r="R141" s="19">
        <v>309000</v>
      </c>
      <c r="S141" s="20">
        <v>10.4</v>
      </c>
      <c r="T141" s="21">
        <v>9</v>
      </c>
      <c r="U141" s="19">
        <v>29625</v>
      </c>
      <c r="V141" s="17">
        <v>34333</v>
      </c>
      <c r="W141" s="22">
        <v>1.2</v>
      </c>
      <c r="X141" s="23">
        <f t="shared" si="11"/>
        <v>100</v>
      </c>
      <c r="Y141" s="17">
        <v>48000</v>
      </c>
      <c r="Z141" s="17">
        <v>216000</v>
      </c>
      <c r="AA141" s="17">
        <v>96000</v>
      </c>
      <c r="AB141" s="17">
        <v>6000</v>
      </c>
      <c r="AC141" s="15" t="s">
        <v>37</v>
      </c>
    </row>
    <row r="142" spans="1:29" hidden="1">
      <c r="A142" s="24" t="str">
        <f t="shared" si="9"/>
        <v>Normal</v>
      </c>
      <c r="B142" s="14" t="s">
        <v>181</v>
      </c>
      <c r="C142" s="15" t="s">
        <v>171</v>
      </c>
      <c r="D142" s="16">
        <f>IFERROR(VLOOKUP(B142,#REF!,3,FALSE),0)</f>
        <v>0</v>
      </c>
      <c r="E142" s="25" t="str">
        <f t="shared" si="10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>
        <v>0</v>
      </c>
      <c r="U142" s="19">
        <v>0</v>
      </c>
      <c r="V142" s="17">
        <v>666</v>
      </c>
      <c r="W142" s="22" t="s">
        <v>42</v>
      </c>
      <c r="X142" s="23" t="str">
        <f t="shared" si="11"/>
        <v>F</v>
      </c>
      <c r="Y142" s="17">
        <v>6000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24" t="str">
        <f t="shared" si="9"/>
        <v>Normal</v>
      </c>
      <c r="B143" s="14" t="s">
        <v>182</v>
      </c>
      <c r="C143" s="15" t="s">
        <v>171</v>
      </c>
      <c r="D143" s="16">
        <f>IFERROR(VLOOKUP(B143,#REF!,3,FALSE),0)</f>
        <v>0</v>
      </c>
      <c r="E143" s="25">
        <f t="shared" si="10"/>
        <v>3.2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3426000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2460000</v>
      </c>
      <c r="Q143" s="17">
        <v>966000</v>
      </c>
      <c r="R143" s="19">
        <v>3426000</v>
      </c>
      <c r="S143" s="20">
        <v>3.2</v>
      </c>
      <c r="T143" s="21">
        <v>12.5</v>
      </c>
      <c r="U143" s="19">
        <v>1063500</v>
      </c>
      <c r="V143" s="17">
        <v>275000</v>
      </c>
      <c r="W143" s="22">
        <v>0.3</v>
      </c>
      <c r="X143" s="23">
        <f t="shared" si="11"/>
        <v>50</v>
      </c>
      <c r="Y143" s="17">
        <v>333000</v>
      </c>
      <c r="Z143" s="17">
        <v>1752000</v>
      </c>
      <c r="AA143" s="17">
        <v>705000</v>
      </c>
      <c r="AB143" s="17">
        <v>42000</v>
      </c>
      <c r="AC143" s="15" t="s">
        <v>37</v>
      </c>
    </row>
    <row r="144" spans="1:29" hidden="1">
      <c r="A144" s="24" t="str">
        <f t="shared" si="9"/>
        <v>Normal</v>
      </c>
      <c r="B144" s="14" t="s">
        <v>183</v>
      </c>
      <c r="C144" s="15" t="s">
        <v>171</v>
      </c>
      <c r="D144" s="16">
        <f>IFERROR(VLOOKUP(B144,#REF!,3,FALSE),0)</f>
        <v>0</v>
      </c>
      <c r="E144" s="25">
        <f t="shared" si="10"/>
        <v>1.4</v>
      </c>
      <c r="F144" s="16" t="str">
        <f>IFERROR(VLOOKUP(B144,#REF!,6,FALSE),"")</f>
        <v/>
      </c>
      <c r="G144" s="17">
        <v>201000</v>
      </c>
      <c r="H144" s="17">
        <v>201000</v>
      </c>
      <c r="I144" s="17" t="str">
        <f>IFERROR(VLOOKUP(B144,#REF!,9,FALSE),"")</f>
        <v/>
      </c>
      <c r="J144" s="17">
        <v>498000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267000</v>
      </c>
      <c r="Q144" s="17">
        <v>231000</v>
      </c>
      <c r="R144" s="19">
        <v>699000</v>
      </c>
      <c r="S144" s="20">
        <v>2</v>
      </c>
      <c r="T144" s="21">
        <v>10.9</v>
      </c>
      <c r="U144" s="19">
        <v>356030</v>
      </c>
      <c r="V144" s="17">
        <v>64333</v>
      </c>
      <c r="W144" s="22">
        <v>0.2</v>
      </c>
      <c r="X144" s="23">
        <f t="shared" si="11"/>
        <v>50</v>
      </c>
      <c r="Y144" s="17">
        <v>78000</v>
      </c>
      <c r="Z144" s="17">
        <v>435000</v>
      </c>
      <c r="AA144" s="17">
        <v>141000</v>
      </c>
      <c r="AB144" s="17">
        <v>9000</v>
      </c>
      <c r="AC144" s="15" t="s">
        <v>37</v>
      </c>
    </row>
    <row r="145" spans="1:29" hidden="1">
      <c r="A145" s="24" t="str">
        <f t="shared" si="9"/>
        <v>Normal</v>
      </c>
      <c r="B145" s="14" t="s">
        <v>184</v>
      </c>
      <c r="C145" s="15" t="s">
        <v>171</v>
      </c>
      <c r="D145" s="16">
        <f>IFERROR(VLOOKUP(B145,#REF!,3,FALSE),0)</f>
        <v>0</v>
      </c>
      <c r="E145" s="25">
        <f t="shared" si="10"/>
        <v>3.3</v>
      </c>
      <c r="F145" s="16" t="str">
        <f>IFERROR(VLOOKUP(B145,#REF!,6,FALSE),"")</f>
        <v/>
      </c>
      <c r="G145" s="17">
        <v>690000</v>
      </c>
      <c r="H145" s="17">
        <v>690000</v>
      </c>
      <c r="I145" s="17" t="str">
        <f>IFERROR(VLOOKUP(B145,#REF!,9,FALSE),"")</f>
        <v/>
      </c>
      <c r="J145" s="17">
        <v>141000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141000</v>
      </c>
      <c r="R145" s="19">
        <v>831000</v>
      </c>
      <c r="S145" s="20">
        <v>19.399999999999999</v>
      </c>
      <c r="T145" s="21">
        <v>16.5</v>
      </c>
      <c r="U145" s="19">
        <v>42750</v>
      </c>
      <c r="V145" s="17">
        <v>50333</v>
      </c>
      <c r="W145" s="22">
        <v>1.2</v>
      </c>
      <c r="X145" s="23">
        <f t="shared" si="11"/>
        <v>100</v>
      </c>
      <c r="Y145" s="17">
        <v>102000</v>
      </c>
      <c r="Z145" s="17">
        <v>261000</v>
      </c>
      <c r="AA145" s="17">
        <v>156000</v>
      </c>
      <c r="AB145" s="17">
        <v>9000</v>
      </c>
      <c r="AC145" s="15" t="s">
        <v>37</v>
      </c>
    </row>
    <row r="146" spans="1:29" hidden="1">
      <c r="A146" s="24" t="str">
        <f t="shared" si="9"/>
        <v>Normal</v>
      </c>
      <c r="B146" s="14" t="s">
        <v>185</v>
      </c>
      <c r="C146" s="15" t="s">
        <v>171</v>
      </c>
      <c r="D146" s="16">
        <f>IFERROR(VLOOKUP(B146,#REF!,3,FALSE),0)</f>
        <v>0</v>
      </c>
      <c r="E146" s="25">
        <f t="shared" si="10"/>
        <v>7.8</v>
      </c>
      <c r="F146" s="16" t="str">
        <f>IFERROR(VLOOKUP(B146,#REF!,6,FALSE),"")</f>
        <v/>
      </c>
      <c r="G146" s="17">
        <v>900000</v>
      </c>
      <c r="H146" s="17">
        <v>900000</v>
      </c>
      <c r="I146" s="17" t="str">
        <f>IFERROR(VLOOKUP(B146,#REF!,9,FALSE),"")</f>
        <v/>
      </c>
      <c r="J146" s="17">
        <v>1458000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909000</v>
      </c>
      <c r="Q146" s="17">
        <v>549000</v>
      </c>
      <c r="R146" s="19">
        <v>2358000</v>
      </c>
      <c r="S146" s="20">
        <v>12.7</v>
      </c>
      <c r="T146" s="21">
        <v>13.3</v>
      </c>
      <c r="U146" s="19">
        <v>186000</v>
      </c>
      <c r="V146" s="17">
        <v>177817</v>
      </c>
      <c r="W146" s="22">
        <v>1</v>
      </c>
      <c r="X146" s="23">
        <f t="shared" si="11"/>
        <v>100</v>
      </c>
      <c r="Y146" s="17">
        <v>214133</v>
      </c>
      <c r="Z146" s="17">
        <v>1123731</v>
      </c>
      <c r="AA146" s="17">
        <v>545940</v>
      </c>
      <c r="AB146" s="17">
        <v>36348</v>
      </c>
      <c r="AC146" s="15" t="s">
        <v>37</v>
      </c>
    </row>
    <row r="147" spans="1:29" hidden="1">
      <c r="A147" s="24" t="str">
        <f t="shared" si="9"/>
        <v>Normal</v>
      </c>
      <c r="B147" s="14" t="s">
        <v>186</v>
      </c>
      <c r="C147" s="15" t="s">
        <v>171</v>
      </c>
      <c r="D147" s="16">
        <f>IFERROR(VLOOKUP(B147,#REF!,3,FALSE),0)</f>
        <v>0</v>
      </c>
      <c r="E147" s="25">
        <f t="shared" si="10"/>
        <v>3</v>
      </c>
      <c r="F147" s="16" t="str">
        <f>IFERROR(VLOOKUP(B147,#REF!,6,FALSE),"")</f>
        <v/>
      </c>
      <c r="G147" s="17">
        <v>162000</v>
      </c>
      <c r="H147" s="17">
        <v>162000</v>
      </c>
      <c r="I147" s="17" t="str">
        <f>IFERROR(VLOOKUP(B147,#REF!,9,FALSE),"")</f>
        <v/>
      </c>
      <c r="J147" s="17">
        <v>84000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3000</v>
      </c>
      <c r="Q147" s="17">
        <v>81000</v>
      </c>
      <c r="R147" s="19">
        <v>246000</v>
      </c>
      <c r="S147" s="20">
        <v>8.6999999999999993</v>
      </c>
      <c r="T147" s="21">
        <v>5.8</v>
      </c>
      <c r="U147" s="19">
        <v>28125</v>
      </c>
      <c r="V147" s="17">
        <v>42671</v>
      </c>
      <c r="W147" s="22">
        <v>1.5</v>
      </c>
      <c r="X147" s="23">
        <f t="shared" si="11"/>
        <v>100</v>
      </c>
      <c r="Y147" s="17">
        <v>55968</v>
      </c>
      <c r="Z147" s="17">
        <v>305424</v>
      </c>
      <c r="AA147" s="17">
        <v>48468</v>
      </c>
      <c r="AB147" s="17">
        <v>3972</v>
      </c>
      <c r="AC147" s="15" t="s">
        <v>37</v>
      </c>
    </row>
    <row r="148" spans="1:29">
      <c r="A148" s="24" t="str">
        <f t="shared" si="9"/>
        <v>ZeroZero</v>
      </c>
      <c r="B148" s="14" t="s">
        <v>368</v>
      </c>
      <c r="C148" s="15" t="s">
        <v>144</v>
      </c>
      <c r="D148" s="16">
        <f>IFERROR(VLOOKUP(B148,#REF!,3,FALSE),0)</f>
        <v>0</v>
      </c>
      <c r="E148" s="25" t="str">
        <f t="shared" si="10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6000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6000</v>
      </c>
      <c r="Q148" s="17">
        <v>0</v>
      </c>
      <c r="R148" s="19">
        <v>6000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36</v>
      </c>
      <c r="X148" s="23" t="str">
        <f t="shared" si="11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37</v>
      </c>
    </row>
    <row r="149" spans="1:29" hidden="1">
      <c r="A149" s="24" t="str">
        <f t="shared" si="9"/>
        <v>Normal</v>
      </c>
      <c r="B149" s="14" t="s">
        <v>188</v>
      </c>
      <c r="C149" s="15" t="s">
        <v>171</v>
      </c>
      <c r="D149" s="16">
        <f>IFERROR(VLOOKUP(B149,#REF!,3,FALSE),0)</f>
        <v>0</v>
      </c>
      <c r="E149" s="25" t="str">
        <f t="shared" si="10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9000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9000</v>
      </c>
      <c r="Q149" s="17">
        <v>0</v>
      </c>
      <c r="R149" s="19">
        <v>9000</v>
      </c>
      <c r="S149" s="20" t="s">
        <v>35</v>
      </c>
      <c r="T149" s="21">
        <v>27</v>
      </c>
      <c r="U149" s="19">
        <v>0</v>
      </c>
      <c r="V149" s="17">
        <v>333</v>
      </c>
      <c r="W149" s="22" t="s">
        <v>42</v>
      </c>
      <c r="X149" s="23" t="str">
        <f t="shared" si="11"/>
        <v>F</v>
      </c>
      <c r="Y149" s="17">
        <v>3000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24" t="str">
        <f t="shared" si="9"/>
        <v>Normal</v>
      </c>
      <c r="B150" s="14" t="s">
        <v>189</v>
      </c>
      <c r="C150" s="15" t="s">
        <v>41</v>
      </c>
      <c r="D150" s="16">
        <f>IFERROR(VLOOKUP(B150,#REF!,3,FALSE),0)</f>
        <v>0</v>
      </c>
      <c r="E150" s="25">
        <f t="shared" si="10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>
        <v>0</v>
      </c>
      <c r="T150" s="21" t="s">
        <v>35</v>
      </c>
      <c r="U150" s="19">
        <v>375</v>
      </c>
      <c r="V150" s="17" t="s">
        <v>35</v>
      </c>
      <c r="W150" s="22" t="s">
        <v>36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24" t="str">
        <f t="shared" si="9"/>
        <v>ZeroZero</v>
      </c>
      <c r="B151" s="14" t="s">
        <v>374</v>
      </c>
      <c r="C151" s="15" t="s">
        <v>144</v>
      </c>
      <c r="D151" s="16">
        <f>IFERROR(VLOOKUP(B151,#REF!,3,FALSE),0)</f>
        <v>0</v>
      </c>
      <c r="E151" s="25" t="str">
        <f t="shared" si="10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33000</v>
      </c>
      <c r="Q151" s="17">
        <v>0</v>
      </c>
      <c r="R151" s="19">
        <v>33000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24" t="str">
        <f t="shared" si="9"/>
        <v>Normal</v>
      </c>
      <c r="B152" s="14" t="s">
        <v>191</v>
      </c>
      <c r="C152" s="15" t="s">
        <v>41</v>
      </c>
      <c r="D152" s="16">
        <f>IFERROR(VLOOKUP(B152,#REF!,3,FALSE),0)</f>
        <v>0</v>
      </c>
      <c r="E152" s="25">
        <f t="shared" si="10"/>
        <v>9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234000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234000</v>
      </c>
      <c r="R152" s="19">
        <v>234000</v>
      </c>
      <c r="S152" s="20">
        <v>9</v>
      </c>
      <c r="T152" s="21" t="s">
        <v>35</v>
      </c>
      <c r="U152" s="19">
        <v>25875</v>
      </c>
      <c r="V152" s="17" t="s">
        <v>35</v>
      </c>
      <c r="W152" s="22" t="s">
        <v>36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 hidden="1">
      <c r="A153" s="24" t="str">
        <f t="shared" si="9"/>
        <v>Normal</v>
      </c>
      <c r="B153" s="14" t="s">
        <v>192</v>
      </c>
      <c r="C153" s="15" t="s">
        <v>41</v>
      </c>
      <c r="D153" s="16">
        <f>IFERROR(VLOOKUP(B153,#REF!,3,FALSE),0)</f>
        <v>0</v>
      </c>
      <c r="E153" s="25" t="str">
        <f t="shared" si="10"/>
        <v>前八週無拉料</v>
      </c>
      <c r="F153" s="16" t="str">
        <f>IFERROR(VLOOKUP(B153,#REF!,6,FALSE),"")</f>
        <v/>
      </c>
      <c r="G153" s="17">
        <v>420000</v>
      </c>
      <c r="H153" s="17">
        <v>0</v>
      </c>
      <c r="I153" s="17" t="str">
        <f>IFERROR(VLOOKUP(B153,#REF!,9,FALSE),"")</f>
        <v/>
      </c>
      <c r="J153" s="17">
        <v>18000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18000</v>
      </c>
      <c r="Q153" s="17">
        <v>0</v>
      </c>
      <c r="R153" s="19">
        <v>438000</v>
      </c>
      <c r="S153" s="20" t="s">
        <v>35</v>
      </c>
      <c r="T153" s="21">
        <v>18</v>
      </c>
      <c r="U153" s="19">
        <v>0</v>
      </c>
      <c r="V153" s="17">
        <v>24333</v>
      </c>
      <c r="W153" s="22" t="s">
        <v>42</v>
      </c>
      <c r="X153" s="23" t="str">
        <f t="shared" si="11"/>
        <v>F</v>
      </c>
      <c r="Y153" s="17">
        <v>24000</v>
      </c>
      <c r="Z153" s="17">
        <v>156000</v>
      </c>
      <c r="AA153" s="17">
        <v>96000</v>
      </c>
      <c r="AB153" s="17">
        <v>24000</v>
      </c>
      <c r="AC153" s="15" t="s">
        <v>37</v>
      </c>
    </row>
    <row r="154" spans="1:29" hidden="1">
      <c r="A154" s="24" t="str">
        <f t="shared" si="9"/>
        <v>Normal</v>
      </c>
      <c r="B154" s="14" t="s">
        <v>193</v>
      </c>
      <c r="C154" s="15" t="s">
        <v>41</v>
      </c>
      <c r="D154" s="16">
        <f>IFERROR(VLOOKUP(B154,#REF!,3,FALSE),0)</f>
        <v>0</v>
      </c>
      <c r="E154" s="25">
        <f t="shared" si="10"/>
        <v>2.5</v>
      </c>
      <c r="F154" s="16" t="str">
        <f>IFERROR(VLOOKUP(B154,#REF!,6,FALSE),"")</f>
        <v/>
      </c>
      <c r="G154" s="17">
        <v>2700000</v>
      </c>
      <c r="H154" s="17">
        <v>1650000</v>
      </c>
      <c r="I154" s="17" t="str">
        <f>IFERROR(VLOOKUP(B154,#REF!,9,FALSE),"")</f>
        <v/>
      </c>
      <c r="J154" s="17">
        <v>825000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27000</v>
      </c>
      <c r="Q154" s="17">
        <v>798000</v>
      </c>
      <c r="R154" s="19">
        <v>3525000</v>
      </c>
      <c r="S154" s="20">
        <v>10.8</v>
      </c>
      <c r="T154" s="21">
        <v>15.1</v>
      </c>
      <c r="U154" s="19">
        <v>327375</v>
      </c>
      <c r="V154" s="17">
        <v>233889</v>
      </c>
      <c r="W154" s="22">
        <v>0.7</v>
      </c>
      <c r="X154" s="23">
        <f t="shared" si="11"/>
        <v>100</v>
      </c>
      <c r="Y154" s="17">
        <v>793000</v>
      </c>
      <c r="Z154" s="17">
        <v>866000</v>
      </c>
      <c r="AA154" s="17">
        <v>1261000</v>
      </c>
      <c r="AB154" s="17">
        <v>379000</v>
      </c>
      <c r="AC154" s="15" t="s">
        <v>37</v>
      </c>
    </row>
    <row r="155" spans="1:29" hidden="1">
      <c r="A155" s="24" t="str">
        <f t="shared" si="9"/>
        <v>Normal</v>
      </c>
      <c r="B155" s="14" t="s">
        <v>194</v>
      </c>
      <c r="C155" s="15" t="s">
        <v>41</v>
      </c>
      <c r="D155" s="16">
        <f>IFERROR(VLOOKUP(B155,#REF!,3,FALSE),0)</f>
        <v>0</v>
      </c>
      <c r="E155" s="25">
        <f t="shared" si="10"/>
        <v>12</v>
      </c>
      <c r="F155" s="16" t="str">
        <f>IFERROR(VLOOKUP(B155,#REF!,6,FALSE),"")</f>
        <v/>
      </c>
      <c r="G155" s="17">
        <v>6000</v>
      </c>
      <c r="H155" s="17">
        <v>6000</v>
      </c>
      <c r="I155" s="17" t="str">
        <f>IFERROR(VLOOKUP(B155,#REF!,9,FALSE),"")</f>
        <v/>
      </c>
      <c r="J155" s="17">
        <v>9000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9000</v>
      </c>
      <c r="R155" s="19">
        <v>15000</v>
      </c>
      <c r="S155" s="20">
        <v>20</v>
      </c>
      <c r="T155" s="21">
        <v>6</v>
      </c>
      <c r="U155" s="19">
        <v>750</v>
      </c>
      <c r="V155" s="17">
        <v>2491</v>
      </c>
      <c r="W155" s="22">
        <v>3.3</v>
      </c>
      <c r="X155" s="23">
        <f t="shared" si="11"/>
        <v>150</v>
      </c>
      <c r="Y155" s="17">
        <v>14339</v>
      </c>
      <c r="Z155" s="17">
        <v>8080</v>
      </c>
      <c r="AA155" s="17">
        <v>0</v>
      </c>
      <c r="AB155" s="17">
        <v>0</v>
      </c>
      <c r="AC155" s="15" t="s">
        <v>37</v>
      </c>
    </row>
    <row r="156" spans="1:29" hidden="1">
      <c r="A156" s="24" t="str">
        <f t="shared" si="9"/>
        <v>Normal</v>
      </c>
      <c r="B156" s="14" t="s">
        <v>195</v>
      </c>
      <c r="C156" s="15" t="s">
        <v>41</v>
      </c>
      <c r="D156" s="16">
        <f>IFERROR(VLOOKUP(B156,#REF!,3,FALSE),0)</f>
        <v>0</v>
      </c>
      <c r="E156" s="25" t="str">
        <f t="shared" si="10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6000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3000</v>
      </c>
      <c r="Q156" s="17">
        <v>3000</v>
      </c>
      <c r="R156" s="19">
        <v>6000</v>
      </c>
      <c r="S156" s="20" t="s">
        <v>35</v>
      </c>
      <c r="T156" s="21">
        <v>53.1</v>
      </c>
      <c r="U156" s="19">
        <v>0</v>
      </c>
      <c r="V156" s="17">
        <v>113</v>
      </c>
      <c r="W156" s="22" t="s">
        <v>42</v>
      </c>
      <c r="X156" s="23" t="str">
        <f t="shared" si="11"/>
        <v>F</v>
      </c>
      <c r="Y156" s="17">
        <v>0</v>
      </c>
      <c r="Z156" s="17">
        <v>558</v>
      </c>
      <c r="AA156" s="17">
        <v>1139</v>
      </c>
      <c r="AB156" s="17">
        <v>451</v>
      </c>
      <c r="AC156" s="15" t="s">
        <v>37</v>
      </c>
    </row>
    <row r="157" spans="1:29" hidden="1">
      <c r="A157" s="24" t="str">
        <f t="shared" si="9"/>
        <v>Normal</v>
      </c>
      <c r="B157" s="14" t="s">
        <v>196</v>
      </c>
      <c r="C157" s="15" t="s">
        <v>41</v>
      </c>
      <c r="D157" s="16">
        <f>IFERROR(VLOOKUP(B157,#REF!,3,FALSE),0)</f>
        <v>0</v>
      </c>
      <c r="E157" s="25">
        <f t="shared" si="10"/>
        <v>0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>
        <v>0</v>
      </c>
      <c r="T157" s="21">
        <v>0</v>
      </c>
      <c r="U157" s="19">
        <v>3750</v>
      </c>
      <c r="V157" s="17">
        <v>1333</v>
      </c>
      <c r="W157" s="22">
        <v>0.4</v>
      </c>
      <c r="X157" s="23">
        <f t="shared" si="11"/>
        <v>50</v>
      </c>
      <c r="Y157" s="17">
        <v>0</v>
      </c>
      <c r="Z157" s="17">
        <v>0</v>
      </c>
      <c r="AA157" s="17">
        <v>24000</v>
      </c>
      <c r="AB157" s="17">
        <v>0</v>
      </c>
      <c r="AC157" s="15" t="s">
        <v>37</v>
      </c>
    </row>
    <row r="158" spans="1:29" hidden="1">
      <c r="A158" s="24" t="str">
        <f t="shared" si="9"/>
        <v>Normal</v>
      </c>
      <c r="B158" s="14" t="s">
        <v>197</v>
      </c>
      <c r="C158" s="15" t="s">
        <v>41</v>
      </c>
      <c r="D158" s="16">
        <f>IFERROR(VLOOKUP(B158,#REF!,3,FALSE),0)</f>
        <v>0</v>
      </c>
      <c r="E158" s="25" t="str">
        <f t="shared" si="10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3300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300</v>
      </c>
      <c r="Q158" s="17">
        <v>3000</v>
      </c>
      <c r="R158" s="19">
        <v>3300</v>
      </c>
      <c r="S158" s="20" t="s">
        <v>35</v>
      </c>
      <c r="T158" s="21">
        <v>76.7</v>
      </c>
      <c r="U158" s="19">
        <v>0</v>
      </c>
      <c r="V158" s="17">
        <v>43</v>
      </c>
      <c r="W158" s="22" t="s">
        <v>42</v>
      </c>
      <c r="X158" s="23" t="str">
        <f t="shared" si="11"/>
        <v>F</v>
      </c>
      <c r="Y158" s="17">
        <v>0</v>
      </c>
      <c r="Z158" s="17">
        <v>0</v>
      </c>
      <c r="AA158" s="17">
        <v>1072</v>
      </c>
      <c r="AB158" s="17">
        <v>451</v>
      </c>
      <c r="AC158" s="15" t="s">
        <v>37</v>
      </c>
    </row>
    <row r="159" spans="1:29" hidden="1">
      <c r="A159" s="24" t="str">
        <f t="shared" si="9"/>
        <v>Normal</v>
      </c>
      <c r="B159" s="14" t="s">
        <v>198</v>
      </c>
      <c r="C159" s="15" t="s">
        <v>41</v>
      </c>
      <c r="D159" s="16">
        <f>IFERROR(VLOOKUP(B159,#REF!,3,FALSE),0)</f>
        <v>0</v>
      </c>
      <c r="E159" s="25">
        <f t="shared" si="10"/>
        <v>0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>
        <v>0</v>
      </c>
      <c r="T159" s="21" t="s">
        <v>35</v>
      </c>
      <c r="U159" s="19">
        <v>375</v>
      </c>
      <c r="V159" s="17" t="s">
        <v>35</v>
      </c>
      <c r="W159" s="22" t="s">
        <v>36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 hidden="1">
      <c r="A160" s="24" t="str">
        <f t="shared" si="9"/>
        <v>None</v>
      </c>
      <c r="B160" s="14" t="s">
        <v>199</v>
      </c>
      <c r="C160" s="15" t="s">
        <v>41</v>
      </c>
      <c r="D160" s="16">
        <f>IFERROR(VLOOKUP(B160,#REF!,3,FALSE),0)</f>
        <v>0</v>
      </c>
      <c r="E160" s="25" t="str">
        <f t="shared" si="10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24" t="str">
        <f t="shared" si="9"/>
        <v>ZeroZero</v>
      </c>
      <c r="B161" s="14" t="s">
        <v>375</v>
      </c>
      <c r="C161" s="15" t="s">
        <v>144</v>
      </c>
      <c r="D161" s="16">
        <f>IFERROR(VLOOKUP(B161,#REF!,3,FALSE),0)</f>
        <v>0</v>
      </c>
      <c r="E161" s="25" t="str">
        <f t="shared" si="10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9000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9000</v>
      </c>
      <c r="Q161" s="17">
        <v>0</v>
      </c>
      <c r="R161" s="19">
        <v>9000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36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 hidden="1">
      <c r="A162" s="24" t="str">
        <f t="shared" si="9"/>
        <v>Normal</v>
      </c>
      <c r="B162" s="14" t="s">
        <v>201</v>
      </c>
      <c r="C162" s="15" t="s">
        <v>34</v>
      </c>
      <c r="D162" s="16">
        <f>IFERROR(VLOOKUP(B162,#REF!,3,FALSE),0)</f>
        <v>0</v>
      </c>
      <c r="E162" s="25" t="str">
        <f t="shared" si="10"/>
        <v>前八週無拉料</v>
      </c>
      <c r="F162" s="16" t="str">
        <f>IFERROR(VLOOKUP(B162,#REF!,6,FALSE),"")</f>
        <v/>
      </c>
      <c r="G162" s="17">
        <v>21000</v>
      </c>
      <c r="H162" s="17">
        <v>15000</v>
      </c>
      <c r="I162" s="17" t="str">
        <f>IFERROR(VLOOKUP(B162,#REF!,9,FALSE),"")</f>
        <v/>
      </c>
      <c r="J162" s="17">
        <v>18000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18000</v>
      </c>
      <c r="Q162" s="17">
        <v>0</v>
      </c>
      <c r="R162" s="19">
        <v>39000</v>
      </c>
      <c r="S162" s="20" t="s">
        <v>35</v>
      </c>
      <c r="T162" s="21">
        <v>26.9</v>
      </c>
      <c r="U162" s="19">
        <v>0</v>
      </c>
      <c r="V162" s="17">
        <v>1451</v>
      </c>
      <c r="W162" s="22" t="s">
        <v>42</v>
      </c>
      <c r="X162" s="23" t="str">
        <f t="shared" si="11"/>
        <v>F</v>
      </c>
      <c r="Y162" s="17">
        <v>1908</v>
      </c>
      <c r="Z162" s="17">
        <v>8628</v>
      </c>
      <c r="AA162" s="17">
        <v>9188</v>
      </c>
      <c r="AB162" s="17">
        <v>3328</v>
      </c>
      <c r="AC162" s="15" t="s">
        <v>37</v>
      </c>
    </row>
    <row r="163" spans="1:29">
      <c r="A163" s="24" t="str">
        <f t="shared" si="9"/>
        <v>ZeroZero</v>
      </c>
      <c r="B163" s="14" t="s">
        <v>376</v>
      </c>
      <c r="C163" s="15" t="s">
        <v>144</v>
      </c>
      <c r="D163" s="16">
        <f>IFERROR(VLOOKUP(B163,#REF!,3,FALSE),0)</f>
        <v>0</v>
      </c>
      <c r="E163" s="25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40200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40200</v>
      </c>
      <c r="Q163" s="17">
        <v>0</v>
      </c>
      <c r="R163" s="19">
        <v>40200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36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24" t="str">
        <f t="shared" si="9"/>
        <v>Normal</v>
      </c>
      <c r="B164" s="14" t="s">
        <v>203</v>
      </c>
      <c r="C164" s="15" t="s">
        <v>204</v>
      </c>
      <c r="D164" s="16">
        <f>IFERROR(VLOOKUP(B164,#REF!,3,FALSE),0)</f>
        <v>0</v>
      </c>
      <c r="E164" s="25">
        <f t="shared" si="10"/>
        <v>4.7</v>
      </c>
      <c r="F164" s="16" t="str">
        <f>IFERROR(VLOOKUP(B164,#REF!,6,FALSE),"")</f>
        <v/>
      </c>
      <c r="G164" s="17">
        <v>2148000</v>
      </c>
      <c r="H164" s="17">
        <v>2148000</v>
      </c>
      <c r="I164" s="17" t="str">
        <f>IFERROR(VLOOKUP(B164,#REF!,9,FALSE),"")</f>
        <v/>
      </c>
      <c r="J164" s="17">
        <v>948000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369000</v>
      </c>
      <c r="Q164" s="17">
        <v>579000</v>
      </c>
      <c r="R164" s="19">
        <v>3096000</v>
      </c>
      <c r="S164" s="20">
        <v>15.3</v>
      </c>
      <c r="T164" s="21">
        <v>12</v>
      </c>
      <c r="U164" s="19">
        <v>202125</v>
      </c>
      <c r="V164" s="17">
        <v>258333</v>
      </c>
      <c r="W164" s="22">
        <v>1.3</v>
      </c>
      <c r="X164" s="23">
        <f t="shared" si="11"/>
        <v>100</v>
      </c>
      <c r="Y164" s="17">
        <v>768000</v>
      </c>
      <c r="Z164" s="17">
        <v>984000</v>
      </c>
      <c r="AA164" s="17">
        <v>1047000</v>
      </c>
      <c r="AB164" s="17">
        <v>333000</v>
      </c>
      <c r="AC164" s="15" t="s">
        <v>37</v>
      </c>
    </row>
    <row r="165" spans="1:29" hidden="1">
      <c r="A165" s="24" t="str">
        <f t="shared" si="9"/>
        <v>Normal</v>
      </c>
      <c r="B165" s="14" t="s">
        <v>205</v>
      </c>
      <c r="C165" s="15" t="s">
        <v>204</v>
      </c>
      <c r="D165" s="16">
        <f>IFERROR(VLOOKUP(B165,#REF!,3,FALSE),0)</f>
        <v>0</v>
      </c>
      <c r="E165" s="25">
        <f t="shared" si="10"/>
        <v>6.3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78070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39070</v>
      </c>
      <c r="Q165" s="17">
        <v>39000</v>
      </c>
      <c r="R165" s="19">
        <v>78070</v>
      </c>
      <c r="S165" s="20">
        <v>6.3</v>
      </c>
      <c r="T165" s="21">
        <v>21.9</v>
      </c>
      <c r="U165" s="19">
        <v>12375</v>
      </c>
      <c r="V165" s="17">
        <v>3566</v>
      </c>
      <c r="W165" s="22">
        <v>0.3</v>
      </c>
      <c r="X165" s="23">
        <f t="shared" si="11"/>
        <v>50</v>
      </c>
      <c r="Y165" s="17">
        <v>0</v>
      </c>
      <c r="Z165" s="17">
        <v>31811</v>
      </c>
      <c r="AA165" s="17">
        <v>29530</v>
      </c>
      <c r="AB165" s="17">
        <v>0</v>
      </c>
      <c r="AC165" s="15" t="s">
        <v>37</v>
      </c>
    </row>
    <row r="166" spans="1:29" hidden="1">
      <c r="A166" s="24" t="str">
        <f t="shared" si="9"/>
        <v>Normal</v>
      </c>
      <c r="B166" s="14" t="s">
        <v>206</v>
      </c>
      <c r="C166" s="15" t="s">
        <v>204</v>
      </c>
      <c r="D166" s="16">
        <f>IFERROR(VLOOKUP(B166,#REF!,3,FALSE),0)</f>
        <v>0</v>
      </c>
      <c r="E166" s="25">
        <f t="shared" si="10"/>
        <v>8.1999999999999993</v>
      </c>
      <c r="F166" s="16" t="str">
        <f>IFERROR(VLOOKUP(B166,#REF!,6,FALSE),"")</f>
        <v/>
      </c>
      <c r="G166" s="17">
        <v>1563000</v>
      </c>
      <c r="H166" s="17">
        <v>1563000</v>
      </c>
      <c r="I166" s="17" t="str">
        <f>IFERROR(VLOOKUP(B166,#REF!,9,FALSE),"")</f>
        <v/>
      </c>
      <c r="J166" s="17">
        <v>2278000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1459000</v>
      </c>
      <c r="Q166" s="17">
        <v>819000</v>
      </c>
      <c r="R166" s="19">
        <v>3841000</v>
      </c>
      <c r="S166" s="20">
        <v>13.8</v>
      </c>
      <c r="T166" s="21">
        <v>12.1</v>
      </c>
      <c r="U166" s="19">
        <v>278250</v>
      </c>
      <c r="V166" s="17">
        <v>317333</v>
      </c>
      <c r="W166" s="22">
        <v>1.1000000000000001</v>
      </c>
      <c r="X166" s="23">
        <f t="shared" si="11"/>
        <v>100</v>
      </c>
      <c r="Y166" s="17">
        <v>978000</v>
      </c>
      <c r="Z166" s="17">
        <v>1281000</v>
      </c>
      <c r="AA166" s="17">
        <v>1128000</v>
      </c>
      <c r="AB166" s="17">
        <v>333000</v>
      </c>
      <c r="AC166" s="15" t="s">
        <v>37</v>
      </c>
    </row>
    <row r="167" spans="1:29">
      <c r="A167" s="24" t="str">
        <f t="shared" si="9"/>
        <v>ZeroZero</v>
      </c>
      <c r="B167" s="14" t="s">
        <v>385</v>
      </c>
      <c r="C167" s="15" t="s">
        <v>144</v>
      </c>
      <c r="D167" s="16">
        <f>IFERROR(VLOOKUP(B167,#REF!,3,FALSE),0)</f>
        <v>0</v>
      </c>
      <c r="E167" s="25" t="str">
        <f t="shared" si="10"/>
        <v>前八週無拉料</v>
      </c>
      <c r="F167" s="16" t="str">
        <f>IFERROR(VLOOKUP(B167,#REF!,6,FALSE),"")</f>
        <v/>
      </c>
      <c r="G167" s="17">
        <v>50000</v>
      </c>
      <c r="H167" s="17">
        <v>50000</v>
      </c>
      <c r="I167" s="17" t="str">
        <f>IFERROR(VLOOKUP(B167,#REF!,9,FALSE),"")</f>
        <v/>
      </c>
      <c r="J167" s="17">
        <v>50000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50000</v>
      </c>
      <c r="Q167" s="17">
        <v>0</v>
      </c>
      <c r="R167" s="19">
        <v>100000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24" t="str">
        <f t="shared" si="9"/>
        <v>ZeroZero</v>
      </c>
      <c r="B168" s="14" t="s">
        <v>386</v>
      </c>
      <c r="C168" s="15" t="s">
        <v>144</v>
      </c>
      <c r="D168" s="16">
        <f>IFERROR(VLOOKUP(B168,#REF!,3,FALSE),0)</f>
        <v>0</v>
      </c>
      <c r="E168" s="25" t="str">
        <f t="shared" si="10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36000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36000</v>
      </c>
      <c r="Q168" s="17">
        <v>0</v>
      </c>
      <c r="R168" s="19">
        <v>36000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11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 hidden="1">
      <c r="A169" s="24" t="str">
        <f t="shared" si="9"/>
        <v>Normal</v>
      </c>
      <c r="B169" s="14" t="s">
        <v>209</v>
      </c>
      <c r="C169" s="15" t="s">
        <v>204</v>
      </c>
      <c r="D169" s="16">
        <f>IFERROR(VLOOKUP(B169,#REF!,3,FALSE),0)</f>
        <v>0</v>
      </c>
      <c r="E169" s="25">
        <f t="shared" si="10"/>
        <v>8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3000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3000</v>
      </c>
      <c r="R169" s="19">
        <v>3000</v>
      </c>
      <c r="S169" s="20">
        <v>8</v>
      </c>
      <c r="T169" s="21">
        <v>0.5</v>
      </c>
      <c r="U169" s="19">
        <v>375</v>
      </c>
      <c r="V169" s="17">
        <v>5469</v>
      </c>
      <c r="W169" s="22">
        <v>14.6</v>
      </c>
      <c r="X169" s="23">
        <f t="shared" si="11"/>
        <v>150</v>
      </c>
      <c r="Y169" s="17">
        <v>8980</v>
      </c>
      <c r="Z169" s="17">
        <v>26917</v>
      </c>
      <c r="AA169" s="17">
        <v>30317</v>
      </c>
      <c r="AB169" s="17">
        <v>0</v>
      </c>
      <c r="AC169" s="15" t="s">
        <v>37</v>
      </c>
    </row>
    <row r="170" spans="1:29" hidden="1">
      <c r="A170" s="24" t="str">
        <f t="shared" si="9"/>
        <v>Normal</v>
      </c>
      <c r="B170" s="14" t="s">
        <v>210</v>
      </c>
      <c r="C170" s="15" t="s">
        <v>204</v>
      </c>
      <c r="D170" s="16">
        <f>IFERROR(VLOOKUP(B170,#REF!,3,FALSE),0)</f>
        <v>0</v>
      </c>
      <c r="E170" s="25">
        <f t="shared" si="10"/>
        <v>5.3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24000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24000</v>
      </c>
      <c r="Q170" s="17">
        <v>0</v>
      </c>
      <c r="R170" s="19">
        <v>24000</v>
      </c>
      <c r="S170" s="20">
        <v>5.3</v>
      </c>
      <c r="T170" s="21">
        <v>14.4</v>
      </c>
      <c r="U170" s="19">
        <v>4500</v>
      </c>
      <c r="V170" s="17">
        <v>1667</v>
      </c>
      <c r="W170" s="22">
        <v>0.4</v>
      </c>
      <c r="X170" s="23">
        <f t="shared" si="11"/>
        <v>50</v>
      </c>
      <c r="Y170" s="17">
        <v>3000</v>
      </c>
      <c r="Z170" s="17">
        <v>3000</v>
      </c>
      <c r="AA170" s="17">
        <v>9000</v>
      </c>
      <c r="AB170" s="17">
        <v>3000</v>
      </c>
      <c r="AC170" s="15" t="s">
        <v>37</v>
      </c>
    </row>
    <row r="171" spans="1:29" hidden="1">
      <c r="A171" s="24" t="str">
        <f t="shared" si="9"/>
        <v>Normal</v>
      </c>
      <c r="B171" s="14" t="s">
        <v>211</v>
      </c>
      <c r="C171" s="15" t="s">
        <v>204</v>
      </c>
      <c r="D171" s="16">
        <f>IFERROR(VLOOKUP(B171,#REF!,3,FALSE),0)</f>
        <v>0</v>
      </c>
      <c r="E171" s="25">
        <f t="shared" si="10"/>
        <v>0</v>
      </c>
      <c r="F171" s="16" t="str">
        <f>IFERROR(VLOOKUP(B171,#REF!,6,FALSE),"")</f>
        <v/>
      </c>
      <c r="G171" s="17">
        <v>10000</v>
      </c>
      <c r="H171" s="17">
        <v>10000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10000</v>
      </c>
      <c r="S171" s="20">
        <v>16</v>
      </c>
      <c r="T171" s="21" t="s">
        <v>35</v>
      </c>
      <c r="U171" s="19">
        <v>625</v>
      </c>
      <c r="V171" s="17" t="s">
        <v>35</v>
      </c>
      <c r="W171" s="22" t="s">
        <v>36</v>
      </c>
      <c r="X171" s="23" t="str">
        <f t="shared" si="11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24" t="str">
        <f t="shared" si="9"/>
        <v>Normal</v>
      </c>
      <c r="B172" s="14" t="s">
        <v>212</v>
      </c>
      <c r="C172" s="15" t="s">
        <v>204</v>
      </c>
      <c r="D172" s="16">
        <f>IFERROR(VLOOKUP(B172,#REF!,3,FALSE),0)</f>
        <v>0</v>
      </c>
      <c r="E172" s="25">
        <f t="shared" si="10"/>
        <v>3.7</v>
      </c>
      <c r="F172" s="16" t="str">
        <f>IFERROR(VLOOKUP(B172,#REF!,6,FALSE),"")</f>
        <v/>
      </c>
      <c r="G172" s="17">
        <v>1057000</v>
      </c>
      <c r="H172" s="17">
        <v>1057000</v>
      </c>
      <c r="I172" s="17" t="str">
        <f>IFERROR(VLOOKUP(B172,#REF!,9,FALSE),"")</f>
        <v/>
      </c>
      <c r="J172" s="17">
        <v>260000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260000</v>
      </c>
      <c r="R172" s="19">
        <v>1317000</v>
      </c>
      <c r="S172" s="20">
        <v>19</v>
      </c>
      <c r="T172" s="21">
        <v>11.1</v>
      </c>
      <c r="U172" s="19">
        <v>69375</v>
      </c>
      <c r="V172" s="17">
        <v>118889</v>
      </c>
      <c r="W172" s="22">
        <v>1.7</v>
      </c>
      <c r="X172" s="23">
        <f t="shared" si="11"/>
        <v>100</v>
      </c>
      <c r="Y172" s="17">
        <v>425000</v>
      </c>
      <c r="Z172" s="17">
        <v>395000</v>
      </c>
      <c r="AA172" s="17">
        <v>605000</v>
      </c>
      <c r="AB172" s="17">
        <v>225000</v>
      </c>
      <c r="AC172" s="15" t="s">
        <v>37</v>
      </c>
    </row>
    <row r="173" spans="1:29" hidden="1">
      <c r="A173" s="24" t="str">
        <f t="shared" si="9"/>
        <v>Normal</v>
      </c>
      <c r="B173" s="14" t="s">
        <v>213</v>
      </c>
      <c r="C173" s="15" t="s">
        <v>204</v>
      </c>
      <c r="D173" s="16">
        <f>IFERROR(VLOOKUP(B173,#REF!,3,FALSE),0)</f>
        <v>0</v>
      </c>
      <c r="E173" s="25">
        <f t="shared" si="10"/>
        <v>9.8000000000000007</v>
      </c>
      <c r="F173" s="16" t="str">
        <f>IFERROR(VLOOKUP(B173,#REF!,6,FALSE),"")</f>
        <v/>
      </c>
      <c r="G173" s="17">
        <v>2000</v>
      </c>
      <c r="H173" s="17">
        <v>2000</v>
      </c>
      <c r="I173" s="17" t="str">
        <f>IFERROR(VLOOKUP(B173,#REF!,9,FALSE),"")</f>
        <v/>
      </c>
      <c r="J173" s="17">
        <v>2070000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726000</v>
      </c>
      <c r="Q173" s="17">
        <v>1344000</v>
      </c>
      <c r="R173" s="19">
        <v>2072000</v>
      </c>
      <c r="S173" s="20">
        <v>9.8000000000000007</v>
      </c>
      <c r="T173" s="21">
        <v>7.9</v>
      </c>
      <c r="U173" s="19">
        <v>210375</v>
      </c>
      <c r="V173" s="17">
        <v>263092</v>
      </c>
      <c r="W173" s="22">
        <v>1.3</v>
      </c>
      <c r="X173" s="23">
        <f t="shared" si="11"/>
        <v>100</v>
      </c>
      <c r="Y173" s="17">
        <v>762775</v>
      </c>
      <c r="Z173" s="17">
        <v>1346272</v>
      </c>
      <c r="AA173" s="17">
        <v>807514</v>
      </c>
      <c r="AB173" s="17">
        <v>0</v>
      </c>
      <c r="AC173" s="15" t="s">
        <v>37</v>
      </c>
    </row>
    <row r="174" spans="1:29" hidden="1">
      <c r="A174" s="24" t="str">
        <f t="shared" si="9"/>
        <v>Normal</v>
      </c>
      <c r="B174" s="14" t="s">
        <v>214</v>
      </c>
      <c r="C174" s="15" t="s">
        <v>41</v>
      </c>
      <c r="D174" s="16">
        <f>IFERROR(VLOOKUP(B174,#REF!,3,FALSE),0)</f>
        <v>0</v>
      </c>
      <c r="E174" s="25">
        <f t="shared" si="10"/>
        <v>4.5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69000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69000</v>
      </c>
      <c r="R174" s="19">
        <v>69000</v>
      </c>
      <c r="S174" s="20">
        <v>4.5</v>
      </c>
      <c r="T174" s="21" t="s">
        <v>35</v>
      </c>
      <c r="U174" s="19">
        <v>15375</v>
      </c>
      <c r="V174" s="17" t="s">
        <v>35</v>
      </c>
      <c r="W174" s="22" t="s">
        <v>36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24" t="str">
        <f t="shared" si="9"/>
        <v>Normal</v>
      </c>
      <c r="B175" s="14" t="s">
        <v>215</v>
      </c>
      <c r="C175" s="15" t="s">
        <v>41</v>
      </c>
      <c r="D175" s="16">
        <f>IFERROR(VLOOKUP(B175,#REF!,3,FALSE),0)</f>
        <v>0</v>
      </c>
      <c r="E175" s="25" t="str">
        <f t="shared" si="10"/>
        <v>前八週無拉料</v>
      </c>
      <c r="F175" s="16" t="str">
        <f>IFERROR(VLOOKUP(B175,#REF!,6,FALSE),"")</f>
        <v/>
      </c>
      <c r="G175" s="17">
        <v>156000</v>
      </c>
      <c r="H175" s="17">
        <v>126000</v>
      </c>
      <c r="I175" s="17" t="str">
        <f>IFERROR(VLOOKUP(B175,#REF!,9,FALSE),"")</f>
        <v/>
      </c>
      <c r="J175" s="17">
        <v>156000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156000</v>
      </c>
      <c r="Q175" s="17">
        <v>0</v>
      </c>
      <c r="R175" s="19">
        <v>312000</v>
      </c>
      <c r="S175" s="20" t="s">
        <v>35</v>
      </c>
      <c r="T175" s="21">
        <v>13.9</v>
      </c>
      <c r="U175" s="19">
        <v>0</v>
      </c>
      <c r="V175" s="17">
        <v>22448</v>
      </c>
      <c r="W175" s="22" t="s">
        <v>42</v>
      </c>
      <c r="X175" s="23" t="str">
        <f t="shared" si="11"/>
        <v>F</v>
      </c>
      <c r="Y175" s="17">
        <v>60082</v>
      </c>
      <c r="Z175" s="17">
        <v>98784</v>
      </c>
      <c r="AA175" s="17">
        <v>80768</v>
      </c>
      <c r="AB175" s="17">
        <v>26512</v>
      </c>
      <c r="AC175" s="15" t="s">
        <v>37</v>
      </c>
    </row>
    <row r="176" spans="1:29">
      <c r="A176" s="24" t="str">
        <f t="shared" si="9"/>
        <v>ZeroZero</v>
      </c>
      <c r="B176" s="14" t="s">
        <v>396</v>
      </c>
      <c r="C176" s="15" t="s">
        <v>144</v>
      </c>
      <c r="D176" s="16">
        <f>IFERROR(VLOOKUP(B176,#REF!,3,FALSE),0)</f>
        <v>0</v>
      </c>
      <c r="E176" s="25" t="str">
        <f t="shared" si="10"/>
        <v>前八週無拉料</v>
      </c>
      <c r="F176" s="16" t="str">
        <f>IFERROR(VLOOKUP(B176,#REF!,6,FALSE),"")</f>
        <v/>
      </c>
      <c r="G176" s="17">
        <v>27500</v>
      </c>
      <c r="H176" s="17">
        <v>27500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27500</v>
      </c>
      <c r="S176" s="20" t="s">
        <v>35</v>
      </c>
      <c r="T176" s="21" t="s">
        <v>35</v>
      </c>
      <c r="U176" s="19">
        <v>0</v>
      </c>
      <c r="V176" s="17" t="s">
        <v>35</v>
      </c>
      <c r="W176" s="22" t="s">
        <v>36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24" t="str">
        <f t="shared" si="9"/>
        <v>Normal</v>
      </c>
      <c r="B177" s="14" t="s">
        <v>217</v>
      </c>
      <c r="C177" s="15" t="s">
        <v>41</v>
      </c>
      <c r="D177" s="16">
        <f>IFERROR(VLOOKUP(B177,#REF!,3,FALSE),0)</f>
        <v>0</v>
      </c>
      <c r="E177" s="25">
        <f t="shared" si="10"/>
        <v>20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30000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30000</v>
      </c>
      <c r="Q177" s="17">
        <v>0</v>
      </c>
      <c r="R177" s="19">
        <v>30000</v>
      </c>
      <c r="S177" s="20">
        <v>20</v>
      </c>
      <c r="T177" s="21" t="s">
        <v>35</v>
      </c>
      <c r="U177" s="19">
        <v>1500</v>
      </c>
      <c r="V177" s="17" t="s">
        <v>35</v>
      </c>
      <c r="W177" s="22" t="s">
        <v>36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24" t="str">
        <f t="shared" si="9"/>
        <v>Normal</v>
      </c>
      <c r="B178" s="14" t="s">
        <v>218</v>
      </c>
      <c r="C178" s="15" t="s">
        <v>41</v>
      </c>
      <c r="D178" s="16">
        <f>IFERROR(VLOOKUP(B178,#REF!,3,FALSE),0)</f>
        <v>0</v>
      </c>
      <c r="E178" s="25">
        <f t="shared" si="10"/>
        <v>5.3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1000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1000</v>
      </c>
      <c r="Q178" s="17">
        <v>0</v>
      </c>
      <c r="R178" s="19">
        <v>1000</v>
      </c>
      <c r="S178" s="20">
        <v>5.3</v>
      </c>
      <c r="T178" s="21">
        <v>17.899999999999999</v>
      </c>
      <c r="U178" s="19">
        <v>188</v>
      </c>
      <c r="V178" s="17">
        <v>56</v>
      </c>
      <c r="W178" s="22">
        <v>0.3</v>
      </c>
      <c r="X178" s="23">
        <f t="shared" si="11"/>
        <v>50</v>
      </c>
      <c r="Y178" s="17">
        <v>0</v>
      </c>
      <c r="Z178" s="17">
        <v>0</v>
      </c>
      <c r="AA178" s="17">
        <v>500</v>
      </c>
      <c r="AB178" s="17">
        <v>0</v>
      </c>
      <c r="AC178" s="15" t="s">
        <v>37</v>
      </c>
    </row>
    <row r="179" spans="1:29" hidden="1">
      <c r="A179" s="24" t="str">
        <f t="shared" si="9"/>
        <v>Normal</v>
      </c>
      <c r="B179" s="14" t="s">
        <v>219</v>
      </c>
      <c r="C179" s="15" t="s">
        <v>34</v>
      </c>
      <c r="D179" s="16">
        <f>IFERROR(VLOOKUP(B179,#REF!,3,FALSE),0)</f>
        <v>0</v>
      </c>
      <c r="E179" s="25" t="str">
        <f t="shared" si="10"/>
        <v>前八週無拉料</v>
      </c>
      <c r="F179" s="16" t="str">
        <f>IFERROR(VLOOKUP(B179,#REF!,6,FALSE),"")</f>
        <v/>
      </c>
      <c r="G179" s="17">
        <v>32000</v>
      </c>
      <c r="H179" s="17">
        <v>24000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32000</v>
      </c>
      <c r="S179" s="20" t="s">
        <v>35</v>
      </c>
      <c r="T179" s="21">
        <v>47.2</v>
      </c>
      <c r="U179" s="19">
        <v>0</v>
      </c>
      <c r="V179" s="17">
        <v>678</v>
      </c>
      <c r="W179" s="22" t="s">
        <v>42</v>
      </c>
      <c r="X179" s="23" t="str">
        <f t="shared" si="11"/>
        <v>F</v>
      </c>
      <c r="Y179" s="17">
        <v>2342</v>
      </c>
      <c r="Z179" s="17">
        <v>1873</v>
      </c>
      <c r="AA179" s="17">
        <v>6891</v>
      </c>
      <c r="AB179" s="17">
        <v>2496</v>
      </c>
      <c r="AC179" s="15" t="s">
        <v>37</v>
      </c>
    </row>
    <row r="180" spans="1:29">
      <c r="A180" s="24" t="str">
        <f t="shared" si="9"/>
        <v>ZeroZero</v>
      </c>
      <c r="B180" s="14" t="s">
        <v>400</v>
      </c>
      <c r="C180" s="15" t="s">
        <v>144</v>
      </c>
      <c r="D180" s="16">
        <f>IFERROR(VLOOKUP(B180,#REF!,3,FALSE),0)</f>
        <v>0</v>
      </c>
      <c r="E180" s="25" t="str">
        <f t="shared" si="10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189000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189000</v>
      </c>
      <c r="Q180" s="17">
        <v>0</v>
      </c>
      <c r="R180" s="19">
        <v>189000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24" t="str">
        <f t="shared" si="9"/>
        <v>ZeroZero</v>
      </c>
      <c r="B181" s="14" t="s">
        <v>405</v>
      </c>
      <c r="C181" s="15" t="s">
        <v>404</v>
      </c>
      <c r="D181" s="16">
        <f>IFERROR(VLOOKUP(B181,#REF!,3,FALSE),0)</f>
        <v>0</v>
      </c>
      <c r="E181" s="25" t="str">
        <f t="shared" si="10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23795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23795</v>
      </c>
      <c r="Q181" s="17">
        <v>0</v>
      </c>
      <c r="R181" s="19">
        <v>23795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36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 hidden="1">
      <c r="A182" s="24" t="str">
        <f t="shared" si="9"/>
        <v>Normal</v>
      </c>
      <c r="B182" s="14" t="s">
        <v>222</v>
      </c>
      <c r="C182" s="15" t="s">
        <v>34</v>
      </c>
      <c r="D182" s="16">
        <f>IFERROR(VLOOKUP(B182,#REF!,3,FALSE),0)</f>
        <v>0</v>
      </c>
      <c r="E182" s="25" t="str">
        <f t="shared" si="10"/>
        <v>前八週無拉料</v>
      </c>
      <c r="F182" s="16" t="str">
        <f>IFERROR(VLOOKUP(B182,#REF!,6,FALSE),"")</f>
        <v/>
      </c>
      <c r="G182" s="17">
        <v>3000</v>
      </c>
      <c r="H182" s="17">
        <v>0</v>
      </c>
      <c r="I182" s="17" t="str">
        <f>IFERROR(VLOOKUP(B182,#REF!,9,FALSE),"")</f>
        <v/>
      </c>
      <c r="J182" s="17">
        <v>6000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6000</v>
      </c>
      <c r="Q182" s="17">
        <v>0</v>
      </c>
      <c r="R182" s="19">
        <v>9000</v>
      </c>
      <c r="S182" s="20" t="s">
        <v>35</v>
      </c>
      <c r="T182" s="21">
        <v>17.100000000000001</v>
      </c>
      <c r="U182" s="19">
        <v>0</v>
      </c>
      <c r="V182" s="17">
        <v>526</v>
      </c>
      <c r="W182" s="22" t="s">
        <v>42</v>
      </c>
      <c r="X182" s="23" t="str">
        <f t="shared" si="11"/>
        <v>F</v>
      </c>
      <c r="Y182" s="17">
        <v>3676</v>
      </c>
      <c r="Z182" s="17">
        <v>669</v>
      </c>
      <c r="AA182" s="17">
        <v>1137</v>
      </c>
      <c r="AB182" s="17">
        <v>438</v>
      </c>
      <c r="AC182" s="15" t="s">
        <v>37</v>
      </c>
    </row>
    <row r="183" spans="1:29" hidden="1">
      <c r="A183" s="24" t="str">
        <f t="shared" si="9"/>
        <v>Normal</v>
      </c>
      <c r="B183" s="14" t="s">
        <v>223</v>
      </c>
      <c r="C183" s="15" t="s">
        <v>34</v>
      </c>
      <c r="D183" s="16">
        <f>IFERROR(VLOOKUP(B183,#REF!,3,FALSE),0)</f>
        <v>0</v>
      </c>
      <c r="E183" s="25" t="str">
        <f t="shared" si="10"/>
        <v>前八週無拉料</v>
      </c>
      <c r="F183" s="16" t="str">
        <f>IFERROR(VLOOKUP(B183,#REF!,6,FALSE),"")</f>
        <v/>
      </c>
      <c r="G183" s="17">
        <v>6000</v>
      </c>
      <c r="H183" s="17">
        <v>6000</v>
      </c>
      <c r="I183" s="17" t="str">
        <f>IFERROR(VLOOKUP(B183,#REF!,9,FALSE),"")</f>
        <v/>
      </c>
      <c r="J183" s="17">
        <v>6000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6000</v>
      </c>
      <c r="Q183" s="17">
        <v>0</v>
      </c>
      <c r="R183" s="19">
        <v>12000</v>
      </c>
      <c r="S183" s="20" t="s">
        <v>35</v>
      </c>
      <c r="T183" s="21">
        <v>14.5</v>
      </c>
      <c r="U183" s="19">
        <v>0</v>
      </c>
      <c r="V183" s="17">
        <v>828</v>
      </c>
      <c r="W183" s="22" t="s">
        <v>42</v>
      </c>
      <c r="X183" s="23" t="str">
        <f t="shared" si="11"/>
        <v>F</v>
      </c>
      <c r="Y183" s="17">
        <v>3849</v>
      </c>
      <c r="Z183" s="17">
        <v>3600</v>
      </c>
      <c r="AA183" s="17">
        <v>0</v>
      </c>
      <c r="AB183" s="17">
        <v>0</v>
      </c>
      <c r="AC183" s="15" t="s">
        <v>37</v>
      </c>
    </row>
    <row r="184" spans="1:29" hidden="1">
      <c r="A184" s="24" t="str">
        <f t="shared" si="9"/>
        <v>Normal</v>
      </c>
      <c r="B184" s="14" t="s">
        <v>224</v>
      </c>
      <c r="C184" s="15" t="s">
        <v>34</v>
      </c>
      <c r="D184" s="16">
        <f>IFERROR(VLOOKUP(B184,#REF!,3,FALSE),0)</f>
        <v>0</v>
      </c>
      <c r="E184" s="25" t="str">
        <f t="shared" si="10"/>
        <v>前八週無拉料</v>
      </c>
      <c r="F184" s="16" t="str">
        <f>IFERROR(VLOOKUP(B184,#REF!,6,FALSE),"")</f>
        <v/>
      </c>
      <c r="G184" s="17">
        <v>1120000</v>
      </c>
      <c r="H184" s="17">
        <v>928000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1120000</v>
      </c>
      <c r="S184" s="20" t="s">
        <v>35</v>
      </c>
      <c r="T184" s="21">
        <v>21.3</v>
      </c>
      <c r="U184" s="19">
        <v>0</v>
      </c>
      <c r="V184" s="17">
        <v>52505</v>
      </c>
      <c r="W184" s="22" t="s">
        <v>42</v>
      </c>
      <c r="X184" s="23" t="str">
        <f t="shared" si="11"/>
        <v>F</v>
      </c>
      <c r="Y184" s="17">
        <v>49127</v>
      </c>
      <c r="Z184" s="17">
        <v>352128</v>
      </c>
      <c r="AA184" s="17">
        <v>282022</v>
      </c>
      <c r="AB184" s="17">
        <v>155306</v>
      </c>
      <c r="AC184" s="15" t="s">
        <v>37</v>
      </c>
    </row>
    <row r="185" spans="1:29" hidden="1">
      <c r="A185" s="24" t="str">
        <f t="shared" si="9"/>
        <v>OverStock</v>
      </c>
      <c r="B185" s="14" t="s">
        <v>239</v>
      </c>
      <c r="C185" s="15" t="s">
        <v>34</v>
      </c>
      <c r="D185" s="16">
        <f>IFERROR(VLOOKUP(B185,#REF!,3,FALSE),0)</f>
        <v>0</v>
      </c>
      <c r="E185" s="25">
        <f t="shared" si="10"/>
        <v>1726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5178000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5160000</v>
      </c>
      <c r="Q185" s="17">
        <v>18000</v>
      </c>
      <c r="R185" s="19">
        <v>5178000</v>
      </c>
      <c r="S185" s="20">
        <v>1726</v>
      </c>
      <c r="T185" s="21">
        <v>1294.5</v>
      </c>
      <c r="U185" s="19">
        <v>3000</v>
      </c>
      <c r="V185" s="17">
        <v>4000</v>
      </c>
      <c r="W185" s="22">
        <v>1.3</v>
      </c>
      <c r="X185" s="23">
        <f t="shared" si="11"/>
        <v>100</v>
      </c>
      <c r="Y185" s="17">
        <v>18000</v>
      </c>
      <c r="Z185" s="17">
        <v>12000</v>
      </c>
      <c r="AA185" s="17">
        <v>6000</v>
      </c>
      <c r="AB185" s="17">
        <v>0</v>
      </c>
      <c r="AC185" s="15" t="s">
        <v>37</v>
      </c>
    </row>
    <row r="186" spans="1:29" hidden="1">
      <c r="A186" s="24" t="str">
        <f t="shared" si="9"/>
        <v>Normal</v>
      </c>
      <c r="B186" s="14" t="s">
        <v>226</v>
      </c>
      <c r="C186" s="15" t="s">
        <v>34</v>
      </c>
      <c r="D186" s="16">
        <f>IFERROR(VLOOKUP(B186,#REF!,3,FALSE),0)</f>
        <v>0</v>
      </c>
      <c r="E186" s="25">
        <f t="shared" si="10"/>
        <v>8</v>
      </c>
      <c r="F186" s="16" t="str">
        <f>IFERROR(VLOOKUP(B186,#REF!,6,FALSE),"")</f>
        <v/>
      </c>
      <c r="G186" s="17">
        <v>3000</v>
      </c>
      <c r="H186" s="17">
        <v>3000</v>
      </c>
      <c r="I186" s="17" t="str">
        <f>IFERROR(VLOOKUP(B186,#REF!,9,FALSE),"")</f>
        <v/>
      </c>
      <c r="J186" s="17">
        <v>3000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3000</v>
      </c>
      <c r="Q186" s="17">
        <v>0</v>
      </c>
      <c r="R186" s="19">
        <v>6000</v>
      </c>
      <c r="S186" s="20">
        <v>16</v>
      </c>
      <c r="T186" s="21" t="s">
        <v>35</v>
      </c>
      <c r="U186" s="19">
        <v>375</v>
      </c>
      <c r="V186" s="17" t="s">
        <v>35</v>
      </c>
      <c r="W186" s="22" t="s">
        <v>36</v>
      </c>
      <c r="X186" s="23" t="str">
        <f t="shared" si="11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24" t="str">
        <f t="shared" si="9"/>
        <v>OverStock</v>
      </c>
      <c r="B187" s="14" t="s">
        <v>143</v>
      </c>
      <c r="C187" s="15" t="s">
        <v>144</v>
      </c>
      <c r="D187" s="16">
        <f>IFERROR(VLOOKUP(B187,#REF!,3,FALSE),0)</f>
        <v>0</v>
      </c>
      <c r="E187" s="25">
        <f t="shared" si="10"/>
        <v>652.70000000000005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204300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201800</v>
      </c>
      <c r="Q187" s="17">
        <v>2500</v>
      </c>
      <c r="R187" s="19">
        <v>204300</v>
      </c>
      <c r="S187" s="20">
        <v>652.70000000000005</v>
      </c>
      <c r="T187" s="21">
        <v>734.9</v>
      </c>
      <c r="U187" s="19">
        <v>313</v>
      </c>
      <c r="V187" s="17">
        <v>278</v>
      </c>
      <c r="W187" s="22">
        <v>0.9</v>
      </c>
      <c r="X187" s="23">
        <f t="shared" si="11"/>
        <v>100</v>
      </c>
      <c r="Y187" s="17">
        <v>2500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24" t="str">
        <f t="shared" si="9"/>
        <v>OverStock</v>
      </c>
      <c r="B188" s="14" t="s">
        <v>65</v>
      </c>
      <c r="C188" s="15" t="s">
        <v>53</v>
      </c>
      <c r="D188" s="16">
        <f>IFERROR(VLOOKUP(B188,#REF!,3,FALSE),0)</f>
        <v>0</v>
      </c>
      <c r="E188" s="25">
        <f t="shared" si="10"/>
        <v>433.6</v>
      </c>
      <c r="F188" s="16" t="str">
        <f>IFERROR(VLOOKUP(B188,#REF!,6,FALSE),"")</f>
        <v/>
      </c>
      <c r="G188" s="17">
        <v>6081000</v>
      </c>
      <c r="H188" s="17">
        <v>399000</v>
      </c>
      <c r="I188" s="17" t="str">
        <f>IFERROR(VLOOKUP(B188,#REF!,9,FALSE),"")</f>
        <v/>
      </c>
      <c r="J188" s="17">
        <v>813000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813000</v>
      </c>
      <c r="Q188" s="17">
        <v>0</v>
      </c>
      <c r="R188" s="19">
        <v>6894000</v>
      </c>
      <c r="S188" s="20">
        <v>3676.8</v>
      </c>
      <c r="T188" s="21">
        <v>70.3</v>
      </c>
      <c r="U188" s="19">
        <v>1875</v>
      </c>
      <c r="V188" s="17">
        <v>98000</v>
      </c>
      <c r="W188" s="22">
        <v>52.3</v>
      </c>
      <c r="X188" s="23">
        <f t="shared" si="11"/>
        <v>150</v>
      </c>
      <c r="Y188" s="17">
        <v>303000</v>
      </c>
      <c r="Z188" s="17">
        <v>396000</v>
      </c>
      <c r="AA188" s="17">
        <v>402000</v>
      </c>
      <c r="AB188" s="17">
        <v>120000</v>
      </c>
      <c r="AC188" s="15" t="s">
        <v>37</v>
      </c>
    </row>
    <row r="189" spans="1:29" hidden="1">
      <c r="A189" s="24" t="str">
        <f t="shared" si="9"/>
        <v>OverStock</v>
      </c>
      <c r="B189" s="14" t="s">
        <v>98</v>
      </c>
      <c r="C189" s="15" t="s">
        <v>53</v>
      </c>
      <c r="D189" s="16">
        <f>IFERROR(VLOOKUP(B189,#REF!,3,FALSE),0)</f>
        <v>0</v>
      </c>
      <c r="E189" s="25">
        <f t="shared" si="10"/>
        <v>313.60000000000002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1176000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897000</v>
      </c>
      <c r="Q189" s="17">
        <v>279000</v>
      </c>
      <c r="R189" s="19">
        <v>1176000</v>
      </c>
      <c r="S189" s="20">
        <v>313.60000000000002</v>
      </c>
      <c r="T189" s="21">
        <v>26</v>
      </c>
      <c r="U189" s="19">
        <v>3750</v>
      </c>
      <c r="V189" s="17">
        <v>45302</v>
      </c>
      <c r="W189" s="22">
        <v>12.1</v>
      </c>
      <c r="X189" s="23">
        <f t="shared" si="11"/>
        <v>150</v>
      </c>
      <c r="Y189" s="17">
        <v>153287</v>
      </c>
      <c r="Z189" s="17">
        <v>169312</v>
      </c>
      <c r="AA189" s="17">
        <v>163050</v>
      </c>
      <c r="AB189" s="17">
        <v>53127</v>
      </c>
      <c r="AC189" s="15" t="s">
        <v>37</v>
      </c>
    </row>
    <row r="190" spans="1:29" hidden="1">
      <c r="A190" s="24" t="str">
        <f t="shared" si="9"/>
        <v>Normal</v>
      </c>
      <c r="B190" s="14" t="s">
        <v>230</v>
      </c>
      <c r="C190" s="15" t="s">
        <v>34</v>
      </c>
      <c r="D190" s="16">
        <f>IFERROR(VLOOKUP(B190,#REF!,3,FALSE),0)</f>
        <v>0</v>
      </c>
      <c r="E190" s="25" t="str">
        <f t="shared" si="10"/>
        <v>前八週無拉料</v>
      </c>
      <c r="F190" s="16" t="str">
        <f>IFERROR(VLOOKUP(B190,#REF!,6,FALSE),"")</f>
        <v/>
      </c>
      <c r="G190" s="17">
        <v>24000</v>
      </c>
      <c r="H190" s="17">
        <v>20000</v>
      </c>
      <c r="I190" s="17" t="str">
        <f>IFERROR(VLOOKUP(B190,#REF!,9,FALSE),"")</f>
        <v/>
      </c>
      <c r="J190" s="17">
        <v>16000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16000</v>
      </c>
      <c r="Q190" s="17">
        <v>0</v>
      </c>
      <c r="R190" s="19">
        <v>40000</v>
      </c>
      <c r="S190" s="20" t="s">
        <v>35</v>
      </c>
      <c r="T190" s="21">
        <v>19</v>
      </c>
      <c r="U190" s="19">
        <v>0</v>
      </c>
      <c r="V190" s="17">
        <v>2104</v>
      </c>
      <c r="W190" s="22" t="s">
        <v>42</v>
      </c>
      <c r="X190" s="23" t="str">
        <f t="shared" si="11"/>
        <v>F</v>
      </c>
      <c r="Y190" s="17">
        <v>4998</v>
      </c>
      <c r="Z190" s="17">
        <v>10785</v>
      </c>
      <c r="AA190" s="17">
        <v>11485</v>
      </c>
      <c r="AB190" s="17">
        <v>4160</v>
      </c>
      <c r="AC190" s="15" t="s">
        <v>37</v>
      </c>
    </row>
    <row r="191" spans="1:29" hidden="1">
      <c r="A191" s="24" t="str">
        <f t="shared" si="9"/>
        <v>OverStock</v>
      </c>
      <c r="B191" s="14" t="s">
        <v>207</v>
      </c>
      <c r="C191" s="15" t="s">
        <v>204</v>
      </c>
      <c r="D191" s="16">
        <f>IFERROR(VLOOKUP(B191,#REF!,3,FALSE),0)</f>
        <v>0</v>
      </c>
      <c r="E191" s="25">
        <f t="shared" si="10"/>
        <v>252</v>
      </c>
      <c r="F191" s="16" t="str">
        <f>IFERROR(VLOOKUP(B191,#REF!,6,FALSE),"")</f>
        <v/>
      </c>
      <c r="G191" s="17">
        <v>60000</v>
      </c>
      <c r="H191" s="17">
        <v>60000</v>
      </c>
      <c r="I191" s="17" t="str">
        <f>IFERROR(VLOOKUP(B191,#REF!,9,FALSE),"")</f>
        <v/>
      </c>
      <c r="J191" s="17">
        <v>189000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189000</v>
      </c>
      <c r="Q191" s="17">
        <v>0</v>
      </c>
      <c r="R191" s="19">
        <v>249000</v>
      </c>
      <c r="S191" s="20">
        <v>332</v>
      </c>
      <c r="T191" s="21">
        <v>7</v>
      </c>
      <c r="U191" s="19">
        <v>750</v>
      </c>
      <c r="V191" s="17">
        <v>35333</v>
      </c>
      <c r="W191" s="22">
        <v>47.1</v>
      </c>
      <c r="X191" s="23">
        <f t="shared" si="11"/>
        <v>150</v>
      </c>
      <c r="Y191" s="17">
        <v>126000</v>
      </c>
      <c r="Z191" s="17">
        <v>162000</v>
      </c>
      <c r="AA191" s="17">
        <v>45000</v>
      </c>
      <c r="AB191" s="17">
        <v>0</v>
      </c>
      <c r="AC191" s="15" t="s">
        <v>37</v>
      </c>
    </row>
    <row r="192" spans="1:29">
      <c r="A192" s="24" t="str">
        <f t="shared" si="9"/>
        <v>OverStock</v>
      </c>
      <c r="B192" s="14" t="s">
        <v>380</v>
      </c>
      <c r="C192" s="15" t="s">
        <v>144</v>
      </c>
      <c r="D192" s="16">
        <f>IFERROR(VLOOKUP(B192,#REF!,3,FALSE),0)</f>
        <v>0</v>
      </c>
      <c r="E192" s="25">
        <f t="shared" si="10"/>
        <v>176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66000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9000</v>
      </c>
      <c r="P192" s="17">
        <v>36000</v>
      </c>
      <c r="Q192" s="17">
        <v>21000</v>
      </c>
      <c r="R192" s="19">
        <v>66000</v>
      </c>
      <c r="S192" s="20">
        <v>176</v>
      </c>
      <c r="T192" s="21">
        <v>17.7</v>
      </c>
      <c r="U192" s="19">
        <v>375</v>
      </c>
      <c r="V192" s="17">
        <v>3728</v>
      </c>
      <c r="W192" s="22">
        <v>9.9</v>
      </c>
      <c r="X192" s="23">
        <f t="shared" si="11"/>
        <v>150</v>
      </c>
      <c r="Y192" s="17">
        <v>4403</v>
      </c>
      <c r="Z192" s="17">
        <v>24149</v>
      </c>
      <c r="AA192" s="17">
        <v>22000</v>
      </c>
      <c r="AB192" s="17">
        <v>0</v>
      </c>
      <c r="AC192" s="15" t="s">
        <v>37</v>
      </c>
    </row>
    <row r="193" spans="1:29" hidden="1">
      <c r="A193" s="24" t="str">
        <f t="shared" si="9"/>
        <v>OverStock</v>
      </c>
      <c r="B193" s="14" t="s">
        <v>309</v>
      </c>
      <c r="C193" s="15" t="s">
        <v>34</v>
      </c>
      <c r="D193" s="16">
        <f>IFERROR(VLOOKUP(B193,#REF!,3,FALSE),0)</f>
        <v>0</v>
      </c>
      <c r="E193" s="25">
        <f t="shared" si="10"/>
        <v>150.9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33660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33660</v>
      </c>
      <c r="Q193" s="17">
        <v>0</v>
      </c>
      <c r="R193" s="19">
        <v>33660</v>
      </c>
      <c r="S193" s="20">
        <v>150.9</v>
      </c>
      <c r="T193" s="21" t="s">
        <v>35</v>
      </c>
      <c r="U193" s="19">
        <v>223</v>
      </c>
      <c r="V193" s="17" t="s">
        <v>35</v>
      </c>
      <c r="W193" s="22" t="s">
        <v>36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24" t="str">
        <f t="shared" si="9"/>
        <v>OverStock</v>
      </c>
      <c r="B194" s="14" t="s">
        <v>373</v>
      </c>
      <c r="C194" s="15" t="s">
        <v>144</v>
      </c>
      <c r="D194" s="16">
        <f>IFERROR(VLOOKUP(B194,#REF!,3,FALSE),0)</f>
        <v>0</v>
      </c>
      <c r="E194" s="25">
        <f t="shared" si="10"/>
        <v>144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54000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42000</v>
      </c>
      <c r="Q194" s="17">
        <v>12000</v>
      </c>
      <c r="R194" s="19">
        <v>54000</v>
      </c>
      <c r="S194" s="20">
        <v>144</v>
      </c>
      <c r="T194" s="21">
        <v>16.100000000000001</v>
      </c>
      <c r="U194" s="19">
        <v>375</v>
      </c>
      <c r="V194" s="17">
        <v>3351</v>
      </c>
      <c r="W194" s="22">
        <v>8.9</v>
      </c>
      <c r="X194" s="23">
        <f t="shared" si="11"/>
        <v>150</v>
      </c>
      <c r="Y194" s="17">
        <v>5505</v>
      </c>
      <c r="Z194" s="17">
        <v>18850</v>
      </c>
      <c r="AA194" s="17">
        <v>17800</v>
      </c>
      <c r="AB194" s="17">
        <v>6000</v>
      </c>
      <c r="AC194" s="15" t="s">
        <v>37</v>
      </c>
    </row>
    <row r="195" spans="1:29" hidden="1">
      <c r="A195" s="24" t="str">
        <f t="shared" si="9"/>
        <v>Normal</v>
      </c>
      <c r="B195" s="14" t="s">
        <v>235</v>
      </c>
      <c r="C195" s="15" t="s">
        <v>34</v>
      </c>
      <c r="D195" s="16">
        <f>IFERROR(VLOOKUP(B195,#REF!,3,FALSE),0)</f>
        <v>0</v>
      </c>
      <c r="E195" s="25" t="str">
        <f t="shared" si="10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15000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15000</v>
      </c>
      <c r="Q195" s="17">
        <v>0</v>
      </c>
      <c r="R195" s="19">
        <v>15000</v>
      </c>
      <c r="S195" s="20" t="s">
        <v>35</v>
      </c>
      <c r="T195" s="21">
        <v>14.6</v>
      </c>
      <c r="U195" s="19">
        <v>0</v>
      </c>
      <c r="V195" s="17">
        <v>1028</v>
      </c>
      <c r="W195" s="22" t="s">
        <v>42</v>
      </c>
      <c r="X195" s="23" t="str">
        <f t="shared" si="11"/>
        <v>F</v>
      </c>
      <c r="Y195" s="17">
        <v>6255</v>
      </c>
      <c r="Z195" s="17">
        <v>3000</v>
      </c>
      <c r="AA195" s="17">
        <v>0</v>
      </c>
      <c r="AB195" s="17">
        <v>0</v>
      </c>
      <c r="AC195" s="15" t="s">
        <v>37</v>
      </c>
    </row>
    <row r="196" spans="1:29" hidden="1">
      <c r="A196" s="24" t="str">
        <f t="shared" si="9"/>
        <v>OverStock</v>
      </c>
      <c r="B196" s="14" t="s">
        <v>132</v>
      </c>
      <c r="C196" s="15" t="s">
        <v>53</v>
      </c>
      <c r="D196" s="16">
        <f>IFERROR(VLOOKUP(B196,#REF!,3,FALSE),0)</f>
        <v>0</v>
      </c>
      <c r="E196" s="25">
        <f t="shared" si="10"/>
        <v>107.7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525000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495000</v>
      </c>
      <c r="Q196" s="17">
        <v>30000</v>
      </c>
      <c r="R196" s="19">
        <v>525000</v>
      </c>
      <c r="S196" s="20">
        <v>107.7</v>
      </c>
      <c r="T196" s="21" t="s">
        <v>35</v>
      </c>
      <c r="U196" s="19">
        <v>4875</v>
      </c>
      <c r="V196" s="17" t="s">
        <v>35</v>
      </c>
      <c r="W196" s="22" t="s">
        <v>36</v>
      </c>
      <c r="X196" s="23" t="str">
        <f t="shared" si="11"/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24" t="str">
        <f t="shared" ref="A197:A260" si="12">IF(OR(U197=0,LEN(U197)=0)*OR(V197=0,LEN(V197)=0),IF(R197&gt;0,"ZeroZero","None"),IF(IF(LEN(S197)=0,0,S197)&gt;24,"OverStock","Normal"))</f>
        <v>OverStock</v>
      </c>
      <c r="B197" s="14" t="s">
        <v>379</v>
      </c>
      <c r="C197" s="15" t="s">
        <v>144</v>
      </c>
      <c r="D197" s="16">
        <f>IFERROR(VLOOKUP(B197,#REF!,3,FALSE),0)</f>
        <v>0</v>
      </c>
      <c r="E197" s="25">
        <f t="shared" ref="E197:E260" si="13">IF(U197=0,"前八週無拉料",ROUND(J197/U197,1))</f>
        <v>95.6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789000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12000</v>
      </c>
      <c r="P197" s="17">
        <v>714000</v>
      </c>
      <c r="Q197" s="17">
        <v>63000</v>
      </c>
      <c r="R197" s="19">
        <v>789000</v>
      </c>
      <c r="S197" s="20">
        <v>95.6</v>
      </c>
      <c r="T197" s="21">
        <v>81.900000000000006</v>
      </c>
      <c r="U197" s="19">
        <v>8250</v>
      </c>
      <c r="V197" s="17">
        <v>9634</v>
      </c>
      <c r="W197" s="22">
        <v>1.2</v>
      </c>
      <c r="X197" s="23">
        <f t="shared" ref="X197:X260" si="14">IF($W197="E","E",IF($W197="F","F",IF($W197&lt;0.5,50,IF($W197&lt;2,100,150))))</f>
        <v>100</v>
      </c>
      <c r="Y197" s="17">
        <v>20896</v>
      </c>
      <c r="Z197" s="17">
        <v>56289</v>
      </c>
      <c r="AA197" s="17">
        <v>34216</v>
      </c>
      <c r="AB197" s="17">
        <v>7512</v>
      </c>
      <c r="AC197" s="15" t="s">
        <v>37</v>
      </c>
    </row>
    <row r="198" spans="1:29">
      <c r="A198" s="24" t="str">
        <f t="shared" si="12"/>
        <v>OverStock</v>
      </c>
      <c r="B198" s="14" t="s">
        <v>382</v>
      </c>
      <c r="C198" s="15" t="s">
        <v>144</v>
      </c>
      <c r="D198" s="16">
        <f>IFERROR(VLOOKUP(B198,#REF!,3,FALSE),0)</f>
        <v>0</v>
      </c>
      <c r="E198" s="25">
        <f t="shared" si="13"/>
        <v>90.5</v>
      </c>
      <c r="F198" s="16" t="str">
        <f>IFERROR(VLOOKUP(B198,#REF!,6,FALSE),"")</f>
        <v/>
      </c>
      <c r="G198" s="17">
        <v>183000</v>
      </c>
      <c r="H198" s="17">
        <v>183000</v>
      </c>
      <c r="I198" s="17" t="str">
        <f>IFERROR(VLOOKUP(B198,#REF!,9,FALSE),"")</f>
        <v/>
      </c>
      <c r="J198" s="17">
        <v>333000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261000</v>
      </c>
      <c r="Q198" s="17">
        <v>72000</v>
      </c>
      <c r="R198" s="19">
        <v>516000</v>
      </c>
      <c r="S198" s="20">
        <v>140.30000000000001</v>
      </c>
      <c r="T198" s="21">
        <v>37.299999999999997</v>
      </c>
      <c r="U198" s="19">
        <v>3678</v>
      </c>
      <c r="V198" s="17">
        <v>13838</v>
      </c>
      <c r="W198" s="22">
        <v>3.8</v>
      </c>
      <c r="X198" s="23">
        <f t="shared" si="14"/>
        <v>150</v>
      </c>
      <c r="Y198" s="17">
        <v>60540</v>
      </c>
      <c r="Z198" s="17">
        <v>28800</v>
      </c>
      <c r="AA198" s="17">
        <v>88000</v>
      </c>
      <c r="AB198" s="17">
        <v>35200</v>
      </c>
      <c r="AC198" s="15" t="s">
        <v>37</v>
      </c>
    </row>
    <row r="199" spans="1:29">
      <c r="A199" s="24" t="str">
        <f t="shared" si="12"/>
        <v>OverStock</v>
      </c>
      <c r="B199" s="14" t="s">
        <v>395</v>
      </c>
      <c r="C199" s="15" t="s">
        <v>144</v>
      </c>
      <c r="D199" s="16">
        <f>IFERROR(VLOOKUP(B199,#REF!,3,FALSE),0)</f>
        <v>0</v>
      </c>
      <c r="E199" s="25">
        <f t="shared" si="13"/>
        <v>85.6</v>
      </c>
      <c r="F199" s="16" t="str">
        <f>IFERROR(VLOOKUP(B199,#REF!,6,FALSE),"")</f>
        <v/>
      </c>
      <c r="G199" s="17">
        <v>42500</v>
      </c>
      <c r="H199" s="17">
        <v>42500</v>
      </c>
      <c r="I199" s="17" t="str">
        <f>IFERROR(VLOOKUP(B199,#REF!,9,FALSE),"")</f>
        <v/>
      </c>
      <c r="J199" s="17">
        <v>106952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84452</v>
      </c>
      <c r="Q199" s="17">
        <v>22500</v>
      </c>
      <c r="R199" s="19">
        <v>149452</v>
      </c>
      <c r="S199" s="20">
        <v>119.6</v>
      </c>
      <c r="T199" s="21">
        <v>18.399999999999999</v>
      </c>
      <c r="U199" s="19">
        <v>1250</v>
      </c>
      <c r="V199" s="17">
        <v>8128</v>
      </c>
      <c r="W199" s="22">
        <v>6.5</v>
      </c>
      <c r="X199" s="23">
        <f t="shared" si="14"/>
        <v>150</v>
      </c>
      <c r="Y199" s="17">
        <v>14787</v>
      </c>
      <c r="Z199" s="17">
        <v>49838</v>
      </c>
      <c r="AA199" s="17">
        <v>20761</v>
      </c>
      <c r="AB199" s="17">
        <v>2936</v>
      </c>
      <c r="AC199" s="15" t="s">
        <v>37</v>
      </c>
    </row>
    <row r="200" spans="1:29" hidden="1">
      <c r="A200" s="24" t="str">
        <f t="shared" si="12"/>
        <v>OverStock</v>
      </c>
      <c r="B200" s="14" t="s">
        <v>263</v>
      </c>
      <c r="C200" s="15" t="s">
        <v>34</v>
      </c>
      <c r="D200" s="16">
        <f>IFERROR(VLOOKUP(B200,#REF!,3,FALSE),0)</f>
        <v>0</v>
      </c>
      <c r="E200" s="25">
        <f t="shared" si="13"/>
        <v>80</v>
      </c>
      <c r="F200" s="16" t="str">
        <f>IFERROR(VLOOKUP(B200,#REF!,6,FALSE),"")</f>
        <v/>
      </c>
      <c r="G200" s="17">
        <v>8000</v>
      </c>
      <c r="H200" s="17">
        <v>8000</v>
      </c>
      <c r="I200" s="17" t="str">
        <f>IFERROR(VLOOKUP(B200,#REF!,9,FALSE),"")</f>
        <v/>
      </c>
      <c r="J200" s="17">
        <v>20000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20000</v>
      </c>
      <c r="Q200" s="17">
        <v>0</v>
      </c>
      <c r="R200" s="19">
        <v>28000</v>
      </c>
      <c r="S200" s="20">
        <v>112</v>
      </c>
      <c r="T200" s="21">
        <v>17.7</v>
      </c>
      <c r="U200" s="19">
        <v>250</v>
      </c>
      <c r="V200" s="17">
        <v>1581</v>
      </c>
      <c r="W200" s="22">
        <v>6.3</v>
      </c>
      <c r="X200" s="23">
        <f t="shared" si="14"/>
        <v>150</v>
      </c>
      <c r="Y200" s="17">
        <v>7631</v>
      </c>
      <c r="Z200" s="17">
        <v>5968</v>
      </c>
      <c r="AA200" s="17">
        <v>1892</v>
      </c>
      <c r="AB200" s="17">
        <v>980</v>
      </c>
      <c r="AC200" s="15" t="s">
        <v>37</v>
      </c>
    </row>
    <row r="201" spans="1:29" hidden="1">
      <c r="A201" s="24" t="str">
        <f t="shared" si="12"/>
        <v>Normal</v>
      </c>
      <c r="B201" s="14" t="s">
        <v>241</v>
      </c>
      <c r="C201" s="15" t="s">
        <v>34</v>
      </c>
      <c r="D201" s="16">
        <f>IFERROR(VLOOKUP(B201,#REF!,3,FALSE),0)</f>
        <v>0</v>
      </c>
      <c r="E201" s="25">
        <f t="shared" si="13"/>
        <v>6</v>
      </c>
      <c r="F201" s="16" t="str">
        <f>IFERROR(VLOOKUP(B201,#REF!,6,FALSE),"")</f>
        <v/>
      </c>
      <c r="G201" s="17">
        <v>22000</v>
      </c>
      <c r="H201" s="17">
        <v>0</v>
      </c>
      <c r="I201" s="17" t="str">
        <f>IFERROR(VLOOKUP(B201,#REF!,9,FALSE),"")</f>
        <v/>
      </c>
      <c r="J201" s="17">
        <v>9000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9000</v>
      </c>
      <c r="Q201" s="17">
        <v>0</v>
      </c>
      <c r="R201" s="19">
        <v>31000</v>
      </c>
      <c r="S201" s="20">
        <v>20.7</v>
      </c>
      <c r="T201" s="21" t="s">
        <v>35</v>
      </c>
      <c r="U201" s="19">
        <v>1500</v>
      </c>
      <c r="V201" s="17" t="s">
        <v>35</v>
      </c>
      <c r="W201" s="22" t="s">
        <v>36</v>
      </c>
      <c r="X201" s="23" t="str">
        <f t="shared" si="14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 hidden="1">
      <c r="A202" s="24" t="str">
        <f t="shared" si="12"/>
        <v>OverStock</v>
      </c>
      <c r="B202" s="14" t="s">
        <v>312</v>
      </c>
      <c r="C202" s="15" t="s">
        <v>34</v>
      </c>
      <c r="D202" s="16">
        <f>IFERROR(VLOOKUP(B202,#REF!,3,FALSE),0)</f>
        <v>0</v>
      </c>
      <c r="E202" s="25">
        <f t="shared" si="13"/>
        <v>79.599999999999994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3184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3184</v>
      </c>
      <c r="Q202" s="17">
        <v>0</v>
      </c>
      <c r="R202" s="19">
        <v>3184</v>
      </c>
      <c r="S202" s="20">
        <v>79.599999999999994</v>
      </c>
      <c r="T202" s="21" t="s">
        <v>35</v>
      </c>
      <c r="U202" s="19">
        <v>40</v>
      </c>
      <c r="V202" s="17" t="s">
        <v>35</v>
      </c>
      <c r="W202" s="22" t="s">
        <v>36</v>
      </c>
      <c r="X202" s="23" t="str">
        <f t="shared" si="14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 hidden="1">
      <c r="A203" s="24" t="str">
        <f t="shared" si="12"/>
        <v>OverStock</v>
      </c>
      <c r="B203" s="14" t="s">
        <v>330</v>
      </c>
      <c r="C203" s="15" t="s">
        <v>34</v>
      </c>
      <c r="D203" s="16">
        <f>IFERROR(VLOOKUP(B203,#REF!,3,FALSE),0)</f>
        <v>0</v>
      </c>
      <c r="E203" s="25">
        <f t="shared" si="13"/>
        <v>71.3</v>
      </c>
      <c r="F203" s="16" t="str">
        <f>IFERROR(VLOOKUP(B203,#REF!,6,FALSE),"")</f>
        <v/>
      </c>
      <c r="G203" s="17">
        <v>348000</v>
      </c>
      <c r="H203" s="17">
        <v>138000</v>
      </c>
      <c r="I203" s="17" t="str">
        <f>IFERROR(VLOOKUP(B203,#REF!,9,FALSE),"")</f>
        <v/>
      </c>
      <c r="J203" s="17">
        <v>196000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196000</v>
      </c>
      <c r="Q203" s="17">
        <v>0</v>
      </c>
      <c r="R203" s="19">
        <v>544000</v>
      </c>
      <c r="S203" s="20">
        <v>197.8</v>
      </c>
      <c r="T203" s="21">
        <v>19.399999999999999</v>
      </c>
      <c r="U203" s="19">
        <v>2750</v>
      </c>
      <c r="V203" s="17">
        <v>28111</v>
      </c>
      <c r="W203" s="22">
        <v>10.199999999999999</v>
      </c>
      <c r="X203" s="23">
        <f t="shared" si="14"/>
        <v>150</v>
      </c>
      <c r="Y203" s="17">
        <v>114000</v>
      </c>
      <c r="Z203" s="17">
        <v>79000</v>
      </c>
      <c r="AA203" s="17">
        <v>141000</v>
      </c>
      <c r="AB203" s="17">
        <v>18000</v>
      </c>
      <c r="AC203" s="15" t="s">
        <v>37</v>
      </c>
    </row>
    <row r="204" spans="1:29" hidden="1">
      <c r="A204" s="24" t="str">
        <f t="shared" si="12"/>
        <v>OverStock</v>
      </c>
      <c r="B204" s="14" t="s">
        <v>61</v>
      </c>
      <c r="C204" s="15" t="s">
        <v>53</v>
      </c>
      <c r="D204" s="16">
        <f>IFERROR(VLOOKUP(B204,#REF!,3,FALSE),0)</f>
        <v>0</v>
      </c>
      <c r="E204" s="25">
        <f t="shared" si="13"/>
        <v>68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102000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87000</v>
      </c>
      <c r="Q204" s="17">
        <v>15000</v>
      </c>
      <c r="R204" s="19">
        <v>102000</v>
      </c>
      <c r="S204" s="20">
        <v>68</v>
      </c>
      <c r="T204" s="21">
        <v>85.4</v>
      </c>
      <c r="U204" s="19">
        <v>1500</v>
      </c>
      <c r="V204" s="17">
        <v>1195</v>
      </c>
      <c r="W204" s="22">
        <v>0.8</v>
      </c>
      <c r="X204" s="23">
        <f t="shared" si="14"/>
        <v>100</v>
      </c>
      <c r="Y204" s="17">
        <v>0</v>
      </c>
      <c r="Z204" s="17">
        <v>5967</v>
      </c>
      <c r="AA204" s="17">
        <v>10188</v>
      </c>
      <c r="AB204" s="17">
        <v>3564</v>
      </c>
      <c r="AC204" s="15" t="s">
        <v>37</v>
      </c>
    </row>
    <row r="205" spans="1:29">
      <c r="A205" s="24" t="str">
        <f t="shared" si="12"/>
        <v>OverStock</v>
      </c>
      <c r="B205" s="14" t="s">
        <v>402</v>
      </c>
      <c r="C205" s="15" t="s">
        <v>144</v>
      </c>
      <c r="D205" s="16">
        <f>IFERROR(VLOOKUP(B205,#REF!,3,FALSE),0)</f>
        <v>0</v>
      </c>
      <c r="E205" s="25">
        <f t="shared" si="13"/>
        <v>59.5</v>
      </c>
      <c r="F205" s="16" t="str">
        <f>IFERROR(VLOOKUP(B205,#REF!,6,FALSE),"")</f>
        <v/>
      </c>
      <c r="G205" s="17">
        <v>501000</v>
      </c>
      <c r="H205" s="17">
        <v>0</v>
      </c>
      <c r="I205" s="17" t="str">
        <f>IFERROR(VLOOKUP(B205,#REF!,9,FALSE),"")</f>
        <v/>
      </c>
      <c r="J205" s="17">
        <v>714000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705000</v>
      </c>
      <c r="Q205" s="17">
        <v>9000</v>
      </c>
      <c r="R205" s="19">
        <v>1215000</v>
      </c>
      <c r="S205" s="20">
        <v>101.3</v>
      </c>
      <c r="T205" s="21">
        <v>16.2</v>
      </c>
      <c r="U205" s="19">
        <v>12000</v>
      </c>
      <c r="V205" s="17">
        <v>75147</v>
      </c>
      <c r="W205" s="22">
        <v>6.3</v>
      </c>
      <c r="X205" s="23">
        <f t="shared" si="14"/>
        <v>150</v>
      </c>
      <c r="Y205" s="17">
        <v>203609</v>
      </c>
      <c r="Z205" s="17">
        <v>391650</v>
      </c>
      <c r="AA205" s="17">
        <v>257761</v>
      </c>
      <c r="AB205" s="17">
        <v>2181</v>
      </c>
      <c r="AC205" s="15" t="s">
        <v>37</v>
      </c>
    </row>
    <row r="206" spans="1:29">
      <c r="A206" s="24" t="str">
        <f t="shared" si="12"/>
        <v>OverStock</v>
      </c>
      <c r="B206" s="14" t="s">
        <v>351</v>
      </c>
      <c r="C206" s="15" t="s">
        <v>144</v>
      </c>
      <c r="D206" s="16">
        <f>IFERROR(VLOOKUP(B206,#REF!,3,FALSE),0)</f>
        <v>0</v>
      </c>
      <c r="E206" s="25">
        <f t="shared" si="13"/>
        <v>58.9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420000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300000</v>
      </c>
      <c r="Q206" s="17">
        <v>120000</v>
      </c>
      <c r="R206" s="19">
        <v>420000</v>
      </c>
      <c r="S206" s="20">
        <v>58.9</v>
      </c>
      <c r="T206" s="21">
        <v>30.9</v>
      </c>
      <c r="U206" s="19">
        <v>7125</v>
      </c>
      <c r="V206" s="17">
        <v>13602</v>
      </c>
      <c r="W206" s="22">
        <v>1.9</v>
      </c>
      <c r="X206" s="23">
        <f t="shared" si="14"/>
        <v>100</v>
      </c>
      <c r="Y206" s="17">
        <v>23264</v>
      </c>
      <c r="Z206" s="17">
        <v>70814</v>
      </c>
      <c r="AA206" s="17">
        <v>75563</v>
      </c>
      <c r="AB206" s="17">
        <v>0</v>
      </c>
      <c r="AC206" s="15" t="s">
        <v>37</v>
      </c>
    </row>
    <row r="207" spans="1:29" hidden="1">
      <c r="A207" s="24" t="str">
        <f t="shared" si="12"/>
        <v>OverStock</v>
      </c>
      <c r="B207" s="14" t="s">
        <v>339</v>
      </c>
      <c r="C207" s="15" t="s">
        <v>34</v>
      </c>
      <c r="D207" s="16">
        <f>IFERROR(VLOOKUP(B207,#REF!,3,FALSE),0)</f>
        <v>0</v>
      </c>
      <c r="E207" s="25">
        <f t="shared" si="13"/>
        <v>56</v>
      </c>
      <c r="F207" s="16" t="str">
        <f>IFERROR(VLOOKUP(B207,#REF!,6,FALSE),"")</f>
        <v/>
      </c>
      <c r="G207" s="17">
        <v>368000</v>
      </c>
      <c r="H207" s="17">
        <v>0</v>
      </c>
      <c r="I207" s="17" t="str">
        <f>IFERROR(VLOOKUP(B207,#REF!,9,FALSE),"")</f>
        <v/>
      </c>
      <c r="J207" s="17">
        <v>756000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756000</v>
      </c>
      <c r="Q207" s="17">
        <v>0</v>
      </c>
      <c r="R207" s="19">
        <v>1124000</v>
      </c>
      <c r="S207" s="20">
        <v>83.3</v>
      </c>
      <c r="T207" s="21">
        <v>34.4</v>
      </c>
      <c r="U207" s="19">
        <v>13500</v>
      </c>
      <c r="V207" s="17">
        <v>32667</v>
      </c>
      <c r="W207" s="22">
        <v>2.4</v>
      </c>
      <c r="X207" s="23">
        <f t="shared" si="14"/>
        <v>150</v>
      </c>
      <c r="Y207" s="17">
        <v>75000</v>
      </c>
      <c r="Z207" s="17">
        <v>165000</v>
      </c>
      <c r="AA207" s="17">
        <v>210000</v>
      </c>
      <c r="AB207" s="17">
        <v>69000</v>
      </c>
      <c r="AC207" s="15" t="s">
        <v>37</v>
      </c>
    </row>
    <row r="208" spans="1:29" hidden="1">
      <c r="A208" s="24" t="str">
        <f t="shared" si="12"/>
        <v>OverStock</v>
      </c>
      <c r="B208" s="14" t="s">
        <v>270</v>
      </c>
      <c r="C208" s="15" t="s">
        <v>34</v>
      </c>
      <c r="D208" s="16">
        <f>IFERROR(VLOOKUP(B208,#REF!,3,FALSE),0)</f>
        <v>0</v>
      </c>
      <c r="E208" s="25">
        <f t="shared" si="13"/>
        <v>53.3</v>
      </c>
      <c r="F208" s="16" t="str">
        <f>IFERROR(VLOOKUP(B208,#REF!,6,FALSE),"")</f>
        <v/>
      </c>
      <c r="G208" s="17">
        <v>240000</v>
      </c>
      <c r="H208" s="17">
        <v>240000</v>
      </c>
      <c r="I208" s="17" t="str">
        <f>IFERROR(VLOOKUP(B208,#REF!,9,FALSE),"")</f>
        <v/>
      </c>
      <c r="J208" s="17">
        <v>60000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60000</v>
      </c>
      <c r="Q208" s="17">
        <v>0</v>
      </c>
      <c r="R208" s="19">
        <v>300000</v>
      </c>
      <c r="S208" s="20">
        <v>266.7</v>
      </c>
      <c r="T208" s="21">
        <v>17.399999999999999</v>
      </c>
      <c r="U208" s="19">
        <v>1125</v>
      </c>
      <c r="V208" s="17">
        <v>17203</v>
      </c>
      <c r="W208" s="22">
        <v>15.3</v>
      </c>
      <c r="X208" s="23">
        <f t="shared" si="14"/>
        <v>150</v>
      </c>
      <c r="Y208" s="17">
        <v>48001</v>
      </c>
      <c r="Z208" s="17">
        <v>88968</v>
      </c>
      <c r="AA208" s="17">
        <v>17857</v>
      </c>
      <c r="AB208" s="17">
        <v>1252</v>
      </c>
      <c r="AC208" s="15" t="s">
        <v>37</v>
      </c>
    </row>
    <row r="209" spans="1:29" hidden="1">
      <c r="A209" s="24" t="str">
        <f t="shared" si="12"/>
        <v>OverStock</v>
      </c>
      <c r="B209" s="14" t="s">
        <v>285</v>
      </c>
      <c r="C209" s="15" t="s">
        <v>34</v>
      </c>
      <c r="D209" s="16">
        <f>IFERROR(VLOOKUP(B209,#REF!,3,FALSE),0)</f>
        <v>0</v>
      </c>
      <c r="E209" s="25">
        <f t="shared" si="13"/>
        <v>51.7</v>
      </c>
      <c r="F209" s="16" t="str">
        <f>IFERROR(VLOOKUP(B209,#REF!,6,FALSE),"")</f>
        <v/>
      </c>
      <c r="G209" s="17">
        <v>330000</v>
      </c>
      <c r="H209" s="17">
        <v>240000</v>
      </c>
      <c r="I209" s="17" t="str">
        <f>IFERROR(VLOOKUP(B209,#REF!,9,FALSE),"")</f>
        <v/>
      </c>
      <c r="J209" s="17">
        <v>291000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291000</v>
      </c>
      <c r="Q209" s="17">
        <v>0</v>
      </c>
      <c r="R209" s="19">
        <v>621000</v>
      </c>
      <c r="S209" s="20">
        <v>110.4</v>
      </c>
      <c r="T209" s="21">
        <v>16.899999999999999</v>
      </c>
      <c r="U209" s="19">
        <v>5625</v>
      </c>
      <c r="V209" s="17">
        <v>36667</v>
      </c>
      <c r="W209" s="22">
        <v>6.5</v>
      </c>
      <c r="X209" s="23">
        <f t="shared" si="14"/>
        <v>150</v>
      </c>
      <c r="Y209" s="17">
        <v>93000</v>
      </c>
      <c r="Z209" s="17">
        <v>162000</v>
      </c>
      <c r="AA209" s="17">
        <v>150000</v>
      </c>
      <c r="AB209" s="17">
        <v>33000</v>
      </c>
      <c r="AC209" s="15" t="s">
        <v>37</v>
      </c>
    </row>
    <row r="210" spans="1:29" hidden="1">
      <c r="A210" s="24" t="str">
        <f t="shared" si="12"/>
        <v>Normal</v>
      </c>
      <c r="B210" s="14" t="s">
        <v>250</v>
      </c>
      <c r="C210" s="15" t="s">
        <v>34</v>
      </c>
      <c r="D210" s="16">
        <f>IFERROR(VLOOKUP(B210,#REF!,3,FALSE),0)</f>
        <v>0</v>
      </c>
      <c r="E210" s="25">
        <f t="shared" si="13"/>
        <v>7.8</v>
      </c>
      <c r="F210" s="16" t="str">
        <f>IFERROR(VLOOKUP(B210,#REF!,6,FALSE),"")</f>
        <v/>
      </c>
      <c r="G210" s="17">
        <v>70000</v>
      </c>
      <c r="H210" s="17">
        <v>0</v>
      </c>
      <c r="I210" s="17" t="str">
        <f>IFERROR(VLOOKUP(B210,#REF!,9,FALSE),"")</f>
        <v/>
      </c>
      <c r="J210" s="17">
        <v>48150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48150</v>
      </c>
      <c r="Q210" s="17">
        <v>0</v>
      </c>
      <c r="R210" s="19">
        <v>118150</v>
      </c>
      <c r="S210" s="20">
        <v>19.2</v>
      </c>
      <c r="T210" s="21" t="s">
        <v>35</v>
      </c>
      <c r="U210" s="19">
        <v>6169</v>
      </c>
      <c r="V210" s="17" t="s">
        <v>35</v>
      </c>
      <c r="W210" s="22" t="s">
        <v>36</v>
      </c>
      <c r="X210" s="23" t="str">
        <f t="shared" si="14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24" t="str">
        <f t="shared" si="12"/>
        <v>Normal</v>
      </c>
      <c r="B211" s="14" t="s">
        <v>251</v>
      </c>
      <c r="C211" s="15" t="s">
        <v>34</v>
      </c>
      <c r="D211" s="16">
        <f>IFERROR(VLOOKUP(B211,#REF!,3,FALSE),0)</f>
        <v>0</v>
      </c>
      <c r="E211" s="25">
        <f t="shared" si="13"/>
        <v>18.100000000000001</v>
      </c>
      <c r="F211" s="16" t="str">
        <f>IFERROR(VLOOKUP(B211,#REF!,6,FALSE),"")</f>
        <v/>
      </c>
      <c r="G211" s="17">
        <v>300000</v>
      </c>
      <c r="H211" s="17">
        <v>0</v>
      </c>
      <c r="I211" s="17" t="str">
        <f>IFERROR(VLOOKUP(B211,#REF!,9,FALSE),"")</f>
        <v/>
      </c>
      <c r="J211" s="17">
        <v>977320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977320</v>
      </c>
      <c r="Q211" s="17">
        <v>0</v>
      </c>
      <c r="R211" s="19">
        <v>1277320</v>
      </c>
      <c r="S211" s="20">
        <v>23.6</v>
      </c>
      <c r="T211" s="21" t="s">
        <v>35</v>
      </c>
      <c r="U211" s="19">
        <v>54020</v>
      </c>
      <c r="V211" s="17">
        <v>0</v>
      </c>
      <c r="W211" s="22" t="s">
        <v>36</v>
      </c>
      <c r="X211" s="23" t="str">
        <f t="shared" si="14"/>
        <v>E</v>
      </c>
      <c r="Y211" s="17">
        <v>0</v>
      </c>
      <c r="Z211" s="17">
        <v>0</v>
      </c>
      <c r="AA211" s="17">
        <v>0</v>
      </c>
      <c r="AB211" s="17">
        <v>58000</v>
      </c>
      <c r="AC211" s="15" t="s">
        <v>37</v>
      </c>
    </row>
    <row r="212" spans="1:29" hidden="1">
      <c r="A212" s="24" t="str">
        <f t="shared" si="12"/>
        <v>Normal</v>
      </c>
      <c r="B212" s="14" t="s">
        <v>252</v>
      </c>
      <c r="C212" s="15" t="s">
        <v>34</v>
      </c>
      <c r="D212" s="16">
        <f>IFERROR(VLOOKUP(B212,#REF!,3,FALSE),0)</f>
        <v>0</v>
      </c>
      <c r="E212" s="25">
        <f t="shared" si="13"/>
        <v>10.3</v>
      </c>
      <c r="F212" s="16" t="str">
        <f>IFERROR(VLOOKUP(B212,#REF!,6,FALSE),"")</f>
        <v/>
      </c>
      <c r="G212" s="17">
        <v>582000</v>
      </c>
      <c r="H212" s="17">
        <v>72000</v>
      </c>
      <c r="I212" s="17" t="str">
        <f>IFERROR(VLOOKUP(B212,#REF!,9,FALSE),"")</f>
        <v/>
      </c>
      <c r="J212" s="17">
        <v>575040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575040</v>
      </c>
      <c r="Q212" s="17">
        <v>0</v>
      </c>
      <c r="R212" s="19">
        <v>1157040</v>
      </c>
      <c r="S212" s="20">
        <v>20.7</v>
      </c>
      <c r="T212" s="21" t="s">
        <v>35</v>
      </c>
      <c r="U212" s="19">
        <v>55930</v>
      </c>
      <c r="V212" s="17" t="s">
        <v>35</v>
      </c>
      <c r="W212" s="22" t="s">
        <v>36</v>
      </c>
      <c r="X212" s="23" t="str">
        <f t="shared" si="14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 hidden="1">
      <c r="A213" s="24" t="str">
        <f t="shared" si="12"/>
        <v>Normal</v>
      </c>
      <c r="B213" s="14" t="s">
        <v>253</v>
      </c>
      <c r="C213" s="15" t="s">
        <v>34</v>
      </c>
      <c r="D213" s="16">
        <f>IFERROR(VLOOKUP(B213,#REF!,3,FALSE),0)</f>
        <v>0</v>
      </c>
      <c r="E213" s="25">
        <f t="shared" si="13"/>
        <v>5.5</v>
      </c>
      <c r="F213" s="16" t="str">
        <f>IFERROR(VLOOKUP(B213,#REF!,6,FALSE),"")</f>
        <v/>
      </c>
      <c r="G213" s="17">
        <v>215000</v>
      </c>
      <c r="H213" s="17">
        <v>0</v>
      </c>
      <c r="I213" s="17" t="str">
        <f>IFERROR(VLOOKUP(B213,#REF!,9,FALSE),"")</f>
        <v/>
      </c>
      <c r="J213" s="17">
        <v>131663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131663</v>
      </c>
      <c r="Q213" s="17">
        <v>0</v>
      </c>
      <c r="R213" s="19">
        <v>346663</v>
      </c>
      <c r="S213" s="20">
        <v>14.4</v>
      </c>
      <c r="T213" s="21" t="s">
        <v>35</v>
      </c>
      <c r="U213" s="19">
        <v>23994</v>
      </c>
      <c r="V213" s="17" t="s">
        <v>35</v>
      </c>
      <c r="W213" s="22" t="s">
        <v>36</v>
      </c>
      <c r="X213" s="23" t="str">
        <f t="shared" si="14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 hidden="1">
      <c r="A214" s="24" t="str">
        <f t="shared" si="12"/>
        <v>OverStock</v>
      </c>
      <c r="B214" s="14" t="s">
        <v>148</v>
      </c>
      <c r="C214" s="15" t="s">
        <v>34</v>
      </c>
      <c r="D214" s="16">
        <f>IFERROR(VLOOKUP(B214,#REF!,3,FALSE),0)</f>
        <v>0</v>
      </c>
      <c r="E214" s="25">
        <f t="shared" si="13"/>
        <v>49.6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186000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186000</v>
      </c>
      <c r="Q214" s="17">
        <v>0</v>
      </c>
      <c r="R214" s="19">
        <v>186000</v>
      </c>
      <c r="S214" s="20">
        <v>49.6</v>
      </c>
      <c r="T214" s="21">
        <v>82.6</v>
      </c>
      <c r="U214" s="19">
        <v>3750</v>
      </c>
      <c r="V214" s="17">
        <v>2253</v>
      </c>
      <c r="W214" s="22">
        <v>0.6</v>
      </c>
      <c r="X214" s="23">
        <f t="shared" si="14"/>
        <v>100</v>
      </c>
      <c r="Y214" s="17">
        <v>0</v>
      </c>
      <c r="Z214" s="17">
        <v>8712</v>
      </c>
      <c r="AA214" s="17">
        <v>30919</v>
      </c>
      <c r="AB214" s="17">
        <v>15301</v>
      </c>
      <c r="AC214" s="15" t="s">
        <v>37</v>
      </c>
    </row>
    <row r="215" spans="1:29" hidden="1">
      <c r="A215" s="24" t="str">
        <f t="shared" si="12"/>
        <v>OverStock</v>
      </c>
      <c r="B215" s="14" t="s">
        <v>97</v>
      </c>
      <c r="C215" s="15" t="s">
        <v>53</v>
      </c>
      <c r="D215" s="16">
        <f>IFERROR(VLOOKUP(B215,#REF!,3,FALSE),0)</f>
        <v>0</v>
      </c>
      <c r="E215" s="25">
        <f t="shared" si="13"/>
        <v>49.3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222000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219000</v>
      </c>
      <c r="Q215" s="17">
        <v>3000</v>
      </c>
      <c r="R215" s="19">
        <v>222000</v>
      </c>
      <c r="S215" s="20">
        <v>49.3</v>
      </c>
      <c r="T215" s="21">
        <v>223.8</v>
      </c>
      <c r="U215" s="19">
        <v>4500</v>
      </c>
      <c r="V215" s="17">
        <v>992</v>
      </c>
      <c r="W215" s="22">
        <v>0.2</v>
      </c>
      <c r="X215" s="23">
        <f t="shared" si="14"/>
        <v>50</v>
      </c>
      <c r="Y215" s="17">
        <v>5200</v>
      </c>
      <c r="Z215" s="17">
        <v>3634</v>
      </c>
      <c r="AA215" s="17">
        <v>306</v>
      </c>
      <c r="AB215" s="17">
        <v>60</v>
      </c>
      <c r="AC215" s="15" t="s">
        <v>37</v>
      </c>
    </row>
    <row r="216" spans="1:29" hidden="1">
      <c r="A216" s="24" t="str">
        <f t="shared" si="12"/>
        <v>Normal</v>
      </c>
      <c r="B216" s="14" t="s">
        <v>256</v>
      </c>
      <c r="C216" s="15" t="s">
        <v>34</v>
      </c>
      <c r="D216" s="16">
        <f>IFERROR(VLOOKUP(B216,#REF!,3,FALSE),0)</f>
        <v>0</v>
      </c>
      <c r="E216" s="25">
        <f t="shared" si="13"/>
        <v>3.9</v>
      </c>
      <c r="F216" s="16" t="str">
        <f>IFERROR(VLOOKUP(B216,#REF!,6,FALSE),"")</f>
        <v/>
      </c>
      <c r="G216" s="17">
        <v>213190</v>
      </c>
      <c r="H216" s="17">
        <v>43190</v>
      </c>
      <c r="I216" s="17" t="str">
        <f>IFERROR(VLOOKUP(B216,#REF!,9,FALSE),"")</f>
        <v/>
      </c>
      <c r="J216" s="17">
        <v>106579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106579</v>
      </c>
      <c r="Q216" s="17">
        <v>0</v>
      </c>
      <c r="R216" s="19">
        <v>319769</v>
      </c>
      <c r="S216" s="20">
        <v>11.8</v>
      </c>
      <c r="T216" s="21" t="s">
        <v>35</v>
      </c>
      <c r="U216" s="19">
        <v>27092</v>
      </c>
      <c r="V216" s="17">
        <v>0</v>
      </c>
      <c r="W216" s="22" t="s">
        <v>36</v>
      </c>
      <c r="X216" s="23" t="str">
        <f t="shared" si="14"/>
        <v>E</v>
      </c>
      <c r="Y216" s="17">
        <v>0</v>
      </c>
      <c r="Z216" s="17">
        <v>0</v>
      </c>
      <c r="AA216" s="17">
        <v>0</v>
      </c>
      <c r="AB216" s="17">
        <v>15750</v>
      </c>
      <c r="AC216" s="15" t="s">
        <v>37</v>
      </c>
    </row>
    <row r="217" spans="1:29">
      <c r="A217" s="24" t="str">
        <f t="shared" si="12"/>
        <v>OverStock</v>
      </c>
      <c r="B217" s="14" t="s">
        <v>362</v>
      </c>
      <c r="C217" s="15" t="s">
        <v>144</v>
      </c>
      <c r="D217" s="16">
        <f>IFERROR(VLOOKUP(B217,#REF!,3,FALSE),0)</f>
        <v>0</v>
      </c>
      <c r="E217" s="25">
        <f t="shared" si="13"/>
        <v>46.9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205000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195000</v>
      </c>
      <c r="Q217" s="17">
        <v>10000</v>
      </c>
      <c r="R217" s="19">
        <v>205000</v>
      </c>
      <c r="S217" s="20">
        <v>46.9</v>
      </c>
      <c r="T217" s="21">
        <v>53.4</v>
      </c>
      <c r="U217" s="19">
        <v>4375</v>
      </c>
      <c r="V217" s="17">
        <v>3840</v>
      </c>
      <c r="W217" s="22">
        <v>0.9</v>
      </c>
      <c r="X217" s="23">
        <f t="shared" si="14"/>
        <v>100</v>
      </c>
      <c r="Y217" s="17">
        <v>11242</v>
      </c>
      <c r="Z217" s="17">
        <v>22319</v>
      </c>
      <c r="AA217" s="17">
        <v>4256</v>
      </c>
      <c r="AB217" s="17">
        <v>0</v>
      </c>
      <c r="AC217" s="15" t="s">
        <v>37</v>
      </c>
    </row>
    <row r="218" spans="1:29" hidden="1">
      <c r="A218" s="24" t="str">
        <f t="shared" si="12"/>
        <v>Normal</v>
      </c>
      <c r="B218" s="14" t="s">
        <v>258</v>
      </c>
      <c r="C218" s="15" t="s">
        <v>34</v>
      </c>
      <c r="D218" s="16">
        <f>IFERROR(VLOOKUP(B218,#REF!,3,FALSE),0)</f>
        <v>0</v>
      </c>
      <c r="E218" s="25">
        <f t="shared" si="13"/>
        <v>0.5</v>
      </c>
      <c r="F218" s="16" t="str">
        <f>IFERROR(VLOOKUP(B218,#REF!,6,FALSE),"")</f>
        <v/>
      </c>
      <c r="G218" s="17">
        <v>328200</v>
      </c>
      <c r="H218" s="17">
        <v>328200</v>
      </c>
      <c r="I218" s="17" t="str">
        <f>IFERROR(VLOOKUP(B218,#REF!,9,FALSE),"")</f>
        <v/>
      </c>
      <c r="J218" s="17">
        <v>16388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16388</v>
      </c>
      <c r="Q218" s="17">
        <v>0</v>
      </c>
      <c r="R218" s="19">
        <v>344588</v>
      </c>
      <c r="S218" s="20">
        <v>10.8</v>
      </c>
      <c r="T218" s="21" t="s">
        <v>35</v>
      </c>
      <c r="U218" s="19">
        <v>31776</v>
      </c>
      <c r="V218" s="17" t="s">
        <v>35</v>
      </c>
      <c r="W218" s="22" t="s">
        <v>36</v>
      </c>
      <c r="X218" s="23" t="str">
        <f t="shared" si="14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24" t="str">
        <f t="shared" si="12"/>
        <v>OverStock</v>
      </c>
      <c r="B219" s="14" t="s">
        <v>187</v>
      </c>
      <c r="C219" s="15" t="s">
        <v>171</v>
      </c>
      <c r="D219" s="16">
        <f>IFERROR(VLOOKUP(B219,#REF!,3,FALSE),0)</f>
        <v>0</v>
      </c>
      <c r="E219" s="25">
        <f t="shared" si="13"/>
        <v>46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69000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57000</v>
      </c>
      <c r="Q219" s="17">
        <v>12000</v>
      </c>
      <c r="R219" s="19">
        <v>69000</v>
      </c>
      <c r="S219" s="20">
        <v>46</v>
      </c>
      <c r="T219" s="21">
        <v>35.700000000000003</v>
      </c>
      <c r="U219" s="19">
        <v>1500</v>
      </c>
      <c r="V219" s="17">
        <v>1933</v>
      </c>
      <c r="W219" s="22">
        <v>1.3</v>
      </c>
      <c r="X219" s="23">
        <f t="shared" si="14"/>
        <v>100</v>
      </c>
      <c r="Y219" s="17">
        <v>4198</v>
      </c>
      <c r="Z219" s="17">
        <v>7880</v>
      </c>
      <c r="AA219" s="17">
        <v>11320</v>
      </c>
      <c r="AB219" s="17">
        <v>3960</v>
      </c>
      <c r="AC219" s="15" t="s">
        <v>37</v>
      </c>
    </row>
    <row r="220" spans="1:29" hidden="1">
      <c r="A220" s="24" t="str">
        <f t="shared" si="12"/>
        <v>Normal</v>
      </c>
      <c r="B220" s="14" t="s">
        <v>260</v>
      </c>
      <c r="C220" s="15" t="s">
        <v>34</v>
      </c>
      <c r="D220" s="16">
        <f>IFERROR(VLOOKUP(B220,#REF!,3,FALSE),0)</f>
        <v>0</v>
      </c>
      <c r="E220" s="25" t="str">
        <f t="shared" si="13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 t="s">
        <v>35</v>
      </c>
      <c r="T220" s="21">
        <v>0</v>
      </c>
      <c r="U220" s="19">
        <v>0</v>
      </c>
      <c r="V220" s="17">
        <v>7763</v>
      </c>
      <c r="W220" s="22" t="s">
        <v>42</v>
      </c>
      <c r="X220" s="23" t="str">
        <f t="shared" si="14"/>
        <v>F</v>
      </c>
      <c r="Y220" s="17">
        <v>24481</v>
      </c>
      <c r="Z220" s="17">
        <v>36353</v>
      </c>
      <c r="AA220" s="17">
        <v>21140</v>
      </c>
      <c r="AB220" s="17">
        <v>6080</v>
      </c>
      <c r="AC220" s="15" t="s">
        <v>37</v>
      </c>
    </row>
    <row r="221" spans="1:29" hidden="1">
      <c r="A221" s="24" t="str">
        <f t="shared" si="12"/>
        <v>Normal</v>
      </c>
      <c r="B221" s="14" t="s">
        <v>261</v>
      </c>
      <c r="C221" s="15" t="s">
        <v>34</v>
      </c>
      <c r="D221" s="16">
        <f>IFERROR(VLOOKUP(B221,#REF!,3,FALSE),0)</f>
        <v>0</v>
      </c>
      <c r="E221" s="25" t="str">
        <f t="shared" si="13"/>
        <v>前八週無拉料</v>
      </c>
      <c r="F221" s="16" t="str">
        <f>IFERROR(VLOOKUP(B221,#REF!,6,FALSE),"")</f>
        <v/>
      </c>
      <c r="G221" s="17">
        <v>46000</v>
      </c>
      <c r="H221" s="17">
        <v>26000</v>
      </c>
      <c r="I221" s="17" t="str">
        <f>IFERROR(VLOOKUP(B221,#REF!,9,FALSE),"")</f>
        <v/>
      </c>
      <c r="J221" s="17">
        <v>24000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24000</v>
      </c>
      <c r="Q221" s="17">
        <v>0</v>
      </c>
      <c r="R221" s="19">
        <v>70000</v>
      </c>
      <c r="S221" s="20" t="s">
        <v>35</v>
      </c>
      <c r="T221" s="21">
        <v>10.199999999999999</v>
      </c>
      <c r="U221" s="19">
        <v>0</v>
      </c>
      <c r="V221" s="17">
        <v>6874</v>
      </c>
      <c r="W221" s="22" t="s">
        <v>42</v>
      </c>
      <c r="X221" s="23" t="str">
        <f t="shared" si="14"/>
        <v>F</v>
      </c>
      <c r="Y221" s="17">
        <v>38167</v>
      </c>
      <c r="Z221" s="17">
        <v>21601</v>
      </c>
      <c r="AA221" s="17">
        <v>7550</v>
      </c>
      <c r="AB221" s="17">
        <v>4100</v>
      </c>
      <c r="AC221" s="15" t="s">
        <v>37</v>
      </c>
    </row>
    <row r="222" spans="1:29" hidden="1">
      <c r="A222" s="24" t="str">
        <f t="shared" si="12"/>
        <v>OverStock</v>
      </c>
      <c r="B222" s="14" t="s">
        <v>243</v>
      </c>
      <c r="C222" s="15" t="s">
        <v>34</v>
      </c>
      <c r="D222" s="16">
        <f>IFERROR(VLOOKUP(B222,#REF!,3,FALSE),0)</f>
        <v>0</v>
      </c>
      <c r="E222" s="25">
        <f t="shared" si="13"/>
        <v>46</v>
      </c>
      <c r="F222" s="16" t="str">
        <f>IFERROR(VLOOKUP(B222,#REF!,6,FALSE),"")</f>
        <v/>
      </c>
      <c r="G222" s="17">
        <v>8000</v>
      </c>
      <c r="H222" s="17">
        <v>0</v>
      </c>
      <c r="I222" s="17" t="str">
        <f>IFERROR(VLOOKUP(B222,#REF!,9,FALSE),"")</f>
        <v/>
      </c>
      <c r="J222" s="17">
        <v>23000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14000</v>
      </c>
      <c r="Q222" s="17">
        <v>9000</v>
      </c>
      <c r="R222" s="19">
        <v>31000</v>
      </c>
      <c r="S222" s="20">
        <v>62</v>
      </c>
      <c r="T222" s="21">
        <v>18.600000000000001</v>
      </c>
      <c r="U222" s="19">
        <v>500</v>
      </c>
      <c r="V222" s="17">
        <v>1667</v>
      </c>
      <c r="W222" s="22">
        <v>3.3</v>
      </c>
      <c r="X222" s="23">
        <f t="shared" si="14"/>
        <v>150</v>
      </c>
      <c r="Y222" s="17">
        <v>7000</v>
      </c>
      <c r="Z222" s="17">
        <v>4000</v>
      </c>
      <c r="AA222" s="17">
        <v>4000</v>
      </c>
      <c r="AB222" s="17">
        <v>4000</v>
      </c>
      <c r="AC222" s="15" t="s">
        <v>37</v>
      </c>
    </row>
    <row r="223" spans="1:29" hidden="1">
      <c r="A223" s="24" t="str">
        <f t="shared" si="12"/>
        <v>OverStock</v>
      </c>
      <c r="B223" s="14" t="s">
        <v>231</v>
      </c>
      <c r="C223" s="15" t="s">
        <v>34</v>
      </c>
      <c r="D223" s="16">
        <f>IFERROR(VLOOKUP(B223,#REF!,3,FALSE),0)</f>
        <v>0</v>
      </c>
      <c r="E223" s="25">
        <f t="shared" si="13"/>
        <v>43.2</v>
      </c>
      <c r="F223" s="16" t="str">
        <f>IFERROR(VLOOKUP(B223,#REF!,6,FALSE),"")</f>
        <v/>
      </c>
      <c r="G223" s="17">
        <v>690000</v>
      </c>
      <c r="H223" s="17">
        <v>606000</v>
      </c>
      <c r="I223" s="17" t="str">
        <f>IFERROR(VLOOKUP(B223,#REF!,9,FALSE),"")</f>
        <v/>
      </c>
      <c r="J223" s="17">
        <v>324000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324000</v>
      </c>
      <c r="Q223" s="17">
        <v>0</v>
      </c>
      <c r="R223" s="19">
        <v>1014000</v>
      </c>
      <c r="S223" s="20">
        <v>135.19999999999999</v>
      </c>
      <c r="T223" s="21">
        <v>15.4</v>
      </c>
      <c r="U223" s="19">
        <v>7500</v>
      </c>
      <c r="V223" s="17">
        <v>66041</v>
      </c>
      <c r="W223" s="22">
        <v>8.8000000000000007</v>
      </c>
      <c r="X223" s="23">
        <f t="shared" si="14"/>
        <v>150</v>
      </c>
      <c r="Y223" s="17">
        <v>93162</v>
      </c>
      <c r="Z223" s="17">
        <v>430411</v>
      </c>
      <c r="AA223" s="17">
        <v>229398</v>
      </c>
      <c r="AB223" s="17">
        <v>104045</v>
      </c>
      <c r="AC223" s="15" t="s">
        <v>37</v>
      </c>
    </row>
    <row r="224" spans="1:29" hidden="1">
      <c r="A224" s="24" t="str">
        <f t="shared" si="12"/>
        <v>Normal</v>
      </c>
      <c r="B224" s="14" t="s">
        <v>264</v>
      </c>
      <c r="C224" s="15" t="s">
        <v>34</v>
      </c>
      <c r="D224" s="16">
        <f>IFERROR(VLOOKUP(B224,#REF!,3,FALSE),0)</f>
        <v>0</v>
      </c>
      <c r="E224" s="25" t="str">
        <f t="shared" si="13"/>
        <v>前八週無拉料</v>
      </c>
      <c r="F224" s="16" t="str">
        <f>IFERROR(VLOOKUP(B224,#REF!,6,FALSE),"")</f>
        <v/>
      </c>
      <c r="G224" s="17">
        <v>28000</v>
      </c>
      <c r="H224" s="17">
        <v>18000</v>
      </c>
      <c r="I224" s="17" t="str">
        <f>IFERROR(VLOOKUP(B224,#REF!,9,FALSE),"")</f>
        <v/>
      </c>
      <c r="J224" s="17">
        <v>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4000</v>
      </c>
      <c r="Q224" s="17">
        <v>0</v>
      </c>
      <c r="R224" s="19">
        <v>32000</v>
      </c>
      <c r="S224" s="20" t="s">
        <v>35</v>
      </c>
      <c r="T224" s="21">
        <v>11.9</v>
      </c>
      <c r="U224" s="19">
        <v>0</v>
      </c>
      <c r="V224" s="17">
        <v>2680</v>
      </c>
      <c r="W224" s="22" t="s">
        <v>42</v>
      </c>
      <c r="X224" s="23" t="str">
        <f t="shared" si="14"/>
        <v>F</v>
      </c>
      <c r="Y224" s="17">
        <v>15014</v>
      </c>
      <c r="Z224" s="17">
        <v>8381</v>
      </c>
      <c r="AA224" s="17">
        <v>3362</v>
      </c>
      <c r="AB224" s="17">
        <v>1920</v>
      </c>
      <c r="AC224" s="15" t="s">
        <v>37</v>
      </c>
    </row>
    <row r="225" spans="1:29" hidden="1">
      <c r="A225" s="24" t="str">
        <f t="shared" si="12"/>
        <v>Normal</v>
      </c>
      <c r="B225" s="14" t="s">
        <v>265</v>
      </c>
      <c r="C225" s="15" t="s">
        <v>34</v>
      </c>
      <c r="D225" s="16">
        <f>IFERROR(VLOOKUP(B225,#REF!,3,FALSE),0)</f>
        <v>0</v>
      </c>
      <c r="E225" s="25">
        <f t="shared" si="13"/>
        <v>21.3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32000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32000</v>
      </c>
      <c r="R225" s="19">
        <v>32000</v>
      </c>
      <c r="S225" s="20">
        <v>21.3</v>
      </c>
      <c r="T225" s="21" t="s">
        <v>35</v>
      </c>
      <c r="U225" s="19">
        <v>1500</v>
      </c>
      <c r="V225" s="17" t="s">
        <v>35</v>
      </c>
      <c r="W225" s="22" t="s">
        <v>36</v>
      </c>
      <c r="X225" s="23" t="str">
        <f t="shared" si="14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24" t="str">
        <f t="shared" si="12"/>
        <v>OverStock</v>
      </c>
      <c r="B226" s="14" t="s">
        <v>383</v>
      </c>
      <c r="C226" s="15" t="s">
        <v>144</v>
      </c>
      <c r="D226" s="16">
        <f>IFERROR(VLOOKUP(B226,#REF!,3,FALSE),0)</f>
        <v>0</v>
      </c>
      <c r="E226" s="25">
        <f t="shared" si="13"/>
        <v>41.8</v>
      </c>
      <c r="F226" s="16" t="str">
        <f>IFERROR(VLOOKUP(B226,#REF!,6,FALSE),"")</f>
        <v/>
      </c>
      <c r="G226" s="17">
        <v>282000</v>
      </c>
      <c r="H226" s="17">
        <v>282000</v>
      </c>
      <c r="I226" s="17" t="str">
        <f>IFERROR(VLOOKUP(B226,#REF!,9,FALSE),"")</f>
        <v/>
      </c>
      <c r="J226" s="17">
        <v>282000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189000</v>
      </c>
      <c r="Q226" s="17">
        <v>93000</v>
      </c>
      <c r="R226" s="19">
        <v>564000</v>
      </c>
      <c r="S226" s="20">
        <v>83.6</v>
      </c>
      <c r="T226" s="21">
        <v>37.299999999999997</v>
      </c>
      <c r="U226" s="19">
        <v>6750</v>
      </c>
      <c r="V226" s="17">
        <v>15105</v>
      </c>
      <c r="W226" s="22">
        <v>2.2000000000000002</v>
      </c>
      <c r="X226" s="23">
        <f t="shared" si="14"/>
        <v>150</v>
      </c>
      <c r="Y226" s="17">
        <v>66851</v>
      </c>
      <c r="Z226" s="17">
        <v>33887</v>
      </c>
      <c r="AA226" s="17">
        <v>88000</v>
      </c>
      <c r="AB226" s="17">
        <v>35200</v>
      </c>
      <c r="AC226" s="15" t="s">
        <v>37</v>
      </c>
    </row>
    <row r="227" spans="1:29" hidden="1">
      <c r="A227" s="24" t="str">
        <f t="shared" si="12"/>
        <v>OverStock</v>
      </c>
      <c r="B227" s="14" t="s">
        <v>76</v>
      </c>
      <c r="C227" s="15" t="s">
        <v>53</v>
      </c>
      <c r="D227" s="16">
        <f>IFERROR(VLOOKUP(B227,#REF!,3,FALSE),0)</f>
        <v>0</v>
      </c>
      <c r="E227" s="25">
        <f t="shared" si="13"/>
        <v>40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15000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15000</v>
      </c>
      <c r="Q227" s="17">
        <v>0</v>
      </c>
      <c r="R227" s="19">
        <v>15000</v>
      </c>
      <c r="S227" s="20">
        <v>40</v>
      </c>
      <c r="T227" s="21">
        <v>250</v>
      </c>
      <c r="U227" s="19">
        <v>375</v>
      </c>
      <c r="V227" s="17">
        <v>60</v>
      </c>
      <c r="W227" s="22">
        <v>0.2</v>
      </c>
      <c r="X227" s="23">
        <f t="shared" si="14"/>
        <v>50</v>
      </c>
      <c r="Y227" s="17">
        <v>89</v>
      </c>
      <c r="Z227" s="17">
        <v>453</v>
      </c>
      <c r="AA227" s="17">
        <v>0</v>
      </c>
      <c r="AB227" s="17">
        <v>0</v>
      </c>
      <c r="AC227" s="15" t="s">
        <v>37</v>
      </c>
    </row>
    <row r="228" spans="1:29" hidden="1">
      <c r="A228" s="24" t="str">
        <f t="shared" si="12"/>
        <v>Normal</v>
      </c>
      <c r="B228" s="14" t="s">
        <v>268</v>
      </c>
      <c r="C228" s="15" t="s">
        <v>34</v>
      </c>
      <c r="D228" s="16">
        <f>IFERROR(VLOOKUP(B228,#REF!,3,FALSE),0)</f>
        <v>0</v>
      </c>
      <c r="E228" s="25" t="str">
        <f t="shared" si="13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>
        <v>0</v>
      </c>
      <c r="U228" s="19">
        <v>0</v>
      </c>
      <c r="V228" s="17">
        <v>191</v>
      </c>
      <c r="W228" s="22" t="s">
        <v>42</v>
      </c>
      <c r="X228" s="23" t="str">
        <f t="shared" si="14"/>
        <v>F</v>
      </c>
      <c r="Y228" s="17">
        <v>1718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24" t="str">
        <f t="shared" si="12"/>
        <v>Normal</v>
      </c>
      <c r="B229" s="14" t="s">
        <v>269</v>
      </c>
      <c r="C229" s="15" t="s">
        <v>34</v>
      </c>
      <c r="D229" s="16">
        <f>IFERROR(VLOOKUP(B229,#REF!,3,FALSE),0)</f>
        <v>0</v>
      </c>
      <c r="E229" s="25">
        <f t="shared" si="13"/>
        <v>0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>
        <v>0</v>
      </c>
      <c r="T229" s="21" t="s">
        <v>35</v>
      </c>
      <c r="U229" s="19">
        <v>375</v>
      </c>
      <c r="V229" s="17" t="s">
        <v>35</v>
      </c>
      <c r="W229" s="22" t="s">
        <v>36</v>
      </c>
      <c r="X229" s="23" t="str">
        <f t="shared" si="14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 hidden="1">
      <c r="A230" s="24" t="str">
        <f t="shared" si="12"/>
        <v>OverStock</v>
      </c>
      <c r="B230" s="14" t="s">
        <v>277</v>
      </c>
      <c r="C230" s="15" t="s">
        <v>34</v>
      </c>
      <c r="D230" s="16">
        <f>IFERROR(VLOOKUP(B230,#REF!,3,FALSE),0)</f>
        <v>0</v>
      </c>
      <c r="E230" s="25">
        <f t="shared" si="13"/>
        <v>40</v>
      </c>
      <c r="F230" s="16" t="str">
        <f>IFERROR(VLOOKUP(B230,#REF!,6,FALSE),"")</f>
        <v/>
      </c>
      <c r="G230" s="17">
        <v>1017000</v>
      </c>
      <c r="H230" s="17">
        <v>285000</v>
      </c>
      <c r="I230" s="17" t="str">
        <f>IFERROR(VLOOKUP(B230,#REF!,9,FALSE),"")</f>
        <v/>
      </c>
      <c r="J230" s="17">
        <v>570000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570000</v>
      </c>
      <c r="Q230" s="17">
        <v>0</v>
      </c>
      <c r="R230" s="19">
        <v>1587000</v>
      </c>
      <c r="S230" s="20">
        <v>111.4</v>
      </c>
      <c r="T230" s="21">
        <v>20.6</v>
      </c>
      <c r="U230" s="19">
        <v>14250</v>
      </c>
      <c r="V230" s="17">
        <v>77000</v>
      </c>
      <c r="W230" s="22">
        <v>5.4</v>
      </c>
      <c r="X230" s="23">
        <f t="shared" si="14"/>
        <v>150</v>
      </c>
      <c r="Y230" s="17">
        <v>228000</v>
      </c>
      <c r="Z230" s="17">
        <v>294000</v>
      </c>
      <c r="AA230" s="17">
        <v>315000</v>
      </c>
      <c r="AB230" s="17">
        <v>99000</v>
      </c>
      <c r="AC230" s="15" t="s">
        <v>37</v>
      </c>
    </row>
    <row r="231" spans="1:29" hidden="1">
      <c r="A231" s="24" t="str">
        <f t="shared" si="12"/>
        <v>Normal</v>
      </c>
      <c r="B231" s="14" t="s">
        <v>271</v>
      </c>
      <c r="C231" s="15" t="s">
        <v>34</v>
      </c>
      <c r="D231" s="16">
        <f>IFERROR(VLOOKUP(B231,#REF!,3,FALSE),0)</f>
        <v>0</v>
      </c>
      <c r="E231" s="25" t="str">
        <f t="shared" si="13"/>
        <v>前八週無拉料</v>
      </c>
      <c r="F231" s="16" t="str">
        <f>IFERROR(VLOOKUP(B231,#REF!,6,FALSE),"")</f>
        <v/>
      </c>
      <c r="G231" s="17">
        <v>12000</v>
      </c>
      <c r="H231" s="17">
        <v>12000</v>
      </c>
      <c r="I231" s="17" t="str">
        <f>IFERROR(VLOOKUP(B231,#REF!,9,FALSE),"")</f>
        <v/>
      </c>
      <c r="J231" s="17">
        <v>8000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8000</v>
      </c>
      <c r="Q231" s="17">
        <v>0</v>
      </c>
      <c r="R231" s="19">
        <v>20000</v>
      </c>
      <c r="S231" s="20" t="s">
        <v>35</v>
      </c>
      <c r="T231" s="21">
        <v>43.7</v>
      </c>
      <c r="U231" s="19">
        <v>0</v>
      </c>
      <c r="V231" s="17">
        <v>458</v>
      </c>
      <c r="W231" s="22" t="s">
        <v>42</v>
      </c>
      <c r="X231" s="23" t="str">
        <f t="shared" si="14"/>
        <v>F</v>
      </c>
      <c r="Y231" s="17">
        <v>0</v>
      </c>
      <c r="Z231" s="17">
        <v>3556</v>
      </c>
      <c r="AA231" s="17">
        <v>2566</v>
      </c>
      <c r="AB231" s="17">
        <v>0</v>
      </c>
      <c r="AC231" s="15" t="s">
        <v>37</v>
      </c>
    </row>
    <row r="232" spans="1:29">
      <c r="A232" s="24" t="str">
        <f t="shared" si="12"/>
        <v>OverStock</v>
      </c>
      <c r="B232" s="14" t="s">
        <v>378</v>
      </c>
      <c r="C232" s="15" t="s">
        <v>144</v>
      </c>
      <c r="D232" s="16">
        <f>IFERROR(VLOOKUP(B232,#REF!,3,FALSE),0)</f>
        <v>0</v>
      </c>
      <c r="E232" s="25">
        <f t="shared" si="13"/>
        <v>35.6</v>
      </c>
      <c r="F232" s="16" t="str">
        <f>IFERROR(VLOOKUP(B232,#REF!,6,FALSE),"")</f>
        <v/>
      </c>
      <c r="G232" s="17">
        <v>1068000</v>
      </c>
      <c r="H232" s="17">
        <v>567000</v>
      </c>
      <c r="I232" s="17" t="str">
        <f>IFERROR(VLOOKUP(B232,#REF!,9,FALSE),"")</f>
        <v/>
      </c>
      <c r="J232" s="17">
        <v>441000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6000</v>
      </c>
      <c r="P232" s="17">
        <v>402000</v>
      </c>
      <c r="Q232" s="17">
        <v>33000</v>
      </c>
      <c r="R232" s="19">
        <v>1509000</v>
      </c>
      <c r="S232" s="20">
        <v>121.9</v>
      </c>
      <c r="T232" s="21">
        <v>49</v>
      </c>
      <c r="U232" s="19">
        <v>12375</v>
      </c>
      <c r="V232" s="17">
        <v>30773</v>
      </c>
      <c r="W232" s="22">
        <v>2.5</v>
      </c>
      <c r="X232" s="23">
        <f t="shared" si="14"/>
        <v>150</v>
      </c>
      <c r="Y232" s="17">
        <v>78206</v>
      </c>
      <c r="Z232" s="17">
        <v>171145</v>
      </c>
      <c r="AA232" s="17">
        <v>67872</v>
      </c>
      <c r="AB232" s="17">
        <v>3756</v>
      </c>
      <c r="AC232" s="15" t="s">
        <v>37</v>
      </c>
    </row>
    <row r="233" spans="1:29" hidden="1">
      <c r="A233" s="24" t="str">
        <f t="shared" si="12"/>
        <v>OverStock</v>
      </c>
      <c r="B233" s="14" t="s">
        <v>94</v>
      </c>
      <c r="C233" s="15" t="s">
        <v>53</v>
      </c>
      <c r="D233" s="16">
        <f>IFERROR(VLOOKUP(B233,#REF!,3,FALSE),0)</f>
        <v>0</v>
      </c>
      <c r="E233" s="25">
        <f t="shared" si="13"/>
        <v>35.200000000000003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885000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552000</v>
      </c>
      <c r="Q233" s="17">
        <v>333000</v>
      </c>
      <c r="R233" s="19">
        <v>885000</v>
      </c>
      <c r="S233" s="20">
        <v>35.200000000000003</v>
      </c>
      <c r="T233" s="21">
        <v>12</v>
      </c>
      <c r="U233" s="19">
        <v>25125</v>
      </c>
      <c r="V233" s="17">
        <v>74046</v>
      </c>
      <c r="W233" s="22">
        <v>2.9</v>
      </c>
      <c r="X233" s="23">
        <f t="shared" si="14"/>
        <v>150</v>
      </c>
      <c r="Y233" s="17">
        <v>356812</v>
      </c>
      <c r="Z233" s="17">
        <v>206402</v>
      </c>
      <c r="AA233" s="17">
        <v>195135</v>
      </c>
      <c r="AB233" s="17">
        <v>62449</v>
      </c>
      <c r="AC233" s="15" t="s">
        <v>37</v>
      </c>
    </row>
    <row r="234" spans="1:29" hidden="1">
      <c r="A234" s="24" t="str">
        <f t="shared" si="12"/>
        <v>Normal</v>
      </c>
      <c r="B234" s="14" t="s">
        <v>274</v>
      </c>
      <c r="C234" s="15" t="s">
        <v>34</v>
      </c>
      <c r="D234" s="16">
        <f>IFERROR(VLOOKUP(B234,#REF!,3,FALSE),0)</f>
        <v>0</v>
      </c>
      <c r="E234" s="25">
        <f t="shared" si="13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 t="s">
        <v>35</v>
      </c>
      <c r="U234" s="19">
        <v>375</v>
      </c>
      <c r="V234" s="17" t="s">
        <v>35</v>
      </c>
      <c r="W234" s="22" t="s">
        <v>36</v>
      </c>
      <c r="X234" s="23" t="str">
        <f t="shared" si="14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24" t="str">
        <f t="shared" si="12"/>
        <v>OverStock</v>
      </c>
      <c r="B235" s="14" t="s">
        <v>237</v>
      </c>
      <c r="C235" s="15" t="s">
        <v>34</v>
      </c>
      <c r="D235" s="16">
        <f>IFERROR(VLOOKUP(B235,#REF!,3,FALSE),0)</f>
        <v>0</v>
      </c>
      <c r="E235" s="25">
        <f t="shared" si="13"/>
        <v>34.799999999999997</v>
      </c>
      <c r="F235" s="16" t="str">
        <f>IFERROR(VLOOKUP(B235,#REF!,6,FALSE),"")</f>
        <v/>
      </c>
      <c r="G235" s="17">
        <v>4710000</v>
      </c>
      <c r="H235" s="17">
        <v>2160000</v>
      </c>
      <c r="I235" s="17" t="str">
        <f>IFERROR(VLOOKUP(B235,#REF!,9,FALSE),"")</f>
        <v/>
      </c>
      <c r="J235" s="17">
        <v>3003000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2910000</v>
      </c>
      <c r="Q235" s="17">
        <v>93000</v>
      </c>
      <c r="R235" s="19">
        <v>7713000</v>
      </c>
      <c r="S235" s="20">
        <v>89.4</v>
      </c>
      <c r="T235" s="21">
        <v>23.5</v>
      </c>
      <c r="U235" s="19">
        <v>86250</v>
      </c>
      <c r="V235" s="17">
        <v>328466</v>
      </c>
      <c r="W235" s="22">
        <v>3.8</v>
      </c>
      <c r="X235" s="23">
        <f t="shared" si="14"/>
        <v>150</v>
      </c>
      <c r="Y235" s="17">
        <v>417536</v>
      </c>
      <c r="Z235" s="17">
        <v>2151843</v>
      </c>
      <c r="AA235" s="17">
        <v>932120</v>
      </c>
      <c r="AB235" s="17">
        <v>57776</v>
      </c>
      <c r="AC235" s="15" t="s">
        <v>37</v>
      </c>
    </row>
    <row r="236" spans="1:29" hidden="1">
      <c r="A236" s="24" t="str">
        <f t="shared" si="12"/>
        <v>OverStock</v>
      </c>
      <c r="B236" s="14" t="s">
        <v>113</v>
      </c>
      <c r="C236" s="15" t="s">
        <v>53</v>
      </c>
      <c r="D236" s="16">
        <f>IFERROR(VLOOKUP(B236,#REF!,3,FALSE),0)</f>
        <v>0</v>
      </c>
      <c r="E236" s="25">
        <f t="shared" si="13"/>
        <v>32</v>
      </c>
      <c r="F236" s="16" t="str">
        <f>IFERROR(VLOOKUP(B236,#REF!,6,FALSE),"")</f>
        <v/>
      </c>
      <c r="G236" s="17">
        <v>40000</v>
      </c>
      <c r="H236" s="17">
        <v>30000</v>
      </c>
      <c r="I236" s="17" t="str">
        <f>IFERROR(VLOOKUP(B236,#REF!,9,FALSE),"")</f>
        <v/>
      </c>
      <c r="J236" s="17">
        <v>20000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15000</v>
      </c>
      <c r="Q236" s="17">
        <v>5000</v>
      </c>
      <c r="R236" s="19">
        <v>60000</v>
      </c>
      <c r="S236" s="20">
        <v>96</v>
      </c>
      <c r="T236" s="21">
        <v>107.9</v>
      </c>
      <c r="U236" s="19">
        <v>625</v>
      </c>
      <c r="V236" s="17">
        <v>556</v>
      </c>
      <c r="W236" s="22">
        <v>0.9</v>
      </c>
      <c r="X236" s="23">
        <f t="shared" si="14"/>
        <v>100</v>
      </c>
      <c r="Y236" s="17">
        <v>5000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 hidden="1">
      <c r="A237" s="24" t="str">
        <f t="shared" si="12"/>
        <v>OverStock</v>
      </c>
      <c r="B237" s="14" t="s">
        <v>177</v>
      </c>
      <c r="C237" s="15" t="s">
        <v>171</v>
      </c>
      <c r="D237" s="16">
        <f>IFERROR(VLOOKUP(B237,#REF!,3,FALSE),0)</f>
        <v>0</v>
      </c>
      <c r="E237" s="25">
        <f t="shared" si="13"/>
        <v>32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48000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36000</v>
      </c>
      <c r="Q237" s="17">
        <v>12000</v>
      </c>
      <c r="R237" s="19">
        <v>48000</v>
      </c>
      <c r="S237" s="20">
        <v>32</v>
      </c>
      <c r="T237" s="21">
        <v>27.2</v>
      </c>
      <c r="U237" s="19">
        <v>1500</v>
      </c>
      <c r="V237" s="17">
        <v>1767</v>
      </c>
      <c r="W237" s="22">
        <v>1.2</v>
      </c>
      <c r="X237" s="23">
        <f t="shared" si="14"/>
        <v>100</v>
      </c>
      <c r="Y237" s="17">
        <v>2707</v>
      </c>
      <c r="Z237" s="17">
        <v>7880</v>
      </c>
      <c r="AA237" s="17">
        <v>11320</v>
      </c>
      <c r="AB237" s="17">
        <v>3960</v>
      </c>
      <c r="AC237" s="15" t="s">
        <v>37</v>
      </c>
    </row>
    <row r="238" spans="1:29" hidden="1">
      <c r="A238" s="24" t="str">
        <f t="shared" si="12"/>
        <v>OverStock</v>
      </c>
      <c r="B238" s="14" t="s">
        <v>225</v>
      </c>
      <c r="C238" s="15" t="s">
        <v>34</v>
      </c>
      <c r="D238" s="16">
        <f>IFERROR(VLOOKUP(B238,#REF!,3,FALSE),0)</f>
        <v>0</v>
      </c>
      <c r="E238" s="25">
        <f t="shared" si="13"/>
        <v>32</v>
      </c>
      <c r="F238" s="16" t="str">
        <f>IFERROR(VLOOKUP(B238,#REF!,6,FALSE),"")</f>
        <v/>
      </c>
      <c r="G238" s="17">
        <v>3000</v>
      </c>
      <c r="H238" s="17">
        <v>3000</v>
      </c>
      <c r="I238" s="17" t="str">
        <f>IFERROR(VLOOKUP(B238,#REF!,9,FALSE),"")</f>
        <v/>
      </c>
      <c r="J238" s="17">
        <v>12000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9000</v>
      </c>
      <c r="Q238" s="17">
        <v>3000</v>
      </c>
      <c r="R238" s="19">
        <v>15000</v>
      </c>
      <c r="S238" s="20">
        <v>40</v>
      </c>
      <c r="T238" s="21">
        <v>61.2</v>
      </c>
      <c r="U238" s="19">
        <v>375</v>
      </c>
      <c r="V238" s="17">
        <v>245</v>
      </c>
      <c r="W238" s="22">
        <v>0.7</v>
      </c>
      <c r="X238" s="23">
        <f t="shared" si="14"/>
        <v>100</v>
      </c>
      <c r="Y238" s="17">
        <v>0</v>
      </c>
      <c r="Z238" s="17">
        <v>2208</v>
      </c>
      <c r="AA238" s="17">
        <v>2160</v>
      </c>
      <c r="AB238" s="17">
        <v>0</v>
      </c>
      <c r="AC238" s="15" t="s">
        <v>37</v>
      </c>
    </row>
    <row r="239" spans="1:29" hidden="1">
      <c r="A239" s="24" t="str">
        <f t="shared" si="12"/>
        <v>Normal</v>
      </c>
      <c r="B239" s="14" t="s">
        <v>279</v>
      </c>
      <c r="C239" s="15" t="s">
        <v>34</v>
      </c>
      <c r="D239" s="16">
        <f>IFERROR(VLOOKUP(B239,#REF!,3,FALSE),0)</f>
        <v>0</v>
      </c>
      <c r="E239" s="25" t="str">
        <f t="shared" si="13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6000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6000</v>
      </c>
      <c r="Q239" s="17">
        <v>0</v>
      </c>
      <c r="R239" s="19">
        <v>6000</v>
      </c>
      <c r="S239" s="20" t="s">
        <v>35</v>
      </c>
      <c r="T239" s="21">
        <v>5.5</v>
      </c>
      <c r="U239" s="19">
        <v>0</v>
      </c>
      <c r="V239" s="17">
        <v>1093</v>
      </c>
      <c r="W239" s="22" t="s">
        <v>42</v>
      </c>
      <c r="X239" s="23" t="str">
        <f t="shared" si="14"/>
        <v>F</v>
      </c>
      <c r="Y239" s="17">
        <v>4704</v>
      </c>
      <c r="Z239" s="17">
        <v>4590</v>
      </c>
      <c r="AA239" s="17">
        <v>1170</v>
      </c>
      <c r="AB239" s="17">
        <v>540</v>
      </c>
      <c r="AC239" s="15" t="s">
        <v>37</v>
      </c>
    </row>
    <row r="240" spans="1:29" hidden="1">
      <c r="A240" s="24" t="str">
        <f t="shared" si="12"/>
        <v>Normal</v>
      </c>
      <c r="B240" s="14" t="s">
        <v>280</v>
      </c>
      <c r="C240" s="15" t="s">
        <v>34</v>
      </c>
      <c r="D240" s="16">
        <f>IFERROR(VLOOKUP(B240,#REF!,3,FALSE),0)</f>
        <v>0</v>
      </c>
      <c r="E240" s="25">
        <f t="shared" si="13"/>
        <v>24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18000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18000</v>
      </c>
      <c r="R240" s="19">
        <v>18000</v>
      </c>
      <c r="S240" s="20">
        <v>24</v>
      </c>
      <c r="T240" s="21" t="s">
        <v>35</v>
      </c>
      <c r="U240" s="19">
        <v>750</v>
      </c>
      <c r="V240" s="17" t="s">
        <v>35</v>
      </c>
      <c r="W240" s="22" t="s">
        <v>36</v>
      </c>
      <c r="X240" s="23" t="str">
        <f t="shared" si="14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24" t="str">
        <f t="shared" si="12"/>
        <v>Normal</v>
      </c>
      <c r="B241" s="14" t="s">
        <v>281</v>
      </c>
      <c r="C241" s="15" t="s">
        <v>34</v>
      </c>
      <c r="D241" s="16">
        <f>IFERROR(VLOOKUP(B241,#REF!,3,FALSE),0)</f>
        <v>0</v>
      </c>
      <c r="E241" s="25" t="str">
        <f t="shared" si="13"/>
        <v>前八週無拉料</v>
      </c>
      <c r="F241" s="16" t="str">
        <f>IFERROR(VLOOKUP(B241,#REF!,6,FALSE),"")</f>
        <v/>
      </c>
      <c r="G241" s="17">
        <v>12000</v>
      </c>
      <c r="H241" s="17">
        <v>6000</v>
      </c>
      <c r="I241" s="17" t="str">
        <f>IFERROR(VLOOKUP(B241,#REF!,9,FALSE),"")</f>
        <v/>
      </c>
      <c r="J241" s="17">
        <v>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3000</v>
      </c>
      <c r="Q241" s="17">
        <v>0</v>
      </c>
      <c r="R241" s="19">
        <v>15000</v>
      </c>
      <c r="S241" s="20" t="s">
        <v>35</v>
      </c>
      <c r="T241" s="21">
        <v>15</v>
      </c>
      <c r="U241" s="19">
        <v>0</v>
      </c>
      <c r="V241" s="17">
        <v>1000</v>
      </c>
      <c r="W241" s="22" t="s">
        <v>42</v>
      </c>
      <c r="X241" s="23" t="str">
        <f t="shared" si="14"/>
        <v>F</v>
      </c>
      <c r="Y241" s="17">
        <v>1000</v>
      </c>
      <c r="Z241" s="17">
        <v>4000</v>
      </c>
      <c r="AA241" s="17">
        <v>4000</v>
      </c>
      <c r="AB241" s="17">
        <v>2000</v>
      </c>
      <c r="AC241" s="15" t="s">
        <v>37</v>
      </c>
    </row>
    <row r="242" spans="1:29" hidden="1">
      <c r="A242" s="24" t="str">
        <f t="shared" si="12"/>
        <v>OverStock</v>
      </c>
      <c r="B242" s="14" t="s">
        <v>273</v>
      </c>
      <c r="C242" s="15" t="s">
        <v>34</v>
      </c>
      <c r="D242" s="16">
        <f>IFERROR(VLOOKUP(B242,#REF!,3,FALSE),0)</f>
        <v>0</v>
      </c>
      <c r="E242" s="25">
        <f t="shared" si="13"/>
        <v>31.9</v>
      </c>
      <c r="F242" s="16" t="str">
        <f>IFERROR(VLOOKUP(B242,#REF!,6,FALSE),"")</f>
        <v/>
      </c>
      <c r="G242" s="17">
        <v>1410000</v>
      </c>
      <c r="H242" s="17">
        <v>840000</v>
      </c>
      <c r="I242" s="17" t="str">
        <f>IFERROR(VLOOKUP(B242,#REF!,9,FALSE),"")</f>
        <v/>
      </c>
      <c r="J242" s="17">
        <v>693000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693000</v>
      </c>
      <c r="Q242" s="17">
        <v>0</v>
      </c>
      <c r="R242" s="19">
        <v>2103000</v>
      </c>
      <c r="S242" s="20">
        <v>96.7</v>
      </c>
      <c r="T242" s="21">
        <v>67.099999999999994</v>
      </c>
      <c r="U242" s="19">
        <v>21750</v>
      </c>
      <c r="V242" s="17">
        <v>31334</v>
      </c>
      <c r="W242" s="22">
        <v>1.4</v>
      </c>
      <c r="X242" s="23">
        <f t="shared" si="14"/>
        <v>100</v>
      </c>
      <c r="Y242" s="17">
        <v>88549</v>
      </c>
      <c r="Z242" s="17">
        <v>152494</v>
      </c>
      <c r="AA242" s="17">
        <v>41437</v>
      </c>
      <c r="AB242" s="17">
        <v>45</v>
      </c>
      <c r="AC242" s="15" t="s">
        <v>37</v>
      </c>
    </row>
    <row r="243" spans="1:29" hidden="1">
      <c r="A243" s="24" t="str">
        <f t="shared" si="12"/>
        <v>None</v>
      </c>
      <c r="B243" s="14" t="s">
        <v>283</v>
      </c>
      <c r="C243" s="15" t="s">
        <v>34</v>
      </c>
      <c r="D243" s="16">
        <f>IFERROR(VLOOKUP(B243,#REF!,3,FALSE),0)</f>
        <v>0</v>
      </c>
      <c r="E243" s="25" t="str">
        <f t="shared" si="13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 t="s">
        <v>35</v>
      </c>
      <c r="T243" s="21" t="s">
        <v>35</v>
      </c>
      <c r="U243" s="19">
        <v>0</v>
      </c>
      <c r="V243" s="17" t="s">
        <v>35</v>
      </c>
      <c r="W243" s="22" t="s">
        <v>36</v>
      </c>
      <c r="X243" s="23" t="str">
        <f t="shared" si="14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24" t="str">
        <f t="shared" si="12"/>
        <v>Normal</v>
      </c>
      <c r="B244" s="14" t="s">
        <v>284</v>
      </c>
      <c r="C244" s="15" t="s">
        <v>34</v>
      </c>
      <c r="D244" s="16">
        <f>IFERROR(VLOOKUP(B244,#REF!,3,FALSE),0)</f>
        <v>0</v>
      </c>
      <c r="E244" s="25">
        <f t="shared" si="13"/>
        <v>7.7</v>
      </c>
      <c r="F244" s="16" t="str">
        <f>IFERROR(VLOOKUP(B244,#REF!,6,FALSE),"")</f>
        <v/>
      </c>
      <c r="G244" s="17">
        <v>21000</v>
      </c>
      <c r="H244" s="17">
        <v>21000</v>
      </c>
      <c r="I244" s="17" t="str">
        <f>IFERROR(VLOOKUP(B244,#REF!,9,FALSE),"")</f>
        <v/>
      </c>
      <c r="J244" s="17">
        <v>144000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102000</v>
      </c>
      <c r="Q244" s="17">
        <v>42000</v>
      </c>
      <c r="R244" s="19">
        <v>165000</v>
      </c>
      <c r="S244" s="20">
        <v>8.8000000000000007</v>
      </c>
      <c r="T244" s="21">
        <v>11.3</v>
      </c>
      <c r="U244" s="19">
        <v>18750</v>
      </c>
      <c r="V244" s="17">
        <v>14541</v>
      </c>
      <c r="W244" s="22">
        <v>0.8</v>
      </c>
      <c r="X244" s="23">
        <f t="shared" si="14"/>
        <v>100</v>
      </c>
      <c r="Y244" s="17">
        <v>4795</v>
      </c>
      <c r="Z244" s="17">
        <v>108629</v>
      </c>
      <c r="AA244" s="17">
        <v>49444</v>
      </c>
      <c r="AB244" s="17">
        <v>3348</v>
      </c>
      <c r="AC244" s="15" t="s">
        <v>37</v>
      </c>
    </row>
    <row r="245" spans="1:29" hidden="1">
      <c r="A245" s="24" t="str">
        <f t="shared" si="12"/>
        <v>OverStock</v>
      </c>
      <c r="B245" s="14" t="s">
        <v>267</v>
      </c>
      <c r="C245" s="15" t="s">
        <v>34</v>
      </c>
      <c r="D245" s="16">
        <f>IFERROR(VLOOKUP(B245,#REF!,3,FALSE),0)</f>
        <v>0</v>
      </c>
      <c r="E245" s="25">
        <f t="shared" si="13"/>
        <v>30.7</v>
      </c>
      <c r="F245" s="16" t="str">
        <f>IFERROR(VLOOKUP(B245,#REF!,6,FALSE),"")</f>
        <v/>
      </c>
      <c r="G245" s="17">
        <v>28000</v>
      </c>
      <c r="H245" s="17">
        <v>0</v>
      </c>
      <c r="I245" s="17" t="str">
        <f>IFERROR(VLOOKUP(B245,#REF!,9,FALSE),"")</f>
        <v/>
      </c>
      <c r="J245" s="17">
        <v>46000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46000</v>
      </c>
      <c r="Q245" s="17">
        <v>0</v>
      </c>
      <c r="R245" s="19">
        <v>74000</v>
      </c>
      <c r="S245" s="20">
        <v>49.3</v>
      </c>
      <c r="T245" s="21">
        <v>18.5</v>
      </c>
      <c r="U245" s="19">
        <v>1500</v>
      </c>
      <c r="V245" s="17">
        <v>4000</v>
      </c>
      <c r="W245" s="22">
        <v>2.7</v>
      </c>
      <c r="X245" s="23">
        <f t="shared" si="14"/>
        <v>150</v>
      </c>
      <c r="Y245" s="17">
        <v>21000</v>
      </c>
      <c r="Z245" s="17">
        <v>9000</v>
      </c>
      <c r="AA245" s="17">
        <v>15000</v>
      </c>
      <c r="AB245" s="17">
        <v>3000</v>
      </c>
      <c r="AC245" s="15" t="s">
        <v>37</v>
      </c>
    </row>
    <row r="246" spans="1:29" hidden="1">
      <c r="A246" s="24" t="str">
        <f t="shared" si="12"/>
        <v>OverStock</v>
      </c>
      <c r="B246" s="14" t="s">
        <v>228</v>
      </c>
      <c r="C246" s="15" t="s">
        <v>34</v>
      </c>
      <c r="D246" s="16">
        <f>IFERROR(VLOOKUP(B246,#REF!,3,FALSE),0)</f>
        <v>0</v>
      </c>
      <c r="E246" s="25">
        <f t="shared" si="13"/>
        <v>30.6</v>
      </c>
      <c r="F246" s="16" t="str">
        <f>IFERROR(VLOOKUP(B246,#REF!,6,FALSE),"")</f>
        <v/>
      </c>
      <c r="G246" s="17">
        <v>3104000</v>
      </c>
      <c r="H246" s="17">
        <v>0</v>
      </c>
      <c r="I246" s="17" t="str">
        <f>IFERROR(VLOOKUP(B246,#REF!,9,FALSE),"")</f>
        <v/>
      </c>
      <c r="J246" s="17">
        <v>5760000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5760000</v>
      </c>
      <c r="Q246" s="17">
        <v>0</v>
      </c>
      <c r="R246" s="19">
        <v>8864000</v>
      </c>
      <c r="S246" s="20">
        <v>47.1</v>
      </c>
      <c r="T246" s="21">
        <v>27.5</v>
      </c>
      <c r="U246" s="19">
        <v>188000</v>
      </c>
      <c r="V246" s="17">
        <v>322454</v>
      </c>
      <c r="W246" s="22">
        <v>1.7</v>
      </c>
      <c r="X246" s="23">
        <f t="shared" si="14"/>
        <v>100</v>
      </c>
      <c r="Y246" s="17">
        <v>712958</v>
      </c>
      <c r="Z246" s="17">
        <v>1731844</v>
      </c>
      <c r="AA246" s="17">
        <v>1768400</v>
      </c>
      <c r="AB246" s="17">
        <v>843015</v>
      </c>
      <c r="AC246" s="15" t="s">
        <v>37</v>
      </c>
    </row>
    <row r="247" spans="1:29" hidden="1">
      <c r="A247" s="24" t="str">
        <f t="shared" si="12"/>
        <v>Normal</v>
      </c>
      <c r="B247" s="14" t="s">
        <v>287</v>
      </c>
      <c r="C247" s="15" t="s">
        <v>34</v>
      </c>
      <c r="D247" s="16">
        <f>IFERROR(VLOOKUP(B247,#REF!,3,FALSE),0)</f>
        <v>0</v>
      </c>
      <c r="E247" s="25">
        <f t="shared" si="13"/>
        <v>0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>
        <v>0</v>
      </c>
      <c r="T247" s="21" t="s">
        <v>35</v>
      </c>
      <c r="U247" s="19">
        <v>1125</v>
      </c>
      <c r="V247" s="17" t="s">
        <v>35</v>
      </c>
      <c r="W247" s="22" t="s">
        <v>36</v>
      </c>
      <c r="X247" s="23" t="str">
        <f t="shared" si="14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 hidden="1">
      <c r="A248" s="24" t="str">
        <f t="shared" si="12"/>
        <v>Normal</v>
      </c>
      <c r="B248" s="14" t="s">
        <v>288</v>
      </c>
      <c r="C248" s="15" t="s">
        <v>34</v>
      </c>
      <c r="D248" s="16">
        <f>IFERROR(VLOOKUP(B248,#REF!,3,FALSE),0)</f>
        <v>0</v>
      </c>
      <c r="E248" s="25" t="str">
        <f t="shared" si="13"/>
        <v>前八週無拉料</v>
      </c>
      <c r="F248" s="16" t="str">
        <f>IFERROR(VLOOKUP(B248,#REF!,6,FALSE),"")</f>
        <v/>
      </c>
      <c r="G248" s="17">
        <v>2046000</v>
      </c>
      <c r="H248" s="17">
        <v>666000</v>
      </c>
      <c r="I248" s="17" t="str">
        <f>IFERROR(VLOOKUP(B248,#REF!,9,FALSE),"")</f>
        <v/>
      </c>
      <c r="J248" s="17">
        <v>1236000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1236000</v>
      </c>
      <c r="Q248" s="17">
        <v>0</v>
      </c>
      <c r="R248" s="19">
        <v>3282000</v>
      </c>
      <c r="S248" s="20" t="s">
        <v>35</v>
      </c>
      <c r="T248" s="21">
        <v>19</v>
      </c>
      <c r="U248" s="19">
        <v>0</v>
      </c>
      <c r="V248" s="17">
        <v>172859</v>
      </c>
      <c r="W248" s="22" t="s">
        <v>42</v>
      </c>
      <c r="X248" s="23" t="str">
        <f t="shared" si="14"/>
        <v>F</v>
      </c>
      <c r="Y248" s="17">
        <v>513000</v>
      </c>
      <c r="Z248" s="17">
        <v>675924</v>
      </c>
      <c r="AA248" s="17">
        <v>724620</v>
      </c>
      <c r="AB248" s="17">
        <v>243585</v>
      </c>
      <c r="AC248" s="15" t="s">
        <v>37</v>
      </c>
    </row>
    <row r="249" spans="1:29" hidden="1">
      <c r="A249" s="24" t="str">
        <f t="shared" si="12"/>
        <v>Normal</v>
      </c>
      <c r="B249" s="14" t="s">
        <v>289</v>
      </c>
      <c r="C249" s="15" t="s">
        <v>34</v>
      </c>
      <c r="D249" s="16">
        <f>IFERROR(VLOOKUP(B249,#REF!,3,FALSE),0)</f>
        <v>0</v>
      </c>
      <c r="E249" s="25" t="str">
        <f t="shared" si="13"/>
        <v>前八週無拉料</v>
      </c>
      <c r="F249" s="16" t="str">
        <f>IFERROR(VLOOKUP(B249,#REF!,6,FALSE),"")</f>
        <v/>
      </c>
      <c r="G249" s="17">
        <v>225000</v>
      </c>
      <c r="H249" s="17">
        <v>39000</v>
      </c>
      <c r="I249" s="17" t="str">
        <f>IFERROR(VLOOKUP(B249,#REF!,9,FALSE),"")</f>
        <v/>
      </c>
      <c r="J249" s="17">
        <v>132000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132000</v>
      </c>
      <c r="Q249" s="17">
        <v>0</v>
      </c>
      <c r="R249" s="19">
        <v>357000</v>
      </c>
      <c r="S249" s="20" t="s">
        <v>35</v>
      </c>
      <c r="T249" s="21">
        <v>15.3</v>
      </c>
      <c r="U249" s="19">
        <v>0</v>
      </c>
      <c r="V249" s="17">
        <v>23292</v>
      </c>
      <c r="W249" s="22" t="s">
        <v>42</v>
      </c>
      <c r="X249" s="23" t="str">
        <f t="shared" si="14"/>
        <v>F</v>
      </c>
      <c r="Y249" s="17">
        <v>121687</v>
      </c>
      <c r="Z249" s="17">
        <v>78127</v>
      </c>
      <c r="AA249" s="17">
        <v>22530</v>
      </c>
      <c r="AB249" s="17">
        <v>10260</v>
      </c>
      <c r="AC249" s="15" t="s">
        <v>37</v>
      </c>
    </row>
    <row r="250" spans="1:29" hidden="1">
      <c r="A250" s="24" t="str">
        <f t="shared" si="12"/>
        <v>OverStock</v>
      </c>
      <c r="B250" s="14" t="s">
        <v>227</v>
      </c>
      <c r="C250" s="15" t="s">
        <v>34</v>
      </c>
      <c r="D250" s="16">
        <f>IFERROR(VLOOKUP(B250,#REF!,3,FALSE),0)</f>
        <v>0</v>
      </c>
      <c r="E250" s="25">
        <f t="shared" si="13"/>
        <v>28.6</v>
      </c>
      <c r="F250" s="16" t="str">
        <f>IFERROR(VLOOKUP(B250,#REF!,6,FALSE),"")</f>
        <v/>
      </c>
      <c r="G250" s="17">
        <v>248000</v>
      </c>
      <c r="H250" s="17">
        <v>64000</v>
      </c>
      <c r="I250" s="17" t="str">
        <f>IFERROR(VLOOKUP(B250,#REF!,9,FALSE),"")</f>
        <v/>
      </c>
      <c r="J250" s="17">
        <v>400000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208000</v>
      </c>
      <c r="Q250" s="17">
        <v>192000</v>
      </c>
      <c r="R250" s="19">
        <v>648000</v>
      </c>
      <c r="S250" s="20">
        <v>46.3</v>
      </c>
      <c r="T250" s="21">
        <v>16.2</v>
      </c>
      <c r="U250" s="19">
        <v>14000</v>
      </c>
      <c r="V250" s="17">
        <v>40000</v>
      </c>
      <c r="W250" s="22">
        <v>2.9</v>
      </c>
      <c r="X250" s="23">
        <f t="shared" si="14"/>
        <v>150</v>
      </c>
      <c r="Y250" s="17">
        <v>136000</v>
      </c>
      <c r="Z250" s="17">
        <v>136000</v>
      </c>
      <c r="AA250" s="17">
        <v>96000</v>
      </c>
      <c r="AB250" s="17">
        <v>0</v>
      </c>
      <c r="AC250" s="15" t="s">
        <v>37</v>
      </c>
    </row>
    <row r="251" spans="1:29" hidden="1">
      <c r="A251" s="24" t="str">
        <f t="shared" si="12"/>
        <v>OverStock</v>
      </c>
      <c r="B251" s="14" t="s">
        <v>234</v>
      </c>
      <c r="C251" s="15" t="s">
        <v>34</v>
      </c>
      <c r="D251" s="16">
        <f>IFERROR(VLOOKUP(B251,#REF!,3,FALSE),0)</f>
        <v>0</v>
      </c>
      <c r="E251" s="25">
        <f t="shared" si="13"/>
        <v>28</v>
      </c>
      <c r="F251" s="16" t="str">
        <f>IFERROR(VLOOKUP(B251,#REF!,6,FALSE),"")</f>
        <v/>
      </c>
      <c r="G251" s="17">
        <v>1914000</v>
      </c>
      <c r="H251" s="17">
        <v>1344000</v>
      </c>
      <c r="I251" s="17" t="str">
        <f>IFERROR(VLOOKUP(B251,#REF!,9,FALSE),"")</f>
        <v/>
      </c>
      <c r="J251" s="17">
        <v>504000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351000</v>
      </c>
      <c r="Q251" s="17">
        <v>153000</v>
      </c>
      <c r="R251" s="19">
        <v>2418000</v>
      </c>
      <c r="S251" s="20">
        <v>134.30000000000001</v>
      </c>
      <c r="T251" s="21">
        <v>47.6</v>
      </c>
      <c r="U251" s="19">
        <v>18000</v>
      </c>
      <c r="V251" s="17">
        <v>50763</v>
      </c>
      <c r="W251" s="22">
        <v>2.8</v>
      </c>
      <c r="X251" s="23">
        <f t="shared" si="14"/>
        <v>150</v>
      </c>
      <c r="Y251" s="17">
        <v>127083</v>
      </c>
      <c r="Z251" s="17">
        <v>258930</v>
      </c>
      <c r="AA251" s="17">
        <v>160577</v>
      </c>
      <c r="AB251" s="17">
        <v>22710</v>
      </c>
      <c r="AC251" s="15" t="s">
        <v>37</v>
      </c>
    </row>
    <row r="252" spans="1:29" hidden="1">
      <c r="A252" s="24" t="str">
        <f t="shared" si="12"/>
        <v>OverStock</v>
      </c>
      <c r="B252" s="14" t="s">
        <v>136</v>
      </c>
      <c r="C252" s="15" t="s">
        <v>53</v>
      </c>
      <c r="D252" s="16">
        <f>IFERROR(VLOOKUP(B252,#REF!,3,FALSE),0)</f>
        <v>0</v>
      </c>
      <c r="E252" s="25">
        <f t="shared" si="13"/>
        <v>27.2</v>
      </c>
      <c r="F252" s="16" t="str">
        <f>IFERROR(VLOOKUP(B252,#REF!,6,FALSE),"")</f>
        <v/>
      </c>
      <c r="G252" s="17">
        <v>201000</v>
      </c>
      <c r="H252" s="17">
        <v>201000</v>
      </c>
      <c r="I252" s="17" t="str">
        <f>IFERROR(VLOOKUP(B252,#REF!,9,FALSE),"")</f>
        <v/>
      </c>
      <c r="J252" s="17">
        <v>183911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147000</v>
      </c>
      <c r="Q252" s="17">
        <v>36911</v>
      </c>
      <c r="R252" s="19">
        <v>384911</v>
      </c>
      <c r="S252" s="20">
        <v>57</v>
      </c>
      <c r="T252" s="21">
        <v>384911</v>
      </c>
      <c r="U252" s="19">
        <v>6750</v>
      </c>
      <c r="V252" s="17">
        <v>1</v>
      </c>
      <c r="W252" s="22">
        <v>0</v>
      </c>
      <c r="X252" s="23">
        <f t="shared" si="14"/>
        <v>50</v>
      </c>
      <c r="Y252" s="17">
        <v>9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24" t="str">
        <f t="shared" si="12"/>
        <v>Normal</v>
      </c>
      <c r="B253" s="14" t="s">
        <v>293</v>
      </c>
      <c r="C253" s="15" t="s">
        <v>34</v>
      </c>
      <c r="D253" s="16">
        <f>IFERROR(VLOOKUP(B253,#REF!,3,FALSE),0)</f>
        <v>0</v>
      </c>
      <c r="E253" s="25" t="str">
        <f t="shared" si="13"/>
        <v>前八週無拉料</v>
      </c>
      <c r="F253" s="16" t="str">
        <f>IFERROR(VLOOKUP(B253,#REF!,6,FALSE),"")</f>
        <v/>
      </c>
      <c r="G253" s="17">
        <v>6000</v>
      </c>
      <c r="H253" s="17">
        <v>6000</v>
      </c>
      <c r="I253" s="17" t="str">
        <f>IFERROR(VLOOKUP(B253,#REF!,9,FALSE),"")</f>
        <v/>
      </c>
      <c r="J253" s="17">
        <v>9000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9000</v>
      </c>
      <c r="Q253" s="17">
        <v>0</v>
      </c>
      <c r="R253" s="19">
        <v>15000</v>
      </c>
      <c r="S253" s="20" t="s">
        <v>35</v>
      </c>
      <c r="T253" s="21">
        <v>45</v>
      </c>
      <c r="U253" s="19">
        <v>0</v>
      </c>
      <c r="V253" s="17">
        <v>333</v>
      </c>
      <c r="W253" s="22" t="s">
        <v>42</v>
      </c>
      <c r="X253" s="23" t="str">
        <f t="shared" si="14"/>
        <v>F</v>
      </c>
      <c r="Y253" s="17">
        <v>3000</v>
      </c>
      <c r="Z253" s="17">
        <v>0</v>
      </c>
      <c r="AA253" s="17">
        <v>3000</v>
      </c>
      <c r="AB253" s="17">
        <v>0</v>
      </c>
      <c r="AC253" s="15" t="s">
        <v>37</v>
      </c>
    </row>
    <row r="254" spans="1:29" hidden="1">
      <c r="A254" s="24" t="str">
        <f t="shared" si="12"/>
        <v>OverStock</v>
      </c>
      <c r="B254" s="14" t="s">
        <v>304</v>
      </c>
      <c r="C254" s="15" t="s">
        <v>34</v>
      </c>
      <c r="D254" s="16">
        <f>IFERROR(VLOOKUP(B254,#REF!,3,FALSE),0)</f>
        <v>0</v>
      </c>
      <c r="E254" s="25">
        <f t="shared" si="13"/>
        <v>27.2</v>
      </c>
      <c r="F254" s="16" t="str">
        <f>IFERROR(VLOOKUP(B254,#REF!,6,FALSE),"")</f>
        <v/>
      </c>
      <c r="G254" s="17">
        <v>92000</v>
      </c>
      <c r="H254" s="17">
        <v>24000</v>
      </c>
      <c r="I254" s="17" t="str">
        <f>IFERROR(VLOOKUP(B254,#REF!,9,FALSE),"")</f>
        <v/>
      </c>
      <c r="J254" s="17">
        <v>68000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68000</v>
      </c>
      <c r="Q254" s="17">
        <v>0</v>
      </c>
      <c r="R254" s="19">
        <v>160000</v>
      </c>
      <c r="S254" s="20">
        <v>64</v>
      </c>
      <c r="T254" s="21">
        <v>15.5</v>
      </c>
      <c r="U254" s="19">
        <v>2500</v>
      </c>
      <c r="V254" s="17">
        <v>10320</v>
      </c>
      <c r="W254" s="22">
        <v>4.0999999999999996</v>
      </c>
      <c r="X254" s="23">
        <f t="shared" si="14"/>
        <v>150</v>
      </c>
      <c r="Y254" s="17">
        <v>27866</v>
      </c>
      <c r="Z254" s="17">
        <v>53285</v>
      </c>
      <c r="AA254" s="17">
        <v>49052</v>
      </c>
      <c r="AB254" s="17">
        <v>23683</v>
      </c>
      <c r="AC254" s="15" t="s">
        <v>37</v>
      </c>
    </row>
    <row r="255" spans="1:29" hidden="1">
      <c r="A255" s="24" t="str">
        <f t="shared" si="12"/>
        <v>Normal</v>
      </c>
      <c r="B255" s="14" t="s">
        <v>295</v>
      </c>
      <c r="C255" s="15" t="s">
        <v>34</v>
      </c>
      <c r="D255" s="16">
        <f>IFERROR(VLOOKUP(B255,#REF!,3,FALSE),0)</f>
        <v>0</v>
      </c>
      <c r="E255" s="25" t="str">
        <f t="shared" si="13"/>
        <v>前八週無拉料</v>
      </c>
      <c r="F255" s="16" t="str">
        <f>IFERROR(VLOOKUP(B255,#REF!,6,FALSE),"")</f>
        <v/>
      </c>
      <c r="G255" s="17">
        <v>6000</v>
      </c>
      <c r="H255" s="17">
        <v>6000</v>
      </c>
      <c r="I255" s="17" t="str">
        <f>IFERROR(VLOOKUP(B255,#REF!,9,FALSE),"")</f>
        <v/>
      </c>
      <c r="J255" s="17">
        <v>9000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9000</v>
      </c>
      <c r="Q255" s="17">
        <v>0</v>
      </c>
      <c r="R255" s="19">
        <v>15000</v>
      </c>
      <c r="S255" s="20" t="s">
        <v>35</v>
      </c>
      <c r="T255" s="21">
        <v>21.6</v>
      </c>
      <c r="U255" s="19">
        <v>0</v>
      </c>
      <c r="V255" s="17">
        <v>696</v>
      </c>
      <c r="W255" s="22" t="s">
        <v>42</v>
      </c>
      <c r="X255" s="23" t="str">
        <f t="shared" si="14"/>
        <v>F</v>
      </c>
      <c r="Y255" s="17">
        <v>2073</v>
      </c>
      <c r="Z255" s="17">
        <v>3139</v>
      </c>
      <c r="AA255" s="17">
        <v>2780</v>
      </c>
      <c r="AB255" s="17">
        <v>729</v>
      </c>
      <c r="AC255" s="15" t="s">
        <v>37</v>
      </c>
    </row>
    <row r="256" spans="1:29" hidden="1">
      <c r="A256" s="24" t="str">
        <f t="shared" si="12"/>
        <v>OverStock</v>
      </c>
      <c r="B256" s="14" t="s">
        <v>236</v>
      </c>
      <c r="C256" s="15" t="s">
        <v>34</v>
      </c>
      <c r="D256" s="16">
        <f>IFERROR(VLOOKUP(B256,#REF!,3,FALSE),0)</f>
        <v>0</v>
      </c>
      <c r="E256" s="25">
        <f t="shared" si="13"/>
        <v>26.5</v>
      </c>
      <c r="F256" s="16" t="str">
        <f>IFERROR(VLOOKUP(B256,#REF!,6,FALSE),"")</f>
        <v/>
      </c>
      <c r="G256" s="17">
        <v>14904000</v>
      </c>
      <c r="H256" s="17">
        <v>10408000</v>
      </c>
      <c r="I256" s="17" t="str">
        <f>IFERROR(VLOOKUP(B256,#REF!,9,FALSE),"")</f>
        <v/>
      </c>
      <c r="J256" s="17">
        <v>14894000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13678000</v>
      </c>
      <c r="Q256" s="17">
        <v>1216000</v>
      </c>
      <c r="R256" s="19">
        <v>29798000</v>
      </c>
      <c r="S256" s="20">
        <v>53.1</v>
      </c>
      <c r="T256" s="21">
        <v>44.6</v>
      </c>
      <c r="U256" s="19">
        <v>561000</v>
      </c>
      <c r="V256" s="17">
        <v>667657</v>
      </c>
      <c r="W256" s="22">
        <v>1.2</v>
      </c>
      <c r="X256" s="23">
        <f t="shared" si="14"/>
        <v>100</v>
      </c>
      <c r="Y256" s="17">
        <v>843239</v>
      </c>
      <c r="Z256" s="17">
        <v>4159947</v>
      </c>
      <c r="AA256" s="17">
        <v>2019694</v>
      </c>
      <c r="AB256" s="17">
        <v>127028</v>
      </c>
      <c r="AC256" s="15" t="s">
        <v>37</v>
      </c>
    </row>
    <row r="257" spans="1:29" hidden="1">
      <c r="A257" s="24" t="str">
        <f t="shared" si="12"/>
        <v>OverStock</v>
      </c>
      <c r="B257" s="14" t="s">
        <v>92</v>
      </c>
      <c r="C257" s="15" t="s">
        <v>53</v>
      </c>
      <c r="D257" s="16">
        <f>IFERROR(VLOOKUP(B257,#REF!,3,FALSE),0)</f>
        <v>0</v>
      </c>
      <c r="E257" s="25">
        <f t="shared" si="13"/>
        <v>26.3</v>
      </c>
      <c r="F257" s="16" t="str">
        <f>IFERROR(VLOOKUP(B257,#REF!,6,FALSE),"")</f>
        <v/>
      </c>
      <c r="G257" s="17">
        <v>522000</v>
      </c>
      <c r="H257" s="17">
        <v>192000</v>
      </c>
      <c r="I257" s="17" t="str">
        <f>IFERROR(VLOOKUP(B257,#REF!,9,FALSE),"")</f>
        <v/>
      </c>
      <c r="J257" s="17">
        <v>69000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69000</v>
      </c>
      <c r="Q257" s="17">
        <v>0</v>
      </c>
      <c r="R257" s="19">
        <v>591000</v>
      </c>
      <c r="S257" s="20">
        <v>225.1</v>
      </c>
      <c r="T257" s="21">
        <v>183</v>
      </c>
      <c r="U257" s="19">
        <v>2625</v>
      </c>
      <c r="V257" s="17">
        <v>3230</v>
      </c>
      <c r="W257" s="22">
        <v>1.2</v>
      </c>
      <c r="X257" s="23">
        <f t="shared" si="14"/>
        <v>100</v>
      </c>
      <c r="Y257" s="17">
        <v>0</v>
      </c>
      <c r="Z257" s="17">
        <v>29073</v>
      </c>
      <c r="AA257" s="17">
        <v>0</v>
      </c>
      <c r="AB257" s="17">
        <v>0</v>
      </c>
      <c r="AC257" s="15" t="s">
        <v>37</v>
      </c>
    </row>
    <row r="258" spans="1:29" hidden="1">
      <c r="A258" s="24" t="str">
        <f t="shared" si="12"/>
        <v>Normal</v>
      </c>
      <c r="B258" s="14" t="s">
        <v>298</v>
      </c>
      <c r="C258" s="15" t="s">
        <v>34</v>
      </c>
      <c r="D258" s="16">
        <f>IFERROR(VLOOKUP(B258,#REF!,3,FALSE),0)</f>
        <v>0</v>
      </c>
      <c r="E258" s="25" t="str">
        <f t="shared" si="13"/>
        <v>前八週無拉料</v>
      </c>
      <c r="F258" s="16" t="str">
        <f>IFERROR(VLOOKUP(B258,#REF!,6,FALSE),"")</f>
        <v/>
      </c>
      <c r="G258" s="17">
        <v>9000</v>
      </c>
      <c r="H258" s="17">
        <v>9000</v>
      </c>
      <c r="I258" s="17" t="str">
        <f>IFERROR(VLOOKUP(B258,#REF!,9,FALSE),"")</f>
        <v/>
      </c>
      <c r="J258" s="17">
        <v>9000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9000</v>
      </c>
      <c r="Q258" s="17">
        <v>0</v>
      </c>
      <c r="R258" s="19">
        <v>18000</v>
      </c>
      <c r="S258" s="20" t="s">
        <v>35</v>
      </c>
      <c r="T258" s="21">
        <v>107.1</v>
      </c>
      <c r="U258" s="19">
        <v>0</v>
      </c>
      <c r="V258" s="17">
        <v>168</v>
      </c>
      <c r="W258" s="22" t="s">
        <v>42</v>
      </c>
      <c r="X258" s="23" t="str">
        <f t="shared" si="14"/>
        <v>F</v>
      </c>
      <c r="Y258" s="17">
        <v>747</v>
      </c>
      <c r="Z258" s="17">
        <v>705</v>
      </c>
      <c r="AA258" s="17">
        <v>280</v>
      </c>
      <c r="AB258" s="17">
        <v>160</v>
      </c>
      <c r="AC258" s="15" t="s">
        <v>37</v>
      </c>
    </row>
    <row r="259" spans="1:29" hidden="1">
      <c r="A259" s="24" t="str">
        <f t="shared" si="12"/>
        <v>OverStock</v>
      </c>
      <c r="B259" s="14" t="s">
        <v>257</v>
      </c>
      <c r="C259" s="15" t="s">
        <v>34</v>
      </c>
      <c r="D259" s="16">
        <f>IFERROR(VLOOKUP(B259,#REF!,3,FALSE),0)</f>
        <v>0</v>
      </c>
      <c r="E259" s="25">
        <f t="shared" si="13"/>
        <v>26.1</v>
      </c>
      <c r="F259" s="16" t="str">
        <f>IFERROR(VLOOKUP(B259,#REF!,6,FALSE),"")</f>
        <v/>
      </c>
      <c r="G259" s="17">
        <v>13720</v>
      </c>
      <c r="H259" s="17">
        <v>0</v>
      </c>
      <c r="I259" s="17" t="str">
        <f>IFERROR(VLOOKUP(B259,#REF!,9,FALSE),"")</f>
        <v/>
      </c>
      <c r="J259" s="17">
        <v>82869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82869</v>
      </c>
      <c r="Q259" s="17">
        <v>0</v>
      </c>
      <c r="R259" s="19">
        <v>96589</v>
      </c>
      <c r="S259" s="20">
        <v>30.4</v>
      </c>
      <c r="T259" s="21" t="s">
        <v>35</v>
      </c>
      <c r="U259" s="19">
        <v>3180</v>
      </c>
      <c r="V259" s="17">
        <v>0</v>
      </c>
      <c r="W259" s="22" t="s">
        <v>36</v>
      </c>
      <c r="X259" s="23" t="str">
        <f t="shared" si="14"/>
        <v>E</v>
      </c>
      <c r="Y259" s="17">
        <v>0</v>
      </c>
      <c r="Z259" s="17">
        <v>0</v>
      </c>
      <c r="AA259" s="17">
        <v>0</v>
      </c>
      <c r="AB259" s="17">
        <v>5000</v>
      </c>
      <c r="AC259" s="15" t="s">
        <v>37</v>
      </c>
    </row>
    <row r="260" spans="1:29" hidden="1">
      <c r="A260" s="24" t="str">
        <f t="shared" si="12"/>
        <v>OverStock</v>
      </c>
      <c r="B260" s="14" t="s">
        <v>60</v>
      </c>
      <c r="C260" s="15" t="s">
        <v>53</v>
      </c>
      <c r="D260" s="16">
        <f>IFERROR(VLOOKUP(B260,#REF!,3,FALSE),0)</f>
        <v>0</v>
      </c>
      <c r="E260" s="25">
        <f t="shared" si="13"/>
        <v>26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39000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21000</v>
      </c>
      <c r="Q260" s="17">
        <v>18000</v>
      </c>
      <c r="R260" s="19">
        <v>39000</v>
      </c>
      <c r="S260" s="20">
        <v>26</v>
      </c>
      <c r="T260" s="21">
        <v>12.7</v>
      </c>
      <c r="U260" s="19">
        <v>1500</v>
      </c>
      <c r="V260" s="17">
        <v>3060</v>
      </c>
      <c r="W260" s="22">
        <v>2</v>
      </c>
      <c r="X260" s="23">
        <f t="shared" si="14"/>
        <v>150</v>
      </c>
      <c r="Y260" s="17">
        <v>11910</v>
      </c>
      <c r="Z260" s="17">
        <v>15630</v>
      </c>
      <c r="AA260" s="17">
        <v>0</v>
      </c>
      <c r="AB260" s="17">
        <v>0</v>
      </c>
      <c r="AC260" s="15" t="s">
        <v>37</v>
      </c>
    </row>
    <row r="261" spans="1:29" hidden="1">
      <c r="A261" s="24" t="str">
        <f t="shared" ref="A261:A324" si="15">IF(OR(U261=0,LEN(U261)=0)*OR(V261=0,LEN(V261)=0),IF(R261&gt;0,"ZeroZero","None"),IF(IF(LEN(S261)=0,0,S261)&gt;24,"OverStock","Normal"))</f>
        <v>OverStock</v>
      </c>
      <c r="B261" s="14" t="s">
        <v>151</v>
      </c>
      <c r="C261" s="15" t="s">
        <v>34</v>
      </c>
      <c r="D261" s="16">
        <f>IFERROR(VLOOKUP(B261,#REF!,3,FALSE),0)</f>
        <v>0</v>
      </c>
      <c r="E261" s="25">
        <f t="shared" ref="E261:E324" si="16">IF(U261=0,"前八週無拉料",ROUND(J261/U261,1))</f>
        <v>26</v>
      </c>
      <c r="F261" s="16" t="str">
        <f>IFERROR(VLOOKUP(B261,#REF!,6,FALSE),"")</f>
        <v/>
      </c>
      <c r="G261" s="17">
        <v>9000000</v>
      </c>
      <c r="H261" s="17">
        <v>6390000</v>
      </c>
      <c r="I261" s="17" t="str">
        <f>IFERROR(VLOOKUP(B261,#REF!,9,FALSE),"")</f>
        <v/>
      </c>
      <c r="J261" s="17">
        <v>5840000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5840000</v>
      </c>
      <c r="Q261" s="17">
        <v>0</v>
      </c>
      <c r="R261" s="19">
        <v>14840000</v>
      </c>
      <c r="S261" s="20">
        <v>66</v>
      </c>
      <c r="T261" s="21">
        <v>15.7</v>
      </c>
      <c r="U261" s="19">
        <v>225000</v>
      </c>
      <c r="V261" s="17">
        <v>948072</v>
      </c>
      <c r="W261" s="22">
        <v>4.2</v>
      </c>
      <c r="X261" s="23">
        <f t="shared" ref="X261:X324" si="17">IF($W261="E","E",IF($W261="F","F",IF($W261&lt;0.5,50,IF($W261&lt;2,100,150))))</f>
        <v>150</v>
      </c>
      <c r="Y261" s="17">
        <v>2499882</v>
      </c>
      <c r="Z261" s="17">
        <v>5122009</v>
      </c>
      <c r="AA261" s="17">
        <v>3230265</v>
      </c>
      <c r="AB261" s="17">
        <v>1489005</v>
      </c>
      <c r="AC261" s="15" t="s">
        <v>37</v>
      </c>
    </row>
    <row r="262" spans="1:29" hidden="1">
      <c r="A262" s="24" t="str">
        <f t="shared" si="15"/>
        <v>Normal</v>
      </c>
      <c r="B262" s="14" t="s">
        <v>302</v>
      </c>
      <c r="C262" s="15" t="s">
        <v>34</v>
      </c>
      <c r="D262" s="16">
        <f>IFERROR(VLOOKUP(B262,#REF!,3,FALSE),0)</f>
        <v>0</v>
      </c>
      <c r="E262" s="25">
        <f t="shared" si="16"/>
        <v>13.5</v>
      </c>
      <c r="F262" s="16" t="str">
        <f>IFERROR(VLOOKUP(B262,#REF!,6,FALSE),"")</f>
        <v/>
      </c>
      <c r="G262" s="17">
        <v>18000</v>
      </c>
      <c r="H262" s="17">
        <v>18000</v>
      </c>
      <c r="I262" s="17" t="str">
        <f>IFERROR(VLOOKUP(B262,#REF!,9,FALSE),"")</f>
        <v/>
      </c>
      <c r="J262" s="17">
        <v>324000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264000</v>
      </c>
      <c r="Q262" s="17">
        <v>60000</v>
      </c>
      <c r="R262" s="19">
        <v>342000</v>
      </c>
      <c r="S262" s="20">
        <v>14.3</v>
      </c>
      <c r="T262" s="21">
        <v>27.6</v>
      </c>
      <c r="U262" s="19">
        <v>24000</v>
      </c>
      <c r="V262" s="17">
        <v>12406</v>
      </c>
      <c r="W262" s="22">
        <v>0.5</v>
      </c>
      <c r="X262" s="23">
        <f t="shared" si="17"/>
        <v>100</v>
      </c>
      <c r="Y262" s="17">
        <v>8116</v>
      </c>
      <c r="Z262" s="17">
        <v>57276</v>
      </c>
      <c r="AA262" s="17">
        <v>123676</v>
      </c>
      <c r="AB262" s="17">
        <v>61204</v>
      </c>
      <c r="AC262" s="15" t="s">
        <v>37</v>
      </c>
    </row>
    <row r="263" spans="1:29" hidden="1">
      <c r="A263" s="24" t="str">
        <f t="shared" si="15"/>
        <v>Normal</v>
      </c>
      <c r="B263" s="14" t="s">
        <v>303</v>
      </c>
      <c r="C263" s="15" t="s">
        <v>34</v>
      </c>
      <c r="D263" s="16">
        <f>IFERROR(VLOOKUP(B263,#REF!,3,FALSE),0)</f>
        <v>0</v>
      </c>
      <c r="E263" s="25" t="str">
        <f t="shared" si="16"/>
        <v>前八週無拉料</v>
      </c>
      <c r="F263" s="16" t="str">
        <f>IFERROR(VLOOKUP(B263,#REF!,6,FALSE),"")</f>
        <v/>
      </c>
      <c r="G263" s="17">
        <v>936000</v>
      </c>
      <c r="H263" s="17">
        <v>620000</v>
      </c>
      <c r="I263" s="17" t="str">
        <f>IFERROR(VLOOKUP(B263,#REF!,9,FALSE),"")</f>
        <v/>
      </c>
      <c r="J263" s="17">
        <v>184000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184000</v>
      </c>
      <c r="Q263" s="17">
        <v>0</v>
      </c>
      <c r="R263" s="19">
        <v>1120000</v>
      </c>
      <c r="S263" s="20" t="s">
        <v>35</v>
      </c>
      <c r="T263" s="21">
        <v>24.1</v>
      </c>
      <c r="U263" s="19">
        <v>0</v>
      </c>
      <c r="V263" s="17">
        <v>46428</v>
      </c>
      <c r="W263" s="22" t="s">
        <v>42</v>
      </c>
      <c r="X263" s="23" t="str">
        <f t="shared" si="17"/>
        <v>F</v>
      </c>
      <c r="Y263" s="17">
        <v>78541</v>
      </c>
      <c r="Z263" s="17">
        <v>256844</v>
      </c>
      <c r="AA263" s="17">
        <v>290208</v>
      </c>
      <c r="AB263" s="17">
        <v>140454</v>
      </c>
      <c r="AC263" s="15" t="s">
        <v>37</v>
      </c>
    </row>
    <row r="264" spans="1:29">
      <c r="A264" s="24" t="str">
        <f t="shared" si="15"/>
        <v>OverStock</v>
      </c>
      <c r="B264" s="14" t="s">
        <v>360</v>
      </c>
      <c r="C264" s="15" t="s">
        <v>144</v>
      </c>
      <c r="D264" s="16">
        <f>IFERROR(VLOOKUP(B264,#REF!,3,FALSE),0)</f>
        <v>0</v>
      </c>
      <c r="E264" s="25">
        <f t="shared" si="16"/>
        <v>24.4</v>
      </c>
      <c r="F264" s="16" t="str">
        <f>IFERROR(VLOOKUP(B264,#REF!,6,FALSE),"")</f>
        <v/>
      </c>
      <c r="G264" s="17">
        <v>55000</v>
      </c>
      <c r="H264" s="17">
        <v>55000</v>
      </c>
      <c r="I264" s="17" t="str">
        <f>IFERROR(VLOOKUP(B264,#REF!,9,FALSE),"")</f>
        <v/>
      </c>
      <c r="J264" s="17">
        <v>145000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122500</v>
      </c>
      <c r="Q264" s="17">
        <v>22500</v>
      </c>
      <c r="R264" s="19">
        <v>200000</v>
      </c>
      <c r="S264" s="20">
        <v>33.700000000000003</v>
      </c>
      <c r="T264" s="21">
        <v>60.2</v>
      </c>
      <c r="U264" s="19">
        <v>5938</v>
      </c>
      <c r="V264" s="17">
        <v>3322</v>
      </c>
      <c r="W264" s="22">
        <v>0.6</v>
      </c>
      <c r="X264" s="23">
        <f t="shared" si="17"/>
        <v>100</v>
      </c>
      <c r="Y264" s="17">
        <v>8519</v>
      </c>
      <c r="Z264" s="17">
        <v>17672</v>
      </c>
      <c r="AA264" s="17">
        <v>20832</v>
      </c>
      <c r="AB264" s="17">
        <v>11556</v>
      </c>
      <c r="AC264" s="15" t="s">
        <v>37</v>
      </c>
    </row>
    <row r="265" spans="1:29" hidden="1">
      <c r="A265" s="24" t="str">
        <f t="shared" si="15"/>
        <v>OverStock</v>
      </c>
      <c r="B265" s="14" t="s">
        <v>38</v>
      </c>
      <c r="C265" s="15" t="s">
        <v>34</v>
      </c>
      <c r="D265" s="16">
        <f>IFERROR(VLOOKUP(B265,#REF!,3,FALSE),0)</f>
        <v>0</v>
      </c>
      <c r="E265" s="25">
        <f t="shared" si="16"/>
        <v>24</v>
      </c>
      <c r="F265" s="16" t="str">
        <f>IFERROR(VLOOKUP(B265,#REF!,6,FALSE),"")</f>
        <v/>
      </c>
      <c r="G265" s="17">
        <v>40000</v>
      </c>
      <c r="H265" s="17">
        <v>40000</v>
      </c>
      <c r="I265" s="17" t="str">
        <f>IFERROR(VLOOKUP(B265,#REF!,9,FALSE),"")</f>
        <v/>
      </c>
      <c r="J265" s="17">
        <v>12000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12000</v>
      </c>
      <c r="Q265" s="17">
        <v>0</v>
      </c>
      <c r="R265" s="19">
        <v>52000</v>
      </c>
      <c r="S265" s="20">
        <v>104</v>
      </c>
      <c r="T265" s="21">
        <v>6</v>
      </c>
      <c r="U265" s="19">
        <v>500</v>
      </c>
      <c r="V265" s="17">
        <v>8715</v>
      </c>
      <c r="W265" s="22">
        <v>17.399999999999999</v>
      </c>
      <c r="X265" s="23">
        <f t="shared" si="17"/>
        <v>150</v>
      </c>
      <c r="Y265" s="17">
        <v>51934</v>
      </c>
      <c r="Z265" s="17">
        <v>22900</v>
      </c>
      <c r="AA265" s="17">
        <v>11600</v>
      </c>
      <c r="AB265" s="17">
        <v>4800</v>
      </c>
      <c r="AC265" s="15" t="s">
        <v>37</v>
      </c>
    </row>
    <row r="266" spans="1:29" hidden="1">
      <c r="A266" s="24" t="str">
        <f t="shared" si="15"/>
        <v>Normal</v>
      </c>
      <c r="B266" s="14" t="s">
        <v>306</v>
      </c>
      <c r="C266" s="15" t="s">
        <v>34</v>
      </c>
      <c r="D266" s="16">
        <f>IFERROR(VLOOKUP(B266,#REF!,3,FALSE),0)</f>
        <v>0</v>
      </c>
      <c r="E266" s="25">
        <f t="shared" si="16"/>
        <v>8.5</v>
      </c>
      <c r="F266" s="16" t="str">
        <f>IFERROR(VLOOKUP(B266,#REF!,6,FALSE),"")</f>
        <v/>
      </c>
      <c r="G266" s="17">
        <v>30000</v>
      </c>
      <c r="H266" s="17">
        <v>30000</v>
      </c>
      <c r="I266" s="17" t="str">
        <f>IFERROR(VLOOKUP(B266,#REF!,9,FALSE),"")</f>
        <v/>
      </c>
      <c r="J266" s="17">
        <v>74000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74000</v>
      </c>
      <c r="Q266" s="17">
        <v>0</v>
      </c>
      <c r="R266" s="19">
        <v>104000</v>
      </c>
      <c r="S266" s="20">
        <v>11.9</v>
      </c>
      <c r="T266" s="21">
        <v>15.7</v>
      </c>
      <c r="U266" s="19">
        <v>8750</v>
      </c>
      <c r="V266" s="17">
        <v>6618</v>
      </c>
      <c r="W266" s="22">
        <v>0.8</v>
      </c>
      <c r="X266" s="23">
        <f t="shared" si="17"/>
        <v>100</v>
      </c>
      <c r="Y266" s="17">
        <v>7798</v>
      </c>
      <c r="Z266" s="17">
        <v>28638</v>
      </c>
      <c r="AA266" s="17">
        <v>61838</v>
      </c>
      <c r="AB266" s="17">
        <v>30602</v>
      </c>
      <c r="AC266" s="15" t="s">
        <v>37</v>
      </c>
    </row>
    <row r="267" spans="1:29" hidden="1">
      <c r="A267" s="24" t="str">
        <f t="shared" si="15"/>
        <v>Normal</v>
      </c>
      <c r="B267" s="14" t="s">
        <v>307</v>
      </c>
      <c r="C267" s="15" t="s">
        <v>34</v>
      </c>
      <c r="D267" s="16">
        <f>IFERROR(VLOOKUP(B267,#REF!,3,FALSE),0)</f>
        <v>0</v>
      </c>
      <c r="E267" s="25">
        <f t="shared" si="16"/>
        <v>12</v>
      </c>
      <c r="F267" s="16" t="str">
        <f>IFERROR(VLOOKUP(B267,#REF!,6,FALSE),"")</f>
        <v/>
      </c>
      <c r="G267" s="17">
        <v>10000</v>
      </c>
      <c r="H267" s="17">
        <v>10000</v>
      </c>
      <c r="I267" s="17" t="str">
        <f>IFERROR(VLOOKUP(B267,#REF!,9,FALSE),"")</f>
        <v/>
      </c>
      <c r="J267" s="17">
        <v>60000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60000</v>
      </c>
      <c r="Q267" s="17">
        <v>0</v>
      </c>
      <c r="R267" s="19">
        <v>70000</v>
      </c>
      <c r="S267" s="20">
        <v>14</v>
      </c>
      <c r="T267" s="21">
        <v>22.7</v>
      </c>
      <c r="U267" s="19">
        <v>5000</v>
      </c>
      <c r="V267" s="17">
        <v>3088</v>
      </c>
      <c r="W267" s="22">
        <v>0.6</v>
      </c>
      <c r="X267" s="23">
        <f t="shared" si="17"/>
        <v>100</v>
      </c>
      <c r="Y267" s="17">
        <v>1907</v>
      </c>
      <c r="Z267" s="17">
        <v>14319</v>
      </c>
      <c r="AA267" s="17">
        <v>30919</v>
      </c>
      <c r="AB267" s="17">
        <v>15301</v>
      </c>
      <c r="AC267" s="15" t="s">
        <v>37</v>
      </c>
    </row>
    <row r="268" spans="1:29" hidden="1">
      <c r="A268" s="24" t="str">
        <f t="shared" si="15"/>
        <v>OverStock</v>
      </c>
      <c r="B268" s="14" t="s">
        <v>221</v>
      </c>
      <c r="C268" s="15" t="s">
        <v>34</v>
      </c>
      <c r="D268" s="16">
        <f>IFERROR(VLOOKUP(B268,#REF!,3,FALSE),0)</f>
        <v>0</v>
      </c>
      <c r="E268" s="25">
        <f t="shared" si="16"/>
        <v>24</v>
      </c>
      <c r="F268" s="16" t="str">
        <f>IFERROR(VLOOKUP(B268,#REF!,6,FALSE),"")</f>
        <v/>
      </c>
      <c r="G268" s="17">
        <v>180000</v>
      </c>
      <c r="H268" s="17">
        <v>84000</v>
      </c>
      <c r="I268" s="17" t="str">
        <f>IFERROR(VLOOKUP(B268,#REF!,9,FALSE),"")</f>
        <v/>
      </c>
      <c r="J268" s="17">
        <v>36000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36000</v>
      </c>
      <c r="Q268" s="17">
        <v>0</v>
      </c>
      <c r="R268" s="19">
        <v>216000</v>
      </c>
      <c r="S268" s="20">
        <v>144</v>
      </c>
      <c r="T268" s="21">
        <v>10</v>
      </c>
      <c r="U268" s="19">
        <v>1500</v>
      </c>
      <c r="V268" s="17">
        <v>21665</v>
      </c>
      <c r="W268" s="22">
        <v>14.4</v>
      </c>
      <c r="X268" s="23">
        <f t="shared" si="17"/>
        <v>150</v>
      </c>
      <c r="Y268" s="17">
        <v>100905</v>
      </c>
      <c r="Z268" s="17">
        <v>65429</v>
      </c>
      <c r="AA268" s="17">
        <v>103200</v>
      </c>
      <c r="AB268" s="17">
        <v>35025</v>
      </c>
      <c r="AC268" s="15" t="s">
        <v>37</v>
      </c>
    </row>
    <row r="269" spans="1:29" hidden="1">
      <c r="A269" s="24" t="str">
        <f t="shared" si="15"/>
        <v>OverStock</v>
      </c>
      <c r="B269" s="14" t="s">
        <v>266</v>
      </c>
      <c r="C269" s="15" t="s">
        <v>34</v>
      </c>
      <c r="D269" s="16">
        <f>IFERROR(VLOOKUP(B269,#REF!,3,FALSE),0)</f>
        <v>0</v>
      </c>
      <c r="E269" s="25">
        <f t="shared" si="16"/>
        <v>21</v>
      </c>
      <c r="F269" s="16" t="str">
        <f>IFERROR(VLOOKUP(B269,#REF!,6,FALSE),"")</f>
        <v/>
      </c>
      <c r="G269" s="17">
        <v>14000</v>
      </c>
      <c r="H269" s="17">
        <v>14000</v>
      </c>
      <c r="I269" s="17" t="str">
        <f>IFERROR(VLOOKUP(B269,#REF!,9,FALSE),"")</f>
        <v/>
      </c>
      <c r="J269" s="17">
        <v>42000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2000</v>
      </c>
      <c r="Q269" s="17">
        <v>40000</v>
      </c>
      <c r="R269" s="19">
        <v>56000</v>
      </c>
      <c r="S269" s="20">
        <v>28</v>
      </c>
      <c r="T269" s="21">
        <v>34.6</v>
      </c>
      <c r="U269" s="19">
        <v>2000</v>
      </c>
      <c r="V269" s="17">
        <v>1619</v>
      </c>
      <c r="W269" s="22">
        <v>0.8</v>
      </c>
      <c r="X269" s="23">
        <f t="shared" si="17"/>
        <v>100</v>
      </c>
      <c r="Y269" s="17">
        <v>9628</v>
      </c>
      <c r="Z269" s="17">
        <v>4526</v>
      </c>
      <c r="AA269" s="17">
        <v>1660</v>
      </c>
      <c r="AB269" s="17">
        <v>920</v>
      </c>
      <c r="AC269" s="15" t="s">
        <v>37</v>
      </c>
    </row>
    <row r="270" spans="1:29" hidden="1">
      <c r="A270" s="24" t="str">
        <f t="shared" si="15"/>
        <v>OverStock</v>
      </c>
      <c r="B270" s="14" t="s">
        <v>335</v>
      </c>
      <c r="C270" s="15" t="s">
        <v>34</v>
      </c>
      <c r="D270" s="16">
        <f>IFERROR(VLOOKUP(B270,#REF!,3,FALSE),0)</f>
        <v>0</v>
      </c>
      <c r="E270" s="25">
        <f t="shared" si="16"/>
        <v>19.5</v>
      </c>
      <c r="F270" s="16" t="str">
        <f>IFERROR(VLOOKUP(B270,#REF!,6,FALSE),"")</f>
        <v/>
      </c>
      <c r="G270" s="17">
        <v>102000</v>
      </c>
      <c r="H270" s="17">
        <v>102000</v>
      </c>
      <c r="I270" s="17" t="str">
        <f>IFERROR(VLOOKUP(B270,#REF!,9,FALSE),"")</f>
        <v/>
      </c>
      <c r="J270" s="17">
        <v>336000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141000</v>
      </c>
      <c r="Q270" s="17">
        <v>195000</v>
      </c>
      <c r="R270" s="19">
        <v>438000</v>
      </c>
      <c r="S270" s="20">
        <v>25.4</v>
      </c>
      <c r="T270" s="21">
        <v>113.8</v>
      </c>
      <c r="U270" s="19">
        <v>17250</v>
      </c>
      <c r="V270" s="17">
        <v>3850</v>
      </c>
      <c r="W270" s="22">
        <v>0.2</v>
      </c>
      <c r="X270" s="23">
        <f t="shared" si="17"/>
        <v>50</v>
      </c>
      <c r="Y270" s="17">
        <v>34652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 hidden="1">
      <c r="A271" s="24" t="str">
        <f t="shared" si="15"/>
        <v>Normal</v>
      </c>
      <c r="B271" s="14" t="s">
        <v>311</v>
      </c>
      <c r="C271" s="15" t="s">
        <v>34</v>
      </c>
      <c r="D271" s="16">
        <f>IFERROR(VLOOKUP(B271,#REF!,3,FALSE),0)</f>
        <v>0</v>
      </c>
      <c r="E271" s="25">
        <f t="shared" si="16"/>
        <v>0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>
        <v>0</v>
      </c>
      <c r="T271" s="21" t="s">
        <v>35</v>
      </c>
      <c r="U271" s="19">
        <v>94</v>
      </c>
      <c r="V271" s="17" t="s">
        <v>35</v>
      </c>
      <c r="W271" s="22" t="s">
        <v>36</v>
      </c>
      <c r="X271" s="23" t="str">
        <f t="shared" si="17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24" t="str">
        <f t="shared" si="15"/>
        <v>OverStock</v>
      </c>
      <c r="B272" s="14" t="s">
        <v>286</v>
      </c>
      <c r="C272" s="15" t="s">
        <v>34</v>
      </c>
      <c r="D272" s="16">
        <f>IFERROR(VLOOKUP(B272,#REF!,3,FALSE),0)</f>
        <v>0</v>
      </c>
      <c r="E272" s="25">
        <f t="shared" si="16"/>
        <v>19</v>
      </c>
      <c r="F272" s="16" t="str">
        <f>IFERROR(VLOOKUP(B272,#REF!,6,FALSE),"")</f>
        <v/>
      </c>
      <c r="G272" s="17">
        <v>4263000</v>
      </c>
      <c r="H272" s="17">
        <v>2343000</v>
      </c>
      <c r="I272" s="17" t="str">
        <f>IFERROR(VLOOKUP(B272,#REF!,9,FALSE),"")</f>
        <v/>
      </c>
      <c r="J272" s="17">
        <v>1281000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1281000</v>
      </c>
      <c r="Q272" s="17">
        <v>0</v>
      </c>
      <c r="R272" s="19">
        <v>5544000</v>
      </c>
      <c r="S272" s="20">
        <v>82.1</v>
      </c>
      <c r="T272" s="21">
        <v>21.9</v>
      </c>
      <c r="U272" s="19">
        <v>67500</v>
      </c>
      <c r="V272" s="17">
        <v>253581</v>
      </c>
      <c r="W272" s="22">
        <v>3.8</v>
      </c>
      <c r="X272" s="23">
        <f t="shared" si="17"/>
        <v>150</v>
      </c>
      <c r="Y272" s="17">
        <v>443747</v>
      </c>
      <c r="Z272" s="17">
        <v>1430035</v>
      </c>
      <c r="AA272" s="17">
        <v>813387</v>
      </c>
      <c r="AB272" s="17">
        <v>145533</v>
      </c>
      <c r="AC272" s="15" t="s">
        <v>37</v>
      </c>
    </row>
    <row r="273" spans="1:29" hidden="1">
      <c r="A273" s="24" t="str">
        <f t="shared" si="15"/>
        <v>OverStock</v>
      </c>
      <c r="B273" s="14" t="s">
        <v>138</v>
      </c>
      <c r="C273" s="15" t="s">
        <v>53</v>
      </c>
      <c r="D273" s="16">
        <f>IFERROR(VLOOKUP(B273,#REF!,3,FALSE),0)</f>
        <v>0</v>
      </c>
      <c r="E273" s="25">
        <f t="shared" si="16"/>
        <v>18.899999999999999</v>
      </c>
      <c r="F273" s="16" t="str">
        <f>IFERROR(VLOOKUP(B273,#REF!,6,FALSE),"")</f>
        <v/>
      </c>
      <c r="G273" s="17">
        <v>960000</v>
      </c>
      <c r="H273" s="17">
        <v>15000</v>
      </c>
      <c r="I273" s="17" t="str">
        <f>IFERROR(VLOOKUP(B273,#REF!,9,FALSE),"")</f>
        <v/>
      </c>
      <c r="J273" s="17">
        <v>675000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507000</v>
      </c>
      <c r="Q273" s="17">
        <v>168000</v>
      </c>
      <c r="R273" s="19">
        <v>1635000</v>
      </c>
      <c r="S273" s="20">
        <v>45.9</v>
      </c>
      <c r="T273" s="21">
        <v>82.7</v>
      </c>
      <c r="U273" s="19">
        <v>35625</v>
      </c>
      <c r="V273" s="17">
        <v>19778</v>
      </c>
      <c r="W273" s="22">
        <v>0.6</v>
      </c>
      <c r="X273" s="23">
        <f t="shared" si="17"/>
        <v>100</v>
      </c>
      <c r="Y273" s="17">
        <v>63000</v>
      </c>
      <c r="Z273" s="17">
        <v>75000</v>
      </c>
      <c r="AA273" s="17">
        <v>117000</v>
      </c>
      <c r="AB273" s="17">
        <v>30000</v>
      </c>
      <c r="AC273" s="15" t="s">
        <v>37</v>
      </c>
    </row>
    <row r="274" spans="1:29" hidden="1">
      <c r="A274" s="24" t="str">
        <f t="shared" si="15"/>
        <v>OverStock</v>
      </c>
      <c r="B274" s="14" t="s">
        <v>245</v>
      </c>
      <c r="C274" s="15" t="s">
        <v>34</v>
      </c>
      <c r="D274" s="16">
        <f>IFERROR(VLOOKUP(B274,#REF!,3,FALSE),0)</f>
        <v>0</v>
      </c>
      <c r="E274" s="25">
        <f t="shared" si="16"/>
        <v>18.399999999999999</v>
      </c>
      <c r="F274" s="16" t="str">
        <f>IFERROR(VLOOKUP(B274,#REF!,6,FALSE),"")</f>
        <v/>
      </c>
      <c r="G274" s="17">
        <v>29000</v>
      </c>
      <c r="H274" s="17">
        <v>0</v>
      </c>
      <c r="I274" s="17" t="str">
        <f>IFERROR(VLOOKUP(B274,#REF!,9,FALSE),"")</f>
        <v/>
      </c>
      <c r="J274" s="17">
        <v>14221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14221</v>
      </c>
      <c r="Q274" s="17">
        <v>0</v>
      </c>
      <c r="R274" s="19">
        <v>43221</v>
      </c>
      <c r="S274" s="20">
        <v>56</v>
      </c>
      <c r="T274" s="21" t="s">
        <v>35</v>
      </c>
      <c r="U274" s="19">
        <v>772</v>
      </c>
      <c r="V274" s="17" t="s">
        <v>35</v>
      </c>
      <c r="W274" s="22" t="s">
        <v>36</v>
      </c>
      <c r="X274" s="23" t="str">
        <f t="shared" si="17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24" t="str">
        <f t="shared" si="15"/>
        <v>Normal</v>
      </c>
      <c r="B275" s="14" t="s">
        <v>315</v>
      </c>
      <c r="C275" s="15" t="s">
        <v>34</v>
      </c>
      <c r="D275" s="16">
        <f>IFERROR(VLOOKUP(B275,#REF!,3,FALSE),0)</f>
        <v>0</v>
      </c>
      <c r="E275" s="25">
        <f t="shared" si="16"/>
        <v>1.5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627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627</v>
      </c>
      <c r="Q275" s="17">
        <v>0</v>
      </c>
      <c r="R275" s="19">
        <v>627</v>
      </c>
      <c r="S275" s="20">
        <v>1.5</v>
      </c>
      <c r="T275" s="21" t="s">
        <v>35</v>
      </c>
      <c r="U275" s="19">
        <v>423</v>
      </c>
      <c r="V275" s="17" t="s">
        <v>35</v>
      </c>
      <c r="W275" s="22" t="s">
        <v>36</v>
      </c>
      <c r="X275" s="23" t="str">
        <f t="shared" si="17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24" t="str">
        <f t="shared" si="15"/>
        <v>OverStock</v>
      </c>
      <c r="B276" s="14" t="s">
        <v>75</v>
      </c>
      <c r="C276" s="15" t="s">
        <v>53</v>
      </c>
      <c r="D276" s="16">
        <f>IFERROR(VLOOKUP(B276,#REF!,3,FALSE),0)</f>
        <v>0</v>
      </c>
      <c r="E276" s="25">
        <f t="shared" si="16"/>
        <v>18</v>
      </c>
      <c r="F276" s="16" t="str">
        <f>IFERROR(VLOOKUP(B276,#REF!,6,FALSE),"")</f>
        <v/>
      </c>
      <c r="G276" s="17">
        <v>90000</v>
      </c>
      <c r="H276" s="17">
        <v>75000</v>
      </c>
      <c r="I276" s="17" t="str">
        <f>IFERROR(VLOOKUP(B276,#REF!,9,FALSE),"")</f>
        <v/>
      </c>
      <c r="J276" s="17">
        <v>108000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33000</v>
      </c>
      <c r="Q276" s="17">
        <v>75000</v>
      </c>
      <c r="R276" s="19">
        <v>198000</v>
      </c>
      <c r="S276" s="20">
        <v>33</v>
      </c>
      <c r="T276" s="21">
        <v>34.9</v>
      </c>
      <c r="U276" s="19">
        <v>6000</v>
      </c>
      <c r="V276" s="17">
        <v>5667</v>
      </c>
      <c r="W276" s="22">
        <v>0.9</v>
      </c>
      <c r="X276" s="23">
        <f t="shared" si="17"/>
        <v>100</v>
      </c>
      <c r="Y276" s="17">
        <v>27000</v>
      </c>
      <c r="Z276" s="17">
        <v>15000</v>
      </c>
      <c r="AA276" s="17">
        <v>12000</v>
      </c>
      <c r="AB276" s="17">
        <v>3000</v>
      </c>
      <c r="AC276" s="15" t="s">
        <v>37</v>
      </c>
    </row>
    <row r="277" spans="1:29" hidden="1">
      <c r="A277" s="24" t="str">
        <f t="shared" si="15"/>
        <v>Normal</v>
      </c>
      <c r="B277" s="14" t="s">
        <v>317</v>
      </c>
      <c r="C277" s="15" t="s">
        <v>34</v>
      </c>
      <c r="D277" s="16">
        <f>IFERROR(VLOOKUP(B277,#REF!,3,FALSE),0)</f>
        <v>0</v>
      </c>
      <c r="E277" s="25">
        <f t="shared" si="16"/>
        <v>3.7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3160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3160</v>
      </c>
      <c r="Q277" s="17">
        <v>0</v>
      </c>
      <c r="R277" s="19">
        <v>3160</v>
      </c>
      <c r="S277" s="20">
        <v>3.7</v>
      </c>
      <c r="T277" s="21" t="s">
        <v>35</v>
      </c>
      <c r="U277" s="19">
        <v>855</v>
      </c>
      <c r="V277" s="17" t="s">
        <v>35</v>
      </c>
      <c r="W277" s="22" t="s">
        <v>36</v>
      </c>
      <c r="X277" s="23" t="str">
        <f t="shared" si="17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 hidden="1">
      <c r="A278" s="24" t="str">
        <f t="shared" si="15"/>
        <v>Normal</v>
      </c>
      <c r="B278" s="14" t="s">
        <v>318</v>
      </c>
      <c r="C278" s="15" t="s">
        <v>34</v>
      </c>
      <c r="D278" s="16">
        <f>IFERROR(VLOOKUP(B278,#REF!,3,FALSE),0)</f>
        <v>0</v>
      </c>
      <c r="E278" s="25">
        <f t="shared" si="16"/>
        <v>12.9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181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181</v>
      </c>
      <c r="Q278" s="17">
        <v>0</v>
      </c>
      <c r="R278" s="19">
        <v>181</v>
      </c>
      <c r="S278" s="20">
        <v>12.9</v>
      </c>
      <c r="T278" s="21" t="s">
        <v>35</v>
      </c>
      <c r="U278" s="19">
        <v>14</v>
      </c>
      <c r="V278" s="17" t="s">
        <v>35</v>
      </c>
      <c r="W278" s="22" t="s">
        <v>36</v>
      </c>
      <c r="X278" s="23" t="str">
        <f t="shared" si="17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 hidden="1">
      <c r="A279" s="24" t="str">
        <f t="shared" si="15"/>
        <v>OverStock</v>
      </c>
      <c r="B279" s="14" t="s">
        <v>129</v>
      </c>
      <c r="C279" s="15" t="s">
        <v>53</v>
      </c>
      <c r="D279" s="16">
        <f>IFERROR(VLOOKUP(B279,#REF!,3,FALSE),0)</f>
        <v>0</v>
      </c>
      <c r="E279" s="25">
        <f t="shared" si="16"/>
        <v>17.8</v>
      </c>
      <c r="F279" s="16" t="str">
        <f>IFERROR(VLOOKUP(B279,#REF!,6,FALSE),"")</f>
        <v/>
      </c>
      <c r="G279" s="17">
        <v>396000</v>
      </c>
      <c r="H279" s="17">
        <v>126000</v>
      </c>
      <c r="I279" s="17" t="str">
        <f>IFERROR(VLOOKUP(B279,#REF!,9,FALSE),"")</f>
        <v/>
      </c>
      <c r="J279" s="17">
        <v>174000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72000</v>
      </c>
      <c r="Q279" s="17">
        <v>102000</v>
      </c>
      <c r="R279" s="19">
        <v>570000</v>
      </c>
      <c r="S279" s="20">
        <v>58.5</v>
      </c>
      <c r="T279" s="21">
        <v>23.1</v>
      </c>
      <c r="U279" s="19">
        <v>9750</v>
      </c>
      <c r="V279" s="17">
        <v>24700</v>
      </c>
      <c r="W279" s="22">
        <v>2.5</v>
      </c>
      <c r="X279" s="23">
        <f t="shared" si="17"/>
        <v>150</v>
      </c>
      <c r="Y279" s="17">
        <v>117145</v>
      </c>
      <c r="Z279" s="17">
        <v>72753</v>
      </c>
      <c r="AA279" s="17">
        <v>119300</v>
      </c>
      <c r="AB279" s="17">
        <v>42550</v>
      </c>
      <c r="AC279" s="15" t="s">
        <v>37</v>
      </c>
    </row>
    <row r="280" spans="1:29" hidden="1">
      <c r="A280" s="24" t="str">
        <f t="shared" si="15"/>
        <v>OverStock</v>
      </c>
      <c r="B280" s="14" t="s">
        <v>329</v>
      </c>
      <c r="C280" s="15" t="s">
        <v>34</v>
      </c>
      <c r="D280" s="16">
        <f>IFERROR(VLOOKUP(B280,#REF!,3,FALSE),0)</f>
        <v>0</v>
      </c>
      <c r="E280" s="25">
        <f t="shared" si="16"/>
        <v>16.899999999999999</v>
      </c>
      <c r="F280" s="16" t="str">
        <f>IFERROR(VLOOKUP(B280,#REF!,6,FALSE),"")</f>
        <v/>
      </c>
      <c r="G280" s="17">
        <v>150000</v>
      </c>
      <c r="H280" s="17">
        <v>132000</v>
      </c>
      <c r="I280" s="17" t="str">
        <f>IFERROR(VLOOKUP(B280,#REF!,9,FALSE),"")</f>
        <v/>
      </c>
      <c r="J280" s="17">
        <v>57000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57000</v>
      </c>
      <c r="Q280" s="17">
        <v>0</v>
      </c>
      <c r="R280" s="19">
        <v>207000</v>
      </c>
      <c r="S280" s="20">
        <v>61.3</v>
      </c>
      <c r="T280" s="21">
        <v>19.399999999999999</v>
      </c>
      <c r="U280" s="19">
        <v>3375</v>
      </c>
      <c r="V280" s="17">
        <v>10645</v>
      </c>
      <c r="W280" s="22">
        <v>3.2</v>
      </c>
      <c r="X280" s="23">
        <f t="shared" si="17"/>
        <v>150</v>
      </c>
      <c r="Y280" s="17">
        <v>16538</v>
      </c>
      <c r="Z280" s="17">
        <v>49456</v>
      </c>
      <c r="AA280" s="17">
        <v>58032</v>
      </c>
      <c r="AB280" s="17">
        <v>19712</v>
      </c>
      <c r="AC280" s="15" t="s">
        <v>37</v>
      </c>
    </row>
    <row r="281" spans="1:29" hidden="1">
      <c r="A281" s="24" t="str">
        <f t="shared" si="15"/>
        <v>OverStock</v>
      </c>
      <c r="B281" s="14" t="s">
        <v>190</v>
      </c>
      <c r="C281" s="15" t="s">
        <v>41</v>
      </c>
      <c r="D281" s="16">
        <f>IFERROR(VLOOKUP(B281,#REF!,3,FALSE),0)</f>
        <v>0</v>
      </c>
      <c r="E281" s="25">
        <f t="shared" si="16"/>
        <v>16.600000000000001</v>
      </c>
      <c r="F281" s="16" t="str">
        <f>IFERROR(VLOOKUP(B281,#REF!,6,FALSE),"")</f>
        <v/>
      </c>
      <c r="G281" s="17">
        <v>390000</v>
      </c>
      <c r="H281" s="17">
        <v>390000</v>
      </c>
      <c r="I281" s="17" t="str">
        <f>IFERROR(VLOOKUP(B281,#REF!,9,FALSE),"")</f>
        <v/>
      </c>
      <c r="J281" s="17">
        <v>267000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93000</v>
      </c>
      <c r="Q281" s="17">
        <v>174000</v>
      </c>
      <c r="R281" s="19">
        <v>657000</v>
      </c>
      <c r="S281" s="20">
        <v>40.700000000000003</v>
      </c>
      <c r="T281" s="21">
        <v>18.600000000000001</v>
      </c>
      <c r="U281" s="19">
        <v>16125</v>
      </c>
      <c r="V281" s="17">
        <v>35333</v>
      </c>
      <c r="W281" s="22">
        <v>2.2000000000000002</v>
      </c>
      <c r="X281" s="23">
        <f t="shared" si="17"/>
        <v>150</v>
      </c>
      <c r="Y281" s="17">
        <v>141000</v>
      </c>
      <c r="Z281" s="17">
        <v>117000</v>
      </c>
      <c r="AA281" s="17">
        <v>138000</v>
      </c>
      <c r="AB281" s="17">
        <v>51000</v>
      </c>
      <c r="AC281" s="15" t="s">
        <v>37</v>
      </c>
    </row>
    <row r="282" spans="1:29" hidden="1">
      <c r="A282" s="24" t="str">
        <f t="shared" si="15"/>
        <v>Normal</v>
      </c>
      <c r="B282" s="14" t="s">
        <v>322</v>
      </c>
      <c r="C282" s="15" t="s">
        <v>34</v>
      </c>
      <c r="D282" s="16">
        <f>IFERROR(VLOOKUP(B282,#REF!,3,FALSE),0)</f>
        <v>0</v>
      </c>
      <c r="E282" s="25">
        <f t="shared" si="16"/>
        <v>10.6</v>
      </c>
      <c r="F282" s="16" t="str">
        <f>IFERROR(VLOOKUP(B282,#REF!,6,FALSE),"")</f>
        <v/>
      </c>
      <c r="G282" s="17">
        <v>5000</v>
      </c>
      <c r="H282" s="17">
        <v>0</v>
      </c>
      <c r="I282" s="17" t="str">
        <f>IFERROR(VLOOKUP(B282,#REF!,9,FALSE),"")</f>
        <v/>
      </c>
      <c r="J282" s="17">
        <v>6610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6610</v>
      </c>
      <c r="Q282" s="17">
        <v>0</v>
      </c>
      <c r="R282" s="19">
        <v>11610</v>
      </c>
      <c r="S282" s="20">
        <v>18.600000000000001</v>
      </c>
      <c r="T282" s="21">
        <v>10.1</v>
      </c>
      <c r="U282" s="19">
        <v>625</v>
      </c>
      <c r="V282" s="17">
        <v>1146</v>
      </c>
      <c r="W282" s="22">
        <v>1.8</v>
      </c>
      <c r="X282" s="23">
        <f t="shared" si="17"/>
        <v>100</v>
      </c>
      <c r="Y282" s="17">
        <v>2314</v>
      </c>
      <c r="Z282" s="17">
        <v>6400</v>
      </c>
      <c r="AA282" s="17">
        <v>6400</v>
      </c>
      <c r="AB282" s="17">
        <v>3200</v>
      </c>
      <c r="AC282" s="15" t="s">
        <v>37</v>
      </c>
    </row>
    <row r="283" spans="1:29" hidden="1">
      <c r="A283" s="24" t="str">
        <f t="shared" si="15"/>
        <v>Normal</v>
      </c>
      <c r="B283" s="14" t="s">
        <v>323</v>
      </c>
      <c r="C283" s="15" t="s">
        <v>34</v>
      </c>
      <c r="D283" s="16">
        <f>IFERROR(VLOOKUP(B283,#REF!,3,FALSE),0)</f>
        <v>0</v>
      </c>
      <c r="E283" s="25">
        <f t="shared" si="16"/>
        <v>24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6000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6000</v>
      </c>
      <c r="Q283" s="17">
        <v>0</v>
      </c>
      <c r="R283" s="19">
        <v>6000</v>
      </c>
      <c r="S283" s="20">
        <v>24</v>
      </c>
      <c r="T283" s="21">
        <v>31.7</v>
      </c>
      <c r="U283" s="19">
        <v>250</v>
      </c>
      <c r="V283" s="17">
        <v>189</v>
      </c>
      <c r="W283" s="22">
        <v>0.8</v>
      </c>
      <c r="X283" s="23">
        <f t="shared" si="17"/>
        <v>100</v>
      </c>
      <c r="Y283" s="17">
        <v>0</v>
      </c>
      <c r="Z283" s="17">
        <v>952</v>
      </c>
      <c r="AA283" s="17">
        <v>1440</v>
      </c>
      <c r="AB283" s="17">
        <v>347</v>
      </c>
      <c r="AC283" s="15" t="s">
        <v>37</v>
      </c>
    </row>
    <row r="284" spans="1:29" hidden="1">
      <c r="A284" s="24" t="str">
        <f t="shared" si="15"/>
        <v>Normal</v>
      </c>
      <c r="B284" s="14" t="s">
        <v>324</v>
      </c>
      <c r="C284" s="15" t="s">
        <v>34</v>
      </c>
      <c r="D284" s="16">
        <f>IFERROR(VLOOKUP(B284,#REF!,3,FALSE),0)</f>
        <v>0</v>
      </c>
      <c r="E284" s="25" t="str">
        <f t="shared" si="16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10000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5000</v>
      </c>
      <c r="Q284" s="17">
        <v>5000</v>
      </c>
      <c r="R284" s="19">
        <v>10000</v>
      </c>
      <c r="S284" s="20" t="s">
        <v>35</v>
      </c>
      <c r="T284" s="21">
        <v>30</v>
      </c>
      <c r="U284" s="19">
        <v>0</v>
      </c>
      <c r="V284" s="17">
        <v>333</v>
      </c>
      <c r="W284" s="22" t="s">
        <v>42</v>
      </c>
      <c r="X284" s="23" t="str">
        <f t="shared" si="17"/>
        <v>F</v>
      </c>
      <c r="Y284" s="17">
        <v>0</v>
      </c>
      <c r="Z284" s="17">
        <v>3000</v>
      </c>
      <c r="AA284" s="17">
        <v>0</v>
      </c>
      <c r="AB284" s="17">
        <v>0</v>
      </c>
      <c r="AC284" s="15" t="s">
        <v>37</v>
      </c>
    </row>
    <row r="285" spans="1:29" hidden="1">
      <c r="A285" s="24" t="str">
        <f t="shared" si="15"/>
        <v>Normal</v>
      </c>
      <c r="B285" s="14" t="s">
        <v>325</v>
      </c>
      <c r="C285" s="15" t="s">
        <v>34</v>
      </c>
      <c r="D285" s="16">
        <f>IFERROR(VLOOKUP(B285,#REF!,3,FALSE),0)</f>
        <v>0</v>
      </c>
      <c r="E285" s="25" t="str">
        <f t="shared" si="16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2500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2500</v>
      </c>
      <c r="Q285" s="17">
        <v>0</v>
      </c>
      <c r="R285" s="19">
        <v>2500</v>
      </c>
      <c r="S285" s="20" t="s">
        <v>35</v>
      </c>
      <c r="T285" s="21">
        <v>9</v>
      </c>
      <c r="U285" s="19">
        <v>0</v>
      </c>
      <c r="V285" s="17">
        <v>278</v>
      </c>
      <c r="W285" s="22" t="s">
        <v>42</v>
      </c>
      <c r="X285" s="23" t="str">
        <f t="shared" si="17"/>
        <v>F</v>
      </c>
      <c r="Y285" s="17">
        <v>561002500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 hidden="1">
      <c r="A286" s="24" t="str">
        <f t="shared" si="15"/>
        <v>Normal</v>
      </c>
      <c r="B286" s="14" t="s">
        <v>326</v>
      </c>
      <c r="C286" s="15" t="s">
        <v>34</v>
      </c>
      <c r="D286" s="16">
        <f>IFERROR(VLOOKUP(B286,#REF!,3,FALSE),0)</f>
        <v>0</v>
      </c>
      <c r="E286" s="25" t="str">
        <f t="shared" si="16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5000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2500</v>
      </c>
      <c r="Q286" s="17">
        <v>2500</v>
      </c>
      <c r="R286" s="19">
        <v>5000</v>
      </c>
      <c r="S286" s="20" t="s">
        <v>35</v>
      </c>
      <c r="T286" s="21">
        <v>15</v>
      </c>
      <c r="U286" s="19">
        <v>0</v>
      </c>
      <c r="V286" s="17">
        <v>333</v>
      </c>
      <c r="W286" s="22" t="s">
        <v>42</v>
      </c>
      <c r="X286" s="23" t="str">
        <f t="shared" si="17"/>
        <v>F</v>
      </c>
      <c r="Y286" s="17">
        <v>0</v>
      </c>
      <c r="Z286" s="17">
        <v>3000</v>
      </c>
      <c r="AA286" s="17">
        <v>0</v>
      </c>
      <c r="AB286" s="17">
        <v>0</v>
      </c>
      <c r="AC286" s="15" t="s">
        <v>37</v>
      </c>
    </row>
    <row r="287" spans="1:29" hidden="1">
      <c r="A287" s="24" t="str">
        <f t="shared" si="15"/>
        <v>OverStock</v>
      </c>
      <c r="B287" s="14" t="s">
        <v>272</v>
      </c>
      <c r="C287" s="15" t="s">
        <v>34</v>
      </c>
      <c r="D287" s="16">
        <f>IFERROR(VLOOKUP(B287,#REF!,3,FALSE),0)</f>
        <v>0</v>
      </c>
      <c r="E287" s="25">
        <f t="shared" si="16"/>
        <v>16</v>
      </c>
      <c r="F287" s="16" t="str">
        <f>IFERROR(VLOOKUP(B287,#REF!,6,FALSE),"")</f>
        <v/>
      </c>
      <c r="G287" s="17">
        <v>186000</v>
      </c>
      <c r="H287" s="17">
        <v>111000</v>
      </c>
      <c r="I287" s="17" t="str">
        <f>IFERROR(VLOOKUP(B287,#REF!,9,FALSE),"")</f>
        <v/>
      </c>
      <c r="J287" s="17">
        <v>144000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75000</v>
      </c>
      <c r="Q287" s="17">
        <v>69000</v>
      </c>
      <c r="R287" s="19">
        <v>330000</v>
      </c>
      <c r="S287" s="20">
        <v>36.700000000000003</v>
      </c>
      <c r="T287" s="21">
        <v>22.2</v>
      </c>
      <c r="U287" s="19">
        <v>9000</v>
      </c>
      <c r="V287" s="17">
        <v>14882</v>
      </c>
      <c r="W287" s="22">
        <v>1.7</v>
      </c>
      <c r="X287" s="23">
        <f t="shared" si="17"/>
        <v>100</v>
      </c>
      <c r="Y287" s="17">
        <v>47814</v>
      </c>
      <c r="Z287" s="17">
        <v>64866</v>
      </c>
      <c r="AA287" s="17">
        <v>21254</v>
      </c>
      <c r="AB287" s="17">
        <v>0</v>
      </c>
      <c r="AC287" s="15" t="s">
        <v>37</v>
      </c>
    </row>
    <row r="288" spans="1:29" hidden="1">
      <c r="A288" s="24" t="str">
        <f t="shared" si="15"/>
        <v>OverStock</v>
      </c>
      <c r="B288" s="14" t="s">
        <v>275</v>
      </c>
      <c r="C288" s="15" t="s">
        <v>34</v>
      </c>
      <c r="D288" s="16">
        <f>IFERROR(VLOOKUP(B288,#REF!,3,FALSE),0)</f>
        <v>0</v>
      </c>
      <c r="E288" s="25">
        <f t="shared" si="16"/>
        <v>16</v>
      </c>
      <c r="F288" s="16" t="str">
        <f>IFERROR(VLOOKUP(B288,#REF!,6,FALSE),"")</f>
        <v/>
      </c>
      <c r="G288" s="17">
        <v>15000</v>
      </c>
      <c r="H288" s="17">
        <v>15000</v>
      </c>
      <c r="I288" s="17" t="str">
        <f>IFERROR(VLOOKUP(B288,#REF!,9,FALSE),"")</f>
        <v/>
      </c>
      <c r="J288" s="17">
        <v>12000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12000</v>
      </c>
      <c r="Q288" s="17">
        <v>0</v>
      </c>
      <c r="R288" s="19">
        <v>27000</v>
      </c>
      <c r="S288" s="20">
        <v>36</v>
      </c>
      <c r="T288" s="21">
        <v>6.8</v>
      </c>
      <c r="U288" s="19">
        <v>750</v>
      </c>
      <c r="V288" s="17">
        <v>4000</v>
      </c>
      <c r="W288" s="22">
        <v>5.3</v>
      </c>
      <c r="X288" s="23">
        <f t="shared" si="17"/>
        <v>150</v>
      </c>
      <c r="Y288" s="17">
        <v>21000</v>
      </c>
      <c r="Z288" s="17">
        <v>0</v>
      </c>
      <c r="AA288" s="17">
        <v>15000</v>
      </c>
      <c r="AB288" s="17">
        <v>0</v>
      </c>
      <c r="AC288" s="15" t="s">
        <v>37</v>
      </c>
    </row>
    <row r="289" spans="1:29" hidden="1">
      <c r="A289" s="24" t="str">
        <f t="shared" si="15"/>
        <v>OverStock</v>
      </c>
      <c r="B289" s="14" t="s">
        <v>276</v>
      </c>
      <c r="C289" s="15" t="s">
        <v>34</v>
      </c>
      <c r="D289" s="16">
        <f>IFERROR(VLOOKUP(B289,#REF!,3,FALSE),0)</f>
        <v>0</v>
      </c>
      <c r="E289" s="25">
        <f t="shared" si="16"/>
        <v>16</v>
      </c>
      <c r="F289" s="16" t="str">
        <f>IFERROR(VLOOKUP(B289,#REF!,6,FALSE),"")</f>
        <v/>
      </c>
      <c r="G289" s="17">
        <v>243000</v>
      </c>
      <c r="H289" s="17">
        <v>216000</v>
      </c>
      <c r="I289" s="17" t="str">
        <f>IFERROR(VLOOKUP(B289,#REF!,9,FALSE),"")</f>
        <v/>
      </c>
      <c r="J289" s="17">
        <v>42000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42000</v>
      </c>
      <c r="Q289" s="17">
        <v>0</v>
      </c>
      <c r="R289" s="19">
        <v>285000</v>
      </c>
      <c r="S289" s="20">
        <v>108.6</v>
      </c>
      <c r="T289" s="21">
        <v>14.6</v>
      </c>
      <c r="U289" s="19">
        <v>2625</v>
      </c>
      <c r="V289" s="17">
        <v>19472</v>
      </c>
      <c r="W289" s="22">
        <v>7.4</v>
      </c>
      <c r="X289" s="23">
        <f t="shared" si="17"/>
        <v>150</v>
      </c>
      <c r="Y289" s="17">
        <v>34723</v>
      </c>
      <c r="Z289" s="17">
        <v>98028</v>
      </c>
      <c r="AA289" s="17">
        <v>79605</v>
      </c>
      <c r="AB289" s="17">
        <v>20790</v>
      </c>
      <c r="AC289" s="15" t="s">
        <v>37</v>
      </c>
    </row>
    <row r="290" spans="1:29" hidden="1">
      <c r="A290" s="24" t="str">
        <f t="shared" si="15"/>
        <v>OverStock</v>
      </c>
      <c r="B290" s="14" t="s">
        <v>300</v>
      </c>
      <c r="C290" s="15" t="s">
        <v>34</v>
      </c>
      <c r="D290" s="16">
        <f>IFERROR(VLOOKUP(B290,#REF!,3,FALSE),0)</f>
        <v>0</v>
      </c>
      <c r="E290" s="25">
        <f t="shared" si="16"/>
        <v>14</v>
      </c>
      <c r="F290" s="16" t="str">
        <f>IFERROR(VLOOKUP(B290,#REF!,6,FALSE),"")</f>
        <v/>
      </c>
      <c r="G290" s="17">
        <v>21000</v>
      </c>
      <c r="H290" s="17">
        <v>6000</v>
      </c>
      <c r="I290" s="17" t="str">
        <f>IFERROR(VLOOKUP(B290,#REF!,9,FALSE),"")</f>
        <v/>
      </c>
      <c r="J290" s="17">
        <v>21000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3000</v>
      </c>
      <c r="Q290" s="17">
        <v>18000</v>
      </c>
      <c r="R290" s="19">
        <v>42000</v>
      </c>
      <c r="S290" s="20">
        <v>28</v>
      </c>
      <c r="T290" s="21">
        <v>33.4</v>
      </c>
      <c r="U290" s="19">
        <v>1500</v>
      </c>
      <c r="V290" s="17">
        <v>1257</v>
      </c>
      <c r="W290" s="22">
        <v>0.8</v>
      </c>
      <c r="X290" s="23">
        <f t="shared" si="17"/>
        <v>100</v>
      </c>
      <c r="Y290" s="17">
        <v>6603</v>
      </c>
      <c r="Z290" s="17">
        <v>4263</v>
      </c>
      <c r="AA290" s="17">
        <v>1350</v>
      </c>
      <c r="AB290" s="17">
        <v>700</v>
      </c>
      <c r="AC290" s="15" t="s">
        <v>37</v>
      </c>
    </row>
    <row r="291" spans="1:29" hidden="1">
      <c r="A291" s="24" t="str">
        <f t="shared" si="15"/>
        <v>None</v>
      </c>
      <c r="B291" s="14" t="s">
        <v>331</v>
      </c>
      <c r="C291" s="15" t="s">
        <v>34</v>
      </c>
      <c r="D291" s="16">
        <f>IFERROR(VLOOKUP(B291,#REF!,3,FALSE),0)</f>
        <v>0</v>
      </c>
      <c r="E291" s="25" t="str">
        <f t="shared" si="16"/>
        <v>前八週無拉料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0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7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 hidden="1">
      <c r="A292" s="24" t="str">
        <f t="shared" si="15"/>
        <v>OverStock</v>
      </c>
      <c r="B292" s="14" t="s">
        <v>80</v>
      </c>
      <c r="C292" s="15" t="s">
        <v>53</v>
      </c>
      <c r="D292" s="16">
        <f>IFERROR(VLOOKUP(B292,#REF!,3,FALSE),0)</f>
        <v>0</v>
      </c>
      <c r="E292" s="25">
        <f t="shared" si="16"/>
        <v>12.8</v>
      </c>
      <c r="F292" s="16" t="str">
        <f>IFERROR(VLOOKUP(B292,#REF!,6,FALSE),"")</f>
        <v/>
      </c>
      <c r="G292" s="17">
        <v>669000</v>
      </c>
      <c r="H292" s="17">
        <v>201000</v>
      </c>
      <c r="I292" s="17" t="str">
        <f>IFERROR(VLOOKUP(B292,#REF!,9,FALSE),"")</f>
        <v/>
      </c>
      <c r="J292" s="17">
        <v>177000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27000</v>
      </c>
      <c r="Q292" s="17">
        <v>150000</v>
      </c>
      <c r="R292" s="19">
        <v>846000</v>
      </c>
      <c r="S292" s="20">
        <v>61</v>
      </c>
      <c r="T292" s="21">
        <v>23.9</v>
      </c>
      <c r="U292" s="19">
        <v>13875</v>
      </c>
      <c r="V292" s="17">
        <v>35333</v>
      </c>
      <c r="W292" s="22">
        <v>2.5</v>
      </c>
      <c r="X292" s="23">
        <f t="shared" si="17"/>
        <v>150</v>
      </c>
      <c r="Y292" s="17">
        <v>111000</v>
      </c>
      <c r="Z292" s="17">
        <v>156000</v>
      </c>
      <c r="AA292" s="17">
        <v>81000</v>
      </c>
      <c r="AB292" s="17">
        <v>0</v>
      </c>
      <c r="AC292" s="15" t="s">
        <v>37</v>
      </c>
    </row>
    <row r="293" spans="1:29" hidden="1">
      <c r="A293" s="24" t="str">
        <f t="shared" si="15"/>
        <v>Normal</v>
      </c>
      <c r="B293" s="14" t="s">
        <v>333</v>
      </c>
      <c r="C293" s="15" t="s">
        <v>34</v>
      </c>
      <c r="D293" s="16">
        <f>IFERROR(VLOOKUP(B293,#REF!,3,FALSE),0)</f>
        <v>0</v>
      </c>
      <c r="E293" s="25" t="str">
        <f t="shared" si="16"/>
        <v>前八週無拉料</v>
      </c>
      <c r="F293" s="16" t="str">
        <f>IFERROR(VLOOKUP(B293,#REF!,6,FALSE),"")</f>
        <v/>
      </c>
      <c r="G293" s="17">
        <v>6000</v>
      </c>
      <c r="H293" s="17">
        <v>6000</v>
      </c>
      <c r="I293" s="17" t="str">
        <f>IFERROR(VLOOKUP(B293,#REF!,9,FALSE),"")</f>
        <v/>
      </c>
      <c r="J293" s="17">
        <v>21000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15000</v>
      </c>
      <c r="Q293" s="17">
        <v>6000</v>
      </c>
      <c r="R293" s="19">
        <v>27000</v>
      </c>
      <c r="S293" s="20" t="s">
        <v>35</v>
      </c>
      <c r="T293" s="21">
        <v>36</v>
      </c>
      <c r="U293" s="19">
        <v>0</v>
      </c>
      <c r="V293" s="17">
        <v>751</v>
      </c>
      <c r="W293" s="22" t="s">
        <v>42</v>
      </c>
      <c r="X293" s="23" t="str">
        <f t="shared" si="17"/>
        <v>F</v>
      </c>
      <c r="Y293" s="17">
        <v>903</v>
      </c>
      <c r="Z293" s="17">
        <v>4356</v>
      </c>
      <c r="AA293" s="17">
        <v>5700</v>
      </c>
      <c r="AB293" s="17">
        <v>2400</v>
      </c>
      <c r="AC293" s="15" t="s">
        <v>37</v>
      </c>
    </row>
    <row r="294" spans="1:29" hidden="1">
      <c r="A294" s="24" t="str">
        <f t="shared" si="15"/>
        <v>Normal</v>
      </c>
      <c r="B294" s="14" t="s">
        <v>334</v>
      </c>
      <c r="C294" s="15" t="s">
        <v>34</v>
      </c>
      <c r="D294" s="16">
        <f>IFERROR(VLOOKUP(B294,#REF!,3,FALSE),0)</f>
        <v>0</v>
      </c>
      <c r="E294" s="25">
        <f t="shared" si="16"/>
        <v>4.0999999999999996</v>
      </c>
      <c r="F294" s="16" t="str">
        <f>IFERROR(VLOOKUP(B294,#REF!,6,FALSE),"")</f>
        <v/>
      </c>
      <c r="G294" s="17">
        <v>111000</v>
      </c>
      <c r="H294" s="17">
        <v>81000</v>
      </c>
      <c r="I294" s="17" t="str">
        <f>IFERROR(VLOOKUP(B294,#REF!,9,FALSE),"")</f>
        <v/>
      </c>
      <c r="J294" s="17">
        <v>57000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18000</v>
      </c>
      <c r="Q294" s="17">
        <v>39000</v>
      </c>
      <c r="R294" s="19">
        <v>168000</v>
      </c>
      <c r="S294" s="20">
        <v>12.1</v>
      </c>
      <c r="T294" s="21">
        <v>49.7</v>
      </c>
      <c r="U294" s="19">
        <v>13875</v>
      </c>
      <c r="V294" s="17">
        <v>3382</v>
      </c>
      <c r="W294" s="22">
        <v>0.2</v>
      </c>
      <c r="X294" s="23">
        <f t="shared" si="17"/>
        <v>50</v>
      </c>
      <c r="Y294" s="17">
        <v>17666</v>
      </c>
      <c r="Z294" s="17">
        <v>12767</v>
      </c>
      <c r="AA294" s="17">
        <v>600</v>
      </c>
      <c r="AB294" s="17">
        <v>150</v>
      </c>
      <c r="AC294" s="15" t="s">
        <v>37</v>
      </c>
    </row>
    <row r="295" spans="1:29" hidden="1">
      <c r="A295" s="24" t="str">
        <f t="shared" si="15"/>
        <v>OverStock</v>
      </c>
      <c r="B295" s="14" t="s">
        <v>299</v>
      </c>
      <c r="C295" s="15" t="s">
        <v>34</v>
      </c>
      <c r="D295" s="16">
        <f>IFERROR(VLOOKUP(B295,#REF!,3,FALSE),0)</f>
        <v>0</v>
      </c>
      <c r="E295" s="25">
        <f t="shared" si="16"/>
        <v>12.7</v>
      </c>
      <c r="F295" s="16" t="str">
        <f>IFERROR(VLOOKUP(B295,#REF!,6,FALSE),"")</f>
        <v/>
      </c>
      <c r="G295" s="17">
        <v>114000</v>
      </c>
      <c r="H295" s="17">
        <v>84000</v>
      </c>
      <c r="I295" s="17" t="str">
        <f>IFERROR(VLOOKUP(B295,#REF!,9,FALSE),"")</f>
        <v/>
      </c>
      <c r="J295" s="17">
        <v>57000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39000</v>
      </c>
      <c r="Q295" s="17">
        <v>18000</v>
      </c>
      <c r="R295" s="19">
        <v>171000</v>
      </c>
      <c r="S295" s="20">
        <v>38</v>
      </c>
      <c r="T295" s="21">
        <v>29.5</v>
      </c>
      <c r="U295" s="19">
        <v>4500</v>
      </c>
      <c r="V295" s="17">
        <v>5797</v>
      </c>
      <c r="W295" s="22">
        <v>1.3</v>
      </c>
      <c r="X295" s="23">
        <f t="shared" si="17"/>
        <v>100</v>
      </c>
      <c r="Y295" s="17">
        <v>21727</v>
      </c>
      <c r="Z295" s="17">
        <v>22930</v>
      </c>
      <c r="AA295" s="17">
        <v>7514</v>
      </c>
      <c r="AB295" s="17">
        <v>0</v>
      </c>
      <c r="AC295" s="15" t="s">
        <v>37</v>
      </c>
    </row>
    <row r="296" spans="1:29" hidden="1">
      <c r="A296" s="24" t="str">
        <f t="shared" si="15"/>
        <v>Normal</v>
      </c>
      <c r="B296" s="14" t="s">
        <v>336</v>
      </c>
      <c r="C296" s="15" t="s">
        <v>34</v>
      </c>
      <c r="D296" s="16">
        <f>IFERROR(VLOOKUP(B296,#REF!,3,FALSE),0)</f>
        <v>0</v>
      </c>
      <c r="E296" s="25">
        <f t="shared" si="16"/>
        <v>14.3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340000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340000</v>
      </c>
      <c r="Q296" s="17">
        <v>0</v>
      </c>
      <c r="R296" s="19">
        <v>340000</v>
      </c>
      <c r="S296" s="20">
        <v>14.3</v>
      </c>
      <c r="T296" s="21">
        <v>51.8</v>
      </c>
      <c r="U296" s="19">
        <v>23750</v>
      </c>
      <c r="V296" s="17">
        <v>6559</v>
      </c>
      <c r="W296" s="22">
        <v>0.3</v>
      </c>
      <c r="X296" s="23">
        <f t="shared" si="17"/>
        <v>50</v>
      </c>
      <c r="Y296" s="17">
        <v>59034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 hidden="1">
      <c r="A297" s="24" t="str">
        <f t="shared" si="15"/>
        <v>OverStock</v>
      </c>
      <c r="B297" s="14" t="s">
        <v>84</v>
      </c>
      <c r="C297" s="15" t="s">
        <v>53</v>
      </c>
      <c r="D297" s="16">
        <f>IFERROR(VLOOKUP(B297,#REF!,3,FALSE),0)</f>
        <v>0</v>
      </c>
      <c r="E297" s="25">
        <f t="shared" si="16"/>
        <v>12.5</v>
      </c>
      <c r="F297" s="16" t="str">
        <f>IFERROR(VLOOKUP(B297,#REF!,6,FALSE),"")</f>
        <v/>
      </c>
      <c r="G297" s="17">
        <v>2199000</v>
      </c>
      <c r="H297" s="17">
        <v>699000</v>
      </c>
      <c r="I297" s="17" t="str">
        <f>IFERROR(VLOOKUP(B297,#REF!,9,FALSE),"")</f>
        <v/>
      </c>
      <c r="J297" s="17">
        <v>1947000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1614000</v>
      </c>
      <c r="Q297" s="17">
        <v>333000</v>
      </c>
      <c r="R297" s="19">
        <v>4146000</v>
      </c>
      <c r="S297" s="20">
        <v>26.6</v>
      </c>
      <c r="T297" s="21">
        <v>46.8</v>
      </c>
      <c r="U297" s="19">
        <v>156000</v>
      </c>
      <c r="V297" s="17">
        <v>88667</v>
      </c>
      <c r="W297" s="22">
        <v>0.6</v>
      </c>
      <c r="X297" s="23">
        <f t="shared" si="17"/>
        <v>100</v>
      </c>
      <c r="Y297" s="17">
        <v>369000</v>
      </c>
      <c r="Z297" s="17">
        <v>261000</v>
      </c>
      <c r="AA297" s="17">
        <v>324000</v>
      </c>
      <c r="AB297" s="17">
        <v>93000</v>
      </c>
      <c r="AC297" s="15" t="s">
        <v>37</v>
      </c>
    </row>
    <row r="298" spans="1:29" hidden="1">
      <c r="A298" s="24" t="str">
        <f t="shared" si="15"/>
        <v>Normal</v>
      </c>
      <c r="B298" s="14" t="s">
        <v>338</v>
      </c>
      <c r="C298" s="15" t="s">
        <v>34</v>
      </c>
      <c r="D298" s="16">
        <f>IFERROR(VLOOKUP(B298,#REF!,3,FALSE),0)</f>
        <v>0</v>
      </c>
      <c r="E298" s="25" t="str">
        <f t="shared" si="16"/>
        <v>前八週無拉料</v>
      </c>
      <c r="F298" s="16" t="str">
        <f>IFERROR(VLOOKUP(B298,#REF!,6,FALSE),"")</f>
        <v/>
      </c>
      <c r="G298" s="17">
        <v>981000</v>
      </c>
      <c r="H298" s="17">
        <v>456000</v>
      </c>
      <c r="I298" s="17" t="str">
        <f>IFERROR(VLOOKUP(B298,#REF!,9,FALSE),"")</f>
        <v/>
      </c>
      <c r="J298" s="17">
        <v>15000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15000</v>
      </c>
      <c r="Q298" s="17">
        <v>0</v>
      </c>
      <c r="R298" s="19">
        <v>996000</v>
      </c>
      <c r="S298" s="20" t="s">
        <v>35</v>
      </c>
      <c r="T298" s="21">
        <v>24.1</v>
      </c>
      <c r="U298" s="19">
        <v>0</v>
      </c>
      <c r="V298" s="17">
        <v>41323</v>
      </c>
      <c r="W298" s="22" t="s">
        <v>42</v>
      </c>
      <c r="X298" s="23" t="str">
        <f t="shared" si="17"/>
        <v>F</v>
      </c>
      <c r="Y298" s="17">
        <v>114466</v>
      </c>
      <c r="Z298" s="17">
        <v>211749</v>
      </c>
      <c r="AA298" s="17">
        <v>214768</v>
      </c>
      <c r="AB298" s="17">
        <v>123847</v>
      </c>
      <c r="AC298" s="15" t="s">
        <v>37</v>
      </c>
    </row>
    <row r="299" spans="1:29" s="37" customFormat="1" hidden="1">
      <c r="A299" s="26" t="str">
        <f t="shared" si="15"/>
        <v>OverStock</v>
      </c>
      <c r="B299" s="27" t="s">
        <v>232</v>
      </c>
      <c r="C299" s="28" t="s">
        <v>34</v>
      </c>
      <c r="D299" s="29">
        <f>IFERROR(VLOOKUP(B299,#REF!,3,FALSE),0)</f>
        <v>0</v>
      </c>
      <c r="E299" s="30">
        <f t="shared" si="16"/>
        <v>10.4</v>
      </c>
      <c r="F299" s="29" t="str">
        <f>IFERROR(VLOOKUP(B299,#REF!,6,FALSE),"")</f>
        <v/>
      </c>
      <c r="G299" s="31">
        <v>29100000</v>
      </c>
      <c r="H299" s="31">
        <v>26400000</v>
      </c>
      <c r="I299" s="31" t="str">
        <f>IFERROR(VLOOKUP(B299,#REF!,9,FALSE),"")</f>
        <v/>
      </c>
      <c r="J299" s="31">
        <v>6807000</v>
      </c>
      <c r="K299" s="26" t="str">
        <f>IFERROR(VLOOKUP(B299,#REF!,10,FALSE),"")</f>
        <v/>
      </c>
      <c r="L299" s="26" t="str">
        <f>IFERROR(VLOOKUP(B299,#REF!,11,FALSE),"")</f>
        <v/>
      </c>
      <c r="M299" s="26"/>
      <c r="N299" s="26" t="str">
        <f>IFERROR(VLOOKUP(B299,#REF!,12,FALSE),"")</f>
        <v/>
      </c>
      <c r="O299" s="31">
        <v>0</v>
      </c>
      <c r="P299" s="31">
        <v>4083000</v>
      </c>
      <c r="Q299" s="31">
        <v>2724000</v>
      </c>
      <c r="R299" s="32">
        <v>35907000</v>
      </c>
      <c r="S299" s="33">
        <v>55.1</v>
      </c>
      <c r="T299" s="34">
        <v>27.9</v>
      </c>
      <c r="U299" s="32">
        <v>652125</v>
      </c>
      <c r="V299" s="31">
        <v>1288212</v>
      </c>
      <c r="W299" s="35">
        <v>2</v>
      </c>
      <c r="X299" s="36">
        <f t="shared" si="17"/>
        <v>150</v>
      </c>
      <c r="Y299" s="31">
        <v>2374973</v>
      </c>
      <c r="Z299" s="31">
        <v>7833402</v>
      </c>
      <c r="AA299" s="31">
        <v>3663070</v>
      </c>
      <c r="AB299" s="31">
        <v>1072079</v>
      </c>
      <c r="AC299" s="28" t="s">
        <v>37</v>
      </c>
    </row>
    <row r="300" spans="1:29" hidden="1">
      <c r="A300" s="24" t="str">
        <f t="shared" si="15"/>
        <v>OverStock</v>
      </c>
      <c r="B300" s="14" t="s">
        <v>72</v>
      </c>
      <c r="C300" s="15" t="s">
        <v>53</v>
      </c>
      <c r="D300" s="16">
        <f>IFERROR(VLOOKUP(B300,#REF!,3,FALSE),0)</f>
        <v>0</v>
      </c>
      <c r="E300" s="25">
        <f t="shared" si="16"/>
        <v>10.3</v>
      </c>
      <c r="F300" s="16" t="str">
        <f>IFERROR(VLOOKUP(B300,#REF!,6,FALSE),"")</f>
        <v/>
      </c>
      <c r="G300" s="17">
        <v>1890000</v>
      </c>
      <c r="H300" s="17">
        <v>1530000</v>
      </c>
      <c r="I300" s="17" t="str">
        <f>IFERROR(VLOOKUP(B300,#REF!,9,FALSE),"")</f>
        <v/>
      </c>
      <c r="J300" s="17">
        <v>369000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111000</v>
      </c>
      <c r="Q300" s="17">
        <v>258000</v>
      </c>
      <c r="R300" s="19">
        <v>2259000</v>
      </c>
      <c r="S300" s="20">
        <v>62.8</v>
      </c>
      <c r="T300" s="21">
        <v>38.5</v>
      </c>
      <c r="U300" s="19">
        <v>36000</v>
      </c>
      <c r="V300" s="17">
        <v>58671</v>
      </c>
      <c r="W300" s="22">
        <v>1.6</v>
      </c>
      <c r="X300" s="23">
        <f t="shared" si="17"/>
        <v>100</v>
      </c>
      <c r="Y300" s="17">
        <v>208040</v>
      </c>
      <c r="Z300" s="17">
        <v>196000</v>
      </c>
      <c r="AA300" s="17">
        <v>300000</v>
      </c>
      <c r="AB300" s="17">
        <v>116000</v>
      </c>
      <c r="AC300" s="15" t="s">
        <v>37</v>
      </c>
    </row>
    <row r="301" spans="1:29" hidden="1">
      <c r="A301" s="24" t="str">
        <f t="shared" si="15"/>
        <v>Normal</v>
      </c>
      <c r="B301" s="14" t="s">
        <v>341</v>
      </c>
      <c r="C301" s="15" t="s">
        <v>34</v>
      </c>
      <c r="D301" s="16">
        <f>IFERROR(VLOOKUP(B301,#REF!,3,FALSE),0)</f>
        <v>0</v>
      </c>
      <c r="E301" s="25">
        <f t="shared" si="16"/>
        <v>3.2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2000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2000</v>
      </c>
      <c r="Q301" s="17">
        <v>0</v>
      </c>
      <c r="R301" s="19">
        <v>2000</v>
      </c>
      <c r="S301" s="20">
        <v>3.2</v>
      </c>
      <c r="T301" s="21">
        <v>3</v>
      </c>
      <c r="U301" s="19">
        <v>625</v>
      </c>
      <c r="V301" s="17">
        <v>667</v>
      </c>
      <c r="W301" s="22">
        <v>1.1000000000000001</v>
      </c>
      <c r="X301" s="23">
        <f t="shared" si="17"/>
        <v>100</v>
      </c>
      <c r="Y301" s="17">
        <v>0</v>
      </c>
      <c r="Z301" s="17">
        <v>0</v>
      </c>
      <c r="AA301" s="17">
        <v>6000</v>
      </c>
      <c r="AB301" s="17">
        <v>0</v>
      </c>
      <c r="AC301" s="15" t="s">
        <v>37</v>
      </c>
    </row>
    <row r="302" spans="1:29" hidden="1">
      <c r="A302" s="24" t="str">
        <f t="shared" si="15"/>
        <v>Normal</v>
      </c>
      <c r="B302" s="14" t="s">
        <v>342</v>
      </c>
      <c r="C302" s="15" t="s">
        <v>41</v>
      </c>
      <c r="D302" s="16">
        <f>IFERROR(VLOOKUP(B302,#REF!,3,FALSE),0)</f>
        <v>0</v>
      </c>
      <c r="E302" s="25">
        <f t="shared" si="16"/>
        <v>8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10000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10000</v>
      </c>
      <c r="Q302" s="17">
        <v>0</v>
      </c>
      <c r="R302" s="19">
        <v>10000</v>
      </c>
      <c r="S302" s="20">
        <v>8</v>
      </c>
      <c r="T302" s="21">
        <v>1</v>
      </c>
      <c r="U302" s="19">
        <v>1250</v>
      </c>
      <c r="V302" s="17">
        <v>9648</v>
      </c>
      <c r="W302" s="22">
        <v>7.7</v>
      </c>
      <c r="X302" s="23">
        <f t="shared" si="17"/>
        <v>150</v>
      </c>
      <c r="Y302" s="17">
        <v>38831</v>
      </c>
      <c r="Z302" s="17">
        <v>38400</v>
      </c>
      <c r="AA302" s="17">
        <v>38400</v>
      </c>
      <c r="AB302" s="17">
        <v>19200</v>
      </c>
      <c r="AC302" s="15" t="s">
        <v>37</v>
      </c>
    </row>
    <row r="303" spans="1:29">
      <c r="A303" s="24" t="str">
        <f t="shared" si="15"/>
        <v>OverStock</v>
      </c>
      <c r="B303" s="14" t="s">
        <v>381</v>
      </c>
      <c r="C303" s="15" t="s">
        <v>144</v>
      </c>
      <c r="D303" s="16">
        <f>IFERROR(VLOOKUP(B303,#REF!,3,FALSE),0)</f>
        <v>0</v>
      </c>
      <c r="E303" s="25">
        <f t="shared" si="16"/>
        <v>10.199999999999999</v>
      </c>
      <c r="F303" s="16" t="str">
        <f>IFERROR(VLOOKUP(B303,#REF!,6,FALSE),"")</f>
        <v/>
      </c>
      <c r="G303" s="17">
        <v>1002000</v>
      </c>
      <c r="H303" s="17">
        <v>1002000</v>
      </c>
      <c r="I303" s="17" t="str">
        <f>IFERROR(VLOOKUP(B303,#REF!,9,FALSE),"")</f>
        <v/>
      </c>
      <c r="J303" s="17">
        <v>516000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15000</v>
      </c>
      <c r="P303" s="17">
        <v>147000</v>
      </c>
      <c r="Q303" s="17">
        <v>354000</v>
      </c>
      <c r="R303" s="19">
        <v>1518000</v>
      </c>
      <c r="S303" s="20">
        <v>30</v>
      </c>
      <c r="T303" s="21">
        <v>20.8</v>
      </c>
      <c r="U303" s="19">
        <v>50625</v>
      </c>
      <c r="V303" s="17">
        <v>72882</v>
      </c>
      <c r="W303" s="22">
        <v>1.4</v>
      </c>
      <c r="X303" s="23">
        <f t="shared" si="17"/>
        <v>100</v>
      </c>
      <c r="Y303" s="17">
        <v>194111</v>
      </c>
      <c r="Z303" s="17">
        <v>380365</v>
      </c>
      <c r="AA303" s="17">
        <v>253083</v>
      </c>
      <c r="AB303" s="17">
        <v>4256</v>
      </c>
      <c r="AC303" s="15" t="s">
        <v>37</v>
      </c>
    </row>
    <row r="304" spans="1:29" hidden="1">
      <c r="A304" s="24" t="str">
        <f t="shared" si="15"/>
        <v>OverStock</v>
      </c>
      <c r="B304" s="14" t="s">
        <v>202</v>
      </c>
      <c r="C304" s="15" t="s">
        <v>34</v>
      </c>
      <c r="D304" s="16">
        <f>IFERROR(VLOOKUP(B304,#REF!,3,FALSE),0)</f>
        <v>0</v>
      </c>
      <c r="E304" s="25">
        <f t="shared" si="16"/>
        <v>8.3000000000000007</v>
      </c>
      <c r="F304" s="16" t="str">
        <f>IFERROR(VLOOKUP(B304,#REF!,6,FALSE),"")</f>
        <v/>
      </c>
      <c r="G304" s="17">
        <v>256000</v>
      </c>
      <c r="H304" s="17">
        <v>168000</v>
      </c>
      <c r="I304" s="17" t="str">
        <f>IFERROR(VLOOKUP(B304,#REF!,9,FALSE),"")</f>
        <v/>
      </c>
      <c r="J304" s="17">
        <v>120000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120000</v>
      </c>
      <c r="Q304" s="17">
        <v>0</v>
      </c>
      <c r="R304" s="19">
        <v>376000</v>
      </c>
      <c r="S304" s="20">
        <v>25.9</v>
      </c>
      <c r="T304" s="21" t="s">
        <v>35</v>
      </c>
      <c r="U304" s="19">
        <v>14500</v>
      </c>
      <c r="V304" s="17">
        <v>0</v>
      </c>
      <c r="W304" s="22" t="s">
        <v>36</v>
      </c>
      <c r="X304" s="23" t="str">
        <f t="shared" si="17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24" t="str">
        <f t="shared" si="15"/>
        <v>OverStock</v>
      </c>
      <c r="B305" s="14" t="s">
        <v>99</v>
      </c>
      <c r="C305" s="15" t="s">
        <v>53</v>
      </c>
      <c r="D305" s="16">
        <f>IFERROR(VLOOKUP(B305,#REF!,3,FALSE),0)</f>
        <v>0</v>
      </c>
      <c r="E305" s="25">
        <f t="shared" si="16"/>
        <v>8</v>
      </c>
      <c r="F305" s="16" t="str">
        <f>IFERROR(VLOOKUP(B305,#REF!,6,FALSE),"")</f>
        <v/>
      </c>
      <c r="G305" s="17">
        <v>36000</v>
      </c>
      <c r="H305" s="17">
        <v>12000</v>
      </c>
      <c r="I305" s="17" t="str">
        <f>IFERROR(VLOOKUP(B305,#REF!,9,FALSE),"")</f>
        <v/>
      </c>
      <c r="J305" s="17">
        <v>3000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3000</v>
      </c>
      <c r="Q305" s="17">
        <v>0</v>
      </c>
      <c r="R305" s="19">
        <v>39000</v>
      </c>
      <c r="S305" s="20">
        <v>104</v>
      </c>
      <c r="T305" s="21" t="s">
        <v>35</v>
      </c>
      <c r="U305" s="19">
        <v>375</v>
      </c>
      <c r="V305" s="17">
        <v>0</v>
      </c>
      <c r="W305" s="22" t="s">
        <v>36</v>
      </c>
      <c r="X305" s="23" t="str">
        <f t="shared" si="17"/>
        <v>E</v>
      </c>
      <c r="Y305" s="17">
        <v>0</v>
      </c>
      <c r="Z305" s="17">
        <v>0</v>
      </c>
      <c r="AA305" s="17">
        <v>1326</v>
      </c>
      <c r="AB305" s="17">
        <v>0</v>
      </c>
      <c r="AC305" s="15" t="s">
        <v>37</v>
      </c>
    </row>
    <row r="306" spans="1:29" hidden="1">
      <c r="A306" s="24" t="str">
        <f t="shared" si="15"/>
        <v>Normal</v>
      </c>
      <c r="B306" s="14" t="s">
        <v>346</v>
      </c>
      <c r="C306" s="15" t="s">
        <v>144</v>
      </c>
      <c r="D306" s="16">
        <f>IFERROR(VLOOKUP(B306,#REF!,3,FALSE),0)</f>
        <v>0</v>
      </c>
      <c r="E306" s="25">
        <f t="shared" si="16"/>
        <v>24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7500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5000</v>
      </c>
      <c r="Q306" s="17">
        <v>2500</v>
      </c>
      <c r="R306" s="19">
        <v>7500</v>
      </c>
      <c r="S306" s="20">
        <v>24</v>
      </c>
      <c r="T306" s="21" t="s">
        <v>35</v>
      </c>
      <c r="U306" s="19">
        <v>313</v>
      </c>
      <c r="V306" s="17" t="s">
        <v>35</v>
      </c>
      <c r="W306" s="22" t="s">
        <v>36</v>
      </c>
      <c r="X306" s="23" t="str">
        <f t="shared" si="17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 hidden="1">
      <c r="A307" s="24" t="str">
        <f t="shared" si="15"/>
        <v>None</v>
      </c>
      <c r="B307" s="14" t="s">
        <v>347</v>
      </c>
      <c r="C307" s="15" t="s">
        <v>144</v>
      </c>
      <c r="D307" s="16">
        <f>IFERROR(VLOOKUP(B307,#REF!,3,FALSE),0)</f>
        <v>0</v>
      </c>
      <c r="E307" s="25" t="str">
        <f t="shared" si="16"/>
        <v>前八週無拉料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 t="s">
        <v>35</v>
      </c>
      <c r="T307" s="21" t="s">
        <v>35</v>
      </c>
      <c r="U307" s="19">
        <v>0</v>
      </c>
      <c r="V307" s="17" t="s">
        <v>35</v>
      </c>
      <c r="W307" s="22" t="s">
        <v>36</v>
      </c>
      <c r="X307" s="23" t="str">
        <f t="shared" si="17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 hidden="1">
      <c r="A308" s="24" t="str">
        <f t="shared" si="15"/>
        <v>Normal</v>
      </c>
      <c r="B308" s="14" t="s">
        <v>348</v>
      </c>
      <c r="C308" s="15" t="s">
        <v>144</v>
      </c>
      <c r="D308" s="16">
        <f>IFERROR(VLOOKUP(B308,#REF!,3,FALSE),0)</f>
        <v>0</v>
      </c>
      <c r="E308" s="25">
        <f t="shared" si="16"/>
        <v>1.2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1344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1344</v>
      </c>
      <c r="R308" s="19">
        <v>1344</v>
      </c>
      <c r="S308" s="20">
        <v>1.2</v>
      </c>
      <c r="T308" s="21">
        <v>6.7</v>
      </c>
      <c r="U308" s="19">
        <v>1125</v>
      </c>
      <c r="V308" s="17">
        <v>200</v>
      </c>
      <c r="W308" s="22">
        <v>0.2</v>
      </c>
      <c r="X308" s="23">
        <f t="shared" si="17"/>
        <v>50</v>
      </c>
      <c r="Y308" s="17">
        <v>78</v>
      </c>
      <c r="Z308" s="17">
        <v>939</v>
      </c>
      <c r="AA308" s="17">
        <v>3014</v>
      </c>
      <c r="AB308" s="17">
        <v>7</v>
      </c>
      <c r="AC308" s="15" t="s">
        <v>37</v>
      </c>
    </row>
    <row r="309" spans="1:29" hidden="1">
      <c r="A309" s="24" t="str">
        <f t="shared" si="15"/>
        <v>OverStock</v>
      </c>
      <c r="B309" s="14" t="s">
        <v>123</v>
      </c>
      <c r="C309" s="15" t="s">
        <v>53</v>
      </c>
      <c r="D309" s="16">
        <f>IFERROR(VLOOKUP(B309,#REF!,3,FALSE),0)</f>
        <v>0</v>
      </c>
      <c r="E309" s="25">
        <f t="shared" si="16"/>
        <v>8</v>
      </c>
      <c r="F309" s="16" t="str">
        <f>IFERROR(VLOOKUP(B309,#REF!,6,FALSE),"")</f>
        <v/>
      </c>
      <c r="G309" s="17">
        <v>18000</v>
      </c>
      <c r="H309" s="17">
        <v>12000</v>
      </c>
      <c r="I309" s="17" t="str">
        <f>IFERROR(VLOOKUP(B309,#REF!,9,FALSE),"")</f>
        <v/>
      </c>
      <c r="J309" s="17">
        <v>3000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3000</v>
      </c>
      <c r="R309" s="19">
        <v>21000</v>
      </c>
      <c r="S309" s="20">
        <v>56</v>
      </c>
      <c r="T309" s="21">
        <v>22</v>
      </c>
      <c r="U309" s="19">
        <v>375</v>
      </c>
      <c r="V309" s="17">
        <v>955</v>
      </c>
      <c r="W309" s="22">
        <v>2.5</v>
      </c>
      <c r="X309" s="23">
        <f t="shared" si="17"/>
        <v>150</v>
      </c>
      <c r="Y309" s="17">
        <v>4690</v>
      </c>
      <c r="Z309" s="17">
        <v>3030</v>
      </c>
      <c r="AA309" s="17">
        <v>879</v>
      </c>
      <c r="AB309" s="17">
        <v>0</v>
      </c>
      <c r="AC309" s="15" t="s">
        <v>37</v>
      </c>
    </row>
    <row r="310" spans="1:29" hidden="1">
      <c r="A310" s="24" t="str">
        <f t="shared" si="15"/>
        <v>OverStock</v>
      </c>
      <c r="B310" s="14" t="s">
        <v>406</v>
      </c>
      <c r="C310" s="15" t="s">
        <v>53</v>
      </c>
      <c r="D310" s="16">
        <f>IFERROR(VLOOKUP(B310,#REF!,3,FALSE),0)</f>
        <v>0</v>
      </c>
      <c r="E310" s="25">
        <f t="shared" si="16"/>
        <v>7.5</v>
      </c>
      <c r="F310" s="16" t="str">
        <f>IFERROR(VLOOKUP(B310,#REF!,6,FALSE),"")</f>
        <v/>
      </c>
      <c r="G310" s="17">
        <v>1164000</v>
      </c>
      <c r="H310" s="17">
        <v>303000</v>
      </c>
      <c r="I310" s="17" t="str">
        <f>IFERROR(VLOOKUP(B310,#REF!,9,FALSE),"")</f>
        <v/>
      </c>
      <c r="J310" s="17">
        <v>291000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114000</v>
      </c>
      <c r="Q310" s="17">
        <v>177000</v>
      </c>
      <c r="R310" s="19">
        <v>1455000</v>
      </c>
      <c r="S310" s="20">
        <v>37.700000000000003</v>
      </c>
      <c r="T310" s="21">
        <v>16</v>
      </c>
      <c r="U310" s="19">
        <v>38625</v>
      </c>
      <c r="V310" s="17">
        <v>91000</v>
      </c>
      <c r="W310" s="22">
        <v>2.4</v>
      </c>
      <c r="X310" s="23">
        <f t="shared" si="17"/>
        <v>150</v>
      </c>
      <c r="Y310" s="17">
        <v>561285000</v>
      </c>
      <c r="Z310" s="17">
        <v>366000</v>
      </c>
      <c r="AA310" s="17">
        <v>336000</v>
      </c>
      <c r="AB310" s="17">
        <v>54000</v>
      </c>
      <c r="AC310" s="15" t="s">
        <v>37</v>
      </c>
    </row>
    <row r="311" spans="1:29" hidden="1">
      <c r="A311" s="24" t="str">
        <f t="shared" si="15"/>
        <v>OverStock</v>
      </c>
      <c r="B311" s="14" t="s">
        <v>83</v>
      </c>
      <c r="C311" s="15" t="s">
        <v>53</v>
      </c>
      <c r="D311" s="16">
        <f>IFERROR(VLOOKUP(B311,#REF!,3,FALSE),0)</f>
        <v>0</v>
      </c>
      <c r="E311" s="25">
        <f t="shared" si="16"/>
        <v>7.1</v>
      </c>
      <c r="F311" s="16" t="str">
        <f>IFERROR(VLOOKUP(B311,#REF!,6,FALSE),"")</f>
        <v/>
      </c>
      <c r="G311" s="17">
        <v>927000</v>
      </c>
      <c r="H311" s="17">
        <v>147000</v>
      </c>
      <c r="I311" s="17" t="str">
        <f>IFERROR(VLOOKUP(B311,#REF!,9,FALSE),"")</f>
        <v/>
      </c>
      <c r="J311" s="17">
        <v>321000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75000</v>
      </c>
      <c r="Q311" s="17">
        <v>246000</v>
      </c>
      <c r="R311" s="19">
        <v>1248000</v>
      </c>
      <c r="S311" s="20">
        <v>27.5</v>
      </c>
      <c r="T311" s="21">
        <v>13.7</v>
      </c>
      <c r="U311" s="19">
        <v>45375</v>
      </c>
      <c r="V311" s="17">
        <v>90799</v>
      </c>
      <c r="W311" s="22">
        <v>2</v>
      </c>
      <c r="X311" s="23">
        <f t="shared" si="17"/>
        <v>150</v>
      </c>
      <c r="Y311" s="17">
        <v>521000</v>
      </c>
      <c r="Z311" s="17">
        <v>189464</v>
      </c>
      <c r="AA311" s="17">
        <v>218006</v>
      </c>
      <c r="AB311" s="17">
        <v>73512</v>
      </c>
      <c r="AC311" s="15" t="s">
        <v>37</v>
      </c>
    </row>
    <row r="312" spans="1:29" hidden="1">
      <c r="A312" s="24" t="str">
        <f t="shared" si="15"/>
        <v>OverStock</v>
      </c>
      <c r="B312" s="14" t="s">
        <v>130</v>
      </c>
      <c r="C312" s="15" t="s">
        <v>53</v>
      </c>
      <c r="D312" s="16">
        <f>IFERROR(VLOOKUP(B312,#REF!,3,FALSE),0)</f>
        <v>0</v>
      </c>
      <c r="E312" s="25">
        <f t="shared" si="16"/>
        <v>6</v>
      </c>
      <c r="F312" s="16" t="str">
        <f>IFERROR(VLOOKUP(B312,#REF!,6,FALSE),"")</f>
        <v/>
      </c>
      <c r="G312" s="17">
        <v>303000</v>
      </c>
      <c r="H312" s="17">
        <v>150000</v>
      </c>
      <c r="I312" s="17" t="str">
        <f>IFERROR(VLOOKUP(B312,#REF!,9,FALSE),"")</f>
        <v/>
      </c>
      <c r="J312" s="17">
        <v>45000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45000</v>
      </c>
      <c r="R312" s="19">
        <v>348000</v>
      </c>
      <c r="S312" s="20">
        <v>46.4</v>
      </c>
      <c r="T312" s="21">
        <v>23.2</v>
      </c>
      <c r="U312" s="19">
        <v>7500</v>
      </c>
      <c r="V312" s="17">
        <v>14971</v>
      </c>
      <c r="W312" s="22">
        <v>2</v>
      </c>
      <c r="X312" s="23">
        <f t="shared" si="17"/>
        <v>150</v>
      </c>
      <c r="Y312" s="17">
        <v>72087</v>
      </c>
      <c r="Z312" s="17">
        <v>43553</v>
      </c>
      <c r="AA312" s="17">
        <v>68800</v>
      </c>
      <c r="AB312" s="17">
        <v>23350</v>
      </c>
      <c r="AC312" s="15" t="s">
        <v>37</v>
      </c>
    </row>
    <row r="313" spans="1:29" hidden="1">
      <c r="A313" s="24" t="str">
        <f t="shared" si="15"/>
        <v>Normal</v>
      </c>
      <c r="B313" s="14" t="s">
        <v>353</v>
      </c>
      <c r="C313" s="15" t="s">
        <v>144</v>
      </c>
      <c r="D313" s="16">
        <f>IFERROR(VLOOKUP(B313,#REF!,3,FALSE),0)</f>
        <v>0</v>
      </c>
      <c r="E313" s="25" t="str">
        <f t="shared" si="16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27000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24000</v>
      </c>
      <c r="Q313" s="17">
        <v>3000</v>
      </c>
      <c r="R313" s="19">
        <v>27000</v>
      </c>
      <c r="S313" s="20" t="s">
        <v>35</v>
      </c>
      <c r="T313" s="21">
        <v>144.4</v>
      </c>
      <c r="U313" s="19">
        <v>0</v>
      </c>
      <c r="V313" s="17">
        <v>187</v>
      </c>
      <c r="W313" s="22" t="s">
        <v>42</v>
      </c>
      <c r="X313" s="23" t="str">
        <f t="shared" si="17"/>
        <v>F</v>
      </c>
      <c r="Y313" s="17">
        <v>242</v>
      </c>
      <c r="Z313" s="17">
        <v>1346</v>
      </c>
      <c r="AA313" s="17">
        <v>396</v>
      </c>
      <c r="AB313" s="17">
        <v>0</v>
      </c>
      <c r="AC313" s="15" t="s">
        <v>37</v>
      </c>
    </row>
    <row r="314" spans="1:29" hidden="1">
      <c r="A314" s="24" t="str">
        <f t="shared" si="15"/>
        <v>Normal</v>
      </c>
      <c r="B314" s="14" t="s">
        <v>354</v>
      </c>
      <c r="C314" s="15" t="s">
        <v>144</v>
      </c>
      <c r="D314" s="16">
        <f>IFERROR(VLOOKUP(B314,#REF!,3,FALSE),0)</f>
        <v>0</v>
      </c>
      <c r="E314" s="25">
        <f t="shared" si="16"/>
        <v>6.2</v>
      </c>
      <c r="F314" s="16" t="str">
        <f>IFERROR(VLOOKUP(B314,#REF!,6,FALSE),"")</f>
        <v/>
      </c>
      <c r="G314" s="17">
        <v>600000</v>
      </c>
      <c r="H314" s="17">
        <v>600000</v>
      </c>
      <c r="I314" s="17" t="str">
        <f>IFERROR(VLOOKUP(B314,#REF!,9,FALSE),"")</f>
        <v/>
      </c>
      <c r="J314" s="17">
        <v>972500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510000</v>
      </c>
      <c r="Q314" s="17">
        <v>462500</v>
      </c>
      <c r="R314" s="19">
        <v>1572500</v>
      </c>
      <c r="S314" s="20">
        <v>10</v>
      </c>
      <c r="T314" s="21">
        <v>11.4</v>
      </c>
      <c r="U314" s="19">
        <v>157963</v>
      </c>
      <c r="V314" s="17">
        <v>138383</v>
      </c>
      <c r="W314" s="22">
        <v>0.9</v>
      </c>
      <c r="X314" s="23">
        <f t="shared" si="17"/>
        <v>100</v>
      </c>
      <c r="Y314" s="17">
        <v>178182</v>
      </c>
      <c r="Z314" s="17">
        <v>850167</v>
      </c>
      <c r="AA314" s="17">
        <v>403215</v>
      </c>
      <c r="AB314" s="17">
        <v>17864</v>
      </c>
      <c r="AC314" s="15" t="s">
        <v>37</v>
      </c>
    </row>
    <row r="315" spans="1:29" hidden="1">
      <c r="A315" s="24" t="str">
        <f t="shared" si="15"/>
        <v>Normal</v>
      </c>
      <c r="B315" s="14" t="s">
        <v>355</v>
      </c>
      <c r="C315" s="15" t="s">
        <v>144</v>
      </c>
      <c r="D315" s="16">
        <f>IFERROR(VLOOKUP(B315,#REF!,3,FALSE),0)</f>
        <v>0</v>
      </c>
      <c r="E315" s="25">
        <f t="shared" si="16"/>
        <v>18.3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40000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30000</v>
      </c>
      <c r="Q315" s="17">
        <v>10000</v>
      </c>
      <c r="R315" s="19">
        <v>40000</v>
      </c>
      <c r="S315" s="20">
        <v>18.3</v>
      </c>
      <c r="T315" s="21">
        <v>7.8</v>
      </c>
      <c r="U315" s="19">
        <v>2188</v>
      </c>
      <c r="V315" s="17">
        <v>5127</v>
      </c>
      <c r="W315" s="22">
        <v>2.2999999999999998</v>
      </c>
      <c r="X315" s="23">
        <f t="shared" si="17"/>
        <v>150</v>
      </c>
      <c r="Y315" s="17">
        <v>1094</v>
      </c>
      <c r="Z315" s="17">
        <v>30187</v>
      </c>
      <c r="AA315" s="17">
        <v>19725</v>
      </c>
      <c r="AB315" s="17">
        <v>675</v>
      </c>
      <c r="AC315" s="15" t="s">
        <v>37</v>
      </c>
    </row>
    <row r="316" spans="1:29" hidden="1">
      <c r="A316" s="24" t="str">
        <f t="shared" si="15"/>
        <v>Normal</v>
      </c>
      <c r="B316" s="14" t="s">
        <v>356</v>
      </c>
      <c r="C316" s="15" t="s">
        <v>144</v>
      </c>
      <c r="D316" s="16">
        <f>IFERROR(VLOOKUP(B316,#REF!,3,FALSE),0)</f>
        <v>0</v>
      </c>
      <c r="E316" s="25">
        <f t="shared" si="16"/>
        <v>0.1</v>
      </c>
      <c r="F316" s="16" t="str">
        <f>IFERROR(VLOOKUP(B316,#REF!,6,FALSE),"")</f>
        <v/>
      </c>
      <c r="G316" s="17">
        <v>375000</v>
      </c>
      <c r="H316" s="17">
        <v>50000</v>
      </c>
      <c r="I316" s="17" t="str">
        <f>IFERROR(VLOOKUP(B316,#REF!,9,FALSE),"")</f>
        <v/>
      </c>
      <c r="J316" s="17">
        <v>2500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2500</v>
      </c>
      <c r="R316" s="19">
        <v>377500</v>
      </c>
      <c r="S316" s="20">
        <v>9.9</v>
      </c>
      <c r="T316" s="21">
        <v>12.7</v>
      </c>
      <c r="U316" s="19">
        <v>38125</v>
      </c>
      <c r="V316" s="17">
        <v>29745</v>
      </c>
      <c r="W316" s="22">
        <v>0.8</v>
      </c>
      <c r="X316" s="23">
        <f t="shared" si="17"/>
        <v>100</v>
      </c>
      <c r="Y316" s="17">
        <v>39969</v>
      </c>
      <c r="Z316" s="17">
        <v>211578</v>
      </c>
      <c r="AA316" s="17">
        <v>23027</v>
      </c>
      <c r="AB316" s="17">
        <v>1806</v>
      </c>
      <c r="AC316" s="15" t="s">
        <v>37</v>
      </c>
    </row>
    <row r="317" spans="1:29" hidden="1">
      <c r="A317" s="24" t="str">
        <f t="shared" si="15"/>
        <v>Normal</v>
      </c>
      <c r="B317" s="14" t="s">
        <v>357</v>
      </c>
      <c r="C317" s="15" t="s">
        <v>144</v>
      </c>
      <c r="D317" s="16">
        <f>IFERROR(VLOOKUP(B317,#REF!,3,FALSE),0)</f>
        <v>0</v>
      </c>
      <c r="E317" s="25">
        <f t="shared" si="16"/>
        <v>15.2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247500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175000</v>
      </c>
      <c r="Q317" s="17">
        <v>72500</v>
      </c>
      <c r="R317" s="19">
        <v>247500</v>
      </c>
      <c r="S317" s="20">
        <v>15.2</v>
      </c>
      <c r="T317" s="21">
        <v>16.7</v>
      </c>
      <c r="U317" s="19">
        <v>16251</v>
      </c>
      <c r="V317" s="17">
        <v>14856</v>
      </c>
      <c r="W317" s="22">
        <v>0.9</v>
      </c>
      <c r="X317" s="23">
        <f t="shared" si="17"/>
        <v>100</v>
      </c>
      <c r="Y317" s="17">
        <v>23253</v>
      </c>
      <c r="Z317" s="17">
        <v>90009</v>
      </c>
      <c r="AA317" s="17">
        <v>33251</v>
      </c>
      <c r="AB317" s="17">
        <v>1774</v>
      </c>
      <c r="AC317" s="15" t="s">
        <v>37</v>
      </c>
    </row>
    <row r="318" spans="1:29" hidden="1">
      <c r="A318" s="24" t="str">
        <f t="shared" si="15"/>
        <v>Normal</v>
      </c>
      <c r="B318" s="14" t="s">
        <v>358</v>
      </c>
      <c r="C318" s="15" t="s">
        <v>144</v>
      </c>
      <c r="D318" s="16">
        <f>IFERROR(VLOOKUP(B318,#REF!,3,FALSE),0)</f>
        <v>0</v>
      </c>
      <c r="E318" s="25">
        <f t="shared" si="16"/>
        <v>8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2500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2500</v>
      </c>
      <c r="R318" s="19">
        <v>2500</v>
      </c>
      <c r="S318" s="20">
        <v>8</v>
      </c>
      <c r="T318" s="21" t="s">
        <v>35</v>
      </c>
      <c r="U318" s="19">
        <v>313</v>
      </c>
      <c r="V318" s="17" t="s">
        <v>35</v>
      </c>
      <c r="W318" s="22" t="s">
        <v>36</v>
      </c>
      <c r="X318" s="23" t="str">
        <f t="shared" si="17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 hidden="1">
      <c r="A319" s="24" t="str">
        <f t="shared" si="15"/>
        <v>Normal</v>
      </c>
      <c r="B319" s="14" t="s">
        <v>359</v>
      </c>
      <c r="C319" s="15" t="s">
        <v>144</v>
      </c>
      <c r="D319" s="16">
        <f>IFERROR(VLOOKUP(B319,#REF!,3,FALSE),0)</f>
        <v>0</v>
      </c>
      <c r="E319" s="25" t="str">
        <f t="shared" si="16"/>
        <v>前八週無拉料</v>
      </c>
      <c r="F319" s="16" t="str">
        <f>IFERROR(VLOOKUP(B319,#REF!,6,FALSE),"")</f>
        <v/>
      </c>
      <c r="G319" s="17">
        <v>37500</v>
      </c>
      <c r="H319" s="17">
        <v>27500</v>
      </c>
      <c r="I319" s="17" t="str">
        <f>IFERROR(VLOOKUP(B319,#REF!,9,FALSE),"")</f>
        <v/>
      </c>
      <c r="J319" s="17">
        <v>19130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12500</v>
      </c>
      <c r="Q319" s="17">
        <v>6630</v>
      </c>
      <c r="R319" s="19">
        <v>56630</v>
      </c>
      <c r="S319" s="20" t="s">
        <v>35</v>
      </c>
      <c r="T319" s="21">
        <v>16.899999999999999</v>
      </c>
      <c r="U319" s="19">
        <v>0</v>
      </c>
      <c r="V319" s="17">
        <v>3351</v>
      </c>
      <c r="W319" s="22" t="s">
        <v>42</v>
      </c>
      <c r="X319" s="23" t="str">
        <f t="shared" si="17"/>
        <v>F</v>
      </c>
      <c r="Y319" s="17">
        <v>5505</v>
      </c>
      <c r="Z319" s="17">
        <v>18850</v>
      </c>
      <c r="AA319" s="17">
        <v>17800</v>
      </c>
      <c r="AB319" s="17">
        <v>6000</v>
      </c>
      <c r="AC319" s="15" t="s">
        <v>37</v>
      </c>
    </row>
    <row r="320" spans="1:29" hidden="1">
      <c r="A320" s="24" t="str">
        <f t="shared" si="15"/>
        <v>OverStock</v>
      </c>
      <c r="B320" s="14" t="s">
        <v>238</v>
      </c>
      <c r="C320" s="15" t="s">
        <v>34</v>
      </c>
      <c r="D320" s="16">
        <f>IFERROR(VLOOKUP(B320,#REF!,3,FALSE),0)</f>
        <v>0</v>
      </c>
      <c r="E320" s="25">
        <f t="shared" si="16"/>
        <v>5.5</v>
      </c>
      <c r="F320" s="16" t="str">
        <f>IFERROR(VLOOKUP(B320,#REF!,6,FALSE),"")</f>
        <v/>
      </c>
      <c r="G320" s="17">
        <v>3696000</v>
      </c>
      <c r="H320" s="17">
        <v>726000</v>
      </c>
      <c r="I320" s="17" t="str">
        <f>IFERROR(VLOOKUP(B320,#REF!,9,FALSE),"")</f>
        <v/>
      </c>
      <c r="J320" s="17">
        <v>717000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249000</v>
      </c>
      <c r="Q320" s="17">
        <v>468000</v>
      </c>
      <c r="R320" s="19">
        <v>4413000</v>
      </c>
      <c r="S320" s="20">
        <v>33.6</v>
      </c>
      <c r="T320" s="21">
        <v>342.1</v>
      </c>
      <c r="U320" s="19">
        <v>131250</v>
      </c>
      <c r="V320" s="17">
        <v>12899</v>
      </c>
      <c r="W320" s="22">
        <v>0.1</v>
      </c>
      <c r="X320" s="23">
        <f t="shared" si="17"/>
        <v>50</v>
      </c>
      <c r="Y320" s="17">
        <v>44994</v>
      </c>
      <c r="Z320" s="17">
        <v>56100</v>
      </c>
      <c r="AA320" s="17">
        <v>15000</v>
      </c>
      <c r="AB320" s="17">
        <v>0</v>
      </c>
      <c r="AC320" s="15" t="s">
        <v>37</v>
      </c>
    </row>
    <row r="321" spans="1:29" hidden="1">
      <c r="A321" s="24" t="str">
        <f t="shared" si="15"/>
        <v>Normal</v>
      </c>
      <c r="B321" s="14" t="s">
        <v>361</v>
      </c>
      <c r="C321" s="15" t="s">
        <v>144</v>
      </c>
      <c r="D321" s="16">
        <f>IFERROR(VLOOKUP(B321,#REF!,3,FALSE),0)</f>
        <v>0</v>
      </c>
      <c r="E321" s="25">
        <f t="shared" si="16"/>
        <v>2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2500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2500</v>
      </c>
      <c r="R321" s="19">
        <v>2500</v>
      </c>
      <c r="S321" s="20">
        <v>2</v>
      </c>
      <c r="T321" s="21">
        <v>6.9</v>
      </c>
      <c r="U321" s="19">
        <v>1251</v>
      </c>
      <c r="V321" s="17">
        <v>364</v>
      </c>
      <c r="W321" s="22">
        <v>0.3</v>
      </c>
      <c r="X321" s="23">
        <f t="shared" si="17"/>
        <v>50</v>
      </c>
      <c r="Y321" s="17">
        <v>2711</v>
      </c>
      <c r="Z321" s="17">
        <v>526</v>
      </c>
      <c r="AA321" s="17">
        <v>216</v>
      </c>
      <c r="AB321" s="17">
        <v>0</v>
      </c>
      <c r="AC321" s="15" t="s">
        <v>37</v>
      </c>
    </row>
    <row r="322" spans="1:29" hidden="1">
      <c r="A322" s="24" t="str">
        <f t="shared" si="15"/>
        <v>OverStock</v>
      </c>
      <c r="B322" s="14" t="s">
        <v>291</v>
      </c>
      <c r="C322" s="15" t="s">
        <v>34</v>
      </c>
      <c r="D322" s="16">
        <f>IFERROR(VLOOKUP(B322,#REF!,3,FALSE),0)</f>
        <v>0</v>
      </c>
      <c r="E322" s="25">
        <f t="shared" si="16"/>
        <v>5.5</v>
      </c>
      <c r="F322" s="16" t="str">
        <f>IFERROR(VLOOKUP(B322,#REF!,6,FALSE),"")</f>
        <v/>
      </c>
      <c r="G322" s="17">
        <v>264000</v>
      </c>
      <c r="H322" s="17">
        <v>219000</v>
      </c>
      <c r="I322" s="17" t="str">
        <f>IFERROR(VLOOKUP(B322,#REF!,9,FALSE),"")</f>
        <v/>
      </c>
      <c r="J322" s="17">
        <v>45000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9000</v>
      </c>
      <c r="Q322" s="17">
        <v>36000</v>
      </c>
      <c r="R322" s="19">
        <v>309000</v>
      </c>
      <c r="S322" s="20">
        <v>37.5</v>
      </c>
      <c r="T322" s="21">
        <v>14.4</v>
      </c>
      <c r="U322" s="19">
        <v>8250</v>
      </c>
      <c r="V322" s="17">
        <v>21407</v>
      </c>
      <c r="W322" s="22">
        <v>2.6</v>
      </c>
      <c r="X322" s="23">
        <f t="shared" si="17"/>
        <v>150</v>
      </c>
      <c r="Y322" s="17">
        <v>86570</v>
      </c>
      <c r="Z322" s="17">
        <v>70763</v>
      </c>
      <c r="AA322" s="17">
        <v>66035</v>
      </c>
      <c r="AB322" s="17">
        <v>9600</v>
      </c>
      <c r="AC322" s="15" t="s">
        <v>37</v>
      </c>
    </row>
    <row r="323" spans="1:29" hidden="1">
      <c r="A323" s="24" t="str">
        <f t="shared" si="15"/>
        <v>Normal</v>
      </c>
      <c r="B323" s="14" t="s">
        <v>363</v>
      </c>
      <c r="C323" s="15" t="s">
        <v>144</v>
      </c>
      <c r="D323" s="16">
        <f>IFERROR(VLOOKUP(B323,#REF!,3,FALSE),0)</f>
        <v>0</v>
      </c>
      <c r="E323" s="25">
        <f t="shared" si="16"/>
        <v>0.6</v>
      </c>
      <c r="F323" s="16" t="str">
        <f>IFERROR(VLOOKUP(B323,#REF!,6,FALSE),"")</f>
        <v/>
      </c>
      <c r="G323" s="17">
        <v>5000</v>
      </c>
      <c r="H323" s="17">
        <v>0</v>
      </c>
      <c r="I323" s="17" t="str">
        <f>IFERROR(VLOOKUP(B323,#REF!,9,FALSE),"")</f>
        <v/>
      </c>
      <c r="J323" s="17">
        <v>5000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5000</v>
      </c>
      <c r="Q323" s="17">
        <v>0</v>
      </c>
      <c r="R323" s="19">
        <v>10000</v>
      </c>
      <c r="S323" s="20">
        <v>1.1000000000000001</v>
      </c>
      <c r="T323" s="21" t="s">
        <v>35</v>
      </c>
      <c r="U323" s="19">
        <v>9063</v>
      </c>
      <c r="V323" s="17" t="s">
        <v>35</v>
      </c>
      <c r="W323" s="22" t="s">
        <v>36</v>
      </c>
      <c r="X323" s="23" t="str">
        <f t="shared" si="17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24" t="str">
        <f t="shared" si="15"/>
        <v>Normal</v>
      </c>
      <c r="B324" s="14" t="s">
        <v>364</v>
      </c>
      <c r="C324" s="15" t="s">
        <v>144</v>
      </c>
      <c r="D324" s="16">
        <f>IFERROR(VLOOKUP(B324,#REF!,3,FALSE),0)</f>
        <v>0</v>
      </c>
      <c r="E324" s="25">
        <f t="shared" si="16"/>
        <v>0</v>
      </c>
      <c r="F324" s="16" t="str">
        <f>IFERROR(VLOOKUP(B324,#REF!,6,FALSE),"")</f>
        <v/>
      </c>
      <c r="G324" s="17">
        <v>10000</v>
      </c>
      <c r="H324" s="17">
        <v>10000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10000</v>
      </c>
      <c r="S324" s="20">
        <v>6.4</v>
      </c>
      <c r="T324" s="21">
        <v>400</v>
      </c>
      <c r="U324" s="19">
        <v>1563</v>
      </c>
      <c r="V324" s="17">
        <v>25</v>
      </c>
      <c r="W324" s="22">
        <v>0</v>
      </c>
      <c r="X324" s="23">
        <f t="shared" si="17"/>
        <v>50</v>
      </c>
      <c r="Y324" s="17">
        <v>0</v>
      </c>
      <c r="Z324" s="17">
        <v>221</v>
      </c>
      <c r="AA324" s="17">
        <v>532</v>
      </c>
      <c r="AB324" s="17">
        <v>136</v>
      </c>
      <c r="AC324" s="15" t="s">
        <v>37</v>
      </c>
    </row>
    <row r="325" spans="1:29" hidden="1">
      <c r="A325" s="24" t="str">
        <f t="shared" ref="A325:A364" si="18">IF(OR(U325=0,LEN(U325)=0)*OR(V325=0,LEN(V325)=0),IF(R325&gt;0,"ZeroZero","None"),IF(IF(LEN(S325)=0,0,S325)&gt;24,"OverStock","Normal"))</f>
        <v>OverStock</v>
      </c>
      <c r="B325" s="14" t="s">
        <v>297</v>
      </c>
      <c r="C325" s="15" t="s">
        <v>34</v>
      </c>
      <c r="D325" s="16">
        <f>IFERROR(VLOOKUP(B325,#REF!,3,FALSE),0)</f>
        <v>0</v>
      </c>
      <c r="E325" s="25">
        <f t="shared" ref="E325:E364" si="19">IF(U325=0,"前八週無拉料",ROUND(J325/U325,1))</f>
        <v>5.4</v>
      </c>
      <c r="F325" s="16" t="str">
        <f>IFERROR(VLOOKUP(B325,#REF!,6,FALSE),"")</f>
        <v/>
      </c>
      <c r="G325" s="17">
        <v>720000</v>
      </c>
      <c r="H325" s="17">
        <v>480000</v>
      </c>
      <c r="I325" s="17" t="str">
        <f>IFERROR(VLOOKUP(B325,#REF!,9,FALSE),"")</f>
        <v/>
      </c>
      <c r="J325" s="17">
        <v>87000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51000</v>
      </c>
      <c r="Q325" s="17">
        <v>36000</v>
      </c>
      <c r="R325" s="19">
        <v>807000</v>
      </c>
      <c r="S325" s="20">
        <v>50</v>
      </c>
      <c r="T325" s="21">
        <v>95.7</v>
      </c>
      <c r="U325" s="19">
        <v>16125</v>
      </c>
      <c r="V325" s="17">
        <v>8432</v>
      </c>
      <c r="W325" s="22">
        <v>0.5</v>
      </c>
      <c r="X325" s="23">
        <f t="shared" ref="X325:X364" si="20">IF($W325="E","E",IF($W325="F","F",IF($W325&lt;0.5,50,IF($W325&lt;2,100,150))))</f>
        <v>100</v>
      </c>
      <c r="Y325" s="17">
        <v>2762</v>
      </c>
      <c r="Z325" s="17">
        <v>50704</v>
      </c>
      <c r="AA325" s="17">
        <v>55184</v>
      </c>
      <c r="AB325" s="17">
        <v>7355</v>
      </c>
      <c r="AC325" s="15" t="s">
        <v>37</v>
      </c>
    </row>
    <row r="326" spans="1:29" hidden="1">
      <c r="A326" s="24" t="str">
        <f t="shared" si="18"/>
        <v>Normal</v>
      </c>
      <c r="B326" s="14" t="s">
        <v>366</v>
      </c>
      <c r="C326" s="15" t="s">
        <v>144</v>
      </c>
      <c r="D326" s="16">
        <f>IFERROR(VLOOKUP(B326,#REF!,3,FALSE),0)</f>
        <v>0</v>
      </c>
      <c r="E326" s="25">
        <f t="shared" si="19"/>
        <v>8.8000000000000007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57500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32500</v>
      </c>
      <c r="Q326" s="17">
        <v>25000</v>
      </c>
      <c r="R326" s="19">
        <v>57500</v>
      </c>
      <c r="S326" s="20">
        <v>8.8000000000000007</v>
      </c>
      <c r="T326" s="21">
        <v>10</v>
      </c>
      <c r="U326" s="19">
        <v>6563</v>
      </c>
      <c r="V326" s="17">
        <v>5761</v>
      </c>
      <c r="W326" s="22">
        <v>0.9</v>
      </c>
      <c r="X326" s="23">
        <f t="shared" si="20"/>
        <v>100</v>
      </c>
      <c r="Y326" s="17">
        <v>12549</v>
      </c>
      <c r="Z326" s="17">
        <v>38925</v>
      </c>
      <c r="AA326" s="17">
        <v>7661</v>
      </c>
      <c r="AB326" s="17">
        <v>1711</v>
      </c>
      <c r="AC326" s="15" t="s">
        <v>37</v>
      </c>
    </row>
    <row r="327" spans="1:29" hidden="1">
      <c r="A327" s="24" t="str">
        <f t="shared" si="18"/>
        <v>Normal</v>
      </c>
      <c r="B327" s="14" t="s">
        <v>367</v>
      </c>
      <c r="C327" s="15" t="s">
        <v>144</v>
      </c>
      <c r="D327" s="16">
        <f>IFERROR(VLOOKUP(B327,#REF!,3,FALSE),0)</f>
        <v>0</v>
      </c>
      <c r="E327" s="25">
        <f t="shared" si="19"/>
        <v>1.2</v>
      </c>
      <c r="F327" s="16" t="str">
        <f>IFERROR(VLOOKUP(B327,#REF!,6,FALSE),"")</f>
        <v/>
      </c>
      <c r="G327" s="17">
        <v>21036</v>
      </c>
      <c r="H327" s="17">
        <v>21036</v>
      </c>
      <c r="I327" s="17" t="str">
        <f>IFERROR(VLOOKUP(B327,#REF!,9,FALSE),"")</f>
        <v/>
      </c>
      <c r="J327" s="17">
        <v>5778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5778</v>
      </c>
      <c r="R327" s="19">
        <v>26814</v>
      </c>
      <c r="S327" s="20">
        <v>5.5</v>
      </c>
      <c r="T327" s="21">
        <v>7.5</v>
      </c>
      <c r="U327" s="19">
        <v>4898</v>
      </c>
      <c r="V327" s="17">
        <v>3576</v>
      </c>
      <c r="W327" s="22">
        <v>0.7</v>
      </c>
      <c r="X327" s="23">
        <f t="shared" si="20"/>
        <v>100</v>
      </c>
      <c r="Y327" s="17">
        <v>9781</v>
      </c>
      <c r="Z327" s="17">
        <v>16320</v>
      </c>
      <c r="AA327" s="17">
        <v>13760</v>
      </c>
      <c r="AB327" s="17">
        <v>640</v>
      </c>
      <c r="AC327" s="15" t="s">
        <v>37</v>
      </c>
    </row>
    <row r="328" spans="1:29" hidden="1">
      <c r="A328" s="24" t="str">
        <f t="shared" si="18"/>
        <v>OverStock</v>
      </c>
      <c r="B328" s="14" t="s">
        <v>102</v>
      </c>
      <c r="C328" s="15" t="s">
        <v>53</v>
      </c>
      <c r="D328" s="16">
        <f>IFERROR(VLOOKUP(B328,#REF!,3,FALSE),0)</f>
        <v>0</v>
      </c>
      <c r="E328" s="25">
        <f t="shared" si="19"/>
        <v>4.5999999999999996</v>
      </c>
      <c r="F328" s="16" t="str">
        <f>IFERROR(VLOOKUP(B328,#REF!,6,FALSE),"")</f>
        <v/>
      </c>
      <c r="G328" s="17">
        <v>480000</v>
      </c>
      <c r="H328" s="17">
        <v>81000</v>
      </c>
      <c r="I328" s="17" t="str">
        <f>IFERROR(VLOOKUP(B328,#REF!,9,FALSE),"")</f>
        <v/>
      </c>
      <c r="J328" s="17">
        <v>33000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3000</v>
      </c>
      <c r="Q328" s="17">
        <v>30000</v>
      </c>
      <c r="R328" s="19">
        <v>513000</v>
      </c>
      <c r="S328" s="20">
        <v>72</v>
      </c>
      <c r="T328" s="21">
        <v>55</v>
      </c>
      <c r="U328" s="19">
        <v>7125</v>
      </c>
      <c r="V328" s="17">
        <v>9329</v>
      </c>
      <c r="W328" s="22">
        <v>1.3</v>
      </c>
      <c r="X328" s="23">
        <f t="shared" si="20"/>
        <v>100</v>
      </c>
      <c r="Y328" s="17">
        <v>36878</v>
      </c>
      <c r="Z328" s="17">
        <v>32656</v>
      </c>
      <c r="AA328" s="17">
        <v>53340</v>
      </c>
      <c r="AB328" s="17">
        <v>19530</v>
      </c>
      <c r="AC328" s="15" t="s">
        <v>37</v>
      </c>
    </row>
    <row r="329" spans="1:29" hidden="1">
      <c r="A329" s="24" t="str">
        <f t="shared" si="18"/>
        <v>Normal</v>
      </c>
      <c r="B329" s="14" t="s">
        <v>369</v>
      </c>
      <c r="C329" s="15" t="s">
        <v>144</v>
      </c>
      <c r="D329" s="16">
        <f>IFERROR(VLOOKUP(B329,#REF!,3,FALSE),0)</f>
        <v>0</v>
      </c>
      <c r="E329" s="25">
        <f t="shared" si="19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>
        <v>0</v>
      </c>
      <c r="T329" s="21" t="s">
        <v>35</v>
      </c>
      <c r="U329" s="19">
        <v>1374</v>
      </c>
      <c r="V329" s="17" t="s">
        <v>35</v>
      </c>
      <c r="W329" s="22" t="s">
        <v>36</v>
      </c>
      <c r="X329" s="23" t="str">
        <f t="shared" si="20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 hidden="1">
      <c r="A330" s="24" t="str">
        <f t="shared" si="18"/>
        <v>Normal</v>
      </c>
      <c r="B330" s="14" t="s">
        <v>370</v>
      </c>
      <c r="C330" s="15" t="s">
        <v>144</v>
      </c>
      <c r="D330" s="16">
        <f>IFERROR(VLOOKUP(B330,#REF!,3,FALSE),0)</f>
        <v>0</v>
      </c>
      <c r="E330" s="25">
        <f t="shared" si="19"/>
        <v>6</v>
      </c>
      <c r="F330" s="16" t="str">
        <f>IFERROR(VLOOKUP(B330,#REF!,6,FALSE),"")</f>
        <v/>
      </c>
      <c r="G330" s="17">
        <v>15000</v>
      </c>
      <c r="H330" s="17">
        <v>15000</v>
      </c>
      <c r="I330" s="17" t="str">
        <f>IFERROR(VLOOKUP(B330,#REF!,9,FALSE),"")</f>
        <v/>
      </c>
      <c r="J330" s="17">
        <v>27000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27000</v>
      </c>
      <c r="Q330" s="17">
        <v>0</v>
      </c>
      <c r="R330" s="19">
        <v>42000</v>
      </c>
      <c r="S330" s="20">
        <v>9.3000000000000007</v>
      </c>
      <c r="T330" s="21" t="s">
        <v>35</v>
      </c>
      <c r="U330" s="19">
        <v>4500</v>
      </c>
      <c r="V330" s="17" t="s">
        <v>35</v>
      </c>
      <c r="W330" s="22" t="s">
        <v>36</v>
      </c>
      <c r="X330" s="23" t="str">
        <f t="shared" si="20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 hidden="1">
      <c r="A331" s="24" t="str">
        <f t="shared" si="18"/>
        <v>Normal</v>
      </c>
      <c r="B331" s="14" t="s">
        <v>371</v>
      </c>
      <c r="C331" s="15" t="s">
        <v>144</v>
      </c>
      <c r="D331" s="16">
        <f>IFERROR(VLOOKUP(B331,#REF!,3,FALSE),0)</f>
        <v>0</v>
      </c>
      <c r="E331" s="25">
        <f t="shared" si="19"/>
        <v>4.8</v>
      </c>
      <c r="F331" s="16" t="str">
        <f>IFERROR(VLOOKUP(B331,#REF!,6,FALSE),"")</f>
        <v/>
      </c>
      <c r="G331" s="17">
        <v>1302000</v>
      </c>
      <c r="H331" s="17">
        <v>1302000</v>
      </c>
      <c r="I331" s="17" t="str">
        <f>IFERROR(VLOOKUP(B331,#REF!,9,FALSE),"")</f>
        <v/>
      </c>
      <c r="J331" s="17">
        <v>711000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300000</v>
      </c>
      <c r="Q331" s="17">
        <v>411000</v>
      </c>
      <c r="R331" s="19">
        <v>2013000</v>
      </c>
      <c r="S331" s="20">
        <v>13.5</v>
      </c>
      <c r="T331" s="21">
        <v>12.6</v>
      </c>
      <c r="U331" s="19">
        <v>149250</v>
      </c>
      <c r="V331" s="17">
        <v>159686</v>
      </c>
      <c r="W331" s="22">
        <v>1.1000000000000001</v>
      </c>
      <c r="X331" s="23">
        <f t="shared" si="20"/>
        <v>100</v>
      </c>
      <c r="Y331" s="17">
        <v>241205</v>
      </c>
      <c r="Z331" s="17">
        <v>959204</v>
      </c>
      <c r="AA331" s="17">
        <v>443539</v>
      </c>
      <c r="AB331" s="17">
        <v>27812</v>
      </c>
      <c r="AC331" s="15" t="s">
        <v>37</v>
      </c>
    </row>
    <row r="332" spans="1:29" hidden="1">
      <c r="A332" s="24" t="str">
        <f t="shared" si="18"/>
        <v>Normal</v>
      </c>
      <c r="B332" s="14" t="s">
        <v>372</v>
      </c>
      <c r="C332" s="15" t="s">
        <v>144</v>
      </c>
      <c r="D332" s="16">
        <f>IFERROR(VLOOKUP(B332,#REF!,3,FALSE),0)</f>
        <v>0</v>
      </c>
      <c r="E332" s="25">
        <f t="shared" si="19"/>
        <v>16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6000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3000</v>
      </c>
      <c r="Q332" s="17">
        <v>3000</v>
      </c>
      <c r="R332" s="19">
        <v>6000</v>
      </c>
      <c r="S332" s="20">
        <v>16</v>
      </c>
      <c r="T332" s="21" t="s">
        <v>35</v>
      </c>
      <c r="U332" s="19">
        <v>375</v>
      </c>
      <c r="V332" s="17" t="s">
        <v>35</v>
      </c>
      <c r="W332" s="22" t="s">
        <v>36</v>
      </c>
      <c r="X332" s="23" t="str">
        <f t="shared" si="20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24" t="str">
        <f t="shared" si="18"/>
        <v>OverStock</v>
      </c>
      <c r="B333" s="14" t="s">
        <v>100</v>
      </c>
      <c r="C333" s="15" t="s">
        <v>53</v>
      </c>
      <c r="D333" s="16">
        <f>IFERROR(VLOOKUP(B333,#REF!,3,FALSE),0)</f>
        <v>0</v>
      </c>
      <c r="E333" s="25">
        <f t="shared" si="19"/>
        <v>4</v>
      </c>
      <c r="F333" s="16" t="str">
        <f>IFERROR(VLOOKUP(B333,#REF!,6,FALSE),"")</f>
        <v/>
      </c>
      <c r="G333" s="17">
        <v>2100000</v>
      </c>
      <c r="H333" s="17">
        <v>276000</v>
      </c>
      <c r="I333" s="17" t="str">
        <f>IFERROR(VLOOKUP(B333,#REF!,9,FALSE),"")</f>
        <v/>
      </c>
      <c r="J333" s="17">
        <v>222000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111000</v>
      </c>
      <c r="Q333" s="17">
        <v>111000</v>
      </c>
      <c r="R333" s="19">
        <v>2322000</v>
      </c>
      <c r="S333" s="20">
        <v>41.8</v>
      </c>
      <c r="T333" s="21">
        <v>60.8</v>
      </c>
      <c r="U333" s="19">
        <v>55500</v>
      </c>
      <c r="V333" s="17">
        <v>38173</v>
      </c>
      <c r="W333" s="22">
        <v>0.7</v>
      </c>
      <c r="X333" s="23">
        <f t="shared" si="20"/>
        <v>100</v>
      </c>
      <c r="Y333" s="17">
        <v>131541</v>
      </c>
      <c r="Z333" s="17">
        <v>147212</v>
      </c>
      <c r="AA333" s="17">
        <v>231600</v>
      </c>
      <c r="AB333" s="17">
        <v>76700</v>
      </c>
      <c r="AC333" s="15" t="s">
        <v>37</v>
      </c>
    </row>
    <row r="334" spans="1:29" hidden="1">
      <c r="A334" s="24" t="str">
        <f t="shared" si="18"/>
        <v>OverStock</v>
      </c>
      <c r="B334" s="14" t="s">
        <v>166</v>
      </c>
      <c r="C334" s="15" t="s">
        <v>153</v>
      </c>
      <c r="D334" s="16">
        <f>IFERROR(VLOOKUP(B334,#REF!,3,FALSE),0)</f>
        <v>0</v>
      </c>
      <c r="E334" s="25">
        <f t="shared" si="19"/>
        <v>4</v>
      </c>
      <c r="F334" s="16" t="str">
        <f>IFERROR(VLOOKUP(B334,#REF!,6,FALSE),"")</f>
        <v/>
      </c>
      <c r="G334" s="17">
        <v>16000</v>
      </c>
      <c r="H334" s="17">
        <v>16000</v>
      </c>
      <c r="I334" s="17" t="str">
        <f>IFERROR(VLOOKUP(B334,#REF!,9,FALSE),"")</f>
        <v/>
      </c>
      <c r="J334" s="17">
        <v>2000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2000</v>
      </c>
      <c r="Q334" s="17">
        <v>0</v>
      </c>
      <c r="R334" s="19">
        <v>18000</v>
      </c>
      <c r="S334" s="20">
        <v>36</v>
      </c>
      <c r="T334" s="21" t="s">
        <v>35</v>
      </c>
      <c r="U334" s="19">
        <v>500</v>
      </c>
      <c r="V334" s="17" t="s">
        <v>35</v>
      </c>
      <c r="W334" s="22" t="s">
        <v>36</v>
      </c>
      <c r="X334" s="23" t="str">
        <f t="shared" si="20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 hidden="1">
      <c r="A335" s="24" t="str">
        <f t="shared" si="18"/>
        <v>OverStock</v>
      </c>
      <c r="B335" s="14" t="s">
        <v>344</v>
      </c>
      <c r="C335" s="15" t="s">
        <v>41</v>
      </c>
      <c r="D335" s="16">
        <f>IFERROR(VLOOKUP(B335,#REF!,3,FALSE),0)</f>
        <v>0</v>
      </c>
      <c r="E335" s="25">
        <f t="shared" si="19"/>
        <v>4</v>
      </c>
      <c r="F335" s="16" t="str">
        <f>IFERROR(VLOOKUP(B335,#REF!,6,FALSE),"")</f>
        <v/>
      </c>
      <c r="G335" s="17">
        <v>24000</v>
      </c>
      <c r="H335" s="17">
        <v>24000</v>
      </c>
      <c r="I335" s="17" t="str">
        <f>IFERROR(VLOOKUP(B335,#REF!,9,FALSE),"")</f>
        <v/>
      </c>
      <c r="J335" s="17">
        <v>3000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3000</v>
      </c>
      <c r="R335" s="19">
        <v>27000</v>
      </c>
      <c r="S335" s="20">
        <v>36</v>
      </c>
      <c r="T335" s="21">
        <v>81.099999999999994</v>
      </c>
      <c r="U335" s="19">
        <v>750</v>
      </c>
      <c r="V335" s="17">
        <v>333</v>
      </c>
      <c r="W335" s="22">
        <v>0.4</v>
      </c>
      <c r="X335" s="23">
        <f t="shared" si="20"/>
        <v>50</v>
      </c>
      <c r="Y335" s="17">
        <v>3000</v>
      </c>
      <c r="Z335" s="17">
        <v>0</v>
      </c>
      <c r="AA335" s="17">
        <v>6000</v>
      </c>
      <c r="AB335" s="17">
        <v>0</v>
      </c>
      <c r="AC335" s="15" t="s">
        <v>37</v>
      </c>
    </row>
    <row r="336" spans="1:29" hidden="1">
      <c r="A336" s="24" t="str">
        <f t="shared" si="18"/>
        <v>OverStock</v>
      </c>
      <c r="B336" s="14" t="s">
        <v>54</v>
      </c>
      <c r="C336" s="15" t="s">
        <v>53</v>
      </c>
      <c r="D336" s="16">
        <f>IFERROR(VLOOKUP(B336,#REF!,3,FALSE),0)</f>
        <v>0</v>
      </c>
      <c r="E336" s="25">
        <f t="shared" si="19"/>
        <v>3.6</v>
      </c>
      <c r="F336" s="16" t="str">
        <f>IFERROR(VLOOKUP(B336,#REF!,6,FALSE),"")</f>
        <v/>
      </c>
      <c r="G336" s="17">
        <v>240000</v>
      </c>
      <c r="H336" s="17">
        <v>9000</v>
      </c>
      <c r="I336" s="17" t="str">
        <f>IFERROR(VLOOKUP(B336,#REF!,9,FALSE),"")</f>
        <v/>
      </c>
      <c r="J336" s="17">
        <v>15000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15000</v>
      </c>
      <c r="R336" s="19">
        <v>255000</v>
      </c>
      <c r="S336" s="20">
        <v>61.8</v>
      </c>
      <c r="T336" s="21">
        <v>269.3</v>
      </c>
      <c r="U336" s="19">
        <v>4125</v>
      </c>
      <c r="V336" s="17">
        <v>947</v>
      </c>
      <c r="W336" s="22">
        <v>0.2</v>
      </c>
      <c r="X336" s="23">
        <f t="shared" si="20"/>
        <v>50</v>
      </c>
      <c r="Y336" s="17">
        <v>4227</v>
      </c>
      <c r="Z336" s="17">
        <v>3065</v>
      </c>
      <c r="AA336" s="17">
        <v>4810</v>
      </c>
      <c r="AB336" s="17">
        <v>1805</v>
      </c>
      <c r="AC336" s="15" t="s">
        <v>37</v>
      </c>
    </row>
    <row r="337" spans="1:29" hidden="1">
      <c r="A337" s="24" t="str">
        <f t="shared" si="18"/>
        <v>Normal</v>
      </c>
      <c r="B337" s="14" t="s">
        <v>377</v>
      </c>
      <c r="C337" s="15" t="s">
        <v>144</v>
      </c>
      <c r="D337" s="16">
        <f>IFERROR(VLOOKUP(B337,#REF!,3,FALSE),0)</f>
        <v>0</v>
      </c>
      <c r="E337" s="25">
        <f t="shared" si="19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 t="s">
        <v>35</v>
      </c>
      <c r="U337" s="19">
        <v>625</v>
      </c>
      <c r="V337" s="17" t="s">
        <v>35</v>
      </c>
      <c r="W337" s="22" t="s">
        <v>36</v>
      </c>
      <c r="X337" s="23" t="str">
        <f t="shared" si="20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 hidden="1">
      <c r="A338" s="24" t="str">
        <f t="shared" si="18"/>
        <v>OverStock</v>
      </c>
      <c r="B338" s="14" t="s">
        <v>67</v>
      </c>
      <c r="C338" s="15" t="s">
        <v>53</v>
      </c>
      <c r="D338" s="16">
        <f>IFERROR(VLOOKUP(B338,#REF!,3,FALSE),0)</f>
        <v>0</v>
      </c>
      <c r="E338" s="25">
        <f t="shared" si="19"/>
        <v>3</v>
      </c>
      <c r="F338" s="16" t="str">
        <f>IFERROR(VLOOKUP(B338,#REF!,6,FALSE),"")</f>
        <v/>
      </c>
      <c r="G338" s="17">
        <v>6678000</v>
      </c>
      <c r="H338" s="17">
        <v>2901000</v>
      </c>
      <c r="I338" s="17" t="str">
        <f>IFERROR(VLOOKUP(B338,#REF!,9,FALSE),"")</f>
        <v/>
      </c>
      <c r="J338" s="17">
        <v>30000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30000</v>
      </c>
      <c r="Q338" s="17">
        <v>0</v>
      </c>
      <c r="R338" s="19">
        <v>6708000</v>
      </c>
      <c r="S338" s="20">
        <v>662.5</v>
      </c>
      <c r="T338" s="21">
        <v>18.8</v>
      </c>
      <c r="U338" s="19">
        <v>10125</v>
      </c>
      <c r="V338" s="17">
        <v>356455</v>
      </c>
      <c r="W338" s="22">
        <v>35.200000000000003</v>
      </c>
      <c r="X338" s="23">
        <f t="shared" si="20"/>
        <v>150</v>
      </c>
      <c r="Y338" s="17">
        <v>1239095</v>
      </c>
      <c r="Z338" s="17">
        <v>1469791</v>
      </c>
      <c r="AA338" s="17">
        <v>977485</v>
      </c>
      <c r="AB338" s="17">
        <v>405000</v>
      </c>
      <c r="AC338" s="15" t="s">
        <v>37</v>
      </c>
    </row>
    <row r="339" spans="1:29" hidden="1">
      <c r="A339" s="24" t="str">
        <f t="shared" si="18"/>
        <v>OverStock</v>
      </c>
      <c r="B339" s="14" t="s">
        <v>105</v>
      </c>
      <c r="C339" s="15" t="s">
        <v>53</v>
      </c>
      <c r="D339" s="16">
        <f>IFERROR(VLOOKUP(B339,#REF!,3,FALSE),0)</f>
        <v>0</v>
      </c>
      <c r="E339" s="25">
        <f t="shared" si="19"/>
        <v>2.7</v>
      </c>
      <c r="F339" s="16" t="str">
        <f>IFERROR(VLOOKUP(B339,#REF!,6,FALSE),"")</f>
        <v/>
      </c>
      <c r="G339" s="17">
        <v>240000</v>
      </c>
      <c r="H339" s="17">
        <v>100000</v>
      </c>
      <c r="I339" s="17" t="str">
        <f>IFERROR(VLOOKUP(B339,#REF!,9,FALSE),"")</f>
        <v/>
      </c>
      <c r="J339" s="17">
        <v>5000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5000</v>
      </c>
      <c r="R339" s="19">
        <v>245000</v>
      </c>
      <c r="S339" s="20">
        <v>130.69999999999999</v>
      </c>
      <c r="T339" s="21">
        <v>114.9</v>
      </c>
      <c r="U339" s="19">
        <v>1875</v>
      </c>
      <c r="V339" s="17">
        <v>2133</v>
      </c>
      <c r="W339" s="22">
        <v>1.1000000000000001</v>
      </c>
      <c r="X339" s="23">
        <f t="shared" si="20"/>
        <v>100</v>
      </c>
      <c r="Y339" s="17">
        <v>7574</v>
      </c>
      <c r="Z339" s="17">
        <v>3030</v>
      </c>
      <c r="AA339" s="17">
        <v>8590</v>
      </c>
      <c r="AB339" s="17">
        <v>4040</v>
      </c>
      <c r="AC339" s="15" t="s">
        <v>37</v>
      </c>
    </row>
    <row r="340" spans="1:29" hidden="1">
      <c r="A340" s="24" t="str">
        <f t="shared" si="18"/>
        <v>OverStock</v>
      </c>
      <c r="B340" s="14" t="s">
        <v>93</v>
      </c>
      <c r="C340" s="15" t="s">
        <v>53</v>
      </c>
      <c r="D340" s="16">
        <f>IFERROR(VLOOKUP(B340,#REF!,3,FALSE),0)</f>
        <v>0</v>
      </c>
      <c r="E340" s="25">
        <f t="shared" si="19"/>
        <v>2.6</v>
      </c>
      <c r="F340" s="16" t="str">
        <f>IFERROR(VLOOKUP(B340,#REF!,6,FALSE),"")</f>
        <v/>
      </c>
      <c r="G340" s="17">
        <v>3000000</v>
      </c>
      <c r="H340" s="17">
        <v>300000</v>
      </c>
      <c r="I340" s="17" t="str">
        <f>IFERROR(VLOOKUP(B340,#REF!,9,FALSE),"")</f>
        <v/>
      </c>
      <c r="J340" s="17">
        <v>249000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39000</v>
      </c>
      <c r="Q340" s="17">
        <v>210000</v>
      </c>
      <c r="R340" s="19">
        <v>3249000</v>
      </c>
      <c r="S340" s="20">
        <v>34.5</v>
      </c>
      <c r="T340" s="21">
        <v>52.3</v>
      </c>
      <c r="U340" s="19">
        <v>94125</v>
      </c>
      <c r="V340" s="17">
        <v>62139</v>
      </c>
      <c r="W340" s="22">
        <v>0.7</v>
      </c>
      <c r="X340" s="23">
        <f t="shared" si="20"/>
        <v>100</v>
      </c>
      <c r="Y340" s="17">
        <v>230405</v>
      </c>
      <c r="Z340" s="17">
        <v>228045</v>
      </c>
      <c r="AA340" s="17">
        <v>357650</v>
      </c>
      <c r="AB340" s="17">
        <v>116200</v>
      </c>
      <c r="AC340" s="15" t="s">
        <v>37</v>
      </c>
    </row>
    <row r="341" spans="1:29" hidden="1">
      <c r="A341" s="24" t="str">
        <f t="shared" si="18"/>
        <v>OverStock</v>
      </c>
      <c r="B341" s="14" t="s">
        <v>292</v>
      </c>
      <c r="C341" s="15" t="s">
        <v>34</v>
      </c>
      <c r="D341" s="16">
        <f>IFERROR(VLOOKUP(B341,#REF!,3,FALSE),0)</f>
        <v>0</v>
      </c>
      <c r="E341" s="25">
        <f t="shared" si="19"/>
        <v>2.2999999999999998</v>
      </c>
      <c r="F341" s="16" t="str">
        <f>IFERROR(VLOOKUP(B341,#REF!,6,FALSE),"")</f>
        <v/>
      </c>
      <c r="G341" s="17">
        <v>819000</v>
      </c>
      <c r="H341" s="17">
        <v>414000</v>
      </c>
      <c r="I341" s="17" t="str">
        <f>IFERROR(VLOOKUP(B341,#REF!,9,FALSE),"")</f>
        <v/>
      </c>
      <c r="J341" s="17">
        <v>27000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27000</v>
      </c>
      <c r="Q341" s="17">
        <v>0</v>
      </c>
      <c r="R341" s="19">
        <v>846000</v>
      </c>
      <c r="S341" s="20">
        <v>70.5</v>
      </c>
      <c r="T341" s="21">
        <v>30.8</v>
      </c>
      <c r="U341" s="19">
        <v>12000</v>
      </c>
      <c r="V341" s="17">
        <v>27507</v>
      </c>
      <c r="W341" s="22">
        <v>2.2999999999999998</v>
      </c>
      <c r="X341" s="23">
        <f t="shared" si="20"/>
        <v>150</v>
      </c>
      <c r="Y341" s="17">
        <v>81881</v>
      </c>
      <c r="Z341" s="17">
        <v>130266</v>
      </c>
      <c r="AA341" s="17">
        <v>115891</v>
      </c>
      <c r="AB341" s="17">
        <v>25920</v>
      </c>
      <c r="AC341" s="15" t="s">
        <v>37</v>
      </c>
    </row>
    <row r="342" spans="1:29" hidden="1">
      <c r="A342" s="24" t="str">
        <f t="shared" si="18"/>
        <v>OverStock</v>
      </c>
      <c r="B342" s="14" t="s">
        <v>70</v>
      </c>
      <c r="C342" s="15" t="s">
        <v>53</v>
      </c>
      <c r="D342" s="16">
        <f>IFERROR(VLOOKUP(B342,#REF!,3,FALSE),0)</f>
        <v>0</v>
      </c>
      <c r="E342" s="25">
        <f t="shared" si="19"/>
        <v>2</v>
      </c>
      <c r="F342" s="16" t="str">
        <f>IFERROR(VLOOKUP(B342,#REF!,6,FALSE),"")</f>
        <v/>
      </c>
      <c r="G342" s="17">
        <v>81000</v>
      </c>
      <c r="H342" s="17">
        <v>81000</v>
      </c>
      <c r="I342" s="17" t="str">
        <f>IFERROR(VLOOKUP(B342,#REF!,9,FALSE),"")</f>
        <v/>
      </c>
      <c r="J342" s="17">
        <v>3000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3000</v>
      </c>
      <c r="R342" s="19">
        <v>84000</v>
      </c>
      <c r="S342" s="20">
        <v>56</v>
      </c>
      <c r="T342" s="21">
        <v>32.200000000000003</v>
      </c>
      <c r="U342" s="19">
        <v>1500</v>
      </c>
      <c r="V342" s="17">
        <v>2612</v>
      </c>
      <c r="W342" s="22">
        <v>1.7</v>
      </c>
      <c r="X342" s="23">
        <f t="shared" si="20"/>
        <v>100</v>
      </c>
      <c r="Y342" s="17">
        <v>9918</v>
      </c>
      <c r="Z342" s="17">
        <v>9465</v>
      </c>
      <c r="AA342" s="17">
        <v>15585</v>
      </c>
      <c r="AB342" s="17">
        <v>5925</v>
      </c>
      <c r="AC342" s="15" t="s">
        <v>37</v>
      </c>
    </row>
    <row r="343" spans="1:29" hidden="1">
      <c r="A343" s="24" t="str">
        <f t="shared" si="18"/>
        <v>OverStock</v>
      </c>
      <c r="B343" s="14" t="s">
        <v>51</v>
      </c>
      <c r="C343" s="15" t="s">
        <v>34</v>
      </c>
      <c r="D343" s="16">
        <f>IFERROR(VLOOKUP(B343,#REF!,3,FALSE),0)</f>
        <v>0</v>
      </c>
      <c r="E343" s="25">
        <f t="shared" si="19"/>
        <v>0</v>
      </c>
      <c r="F343" s="16" t="str">
        <f>IFERROR(VLOOKUP(B343,#REF!,6,FALSE),"")</f>
        <v/>
      </c>
      <c r="G343" s="17">
        <v>80000</v>
      </c>
      <c r="H343" s="17">
        <v>35000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80000</v>
      </c>
      <c r="S343" s="20">
        <v>128</v>
      </c>
      <c r="T343" s="21">
        <v>15.4</v>
      </c>
      <c r="U343" s="19">
        <v>625</v>
      </c>
      <c r="V343" s="17">
        <v>5205</v>
      </c>
      <c r="W343" s="22">
        <v>8.3000000000000007</v>
      </c>
      <c r="X343" s="23">
        <f t="shared" si="20"/>
        <v>150</v>
      </c>
      <c r="Y343" s="17">
        <v>27067</v>
      </c>
      <c r="Z343" s="17">
        <v>18099</v>
      </c>
      <c r="AA343" s="17">
        <v>6640</v>
      </c>
      <c r="AB343" s="17">
        <v>3680</v>
      </c>
      <c r="AC343" s="15" t="s">
        <v>37</v>
      </c>
    </row>
    <row r="344" spans="1:29" hidden="1">
      <c r="A344" s="24" t="str">
        <f t="shared" si="18"/>
        <v>Normal</v>
      </c>
      <c r="B344" s="14" t="s">
        <v>384</v>
      </c>
      <c r="C344" s="15" t="s">
        <v>144</v>
      </c>
      <c r="D344" s="16">
        <f>IFERROR(VLOOKUP(B344,#REF!,3,FALSE),0)</f>
        <v>0</v>
      </c>
      <c r="E344" s="25">
        <f t="shared" si="19"/>
        <v>0</v>
      </c>
      <c r="F344" s="16" t="str">
        <f>IFERROR(VLOOKUP(B344,#REF!,6,FALSE),"")</f>
        <v/>
      </c>
      <c r="G344" s="17">
        <v>1270000</v>
      </c>
      <c r="H344" s="17">
        <v>1270000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1270000</v>
      </c>
      <c r="S344" s="20">
        <v>17.2</v>
      </c>
      <c r="T344" s="21">
        <v>13.7</v>
      </c>
      <c r="U344" s="19">
        <v>73898</v>
      </c>
      <c r="V344" s="17">
        <v>92614</v>
      </c>
      <c r="W344" s="22">
        <v>1.3</v>
      </c>
      <c r="X344" s="23">
        <f t="shared" si="20"/>
        <v>100</v>
      </c>
      <c r="Y344" s="17">
        <v>110815</v>
      </c>
      <c r="Z344" s="17">
        <v>588778</v>
      </c>
      <c r="AA344" s="17">
        <v>272334</v>
      </c>
      <c r="AB344" s="17">
        <v>14319</v>
      </c>
      <c r="AC344" s="15" t="s">
        <v>37</v>
      </c>
    </row>
    <row r="345" spans="1:29" hidden="1">
      <c r="A345" s="24" t="str">
        <f t="shared" si="18"/>
        <v>OverStock</v>
      </c>
      <c r="B345" s="14" t="s">
        <v>64</v>
      </c>
      <c r="C345" s="15" t="s">
        <v>53</v>
      </c>
      <c r="D345" s="16">
        <f>IFERROR(VLOOKUP(B345,#REF!,3,FALSE),0)</f>
        <v>0</v>
      </c>
      <c r="E345" s="25">
        <f t="shared" si="19"/>
        <v>0</v>
      </c>
      <c r="F345" s="16" t="str">
        <f>IFERROR(VLOOKUP(B345,#REF!,6,FALSE),"")</f>
        <v/>
      </c>
      <c r="G345" s="17">
        <v>177000</v>
      </c>
      <c r="H345" s="17">
        <v>177000</v>
      </c>
      <c r="I345" s="17" t="str">
        <f>IFERROR(VLOOKUP(B345,#REF!,9,FALSE),"")</f>
        <v/>
      </c>
      <c r="J345" s="17">
        <v>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0</v>
      </c>
      <c r="Q345" s="17">
        <v>0</v>
      </c>
      <c r="R345" s="19">
        <v>177000</v>
      </c>
      <c r="S345" s="20">
        <v>157.30000000000001</v>
      </c>
      <c r="T345" s="21" t="s">
        <v>35</v>
      </c>
      <c r="U345" s="19">
        <v>1125</v>
      </c>
      <c r="V345" s="17" t="s">
        <v>35</v>
      </c>
      <c r="W345" s="22" t="s">
        <v>36</v>
      </c>
      <c r="X345" s="23" t="str">
        <f t="shared" si="20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 hidden="1">
      <c r="A346" s="24" t="str">
        <f t="shared" si="18"/>
        <v>OverStock</v>
      </c>
      <c r="B346" s="14" t="s">
        <v>103</v>
      </c>
      <c r="C346" s="15" t="s">
        <v>53</v>
      </c>
      <c r="D346" s="16">
        <f>IFERROR(VLOOKUP(B346,#REF!,3,FALSE),0)</f>
        <v>0</v>
      </c>
      <c r="E346" s="25">
        <f t="shared" si="19"/>
        <v>0</v>
      </c>
      <c r="F346" s="16" t="str">
        <f>IFERROR(VLOOKUP(B346,#REF!,6,FALSE),"")</f>
        <v/>
      </c>
      <c r="G346" s="17">
        <v>8883000</v>
      </c>
      <c r="H346" s="17">
        <v>1344000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8883000</v>
      </c>
      <c r="S346" s="20">
        <v>40.700000000000003</v>
      </c>
      <c r="T346" s="21">
        <v>59.6</v>
      </c>
      <c r="U346" s="19">
        <v>218250</v>
      </c>
      <c r="V346" s="17">
        <v>149046</v>
      </c>
      <c r="W346" s="22">
        <v>0.7</v>
      </c>
      <c r="X346" s="23">
        <f t="shared" si="20"/>
        <v>100</v>
      </c>
      <c r="Y346" s="17">
        <v>618180</v>
      </c>
      <c r="Z346" s="17">
        <v>559173</v>
      </c>
      <c r="AA346" s="17">
        <v>540556</v>
      </c>
      <c r="AB346" s="17">
        <v>114082</v>
      </c>
      <c r="AC346" s="15" t="s">
        <v>37</v>
      </c>
    </row>
    <row r="347" spans="1:29" hidden="1">
      <c r="A347" s="24" t="str">
        <f t="shared" si="18"/>
        <v>Normal</v>
      </c>
      <c r="B347" s="14" t="s">
        <v>387</v>
      </c>
      <c r="C347" s="15" t="s">
        <v>144</v>
      </c>
      <c r="D347" s="16">
        <f>IFERROR(VLOOKUP(B347,#REF!,3,FALSE),0)</f>
        <v>0</v>
      </c>
      <c r="E347" s="25">
        <f t="shared" si="19"/>
        <v>9.6</v>
      </c>
      <c r="F347" s="16" t="str">
        <f>IFERROR(VLOOKUP(B347,#REF!,6,FALSE),"")</f>
        <v/>
      </c>
      <c r="G347" s="17">
        <v>15000</v>
      </c>
      <c r="H347" s="17">
        <v>0</v>
      </c>
      <c r="I347" s="17" t="str">
        <f>IFERROR(VLOOKUP(B347,#REF!,9,FALSE),"")</f>
        <v/>
      </c>
      <c r="J347" s="17">
        <v>70000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52000</v>
      </c>
      <c r="Q347" s="17">
        <v>18000</v>
      </c>
      <c r="R347" s="19">
        <v>85000</v>
      </c>
      <c r="S347" s="20">
        <v>11.6</v>
      </c>
      <c r="T347" s="21">
        <v>9.8000000000000007</v>
      </c>
      <c r="U347" s="19">
        <v>7306</v>
      </c>
      <c r="V347" s="17">
        <v>8662</v>
      </c>
      <c r="W347" s="22">
        <v>1.2</v>
      </c>
      <c r="X347" s="23">
        <f t="shared" si="20"/>
        <v>100</v>
      </c>
      <c r="Y347" s="17">
        <v>4773</v>
      </c>
      <c r="Z347" s="17">
        <v>58057</v>
      </c>
      <c r="AA347" s="17">
        <v>28805</v>
      </c>
      <c r="AB347" s="17">
        <v>1807</v>
      </c>
      <c r="AC347" s="15" t="s">
        <v>37</v>
      </c>
    </row>
    <row r="348" spans="1:29" hidden="1">
      <c r="A348" s="24" t="str">
        <f t="shared" si="18"/>
        <v>Normal</v>
      </c>
      <c r="B348" s="14" t="s">
        <v>388</v>
      </c>
      <c r="C348" s="15" t="s">
        <v>144</v>
      </c>
      <c r="D348" s="16">
        <f>IFERROR(VLOOKUP(B348,#REF!,3,FALSE),0)</f>
        <v>0</v>
      </c>
      <c r="E348" s="25">
        <f t="shared" si="19"/>
        <v>19.7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872500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727500</v>
      </c>
      <c r="Q348" s="17">
        <v>145000</v>
      </c>
      <c r="R348" s="19">
        <v>872500</v>
      </c>
      <c r="S348" s="20">
        <v>19.7</v>
      </c>
      <c r="T348" s="21">
        <v>24.6</v>
      </c>
      <c r="U348" s="19">
        <v>44376</v>
      </c>
      <c r="V348" s="17">
        <v>35397</v>
      </c>
      <c r="W348" s="22">
        <v>0.8</v>
      </c>
      <c r="X348" s="23">
        <f t="shared" si="20"/>
        <v>100</v>
      </c>
      <c r="Y348" s="17">
        <v>60860</v>
      </c>
      <c r="Z348" s="17">
        <v>236270</v>
      </c>
      <c r="AA348" s="17">
        <v>64090</v>
      </c>
      <c r="AB348" s="17">
        <v>9675</v>
      </c>
      <c r="AC348" s="15" t="s">
        <v>37</v>
      </c>
    </row>
    <row r="349" spans="1:29" hidden="1">
      <c r="A349" s="24" t="str">
        <f t="shared" si="18"/>
        <v>Normal</v>
      </c>
      <c r="B349" s="14" t="s">
        <v>389</v>
      </c>
      <c r="C349" s="15" t="s">
        <v>144</v>
      </c>
      <c r="D349" s="16">
        <f>IFERROR(VLOOKUP(B349,#REF!,3,FALSE),0)</f>
        <v>0</v>
      </c>
      <c r="E349" s="25">
        <f t="shared" si="19"/>
        <v>24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7500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5000</v>
      </c>
      <c r="Q349" s="17">
        <v>2500</v>
      </c>
      <c r="R349" s="19">
        <v>7500</v>
      </c>
      <c r="S349" s="20">
        <v>24</v>
      </c>
      <c r="T349" s="21">
        <v>13.7</v>
      </c>
      <c r="U349" s="19">
        <v>313</v>
      </c>
      <c r="V349" s="17">
        <v>548</v>
      </c>
      <c r="W349" s="22">
        <v>1.8</v>
      </c>
      <c r="X349" s="23">
        <f t="shared" si="20"/>
        <v>100</v>
      </c>
      <c r="Y349" s="17">
        <v>3944</v>
      </c>
      <c r="Z349" s="17">
        <v>990</v>
      </c>
      <c r="AA349" s="17">
        <v>0</v>
      </c>
      <c r="AB349" s="17">
        <v>0</v>
      </c>
      <c r="AC349" s="15" t="s">
        <v>37</v>
      </c>
    </row>
    <row r="350" spans="1:29" hidden="1">
      <c r="A350" s="24" t="str">
        <f t="shared" si="18"/>
        <v>Normal</v>
      </c>
      <c r="B350" s="14" t="s">
        <v>390</v>
      </c>
      <c r="C350" s="15" t="s">
        <v>144</v>
      </c>
      <c r="D350" s="16">
        <f>IFERROR(VLOOKUP(B350,#REF!,3,FALSE),0)</f>
        <v>0</v>
      </c>
      <c r="E350" s="25">
        <f t="shared" si="19"/>
        <v>4.4000000000000004</v>
      </c>
      <c r="F350" s="16" t="str">
        <f>IFERROR(VLOOKUP(B350,#REF!,6,FALSE),"")</f>
        <v/>
      </c>
      <c r="G350" s="17">
        <v>350000</v>
      </c>
      <c r="H350" s="17">
        <v>350000</v>
      </c>
      <c r="I350" s="17" t="str">
        <f>IFERROR(VLOOKUP(B350,#REF!,9,FALSE),"")</f>
        <v/>
      </c>
      <c r="J350" s="17">
        <v>197500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107500</v>
      </c>
      <c r="Q350" s="17">
        <v>90000</v>
      </c>
      <c r="R350" s="19">
        <v>547500</v>
      </c>
      <c r="S350" s="20">
        <v>12.3</v>
      </c>
      <c r="T350" s="21">
        <v>9.6999999999999993</v>
      </c>
      <c r="U350" s="19">
        <v>44688</v>
      </c>
      <c r="V350" s="17">
        <v>56494</v>
      </c>
      <c r="W350" s="22">
        <v>1.3</v>
      </c>
      <c r="X350" s="23">
        <f t="shared" si="20"/>
        <v>100</v>
      </c>
      <c r="Y350" s="17">
        <v>53240</v>
      </c>
      <c r="Z350" s="17">
        <v>348289</v>
      </c>
      <c r="AA350" s="17">
        <v>170343</v>
      </c>
      <c r="AB350" s="17">
        <v>6833</v>
      </c>
      <c r="AC350" s="15" t="s">
        <v>37</v>
      </c>
    </row>
    <row r="351" spans="1:29" hidden="1">
      <c r="A351" s="24" t="str">
        <f t="shared" si="18"/>
        <v>Normal</v>
      </c>
      <c r="B351" s="14" t="s">
        <v>391</v>
      </c>
      <c r="C351" s="15" t="s">
        <v>144</v>
      </c>
      <c r="D351" s="16">
        <f>IFERROR(VLOOKUP(B351,#REF!,3,FALSE),0)</f>
        <v>0</v>
      </c>
      <c r="E351" s="25">
        <f t="shared" si="19"/>
        <v>12.4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42000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33000</v>
      </c>
      <c r="Q351" s="17">
        <v>9000</v>
      </c>
      <c r="R351" s="19">
        <v>42000</v>
      </c>
      <c r="S351" s="20">
        <v>12.4</v>
      </c>
      <c r="T351" s="21">
        <v>45.4</v>
      </c>
      <c r="U351" s="19">
        <v>3375</v>
      </c>
      <c r="V351" s="17">
        <v>925</v>
      </c>
      <c r="W351" s="22">
        <v>0.3</v>
      </c>
      <c r="X351" s="23">
        <f t="shared" si="20"/>
        <v>50</v>
      </c>
      <c r="Y351" s="17">
        <v>1851</v>
      </c>
      <c r="Z351" s="17">
        <v>5477</v>
      </c>
      <c r="AA351" s="17">
        <v>1744</v>
      </c>
      <c r="AB351" s="17">
        <v>0</v>
      </c>
      <c r="AC351" s="15" t="s">
        <v>37</v>
      </c>
    </row>
    <row r="352" spans="1:29" hidden="1">
      <c r="A352" s="24" t="str">
        <f t="shared" si="18"/>
        <v>Normal</v>
      </c>
      <c r="B352" s="14" t="s">
        <v>392</v>
      </c>
      <c r="C352" s="15" t="s">
        <v>144</v>
      </c>
      <c r="D352" s="16">
        <f>IFERROR(VLOOKUP(B352,#REF!,3,FALSE),0)</f>
        <v>0</v>
      </c>
      <c r="E352" s="25">
        <f t="shared" si="19"/>
        <v>1</v>
      </c>
      <c r="F352" s="16" t="str">
        <f>IFERROR(VLOOKUP(B352,#REF!,6,FALSE),"")</f>
        <v/>
      </c>
      <c r="G352" s="17">
        <v>120000</v>
      </c>
      <c r="H352" s="17">
        <v>120000</v>
      </c>
      <c r="I352" s="17" t="str">
        <f>IFERROR(VLOOKUP(B352,#REF!,9,FALSE),"")</f>
        <v/>
      </c>
      <c r="J352" s="17">
        <v>12000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12000</v>
      </c>
      <c r="R352" s="19">
        <v>132000</v>
      </c>
      <c r="S352" s="20">
        <v>10.7</v>
      </c>
      <c r="T352" s="21">
        <v>10.1</v>
      </c>
      <c r="U352" s="19">
        <v>12375</v>
      </c>
      <c r="V352" s="17">
        <v>13132</v>
      </c>
      <c r="W352" s="22">
        <v>1.1000000000000001</v>
      </c>
      <c r="X352" s="23">
        <f t="shared" si="20"/>
        <v>100</v>
      </c>
      <c r="Y352" s="17">
        <v>23354</v>
      </c>
      <c r="Z352" s="17">
        <v>57470</v>
      </c>
      <c r="AA352" s="17">
        <v>43016</v>
      </c>
      <c r="AB352" s="17">
        <v>594</v>
      </c>
      <c r="AC352" s="15" t="s">
        <v>37</v>
      </c>
    </row>
    <row r="353" spans="1:29" hidden="1">
      <c r="A353" s="24" t="str">
        <f t="shared" si="18"/>
        <v>Normal</v>
      </c>
      <c r="B353" s="14" t="s">
        <v>393</v>
      </c>
      <c r="C353" s="15" t="s">
        <v>144</v>
      </c>
      <c r="D353" s="16">
        <f>IFERROR(VLOOKUP(B353,#REF!,3,FALSE),0)</f>
        <v>0</v>
      </c>
      <c r="E353" s="25">
        <f t="shared" si="19"/>
        <v>13.6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117000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84000</v>
      </c>
      <c r="Q353" s="17">
        <v>33000</v>
      </c>
      <c r="R353" s="19">
        <v>117000</v>
      </c>
      <c r="S353" s="20">
        <v>13.6</v>
      </c>
      <c r="T353" s="21">
        <v>63.3</v>
      </c>
      <c r="U353" s="19">
        <v>8625</v>
      </c>
      <c r="V353" s="17">
        <v>1849</v>
      </c>
      <c r="W353" s="22">
        <v>0.2</v>
      </c>
      <c r="X353" s="23">
        <f t="shared" si="20"/>
        <v>50</v>
      </c>
      <c r="Y353" s="17">
        <v>6473</v>
      </c>
      <c r="Z353" s="17">
        <v>10174</v>
      </c>
      <c r="AA353" s="17">
        <v>0</v>
      </c>
      <c r="AB353" s="17">
        <v>0</v>
      </c>
      <c r="AC353" s="15" t="s">
        <v>37</v>
      </c>
    </row>
    <row r="354" spans="1:29" hidden="1">
      <c r="A354" s="24" t="str">
        <f t="shared" si="18"/>
        <v>Normal</v>
      </c>
      <c r="B354" s="14" t="s">
        <v>394</v>
      </c>
      <c r="C354" s="15" t="s">
        <v>144</v>
      </c>
      <c r="D354" s="16">
        <f>IFERROR(VLOOKUP(B354,#REF!,3,FALSE),0)</f>
        <v>0</v>
      </c>
      <c r="E354" s="25">
        <f t="shared" si="19"/>
        <v>8.6999999999999993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65000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52500</v>
      </c>
      <c r="Q354" s="17">
        <v>12500</v>
      </c>
      <c r="R354" s="19">
        <v>65000</v>
      </c>
      <c r="S354" s="20">
        <v>8.6999999999999993</v>
      </c>
      <c r="T354" s="21">
        <v>6.6</v>
      </c>
      <c r="U354" s="19">
        <v>7500</v>
      </c>
      <c r="V354" s="17">
        <v>9873</v>
      </c>
      <c r="W354" s="22">
        <v>1.3</v>
      </c>
      <c r="X354" s="23">
        <f t="shared" si="20"/>
        <v>100</v>
      </c>
      <c r="Y354" s="17">
        <v>4238</v>
      </c>
      <c r="Z354" s="17">
        <v>58830</v>
      </c>
      <c r="AA354" s="17">
        <v>42028</v>
      </c>
      <c r="AB354" s="17">
        <v>2706</v>
      </c>
      <c r="AC354" s="15" t="s">
        <v>37</v>
      </c>
    </row>
    <row r="355" spans="1:29" hidden="1">
      <c r="A355" s="24" t="str">
        <f t="shared" si="18"/>
        <v>OverStock</v>
      </c>
      <c r="B355" s="14" t="s">
        <v>126</v>
      </c>
      <c r="C355" s="15" t="s">
        <v>53</v>
      </c>
      <c r="D355" s="16">
        <f>IFERROR(VLOOKUP(B355,#REF!,3,FALSE),0)</f>
        <v>0</v>
      </c>
      <c r="E355" s="25">
        <f t="shared" si="19"/>
        <v>0</v>
      </c>
      <c r="F355" s="16" t="str">
        <f>IFERROR(VLOOKUP(B355,#REF!,6,FALSE),"")</f>
        <v/>
      </c>
      <c r="G355" s="17">
        <v>171000</v>
      </c>
      <c r="H355" s="17">
        <v>111000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171000</v>
      </c>
      <c r="S355" s="20">
        <v>456</v>
      </c>
      <c r="T355" s="21">
        <v>26.9</v>
      </c>
      <c r="U355" s="19">
        <v>375</v>
      </c>
      <c r="V355" s="17">
        <v>6348</v>
      </c>
      <c r="W355" s="22">
        <v>16.899999999999999</v>
      </c>
      <c r="X355" s="23">
        <f t="shared" si="20"/>
        <v>150</v>
      </c>
      <c r="Y355" s="17">
        <v>13070</v>
      </c>
      <c r="Z355" s="17">
        <v>24000</v>
      </c>
      <c r="AA355" s="17">
        <v>32060</v>
      </c>
      <c r="AB355" s="17">
        <v>2020</v>
      </c>
      <c r="AC355" s="15" t="s">
        <v>37</v>
      </c>
    </row>
    <row r="356" spans="1:29">
      <c r="A356" s="24" t="str">
        <f t="shared" si="18"/>
        <v>OverStock</v>
      </c>
      <c r="B356" s="14" t="s">
        <v>147</v>
      </c>
      <c r="C356" s="15" t="s">
        <v>144</v>
      </c>
      <c r="D356" s="16">
        <f>IFERROR(VLOOKUP(B356,#REF!,3,FALSE),0)</f>
        <v>0</v>
      </c>
      <c r="E356" s="25">
        <f t="shared" si="19"/>
        <v>0</v>
      </c>
      <c r="F356" s="16" t="str">
        <f>IFERROR(VLOOKUP(B356,#REF!,6,FALSE),"")</f>
        <v/>
      </c>
      <c r="G356" s="17">
        <v>277500</v>
      </c>
      <c r="H356" s="17">
        <v>90000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277500</v>
      </c>
      <c r="S356" s="20">
        <v>26.1</v>
      </c>
      <c r="T356" s="21">
        <v>21.6</v>
      </c>
      <c r="U356" s="19">
        <v>10625</v>
      </c>
      <c r="V356" s="17">
        <v>12846</v>
      </c>
      <c r="W356" s="22">
        <v>1.2</v>
      </c>
      <c r="X356" s="23">
        <f t="shared" si="20"/>
        <v>100</v>
      </c>
      <c r="Y356" s="17">
        <v>20780</v>
      </c>
      <c r="Z356" s="17">
        <v>57470</v>
      </c>
      <c r="AA356" s="17">
        <v>43016</v>
      </c>
      <c r="AB356" s="17">
        <v>594</v>
      </c>
      <c r="AC356" s="15" t="s">
        <v>37</v>
      </c>
    </row>
    <row r="357" spans="1:29" hidden="1">
      <c r="A357" s="24" t="str">
        <f t="shared" si="18"/>
        <v>Normal</v>
      </c>
      <c r="B357" s="14" t="s">
        <v>397</v>
      </c>
      <c r="C357" s="15" t="s">
        <v>144</v>
      </c>
      <c r="D357" s="16">
        <f>IFERROR(VLOOKUP(B357,#REF!,3,FALSE),0)</f>
        <v>0</v>
      </c>
      <c r="E357" s="25">
        <f t="shared" si="19"/>
        <v>9.1999999999999993</v>
      </c>
      <c r="F357" s="16" t="str">
        <f>IFERROR(VLOOKUP(B357,#REF!,6,FALSE),"")</f>
        <v/>
      </c>
      <c r="G357" s="17">
        <v>20000</v>
      </c>
      <c r="H357" s="17">
        <v>20000</v>
      </c>
      <c r="I357" s="17" t="str">
        <f>IFERROR(VLOOKUP(B357,#REF!,9,FALSE),"")</f>
        <v/>
      </c>
      <c r="J357" s="17">
        <v>37500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37500</v>
      </c>
      <c r="Q357" s="17">
        <v>0</v>
      </c>
      <c r="R357" s="19">
        <v>57500</v>
      </c>
      <c r="S357" s="20">
        <v>14.2</v>
      </c>
      <c r="T357" s="21">
        <v>83.2</v>
      </c>
      <c r="U357" s="19">
        <v>4063</v>
      </c>
      <c r="V357" s="17">
        <v>691</v>
      </c>
      <c r="W357" s="22">
        <v>0.2</v>
      </c>
      <c r="X357" s="23">
        <f t="shared" si="20"/>
        <v>50</v>
      </c>
      <c r="Y357" s="17">
        <v>0</v>
      </c>
      <c r="Z357" s="17">
        <v>6032</v>
      </c>
      <c r="AA357" s="17">
        <v>1496</v>
      </c>
      <c r="AB357" s="17">
        <v>0</v>
      </c>
      <c r="AC357" s="15" t="s">
        <v>37</v>
      </c>
    </row>
    <row r="358" spans="1:29" hidden="1">
      <c r="A358" s="24" t="str">
        <f t="shared" si="18"/>
        <v>Normal</v>
      </c>
      <c r="B358" s="14" t="s">
        <v>398</v>
      </c>
      <c r="C358" s="15" t="s">
        <v>144</v>
      </c>
      <c r="D358" s="16">
        <f>IFERROR(VLOOKUP(B358,#REF!,3,FALSE),0)</f>
        <v>0</v>
      </c>
      <c r="E358" s="25">
        <f t="shared" si="19"/>
        <v>8</v>
      </c>
      <c r="F358" s="16" t="str">
        <f>IFERROR(VLOOKUP(B358,#REF!,6,FALSE),"")</f>
        <v/>
      </c>
      <c r="G358" s="17">
        <v>5000</v>
      </c>
      <c r="H358" s="17">
        <v>5000</v>
      </c>
      <c r="I358" s="17" t="str">
        <f>IFERROR(VLOOKUP(B358,#REF!,9,FALSE),"")</f>
        <v/>
      </c>
      <c r="J358" s="17">
        <v>2500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2500</v>
      </c>
      <c r="Q358" s="17">
        <v>0</v>
      </c>
      <c r="R358" s="19">
        <v>7500</v>
      </c>
      <c r="S358" s="20">
        <v>24</v>
      </c>
      <c r="T358" s="21" t="s">
        <v>35</v>
      </c>
      <c r="U358" s="19">
        <v>313</v>
      </c>
      <c r="V358" s="17" t="s">
        <v>35</v>
      </c>
      <c r="W358" s="22" t="s">
        <v>36</v>
      </c>
      <c r="X358" s="23" t="str">
        <f t="shared" si="20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 hidden="1">
      <c r="A359" s="24" t="str">
        <f t="shared" si="18"/>
        <v>Normal</v>
      </c>
      <c r="B359" s="14" t="s">
        <v>399</v>
      </c>
      <c r="C359" s="15" t="s">
        <v>144</v>
      </c>
      <c r="D359" s="16">
        <f>IFERROR(VLOOKUP(B359,#REF!,3,FALSE),0)</f>
        <v>0</v>
      </c>
      <c r="E359" s="25">
        <f t="shared" si="19"/>
        <v>0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0</v>
      </c>
      <c r="S359" s="20">
        <v>0</v>
      </c>
      <c r="T359" s="21">
        <v>0</v>
      </c>
      <c r="U359" s="19">
        <v>5314</v>
      </c>
      <c r="V359" s="17">
        <v>342</v>
      </c>
      <c r="W359" s="22">
        <v>0.1</v>
      </c>
      <c r="X359" s="23">
        <f t="shared" si="20"/>
        <v>50</v>
      </c>
      <c r="Y359" s="17">
        <v>2085</v>
      </c>
      <c r="Z359" s="17">
        <v>0</v>
      </c>
      <c r="AA359" s="17">
        <v>997</v>
      </c>
      <c r="AB359" s="17">
        <v>0</v>
      </c>
      <c r="AC359" s="15" t="s">
        <v>37</v>
      </c>
    </row>
    <row r="360" spans="1:29" hidden="1">
      <c r="A360" s="24" t="str">
        <f t="shared" si="18"/>
        <v>OverStock</v>
      </c>
      <c r="B360" s="14" t="s">
        <v>165</v>
      </c>
      <c r="C360" s="15" t="s">
        <v>34</v>
      </c>
      <c r="D360" s="16">
        <f>IFERROR(VLOOKUP(B360,#REF!,3,FALSE),0)</f>
        <v>0</v>
      </c>
      <c r="E360" s="25">
        <f t="shared" si="19"/>
        <v>0</v>
      </c>
      <c r="F360" s="16" t="str">
        <f>IFERROR(VLOOKUP(B360,#REF!,6,FALSE),"")</f>
        <v/>
      </c>
      <c r="G360" s="17">
        <v>594000</v>
      </c>
      <c r="H360" s="17">
        <v>594000</v>
      </c>
      <c r="I360" s="17" t="str">
        <f>IFERROR(VLOOKUP(B360,#REF!,9,FALSE),"")</f>
        <v/>
      </c>
      <c r="J360" s="17">
        <v>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0</v>
      </c>
      <c r="R360" s="19">
        <v>594000</v>
      </c>
      <c r="S360" s="20">
        <v>1584</v>
      </c>
      <c r="T360" s="21">
        <v>23.1</v>
      </c>
      <c r="U360" s="19">
        <v>375</v>
      </c>
      <c r="V360" s="17">
        <v>25722</v>
      </c>
      <c r="W360" s="22">
        <v>68.599999999999994</v>
      </c>
      <c r="X360" s="23">
        <f t="shared" si="20"/>
        <v>150</v>
      </c>
      <c r="Y360" s="17">
        <v>79046</v>
      </c>
      <c r="Z360" s="17">
        <v>116394</v>
      </c>
      <c r="AA360" s="17">
        <v>62941</v>
      </c>
      <c r="AB360" s="17">
        <v>0</v>
      </c>
      <c r="AC360" s="15" t="s">
        <v>37</v>
      </c>
    </row>
    <row r="361" spans="1:29" hidden="1">
      <c r="A361" s="24" t="str">
        <f t="shared" si="18"/>
        <v>Normal</v>
      </c>
      <c r="B361" s="14" t="s">
        <v>401</v>
      </c>
      <c r="C361" s="15" t="s">
        <v>144</v>
      </c>
      <c r="D361" s="16">
        <f>IFERROR(VLOOKUP(B361,#REF!,3,FALSE),0)</f>
        <v>0</v>
      </c>
      <c r="E361" s="25">
        <f t="shared" si="19"/>
        <v>8</v>
      </c>
      <c r="F361" s="16" t="str">
        <f>IFERROR(VLOOKUP(B361,#REF!,6,FALSE),"")</f>
        <v/>
      </c>
      <c r="G361" s="17">
        <v>204000</v>
      </c>
      <c r="H361" s="17">
        <v>204000</v>
      </c>
      <c r="I361" s="17" t="str">
        <f>IFERROR(VLOOKUP(B361,#REF!,9,FALSE),"")</f>
        <v/>
      </c>
      <c r="J361" s="17">
        <v>315000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174000</v>
      </c>
      <c r="Q361" s="17">
        <v>141000</v>
      </c>
      <c r="R361" s="19">
        <v>519000</v>
      </c>
      <c r="S361" s="20">
        <v>13.2</v>
      </c>
      <c r="T361" s="21">
        <v>18.2</v>
      </c>
      <c r="U361" s="19">
        <v>39375</v>
      </c>
      <c r="V361" s="17">
        <v>28440</v>
      </c>
      <c r="W361" s="22">
        <v>0.7</v>
      </c>
      <c r="X361" s="23">
        <f t="shared" si="20"/>
        <v>100</v>
      </c>
      <c r="Y361" s="17">
        <v>59484</v>
      </c>
      <c r="Z361" s="17">
        <v>181752</v>
      </c>
      <c r="AA361" s="17">
        <v>39469</v>
      </c>
      <c r="AB361" s="17">
        <v>945</v>
      </c>
      <c r="AC361" s="15" t="s">
        <v>37</v>
      </c>
    </row>
    <row r="362" spans="1:29" hidden="1">
      <c r="A362" s="24" t="str">
        <f t="shared" si="18"/>
        <v>OverStock</v>
      </c>
      <c r="B362" s="14" t="s">
        <v>290</v>
      </c>
      <c r="C362" s="15" t="s">
        <v>34</v>
      </c>
      <c r="D362" s="16">
        <f>IFERROR(VLOOKUP(B362,#REF!,3,FALSE),0)</f>
        <v>0</v>
      </c>
      <c r="E362" s="25">
        <f t="shared" si="19"/>
        <v>0</v>
      </c>
      <c r="F362" s="16" t="str">
        <f>IFERROR(VLOOKUP(B362,#REF!,6,FALSE),"")</f>
        <v/>
      </c>
      <c r="G362" s="17">
        <v>150000</v>
      </c>
      <c r="H362" s="17">
        <v>69000</v>
      </c>
      <c r="I362" s="17" t="str">
        <f>IFERROR(VLOOKUP(B362,#REF!,9,FALSE),"")</f>
        <v/>
      </c>
      <c r="J362" s="17">
        <v>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0</v>
      </c>
      <c r="R362" s="19">
        <v>150000</v>
      </c>
      <c r="S362" s="20">
        <v>400</v>
      </c>
      <c r="T362" s="21">
        <v>19.100000000000001</v>
      </c>
      <c r="U362" s="19">
        <v>375</v>
      </c>
      <c r="V362" s="17">
        <v>7868</v>
      </c>
      <c r="W362" s="22">
        <v>21</v>
      </c>
      <c r="X362" s="23">
        <f t="shared" si="20"/>
        <v>150</v>
      </c>
      <c r="Y362" s="17">
        <v>40575</v>
      </c>
      <c r="Z362" s="17">
        <v>27000</v>
      </c>
      <c r="AA362" s="17">
        <v>7020</v>
      </c>
      <c r="AB362" s="17">
        <v>3240</v>
      </c>
      <c r="AC362" s="15" t="s">
        <v>37</v>
      </c>
    </row>
    <row r="363" spans="1:29" hidden="1">
      <c r="A363" s="24" t="str">
        <f t="shared" si="18"/>
        <v>Normal</v>
      </c>
      <c r="B363" s="14" t="s">
        <v>403</v>
      </c>
      <c r="C363" s="15" t="s">
        <v>404</v>
      </c>
      <c r="D363" s="16">
        <f>IFERROR(VLOOKUP(B363,#REF!,3,FALSE),0)</f>
        <v>0</v>
      </c>
      <c r="E363" s="25">
        <f t="shared" si="19"/>
        <v>6.7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26000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26000</v>
      </c>
      <c r="Q363" s="17">
        <v>0</v>
      </c>
      <c r="R363" s="19">
        <v>26000</v>
      </c>
      <c r="S363" s="20">
        <v>6.7</v>
      </c>
      <c r="T363" s="21">
        <v>29.5</v>
      </c>
      <c r="U363" s="19">
        <v>3900</v>
      </c>
      <c r="V363" s="17">
        <v>880</v>
      </c>
      <c r="W363" s="22">
        <v>0.2</v>
      </c>
      <c r="X363" s="23">
        <f t="shared" si="20"/>
        <v>50</v>
      </c>
      <c r="Y363" s="17">
        <v>4000</v>
      </c>
      <c r="Z363" s="17">
        <v>3926</v>
      </c>
      <c r="AA363" s="17">
        <v>0</v>
      </c>
      <c r="AB363" s="17">
        <v>0</v>
      </c>
      <c r="AC363" s="15" t="s">
        <v>37</v>
      </c>
    </row>
    <row r="364" spans="1:29" hidden="1">
      <c r="A364" s="24" t="str">
        <f t="shared" si="18"/>
        <v>OverStock</v>
      </c>
      <c r="B364" s="14" t="s">
        <v>294</v>
      </c>
      <c r="C364" s="15" t="s">
        <v>34</v>
      </c>
      <c r="D364" s="16">
        <f>IFERROR(VLOOKUP(B364,#REF!,3,FALSE),0)</f>
        <v>0</v>
      </c>
      <c r="E364" s="25">
        <f t="shared" si="19"/>
        <v>0</v>
      </c>
      <c r="F364" s="16" t="str">
        <f>IFERROR(VLOOKUP(B364,#REF!,6,FALSE),"")</f>
        <v/>
      </c>
      <c r="G364" s="17">
        <v>54000</v>
      </c>
      <c r="H364" s="17">
        <v>36000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54000</v>
      </c>
      <c r="S364" s="20">
        <v>144</v>
      </c>
      <c r="T364" s="21">
        <v>18</v>
      </c>
      <c r="U364" s="19">
        <v>375</v>
      </c>
      <c r="V364" s="17">
        <v>2995</v>
      </c>
      <c r="W364" s="22">
        <v>8</v>
      </c>
      <c r="X364" s="23">
        <f t="shared" si="20"/>
        <v>150</v>
      </c>
      <c r="Y364" s="17">
        <v>12334</v>
      </c>
      <c r="Z364" s="17">
        <v>13548</v>
      </c>
      <c r="AA364" s="17">
        <v>5244</v>
      </c>
      <c r="AB364" s="17">
        <v>3084</v>
      </c>
      <c r="AC36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2017-03-14T10:38:28Z</dcterms:modified>
</cp:coreProperties>
</file>