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D5" i="1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4"/>
  <c r="E102" l="1"/>
  <c r="A102"/>
  <c r="N102" l="1"/>
  <c r="I102"/>
  <c r="F102"/>
  <c r="X102" l="1"/>
  <c r="K102"/>
  <c r="L102"/>
  <c r="X396"/>
  <c r="N396"/>
  <c r="L396"/>
  <c r="K396"/>
  <c r="I396"/>
  <c r="F396"/>
  <c r="E396"/>
  <c r="A396"/>
  <c r="X395"/>
  <c r="N395"/>
  <c r="L395"/>
  <c r="K395"/>
  <c r="I395"/>
  <c r="F395"/>
  <c r="E395"/>
  <c r="A395"/>
  <c r="X394"/>
  <c r="N394"/>
  <c r="L394"/>
  <c r="K394"/>
  <c r="I394"/>
  <c r="F394"/>
  <c r="E394"/>
  <c r="A394"/>
  <c r="X393"/>
  <c r="N393"/>
  <c r="L393"/>
  <c r="K393"/>
  <c r="I393"/>
  <c r="F393"/>
  <c r="E393"/>
  <c r="A393"/>
  <c r="X392"/>
  <c r="N392"/>
  <c r="L392"/>
  <c r="K392"/>
  <c r="I392"/>
  <c r="F392"/>
  <c r="E392"/>
  <c r="A392"/>
  <c r="X391"/>
  <c r="N391"/>
  <c r="L391"/>
  <c r="K391"/>
  <c r="I391"/>
  <c r="F391"/>
  <c r="E391"/>
  <c r="A391"/>
  <c r="X390"/>
  <c r="N390"/>
  <c r="L390"/>
  <c r="K390"/>
  <c r="I390"/>
  <c r="F390"/>
  <c r="E390"/>
  <c r="A390"/>
  <c r="X389"/>
  <c r="N389"/>
  <c r="L389"/>
  <c r="K389"/>
  <c r="I389"/>
  <c r="F389"/>
  <c r="E389"/>
  <c r="A389"/>
  <c r="X388"/>
  <c r="N388"/>
  <c r="L388"/>
  <c r="K388"/>
  <c r="I388"/>
  <c r="F388"/>
  <c r="E388"/>
  <c r="A388"/>
  <c r="X387"/>
  <c r="N387"/>
  <c r="L387"/>
  <c r="K387"/>
  <c r="I387"/>
  <c r="F387"/>
  <c r="E387"/>
  <c r="A387"/>
  <c r="X386"/>
  <c r="N386"/>
  <c r="L386"/>
  <c r="K386"/>
  <c r="I386"/>
  <c r="F386"/>
  <c r="E386"/>
  <c r="A386"/>
  <c r="X385"/>
  <c r="N385"/>
  <c r="L385"/>
  <c r="K385"/>
  <c r="I385"/>
  <c r="F385"/>
  <c r="E385"/>
  <c r="A385"/>
  <c r="X384"/>
  <c r="N384"/>
  <c r="L384"/>
  <c r="K384"/>
  <c r="I384"/>
  <c r="F384"/>
  <c r="E384"/>
  <c r="A384"/>
  <c r="X383"/>
  <c r="N383"/>
  <c r="L383"/>
  <c r="K383"/>
  <c r="I383"/>
  <c r="F383"/>
  <c r="E383"/>
  <c r="A383"/>
  <c r="X382"/>
  <c r="N382"/>
  <c r="L382"/>
  <c r="K382"/>
  <c r="I382"/>
  <c r="F382"/>
  <c r="E382"/>
  <c r="A382"/>
  <c r="X381"/>
  <c r="N381"/>
  <c r="L381"/>
  <c r="K381"/>
  <c r="I381"/>
  <c r="F381"/>
  <c r="E381"/>
  <c r="A381"/>
  <c r="X380"/>
  <c r="N380"/>
  <c r="L380"/>
  <c r="K380"/>
  <c r="I380"/>
  <c r="F380"/>
  <c r="E380"/>
  <c r="A380"/>
  <c r="X379"/>
  <c r="N379"/>
  <c r="L379"/>
  <c r="K379"/>
  <c r="I379"/>
  <c r="F379"/>
  <c r="E379"/>
  <c r="A379"/>
  <c r="X378"/>
  <c r="N378"/>
  <c r="L378"/>
  <c r="K378"/>
  <c r="I378"/>
  <c r="F378"/>
  <c r="E378"/>
  <c r="A378"/>
  <c r="X377"/>
  <c r="N377"/>
  <c r="L377"/>
  <c r="K377"/>
  <c r="I377"/>
  <c r="F377"/>
  <c r="E377"/>
  <c r="A377"/>
  <c r="X376"/>
  <c r="N376"/>
  <c r="L376"/>
  <c r="K376"/>
  <c r="I376"/>
  <c r="F376"/>
  <c r="E376"/>
  <c r="A376"/>
  <c r="X375"/>
  <c r="N375"/>
  <c r="L375"/>
  <c r="K375"/>
  <c r="I375"/>
  <c r="F375"/>
  <c r="E375"/>
  <c r="A375"/>
  <c r="X374"/>
  <c r="N374"/>
  <c r="L374"/>
  <c r="K374"/>
  <c r="I374"/>
  <c r="F374"/>
  <c r="E374"/>
  <c r="A374"/>
  <c r="X373"/>
  <c r="N373"/>
  <c r="L373"/>
  <c r="K373"/>
  <c r="I373"/>
  <c r="F373"/>
  <c r="E373"/>
  <c r="A373"/>
  <c r="X372"/>
  <c r="N372"/>
  <c r="L372"/>
  <c r="K372"/>
  <c r="I372"/>
  <c r="F372"/>
  <c r="E372"/>
  <c r="A372"/>
  <c r="X371"/>
  <c r="N371"/>
  <c r="L371"/>
  <c r="K371"/>
  <c r="I371"/>
  <c r="F371"/>
  <c r="E371"/>
  <c r="A371"/>
  <c r="X370"/>
  <c r="N370"/>
  <c r="L370"/>
  <c r="K370"/>
  <c r="I370"/>
  <c r="F370"/>
  <c r="E370"/>
  <c r="A370"/>
  <c r="X369"/>
  <c r="N369"/>
  <c r="L369"/>
  <c r="K369"/>
  <c r="I369"/>
  <c r="F369"/>
  <c r="E369"/>
  <c r="A369"/>
  <c r="X368"/>
  <c r="N368"/>
  <c r="L368"/>
  <c r="K368"/>
  <c r="I368"/>
  <c r="F368"/>
  <c r="E368"/>
  <c r="A368"/>
  <c r="X367"/>
  <c r="N367"/>
  <c r="L367"/>
  <c r="K367"/>
  <c r="I367"/>
  <c r="F367"/>
  <c r="E367"/>
  <c r="A367"/>
  <c r="X366"/>
  <c r="N366"/>
  <c r="L366"/>
  <c r="K366"/>
  <c r="I366"/>
  <c r="F366"/>
  <c r="E366"/>
  <c r="A366"/>
  <c r="X365"/>
  <c r="N365"/>
  <c r="L365"/>
  <c r="K365"/>
  <c r="I365"/>
  <c r="F365"/>
  <c r="E365"/>
  <c r="A365"/>
  <c r="X364"/>
  <c r="N364"/>
  <c r="L364"/>
  <c r="K364"/>
  <c r="I364"/>
  <c r="F364"/>
  <c r="E364"/>
  <c r="A364"/>
  <c r="X363"/>
  <c r="N363"/>
  <c r="L363"/>
  <c r="K363"/>
  <c r="I363"/>
  <c r="F363"/>
  <c r="E363"/>
  <c r="A363"/>
  <c r="X362"/>
  <c r="N362"/>
  <c r="L362"/>
  <c r="K362"/>
  <c r="I362"/>
  <c r="F362"/>
  <c r="E362"/>
  <c r="A362"/>
  <c r="X361"/>
  <c r="N361"/>
  <c r="L361"/>
  <c r="K361"/>
  <c r="I361"/>
  <c r="F361"/>
  <c r="E361"/>
  <c r="A361"/>
  <c r="X360"/>
  <c r="N360"/>
  <c r="L360"/>
  <c r="K360"/>
  <c r="I360"/>
  <c r="F360"/>
  <c r="E360"/>
  <c r="A360"/>
  <c r="X359"/>
  <c r="N359"/>
  <c r="L359"/>
  <c r="K359"/>
  <c r="I359"/>
  <c r="F359"/>
  <c r="E359"/>
  <c r="A359"/>
  <c r="X358"/>
  <c r="N358"/>
  <c r="L358"/>
  <c r="K358"/>
  <c r="I358"/>
  <c r="F358"/>
  <c r="E358"/>
  <c r="A358"/>
  <c r="X357"/>
  <c r="N357"/>
  <c r="L357"/>
  <c r="K357"/>
  <c r="I357"/>
  <c r="F357"/>
  <c r="E357"/>
  <c r="A357"/>
  <c r="X356"/>
  <c r="N356"/>
  <c r="L356"/>
  <c r="K356"/>
  <c r="I356"/>
  <c r="F356"/>
  <c r="E356"/>
  <c r="A356"/>
  <c r="X355"/>
  <c r="N355"/>
  <c r="L355"/>
  <c r="K355"/>
  <c r="I355"/>
  <c r="F355"/>
  <c r="E355"/>
  <c r="A355"/>
  <c r="X354"/>
  <c r="N354"/>
  <c r="L354"/>
  <c r="K354"/>
  <c r="I354"/>
  <c r="F354"/>
  <c r="E354"/>
  <c r="A354"/>
  <c r="X353"/>
  <c r="N353"/>
  <c r="L353"/>
  <c r="K353"/>
  <c r="I353"/>
  <c r="F353"/>
  <c r="E353"/>
  <c r="A353"/>
  <c r="X352"/>
  <c r="N352"/>
  <c r="L352"/>
  <c r="K352"/>
  <c r="I352"/>
  <c r="F352"/>
  <c r="E352"/>
  <c r="A352"/>
  <c r="X351"/>
  <c r="N351"/>
  <c r="L351"/>
  <c r="K351"/>
  <c r="I351"/>
  <c r="F351"/>
  <c r="E351"/>
  <c r="A351"/>
  <c r="X350"/>
  <c r="N350"/>
  <c r="L350"/>
  <c r="K350"/>
  <c r="I350"/>
  <c r="F350"/>
  <c r="E350"/>
  <c r="A350"/>
  <c r="X349"/>
  <c r="N349"/>
  <c r="L349"/>
  <c r="K349"/>
  <c r="I349"/>
  <c r="F349"/>
  <c r="E349"/>
  <c r="A349"/>
  <c r="X348"/>
  <c r="N348"/>
  <c r="L348"/>
  <c r="K348"/>
  <c r="I348"/>
  <c r="F348"/>
  <c r="E348"/>
  <c r="A348"/>
  <c r="X347"/>
  <c r="N347"/>
  <c r="L347"/>
  <c r="K347"/>
  <c r="I347"/>
  <c r="F347"/>
  <c r="E347"/>
  <c r="A347"/>
  <c r="X346"/>
  <c r="N346"/>
  <c r="L346"/>
  <c r="K346"/>
  <c r="I346"/>
  <c r="F346"/>
  <c r="E346"/>
  <c r="A346"/>
  <c r="X345"/>
  <c r="N345"/>
  <c r="L345"/>
  <c r="K345"/>
  <c r="I345"/>
  <c r="F345"/>
  <c r="E345"/>
  <c r="A345"/>
  <c r="X344"/>
  <c r="N344"/>
  <c r="L344"/>
  <c r="K344"/>
  <c r="I344"/>
  <c r="F344"/>
  <c r="E344"/>
  <c r="A344"/>
  <c r="X343"/>
  <c r="N343"/>
  <c r="L343"/>
  <c r="K343"/>
  <c r="I343"/>
  <c r="F343"/>
  <c r="E343"/>
  <c r="A343"/>
  <c r="X342"/>
  <c r="N342"/>
  <c r="L342"/>
  <c r="K342"/>
  <c r="I342"/>
  <c r="F342"/>
  <c r="E342"/>
  <c r="A342"/>
  <c r="X341"/>
  <c r="N341"/>
  <c r="L341"/>
  <c r="K341"/>
  <c r="I341"/>
  <c r="F341"/>
  <c r="E341"/>
  <c r="A341"/>
  <c r="X340"/>
  <c r="N340"/>
  <c r="L340"/>
  <c r="K340"/>
  <c r="I340"/>
  <c r="F340"/>
  <c r="E340"/>
  <c r="A340"/>
  <c r="X339"/>
  <c r="N339"/>
  <c r="L339"/>
  <c r="K339"/>
  <c r="I339"/>
  <c r="F339"/>
  <c r="E339"/>
  <c r="A339"/>
  <c r="X338"/>
  <c r="N338"/>
  <c r="L338"/>
  <c r="K338"/>
  <c r="I338"/>
  <c r="F338"/>
  <c r="E338"/>
  <c r="A338"/>
  <c r="X337"/>
  <c r="N337"/>
  <c r="L337"/>
  <c r="K337"/>
  <c r="I337"/>
  <c r="F337"/>
  <c r="E337"/>
  <c r="A337"/>
  <c r="X336"/>
  <c r="N336"/>
  <c r="L336"/>
  <c r="K336"/>
  <c r="I336"/>
  <c r="F336"/>
  <c r="E336"/>
  <c r="A336"/>
  <c r="X335"/>
  <c r="N335"/>
  <c r="L335"/>
  <c r="K335"/>
  <c r="I335"/>
  <c r="F335"/>
  <c r="E335"/>
  <c r="A335"/>
  <c r="X334"/>
  <c r="N334"/>
  <c r="L334"/>
  <c r="K334"/>
  <c r="I334"/>
  <c r="F334"/>
  <c r="E334"/>
  <c r="A334"/>
  <c r="X333"/>
  <c r="N333"/>
  <c r="L333"/>
  <c r="K333"/>
  <c r="I333"/>
  <c r="F333"/>
  <c r="E333"/>
  <c r="A333"/>
  <c r="X332"/>
  <c r="N332"/>
  <c r="L332"/>
  <c r="K332"/>
  <c r="I332"/>
  <c r="F332"/>
  <c r="E332"/>
  <c r="A332"/>
  <c r="X331"/>
  <c r="N331"/>
  <c r="L331"/>
  <c r="K331"/>
  <c r="I331"/>
  <c r="F331"/>
  <c r="E331"/>
  <c r="A331"/>
  <c r="X330"/>
  <c r="N330"/>
  <c r="L330"/>
  <c r="K330"/>
  <c r="I330"/>
  <c r="F330"/>
  <c r="E330"/>
  <c r="A330"/>
  <c r="X329"/>
  <c r="N329"/>
  <c r="L329"/>
  <c r="K329"/>
  <c r="I329"/>
  <c r="F329"/>
  <c r="E329"/>
  <c r="A329"/>
  <c r="X328"/>
  <c r="N328"/>
  <c r="L328"/>
  <c r="K328"/>
  <c r="I328"/>
  <c r="F328"/>
  <c r="E328"/>
  <c r="A328"/>
  <c r="X327"/>
  <c r="N327"/>
  <c r="L327"/>
  <c r="K327"/>
  <c r="I327"/>
  <c r="F327"/>
  <c r="E327"/>
  <c r="A327"/>
  <c r="X326"/>
  <c r="N326"/>
  <c r="L326"/>
  <c r="K326"/>
  <c r="I326"/>
  <c r="F326"/>
  <c r="E326"/>
  <c r="A326"/>
  <c r="X325"/>
  <c r="N325"/>
  <c r="L325"/>
  <c r="K325"/>
  <c r="I325"/>
  <c r="F325"/>
  <c r="E325"/>
  <c r="A325"/>
  <c r="X324"/>
  <c r="N324"/>
  <c r="L324"/>
  <c r="K324"/>
  <c r="I324"/>
  <c r="F324"/>
  <c r="E324"/>
  <c r="A324"/>
  <c r="X323"/>
  <c r="N323"/>
  <c r="L323"/>
  <c r="K323"/>
  <c r="I323"/>
  <c r="F323"/>
  <c r="E323"/>
  <c r="A323"/>
  <c r="X322"/>
  <c r="N322"/>
  <c r="L322"/>
  <c r="K322"/>
  <c r="I322"/>
  <c r="F322"/>
  <c r="E322"/>
  <c r="A322"/>
  <c r="X321"/>
  <c r="N321"/>
  <c r="L321"/>
  <c r="K321"/>
  <c r="I321"/>
  <c r="F321"/>
  <c r="E321"/>
  <c r="A321"/>
  <c r="X320"/>
  <c r="N320"/>
  <c r="L320"/>
  <c r="K320"/>
  <c r="I320"/>
  <c r="F320"/>
  <c r="E320"/>
  <c r="A320"/>
  <c r="X319"/>
  <c r="N319"/>
  <c r="L319"/>
  <c r="K319"/>
  <c r="I319"/>
  <c r="F319"/>
  <c r="E319"/>
  <c r="A319"/>
  <c r="X318"/>
  <c r="N318"/>
  <c r="L318"/>
  <c r="K318"/>
  <c r="I318"/>
  <c r="F318"/>
  <c r="E318"/>
  <c r="A318"/>
  <c r="X317"/>
  <c r="N317"/>
  <c r="L317"/>
  <c r="K317"/>
  <c r="I317"/>
  <c r="F317"/>
  <c r="E317"/>
  <c r="A317"/>
  <c r="X316"/>
  <c r="N316"/>
  <c r="L316"/>
  <c r="K316"/>
  <c r="I316"/>
  <c r="F316"/>
  <c r="E316"/>
  <c r="A316"/>
  <c r="X315"/>
  <c r="N315"/>
  <c r="L315"/>
  <c r="K315"/>
  <c r="I315"/>
  <c r="F315"/>
  <c r="E315"/>
  <c r="A315"/>
  <c r="X314"/>
  <c r="N314"/>
  <c r="L314"/>
  <c r="K314"/>
  <c r="I314"/>
  <c r="F314"/>
  <c r="E314"/>
  <c r="A314"/>
  <c r="X313"/>
  <c r="N313"/>
  <c r="L313"/>
  <c r="K313"/>
  <c r="I313"/>
  <c r="F313"/>
  <c r="E313"/>
  <c r="A313"/>
  <c r="X312"/>
  <c r="N312"/>
  <c r="L312"/>
  <c r="K312"/>
  <c r="I312"/>
  <c r="F312"/>
  <c r="E312"/>
  <c r="A312"/>
  <c r="X311"/>
  <c r="N311"/>
  <c r="L311"/>
  <c r="K311"/>
  <c r="I311"/>
  <c r="F311"/>
  <c r="E311"/>
  <c r="A311"/>
  <c r="X310"/>
  <c r="N310"/>
  <c r="L310"/>
  <c r="K310"/>
  <c r="I310"/>
  <c r="F310"/>
  <c r="E310"/>
  <c r="A310"/>
  <c r="X309"/>
  <c r="N309"/>
  <c r="L309"/>
  <c r="K309"/>
  <c r="I309"/>
  <c r="F309"/>
  <c r="E309"/>
  <c r="A309"/>
  <c r="X308"/>
  <c r="N308"/>
  <c r="L308"/>
  <c r="K308"/>
  <c r="I308"/>
  <c r="F308"/>
  <c r="E308"/>
  <c r="A308"/>
  <c r="X307"/>
  <c r="N307"/>
  <c r="L307"/>
  <c r="K307"/>
  <c r="I307"/>
  <c r="F307"/>
  <c r="E307"/>
  <c r="A307"/>
  <c r="X306"/>
  <c r="N306"/>
  <c r="L306"/>
  <c r="K306"/>
  <c r="I306"/>
  <c r="F306"/>
  <c r="E306"/>
  <c r="A306"/>
  <c r="X305"/>
  <c r="N305"/>
  <c r="L305"/>
  <c r="K305"/>
  <c r="I305"/>
  <c r="F305"/>
  <c r="E305"/>
  <c r="A305"/>
  <c r="X304"/>
  <c r="N304"/>
  <c r="L304"/>
  <c r="K304"/>
  <c r="I304"/>
  <c r="F304"/>
  <c r="E304"/>
  <c r="A304"/>
  <c r="X303"/>
  <c r="N303"/>
  <c r="L303"/>
  <c r="K303"/>
  <c r="I303"/>
  <c r="F303"/>
  <c r="E303"/>
  <c r="A303"/>
  <c r="X302"/>
  <c r="N302"/>
  <c r="L302"/>
  <c r="K302"/>
  <c r="I302"/>
  <c r="F302"/>
  <c r="E302"/>
  <c r="A302"/>
  <c r="X301"/>
  <c r="N301"/>
  <c r="L301"/>
  <c r="K301"/>
  <c r="I301"/>
  <c r="F301"/>
  <c r="E301"/>
  <c r="A301"/>
  <c r="X300"/>
  <c r="N300"/>
  <c r="L300"/>
  <c r="K300"/>
  <c r="I300"/>
  <c r="F300"/>
  <c r="E300"/>
  <c r="A300"/>
  <c r="X299"/>
  <c r="N299"/>
  <c r="L299"/>
  <c r="K299"/>
  <c r="I299"/>
  <c r="F299"/>
  <c r="E299"/>
  <c r="A299"/>
  <c r="X298"/>
  <c r="N298"/>
  <c r="L298"/>
  <c r="K298"/>
  <c r="I298"/>
  <c r="F298"/>
  <c r="E298"/>
  <c r="A298"/>
  <c r="X297"/>
  <c r="N297"/>
  <c r="L297"/>
  <c r="K297"/>
  <c r="I297"/>
  <c r="F297"/>
  <c r="E297"/>
  <c r="A297"/>
  <c r="X296"/>
  <c r="N296"/>
  <c r="L296"/>
  <c r="K296"/>
  <c r="I296"/>
  <c r="F296"/>
  <c r="E296"/>
  <c r="A296"/>
  <c r="X295"/>
  <c r="N295"/>
  <c r="L295"/>
  <c r="K295"/>
  <c r="I295"/>
  <c r="F295"/>
  <c r="E295"/>
  <c r="A295"/>
  <c r="X294"/>
  <c r="N294"/>
  <c r="L294"/>
  <c r="K294"/>
  <c r="I294"/>
  <c r="F294"/>
  <c r="E294"/>
  <c r="A294"/>
  <c r="X293"/>
  <c r="N293"/>
  <c r="L293"/>
  <c r="K293"/>
  <c r="I293"/>
  <c r="F293"/>
  <c r="E293"/>
  <c r="A293"/>
  <c r="X292"/>
  <c r="N292"/>
  <c r="L292"/>
  <c r="K292"/>
  <c r="I292"/>
  <c r="F292"/>
  <c r="E292"/>
  <c r="A292"/>
  <c r="X291"/>
  <c r="N291"/>
  <c r="L291"/>
  <c r="K291"/>
  <c r="I291"/>
  <c r="F291"/>
  <c r="E291"/>
  <c r="A291"/>
  <c r="X290"/>
  <c r="N290"/>
  <c r="L290"/>
  <c r="K290"/>
  <c r="I290"/>
  <c r="F290"/>
  <c r="E290"/>
  <c r="A290"/>
  <c r="X289"/>
  <c r="N289"/>
  <c r="L289"/>
  <c r="K289"/>
  <c r="I289"/>
  <c r="F289"/>
  <c r="E289"/>
  <c r="A289"/>
  <c r="X288"/>
  <c r="N288"/>
  <c r="L288"/>
  <c r="K288"/>
  <c r="I288"/>
  <c r="F288"/>
  <c r="E288"/>
  <c r="A288"/>
  <c r="X287"/>
  <c r="N287"/>
  <c r="L287"/>
  <c r="K287"/>
  <c r="I287"/>
  <c r="F287"/>
  <c r="E287"/>
  <c r="A287"/>
  <c r="X286"/>
  <c r="N286"/>
  <c r="L286"/>
  <c r="K286"/>
  <c r="I286"/>
  <c r="F286"/>
  <c r="E286"/>
  <c r="A286"/>
  <c r="X285"/>
  <c r="N285"/>
  <c r="L285"/>
  <c r="K285"/>
  <c r="I285"/>
  <c r="F285"/>
  <c r="E285"/>
  <c r="A285"/>
  <c r="X284"/>
  <c r="N284"/>
  <c r="L284"/>
  <c r="K284"/>
  <c r="I284"/>
  <c r="F284"/>
  <c r="E284"/>
  <c r="A284"/>
  <c r="X283"/>
  <c r="N283"/>
  <c r="L283"/>
  <c r="K283"/>
  <c r="I283"/>
  <c r="F283"/>
  <c r="E283"/>
  <c r="A283"/>
  <c r="X282"/>
  <c r="N282"/>
  <c r="L282"/>
  <c r="K282"/>
  <c r="I282"/>
  <c r="F282"/>
  <c r="E282"/>
  <c r="A282"/>
  <c r="X281"/>
  <c r="N281"/>
  <c r="L281"/>
  <c r="K281"/>
  <c r="I281"/>
  <c r="F281"/>
  <c r="E281"/>
  <c r="A281"/>
  <c r="X280"/>
  <c r="N280"/>
  <c r="L280"/>
  <c r="K280"/>
  <c r="I280"/>
  <c r="F280"/>
  <c r="E280"/>
  <c r="A280"/>
  <c r="X279"/>
  <c r="N279"/>
  <c r="L279"/>
  <c r="K279"/>
  <c r="I279"/>
  <c r="F279"/>
  <c r="E279"/>
  <c r="A279"/>
  <c r="X278"/>
  <c r="N278"/>
  <c r="L278"/>
  <c r="K278"/>
  <c r="I278"/>
  <c r="F278"/>
  <c r="E278"/>
  <c r="A278"/>
  <c r="X277"/>
  <c r="N277"/>
  <c r="L277"/>
  <c r="K277"/>
  <c r="I277"/>
  <c r="F277"/>
  <c r="E277"/>
  <c r="A277"/>
  <c r="X276"/>
  <c r="N276"/>
  <c r="L276"/>
  <c r="K276"/>
  <c r="I276"/>
  <c r="F276"/>
  <c r="E276"/>
  <c r="A276"/>
  <c r="X275"/>
  <c r="N275"/>
  <c r="L275"/>
  <c r="K275"/>
  <c r="I275"/>
  <c r="F275"/>
  <c r="E275"/>
  <c r="A275"/>
  <c r="X274"/>
  <c r="N274"/>
  <c r="L274"/>
  <c r="K274"/>
  <c r="I274"/>
  <c r="F274"/>
  <c r="E274"/>
  <c r="A274"/>
  <c r="X273"/>
  <c r="N273"/>
  <c r="L273"/>
  <c r="K273"/>
  <c r="I273"/>
  <c r="F273"/>
  <c r="E273"/>
  <c r="A273"/>
  <c r="X272"/>
  <c r="N272"/>
  <c r="L272"/>
  <c r="K272"/>
  <c r="I272"/>
  <c r="F272"/>
  <c r="E272"/>
  <c r="A272"/>
  <c r="X271"/>
  <c r="N271"/>
  <c r="L271"/>
  <c r="K271"/>
  <c r="I271"/>
  <c r="F271"/>
  <c r="E271"/>
  <c r="A271"/>
  <c r="X270"/>
  <c r="N270"/>
  <c r="L270"/>
  <c r="K270"/>
  <c r="I270"/>
  <c r="F270"/>
  <c r="E270"/>
  <c r="A270"/>
  <c r="X269"/>
  <c r="N269"/>
  <c r="L269"/>
  <c r="K269"/>
  <c r="I269"/>
  <c r="F269"/>
  <c r="E269"/>
  <c r="A269"/>
  <c r="X268"/>
  <c r="N268"/>
  <c r="L268"/>
  <c r="K268"/>
  <c r="I268"/>
  <c r="F268"/>
  <c r="E268"/>
  <c r="A268"/>
  <c r="X267"/>
  <c r="N267"/>
  <c r="L267"/>
  <c r="K267"/>
  <c r="I267"/>
  <c r="F267"/>
  <c r="E267"/>
  <c r="A267"/>
  <c r="X266"/>
  <c r="N266"/>
  <c r="L266"/>
  <c r="K266"/>
  <c r="I266"/>
  <c r="F266"/>
  <c r="E266"/>
  <c r="A266"/>
  <c r="X265"/>
  <c r="N265"/>
  <c r="L265"/>
  <c r="K265"/>
  <c r="I265"/>
  <c r="F265"/>
  <c r="E265"/>
  <c r="A265"/>
  <c r="X264"/>
  <c r="N264"/>
  <c r="L264"/>
  <c r="K264"/>
  <c r="I264"/>
  <c r="F264"/>
  <c r="E264"/>
  <c r="A264"/>
  <c r="X263"/>
  <c r="N263"/>
  <c r="L263"/>
  <c r="K263"/>
  <c r="I263"/>
  <c r="F263"/>
  <c r="E263"/>
  <c r="A263"/>
  <c r="X262"/>
  <c r="N262"/>
  <c r="L262"/>
  <c r="K262"/>
  <c r="I262"/>
  <c r="F262"/>
  <c r="E262"/>
  <c r="A262"/>
  <c r="X261"/>
  <c r="N261"/>
  <c r="L261"/>
  <c r="K261"/>
  <c r="I261"/>
  <c r="F261"/>
  <c r="E261"/>
  <c r="A261"/>
  <c r="X260"/>
  <c r="N260"/>
  <c r="L260"/>
  <c r="K260"/>
  <c r="I260"/>
  <c r="F260"/>
  <c r="E260"/>
  <c r="A260"/>
  <c r="X259"/>
  <c r="N259"/>
  <c r="L259"/>
  <c r="K259"/>
  <c r="I259"/>
  <c r="F259"/>
  <c r="E259"/>
  <c r="A259"/>
  <c r="X258"/>
  <c r="N258"/>
  <c r="L258"/>
  <c r="K258"/>
  <c r="I258"/>
  <c r="F258"/>
  <c r="E258"/>
  <c r="A258"/>
  <c r="X257"/>
  <c r="N257"/>
  <c r="L257"/>
  <c r="K257"/>
  <c r="I257"/>
  <c r="F257"/>
  <c r="E257"/>
  <c r="A257"/>
  <c r="X256"/>
  <c r="N256"/>
  <c r="L256"/>
  <c r="K256"/>
  <c r="I256"/>
  <c r="F256"/>
  <c r="E256"/>
  <c r="A256"/>
  <c r="X255"/>
  <c r="N255"/>
  <c r="L255"/>
  <c r="K255"/>
  <c r="I255"/>
  <c r="F255"/>
  <c r="E255"/>
  <c r="A255"/>
  <c r="X254"/>
  <c r="N254"/>
  <c r="L254"/>
  <c r="K254"/>
  <c r="I254"/>
  <c r="F254"/>
  <c r="E254"/>
  <c r="A254"/>
  <c r="X253"/>
  <c r="N253"/>
  <c r="L253"/>
  <c r="K253"/>
  <c r="I253"/>
  <c r="F253"/>
  <c r="E253"/>
  <c r="A253"/>
  <c r="X252"/>
  <c r="N252"/>
  <c r="L252"/>
  <c r="K252"/>
  <c r="I252"/>
  <c r="F252"/>
  <c r="E252"/>
  <c r="A252"/>
  <c r="X251"/>
  <c r="N251"/>
  <c r="L251"/>
  <c r="K251"/>
  <c r="I251"/>
  <c r="F251"/>
  <c r="E251"/>
  <c r="A251"/>
  <c r="X250"/>
  <c r="N250"/>
  <c r="L250"/>
  <c r="K250"/>
  <c r="I250"/>
  <c r="F250"/>
  <c r="E250"/>
  <c r="A250"/>
  <c r="X249"/>
  <c r="N249"/>
  <c r="L249"/>
  <c r="K249"/>
  <c r="I249"/>
  <c r="F249"/>
  <c r="E249"/>
  <c r="A249"/>
  <c r="X248"/>
  <c r="N248"/>
  <c r="L248"/>
  <c r="K248"/>
  <c r="I248"/>
  <c r="F248"/>
  <c r="E248"/>
  <c r="A248"/>
  <c r="X247"/>
  <c r="N247"/>
  <c r="L247"/>
  <c r="K247"/>
  <c r="I247"/>
  <c r="F247"/>
  <c r="E247"/>
  <c r="A247"/>
  <c r="X246"/>
  <c r="N246"/>
  <c r="L246"/>
  <c r="K246"/>
  <c r="I246"/>
  <c r="F246"/>
  <c r="E246"/>
  <c r="A246"/>
  <c r="X245"/>
  <c r="N245"/>
  <c r="L245"/>
  <c r="K245"/>
  <c r="I245"/>
  <c r="F245"/>
  <c r="E245"/>
  <c r="A245"/>
  <c r="X244"/>
  <c r="N244"/>
  <c r="L244"/>
  <c r="K244"/>
  <c r="I244"/>
  <c r="F244"/>
  <c r="E244"/>
  <c r="A244"/>
  <c r="X243"/>
  <c r="N243"/>
  <c r="L243"/>
  <c r="K243"/>
  <c r="I243"/>
  <c r="F243"/>
  <c r="E243"/>
  <c r="A243"/>
  <c r="X242"/>
  <c r="N242"/>
  <c r="L242"/>
  <c r="K242"/>
  <c r="I242"/>
  <c r="F242"/>
  <c r="E242"/>
  <c r="A242"/>
  <c r="X241"/>
  <c r="N241"/>
  <c r="L241"/>
  <c r="K241"/>
  <c r="I241"/>
  <c r="F241"/>
  <c r="E241"/>
  <c r="A241"/>
  <c r="X240"/>
  <c r="N240"/>
  <c r="L240"/>
  <c r="K240"/>
  <c r="I240"/>
  <c r="F240"/>
  <c r="E240"/>
  <c r="A240"/>
  <c r="X239"/>
  <c r="N239"/>
  <c r="L239"/>
  <c r="K239"/>
  <c r="I239"/>
  <c r="F239"/>
  <c r="E239"/>
  <c r="A239"/>
  <c r="X238"/>
  <c r="N238"/>
  <c r="L238"/>
  <c r="K238"/>
  <c r="I238"/>
  <c r="F238"/>
  <c r="E238"/>
  <c r="A238"/>
  <c r="X237"/>
  <c r="N237"/>
  <c r="L237"/>
  <c r="K237"/>
  <c r="I237"/>
  <c r="F237"/>
  <c r="E237"/>
  <c r="A237"/>
  <c r="X236"/>
  <c r="N236"/>
  <c r="L236"/>
  <c r="K236"/>
  <c r="I236"/>
  <c r="F236"/>
  <c r="E236"/>
  <c r="A236"/>
  <c r="X235"/>
  <c r="N235"/>
  <c r="L235"/>
  <c r="K235"/>
  <c r="I235"/>
  <c r="F235"/>
  <c r="E235"/>
  <c r="A235"/>
  <c r="X234"/>
  <c r="N234"/>
  <c r="L234"/>
  <c r="K234"/>
  <c r="I234"/>
  <c r="F234"/>
  <c r="E234"/>
  <c r="A234"/>
  <c r="X233"/>
  <c r="N233"/>
  <c r="L233"/>
  <c r="K233"/>
  <c r="I233"/>
  <c r="F233"/>
  <c r="E233"/>
  <c r="A233"/>
  <c r="X232"/>
  <c r="N232"/>
  <c r="L232"/>
  <c r="K232"/>
  <c r="I232"/>
  <c r="F232"/>
  <c r="E232"/>
  <c r="A232"/>
  <c r="X231"/>
  <c r="N231"/>
  <c r="L231"/>
  <c r="K231"/>
  <c r="I231"/>
  <c r="F231"/>
  <c r="E231"/>
  <c r="A231"/>
  <c r="X230"/>
  <c r="N230"/>
  <c r="L230"/>
  <c r="K230"/>
  <c r="I230"/>
  <c r="F230"/>
  <c r="E230"/>
  <c r="A230"/>
  <c r="X229"/>
  <c r="N229"/>
  <c r="L229"/>
  <c r="K229"/>
  <c r="I229"/>
  <c r="F229"/>
  <c r="E229"/>
  <c r="A229"/>
  <c r="X228"/>
  <c r="N228"/>
  <c r="L228"/>
  <c r="K228"/>
  <c r="I228"/>
  <c r="F228"/>
  <c r="E228"/>
  <c r="A228"/>
  <c r="X227"/>
  <c r="N227"/>
  <c r="L227"/>
  <c r="K227"/>
  <c r="I227"/>
  <c r="F227"/>
  <c r="E227"/>
  <c r="A227"/>
  <c r="X226"/>
  <c r="N226"/>
  <c r="L226"/>
  <c r="K226"/>
  <c r="I226"/>
  <c r="F226"/>
  <c r="E226"/>
  <c r="A226"/>
  <c r="X225"/>
  <c r="N225"/>
  <c r="L225"/>
  <c r="K225"/>
  <c r="I225"/>
  <c r="F225"/>
  <c r="E225"/>
  <c r="A225"/>
  <c r="X224"/>
  <c r="N224"/>
  <c r="L224"/>
  <c r="K224"/>
  <c r="I224"/>
  <c r="F224"/>
  <c r="E224"/>
  <c r="A224"/>
  <c r="X223"/>
  <c r="N223"/>
  <c r="L223"/>
  <c r="K223"/>
  <c r="I223"/>
  <c r="F223"/>
  <c r="E223"/>
  <c r="A223"/>
  <c r="X222"/>
  <c r="N222"/>
  <c r="L222"/>
  <c r="K222"/>
  <c r="I222"/>
  <c r="F222"/>
  <c r="E222"/>
  <c r="A222"/>
  <c r="X221"/>
  <c r="N221"/>
  <c r="L221"/>
  <c r="K221"/>
  <c r="I221"/>
  <c r="F221"/>
  <c r="E221"/>
  <c r="A221"/>
  <c r="X220"/>
  <c r="N220"/>
  <c r="L220"/>
  <c r="K220"/>
  <c r="I220"/>
  <c r="F220"/>
  <c r="E220"/>
  <c r="A220"/>
  <c r="X219"/>
  <c r="N219"/>
  <c r="L219"/>
  <c r="K219"/>
  <c r="I219"/>
  <c r="F219"/>
  <c r="E219"/>
  <c r="A219"/>
  <c r="X218"/>
  <c r="N218"/>
  <c r="L218"/>
  <c r="K218"/>
  <c r="I218"/>
  <c r="F218"/>
  <c r="E218"/>
  <c r="A218"/>
  <c r="X217"/>
  <c r="N217"/>
  <c r="L217"/>
  <c r="K217"/>
  <c r="I217"/>
  <c r="F217"/>
  <c r="E217"/>
  <c r="A217"/>
  <c r="X216"/>
  <c r="N216"/>
  <c r="L216"/>
  <c r="K216"/>
  <c r="I216"/>
  <c r="F216"/>
  <c r="E216"/>
  <c r="A216"/>
  <c r="X215"/>
  <c r="N215"/>
  <c r="L215"/>
  <c r="K215"/>
  <c r="I215"/>
  <c r="F215"/>
  <c r="E215"/>
  <c r="A215"/>
  <c r="X214"/>
  <c r="N214"/>
  <c r="L214"/>
  <c r="K214"/>
  <c r="I214"/>
  <c r="F214"/>
  <c r="E214"/>
  <c r="A214"/>
  <c r="X213"/>
  <c r="N213"/>
  <c r="L213"/>
  <c r="K213"/>
  <c r="I213"/>
  <c r="F213"/>
  <c r="E213"/>
  <c r="A213"/>
  <c r="X212"/>
  <c r="N212"/>
  <c r="L212"/>
  <c r="K212"/>
  <c r="I212"/>
  <c r="F212"/>
  <c r="E212"/>
  <c r="A212"/>
  <c r="X211"/>
  <c r="N211"/>
  <c r="L211"/>
  <c r="K211"/>
  <c r="I211"/>
  <c r="F211"/>
  <c r="E211"/>
  <c r="A211"/>
  <c r="X210"/>
  <c r="N210"/>
  <c r="L210"/>
  <c r="K210"/>
  <c r="I210"/>
  <c r="F210"/>
  <c r="E210"/>
  <c r="A210"/>
  <c r="X209"/>
  <c r="N209"/>
  <c r="L209"/>
  <c r="K209"/>
  <c r="I209"/>
  <c r="F209"/>
  <c r="E209"/>
  <c r="A209"/>
  <c r="X208"/>
  <c r="N208"/>
  <c r="L208"/>
  <c r="K208"/>
  <c r="I208"/>
  <c r="F208"/>
  <c r="E208"/>
  <c r="A208"/>
  <c r="X207"/>
  <c r="N207"/>
  <c r="L207"/>
  <c r="K207"/>
  <c r="I207"/>
  <c r="F207"/>
  <c r="E207"/>
  <c r="A207"/>
  <c r="X206"/>
  <c r="N206"/>
  <c r="L206"/>
  <c r="K206"/>
  <c r="I206"/>
  <c r="F206"/>
  <c r="E206"/>
  <c r="A206"/>
  <c r="X205"/>
  <c r="N205"/>
  <c r="L205"/>
  <c r="K205"/>
  <c r="I205"/>
  <c r="F205"/>
  <c r="E205"/>
  <c r="A205"/>
  <c r="X204"/>
  <c r="N204"/>
  <c r="L204"/>
  <c r="K204"/>
  <c r="I204"/>
  <c r="F204"/>
  <c r="E204"/>
  <c r="A204"/>
  <c r="X203"/>
  <c r="N203"/>
  <c r="L203"/>
  <c r="K203"/>
  <c r="I203"/>
  <c r="F203"/>
  <c r="E203"/>
  <c r="A203"/>
  <c r="X202"/>
  <c r="N202"/>
  <c r="L202"/>
  <c r="K202"/>
  <c r="I202"/>
  <c r="F202"/>
  <c r="E202"/>
  <c r="A202"/>
  <c r="X201"/>
  <c r="N201"/>
  <c r="L201"/>
  <c r="K201"/>
  <c r="I201"/>
  <c r="F201"/>
  <c r="E201"/>
  <c r="A201"/>
  <c r="X200"/>
  <c r="N200"/>
  <c r="L200"/>
  <c r="K200"/>
  <c r="I200"/>
  <c r="F200"/>
  <c r="E200"/>
  <c r="A200"/>
  <c r="X199"/>
  <c r="N199"/>
  <c r="L199"/>
  <c r="K199"/>
  <c r="I199"/>
  <c r="F199"/>
  <c r="E199"/>
  <c r="A199"/>
  <c r="X198"/>
  <c r="N198"/>
  <c r="L198"/>
  <c r="K198"/>
  <c r="I198"/>
  <c r="F198"/>
  <c r="E198"/>
  <c r="A198"/>
  <c r="X197"/>
  <c r="N197"/>
  <c r="L197"/>
  <c r="K197"/>
  <c r="I197"/>
  <c r="F197"/>
  <c r="E197"/>
  <c r="A197"/>
  <c r="X196"/>
  <c r="N196"/>
  <c r="L196"/>
  <c r="K196"/>
  <c r="I196"/>
  <c r="F196"/>
  <c r="E196"/>
  <c r="A196"/>
  <c r="X195"/>
  <c r="N195"/>
  <c r="L195"/>
  <c r="K195"/>
  <c r="I195"/>
  <c r="F195"/>
  <c r="E195"/>
  <c r="A195"/>
  <c r="X181"/>
  <c r="N181"/>
  <c r="L181"/>
  <c r="K181"/>
  <c r="I181"/>
  <c r="F181"/>
  <c r="E181"/>
  <c r="A181"/>
  <c r="X173"/>
  <c r="N173"/>
  <c r="L173"/>
  <c r="K173"/>
  <c r="I173"/>
  <c r="F173"/>
  <c r="E173"/>
  <c r="A173"/>
  <c r="X172"/>
  <c r="N172"/>
  <c r="L172"/>
  <c r="K172"/>
  <c r="I172"/>
  <c r="F172"/>
  <c r="E172"/>
  <c r="A172"/>
  <c r="X171"/>
  <c r="N171"/>
  <c r="L171"/>
  <c r="K171"/>
  <c r="I171"/>
  <c r="F171"/>
  <c r="E171"/>
  <c r="A171"/>
  <c r="X170"/>
  <c r="N170"/>
  <c r="L170"/>
  <c r="K170"/>
  <c r="I170"/>
  <c r="F170"/>
  <c r="E170"/>
  <c r="A170"/>
  <c r="X169"/>
  <c r="N169"/>
  <c r="L169"/>
  <c r="K169"/>
  <c r="I169"/>
  <c r="F169"/>
  <c r="E169"/>
  <c r="A169"/>
  <c r="X168"/>
  <c r="N168"/>
  <c r="L168"/>
  <c r="K168"/>
  <c r="I168"/>
  <c r="F168"/>
  <c r="E168"/>
  <c r="A168"/>
  <c r="X167"/>
  <c r="N167"/>
  <c r="L167"/>
  <c r="K167"/>
  <c r="I167"/>
  <c r="F167"/>
  <c r="E167"/>
  <c r="A167"/>
  <c r="X166"/>
  <c r="N166"/>
  <c r="L166"/>
  <c r="K166"/>
  <c r="I166"/>
  <c r="F166"/>
  <c r="E166"/>
  <c r="A166"/>
  <c r="X165"/>
  <c r="N165"/>
  <c r="L165"/>
  <c r="K165"/>
  <c r="I165"/>
  <c r="F165"/>
  <c r="E165"/>
  <c r="A165"/>
  <c r="X164"/>
  <c r="N164"/>
  <c r="L164"/>
  <c r="K164"/>
  <c r="I164"/>
  <c r="F164"/>
  <c r="E164"/>
  <c r="A164"/>
  <c r="X163"/>
  <c r="N163"/>
  <c r="L163"/>
  <c r="K163"/>
  <c r="I163"/>
  <c r="F163"/>
  <c r="E163"/>
  <c r="A163"/>
  <c r="X162"/>
  <c r="N162"/>
  <c r="L162"/>
  <c r="K162"/>
  <c r="I162"/>
  <c r="F162"/>
  <c r="E162"/>
  <c r="A162"/>
  <c r="X161"/>
  <c r="N161"/>
  <c r="L161"/>
  <c r="K161"/>
  <c r="I161"/>
  <c r="F161"/>
  <c r="E161"/>
  <c r="A161"/>
  <c r="X160"/>
  <c r="N160"/>
  <c r="L160"/>
  <c r="K160"/>
  <c r="I160"/>
  <c r="F160"/>
  <c r="E160"/>
  <c r="A160"/>
  <c r="X159"/>
  <c r="N159"/>
  <c r="L159"/>
  <c r="K159"/>
  <c r="I159"/>
  <c r="F159"/>
  <c r="E159"/>
  <c r="A159"/>
  <c r="X158"/>
  <c r="N158"/>
  <c r="L158"/>
  <c r="K158"/>
  <c r="I158"/>
  <c r="F158"/>
  <c r="E158"/>
  <c r="A158"/>
  <c r="X157"/>
  <c r="N157"/>
  <c r="L157"/>
  <c r="K157"/>
  <c r="I157"/>
  <c r="F157"/>
  <c r="E157"/>
  <c r="A157"/>
  <c r="X156"/>
  <c r="N156"/>
  <c r="L156"/>
  <c r="K156"/>
  <c r="I156"/>
  <c r="F156"/>
  <c r="E156"/>
  <c r="A156"/>
  <c r="X155"/>
  <c r="N155"/>
  <c r="L155"/>
  <c r="K155"/>
  <c r="I155"/>
  <c r="F155"/>
  <c r="E155"/>
  <c r="A155"/>
  <c r="X154"/>
  <c r="N154"/>
  <c r="L154"/>
  <c r="K154"/>
  <c r="I154"/>
  <c r="F154"/>
  <c r="E154"/>
  <c r="A154"/>
  <c r="X153"/>
  <c r="N153"/>
  <c r="L153"/>
  <c r="K153"/>
  <c r="I153"/>
  <c r="F153"/>
  <c r="E153"/>
  <c r="A153"/>
  <c r="X152"/>
  <c r="N152"/>
  <c r="L152"/>
  <c r="K152"/>
  <c r="I152"/>
  <c r="F152"/>
  <c r="E152"/>
  <c r="A152"/>
  <c r="X151"/>
  <c r="N151"/>
  <c r="L151"/>
  <c r="K151"/>
  <c r="I151"/>
  <c r="F151"/>
  <c r="E151"/>
  <c r="A151"/>
  <c r="X150"/>
  <c r="N150"/>
  <c r="L150"/>
  <c r="K150"/>
  <c r="I150"/>
  <c r="F150"/>
  <c r="E150"/>
  <c r="A150"/>
  <c r="X149"/>
  <c r="N149"/>
  <c r="L149"/>
  <c r="K149"/>
  <c r="I149"/>
  <c r="F149"/>
  <c r="E149"/>
  <c r="A149"/>
  <c r="X148"/>
  <c r="N148"/>
  <c r="L148"/>
  <c r="K148"/>
  <c r="I148"/>
  <c r="F148"/>
  <c r="E148"/>
  <c r="A148"/>
  <c r="X147"/>
  <c r="N147"/>
  <c r="L147"/>
  <c r="K147"/>
  <c r="I147"/>
  <c r="F147"/>
  <c r="E147"/>
  <c r="A147"/>
  <c r="X146"/>
  <c r="N146"/>
  <c r="L146"/>
  <c r="K146"/>
  <c r="I146"/>
  <c r="F146"/>
  <c r="E146"/>
  <c r="A146"/>
  <c r="X145"/>
  <c r="N145"/>
  <c r="L145"/>
  <c r="K145"/>
  <c r="I145"/>
  <c r="F145"/>
  <c r="E145"/>
  <c r="A145"/>
  <c r="X144"/>
  <c r="N144"/>
  <c r="L144"/>
  <c r="K144"/>
  <c r="I144"/>
  <c r="F144"/>
  <c r="E144"/>
  <c r="A144"/>
  <c r="X143"/>
  <c r="N143"/>
  <c r="L143"/>
  <c r="K143"/>
  <c r="I143"/>
  <c r="F143"/>
  <c r="E143"/>
  <c r="A143"/>
  <c r="X142"/>
  <c r="N142"/>
  <c r="L142"/>
  <c r="K142"/>
  <c r="I142"/>
  <c r="F142"/>
  <c r="E142"/>
  <c r="A142"/>
  <c r="X141"/>
  <c r="N141"/>
  <c r="L141"/>
  <c r="K141"/>
  <c r="I141"/>
  <c r="F141"/>
  <c r="E141"/>
  <c r="A141"/>
  <c r="X140"/>
  <c r="N140"/>
  <c r="L140"/>
  <c r="K140"/>
  <c r="I140"/>
  <c r="F140"/>
  <c r="E140"/>
  <c r="A140"/>
  <c r="X139"/>
  <c r="N139"/>
  <c r="L139"/>
  <c r="K139"/>
  <c r="I139"/>
  <c r="F139"/>
  <c r="E139"/>
  <c r="A139"/>
  <c r="X138"/>
  <c r="N138"/>
  <c r="L138"/>
  <c r="K138"/>
  <c r="I138"/>
  <c r="F138"/>
  <c r="E138"/>
  <c r="A138"/>
  <c r="X137"/>
  <c r="N137"/>
  <c r="L137"/>
  <c r="K137"/>
  <c r="I137"/>
  <c r="F137"/>
  <c r="E137"/>
  <c r="A137"/>
  <c r="X136"/>
  <c r="N136"/>
  <c r="L136"/>
  <c r="K136"/>
  <c r="I136"/>
  <c r="F136"/>
  <c r="E136"/>
  <c r="A136"/>
  <c r="X135"/>
  <c r="N135"/>
  <c r="L135"/>
  <c r="K135"/>
  <c r="I135"/>
  <c r="F135"/>
  <c r="E135"/>
  <c r="A135"/>
  <c r="X134"/>
  <c r="N134"/>
  <c r="L134"/>
  <c r="K134"/>
  <c r="I134"/>
  <c r="F134"/>
  <c r="E134"/>
  <c r="A134"/>
  <c r="X133"/>
  <c r="N133"/>
  <c r="L133"/>
  <c r="K133"/>
  <c r="I133"/>
  <c r="F133"/>
  <c r="E133"/>
  <c r="A133"/>
  <c r="X132"/>
  <c r="N132"/>
  <c r="L132"/>
  <c r="K132"/>
  <c r="I132"/>
  <c r="F132"/>
  <c r="E132"/>
  <c r="A132"/>
  <c r="X131"/>
  <c r="N131"/>
  <c r="L131"/>
  <c r="K131"/>
  <c r="I131"/>
  <c r="F131"/>
  <c r="E131"/>
  <c r="A131"/>
  <c r="X130"/>
  <c r="N130"/>
  <c r="L130"/>
  <c r="K130"/>
  <c r="I130"/>
  <c r="F130"/>
  <c r="E130"/>
  <c r="A130"/>
  <c r="X129"/>
  <c r="N129"/>
  <c r="L129"/>
  <c r="K129"/>
  <c r="I129"/>
  <c r="F129"/>
  <c r="E129"/>
  <c r="A129"/>
  <c r="X128"/>
  <c r="N128"/>
  <c r="L128"/>
  <c r="K128"/>
  <c r="I128"/>
  <c r="F128"/>
  <c r="E128"/>
  <c r="A128"/>
  <c r="X127"/>
  <c r="N127"/>
  <c r="L127"/>
  <c r="K127"/>
  <c r="I127"/>
  <c r="F127"/>
  <c r="E127"/>
  <c r="A127"/>
  <c r="X126"/>
  <c r="N126"/>
  <c r="L126"/>
  <c r="K126"/>
  <c r="I126"/>
  <c r="F126"/>
  <c r="E126"/>
  <c r="A126"/>
  <c r="X125"/>
  <c r="N125"/>
  <c r="L125"/>
  <c r="K125"/>
  <c r="I125"/>
  <c r="F125"/>
  <c r="E125"/>
  <c r="A125"/>
  <c r="X124"/>
  <c r="N124"/>
  <c r="L124"/>
  <c r="K124"/>
  <c r="I124"/>
  <c r="F124"/>
  <c r="E124"/>
  <c r="A124"/>
  <c r="X123"/>
  <c r="N123"/>
  <c r="L123"/>
  <c r="K123"/>
  <c r="I123"/>
  <c r="F123"/>
  <c r="E123"/>
  <c r="A123"/>
  <c r="X122"/>
  <c r="N122"/>
  <c r="L122"/>
  <c r="K122"/>
  <c r="I122"/>
  <c r="F122"/>
  <c r="E122"/>
  <c r="A122"/>
  <c r="X121"/>
  <c r="N121"/>
  <c r="L121"/>
  <c r="K121"/>
  <c r="I121"/>
  <c r="F121"/>
  <c r="E121"/>
  <c r="A121"/>
  <c r="X120"/>
  <c r="N120"/>
  <c r="L120"/>
  <c r="K120"/>
  <c r="I120"/>
  <c r="F120"/>
  <c r="E120"/>
  <c r="A120"/>
  <c r="X112"/>
  <c r="N112"/>
  <c r="L112"/>
  <c r="K112"/>
  <c r="I112"/>
  <c r="F112"/>
  <c r="E112"/>
  <c r="A112"/>
  <c r="X111"/>
  <c r="N111"/>
  <c r="L111"/>
  <c r="K111"/>
  <c r="I111"/>
  <c r="F111"/>
  <c r="E111"/>
  <c r="A111"/>
  <c r="X110"/>
  <c r="N110"/>
  <c r="L110"/>
  <c r="K110"/>
  <c r="I110"/>
  <c r="F110"/>
  <c r="E110"/>
  <c r="A110"/>
  <c r="X109"/>
  <c r="N109"/>
  <c r="L109"/>
  <c r="K109"/>
  <c r="I109"/>
  <c r="F109"/>
  <c r="E109"/>
  <c r="A109"/>
  <c r="X108"/>
  <c r="N108"/>
  <c r="L108"/>
  <c r="K108"/>
  <c r="I108"/>
  <c r="F108"/>
  <c r="E108"/>
  <c r="A108"/>
  <c r="X107"/>
  <c r="N107"/>
  <c r="L107"/>
  <c r="K107"/>
  <c r="I107"/>
  <c r="F107"/>
  <c r="E107"/>
  <c r="A107"/>
  <c r="X101"/>
  <c r="N101"/>
  <c r="L101"/>
  <c r="K101"/>
  <c r="I101"/>
  <c r="F101"/>
  <c r="E101"/>
  <c r="A101"/>
  <c r="X100"/>
  <c r="N100"/>
  <c r="L100"/>
  <c r="K100"/>
  <c r="I100"/>
  <c r="F100"/>
  <c r="E100"/>
  <c r="A100"/>
  <c r="X99"/>
  <c r="N99"/>
  <c r="L99"/>
  <c r="K99"/>
  <c r="I99"/>
  <c r="F99"/>
  <c r="E99"/>
  <c r="A99"/>
  <c r="X98"/>
  <c r="N98"/>
  <c r="L98"/>
  <c r="K98"/>
  <c r="I98"/>
  <c r="F98"/>
  <c r="E98"/>
  <c r="A98"/>
  <c r="X97"/>
  <c r="N97"/>
  <c r="L97"/>
  <c r="K97"/>
  <c r="I97"/>
  <c r="F97"/>
  <c r="E97"/>
  <c r="A97"/>
  <c r="X96"/>
  <c r="N96"/>
  <c r="L96"/>
  <c r="K96"/>
  <c r="I96"/>
  <c r="F96"/>
  <c r="E96"/>
  <c r="A96"/>
  <c r="X95"/>
  <c r="N95"/>
  <c r="L95"/>
  <c r="K95"/>
  <c r="I95"/>
  <c r="F95"/>
  <c r="E95"/>
  <c r="A95"/>
  <c r="X94"/>
  <c r="N94"/>
  <c r="L94"/>
  <c r="K94"/>
  <c r="I94"/>
  <c r="F94"/>
  <c r="E94"/>
  <c r="A94"/>
  <c r="X93"/>
  <c r="N93"/>
  <c r="L93"/>
  <c r="K93"/>
  <c r="I93"/>
  <c r="F93"/>
  <c r="E93"/>
  <c r="A93"/>
  <c r="X92"/>
  <c r="N92"/>
  <c r="L92"/>
  <c r="K92"/>
  <c r="I92"/>
  <c r="F92"/>
  <c r="E92"/>
  <c r="A92"/>
  <c r="X91"/>
  <c r="N91"/>
  <c r="L91"/>
  <c r="K91"/>
  <c r="I91"/>
  <c r="F91"/>
  <c r="E91"/>
  <c r="A91"/>
  <c r="X90"/>
  <c r="N90"/>
  <c r="L90"/>
  <c r="K90"/>
  <c r="I90"/>
  <c r="F90"/>
  <c r="E90"/>
  <c r="A90"/>
  <c r="X89"/>
  <c r="N89"/>
  <c r="L89"/>
  <c r="K89"/>
  <c r="I89"/>
  <c r="F89"/>
  <c r="E89"/>
  <c r="A89"/>
  <c r="X88"/>
  <c r="N88"/>
  <c r="L88"/>
  <c r="K88"/>
  <c r="I88"/>
  <c r="F88"/>
  <c r="E88"/>
  <c r="A88"/>
  <c r="X87"/>
  <c r="N87"/>
  <c r="L87"/>
  <c r="K87"/>
  <c r="I87"/>
  <c r="F87"/>
  <c r="E87"/>
  <c r="A87"/>
  <c r="X86"/>
  <c r="N86"/>
  <c r="L86"/>
  <c r="K86"/>
  <c r="I86"/>
  <c r="F86"/>
  <c r="E86"/>
  <c r="A86"/>
  <c r="X85"/>
  <c r="N85"/>
  <c r="L85"/>
  <c r="K85"/>
  <c r="I85"/>
  <c r="F85"/>
  <c r="E85"/>
  <c r="A85"/>
  <c r="X84"/>
  <c r="N84"/>
  <c r="L84"/>
  <c r="K84"/>
  <c r="I84"/>
  <c r="F84"/>
  <c r="E84"/>
  <c r="A84"/>
  <c r="X83"/>
  <c r="N83"/>
  <c r="L83"/>
  <c r="K83"/>
  <c r="I83"/>
  <c r="F83"/>
  <c r="E83"/>
  <c r="A83"/>
  <c r="X82"/>
  <c r="N82"/>
  <c r="L82"/>
  <c r="K82"/>
  <c r="I82"/>
  <c r="F82"/>
  <c r="E82"/>
  <c r="A82"/>
  <c r="X81"/>
  <c r="N81"/>
  <c r="L81"/>
  <c r="K81"/>
  <c r="I81"/>
  <c r="F81"/>
  <c r="E81"/>
  <c r="A81"/>
  <c r="X80"/>
  <c r="N80"/>
  <c r="L80"/>
  <c r="K80"/>
  <c r="I80"/>
  <c r="F80"/>
  <c r="E80"/>
  <c r="A80"/>
  <c r="X79"/>
  <c r="N79"/>
  <c r="L79"/>
  <c r="K79"/>
  <c r="I79"/>
  <c r="F79"/>
  <c r="E79"/>
  <c r="A79"/>
  <c r="X78"/>
  <c r="N78"/>
  <c r="L78"/>
  <c r="K78"/>
  <c r="I78"/>
  <c r="F78"/>
  <c r="E78"/>
  <c r="A78"/>
  <c r="X77"/>
  <c r="N77"/>
  <c r="L77"/>
  <c r="K77"/>
  <c r="I77"/>
  <c r="F77"/>
  <c r="E77"/>
  <c r="A77"/>
  <c r="X76"/>
  <c r="N76"/>
  <c r="L76"/>
  <c r="K76"/>
  <c r="I76"/>
  <c r="F76"/>
  <c r="E76"/>
  <c r="A76"/>
  <c r="X75"/>
  <c r="N75"/>
  <c r="L75"/>
  <c r="K75"/>
  <c r="I75"/>
  <c r="F75"/>
  <c r="E75"/>
  <c r="A75"/>
  <c r="X74"/>
  <c r="N74"/>
  <c r="L74"/>
  <c r="K74"/>
  <c r="I74"/>
  <c r="F74"/>
  <c r="E74"/>
  <c r="A74"/>
  <c r="X73"/>
  <c r="N73"/>
  <c r="L73"/>
  <c r="K73"/>
  <c r="I73"/>
  <c r="F73"/>
  <c r="E73"/>
  <c r="A73"/>
  <c r="X72"/>
  <c r="N72"/>
  <c r="L72"/>
  <c r="K72"/>
  <c r="I72"/>
  <c r="F72"/>
  <c r="E72"/>
  <c r="A72"/>
  <c r="X71"/>
  <c r="N71"/>
  <c r="L71"/>
  <c r="K71"/>
  <c r="I71"/>
  <c r="F71"/>
  <c r="E71"/>
  <c r="A71"/>
  <c r="X70"/>
  <c r="N70"/>
  <c r="L70"/>
  <c r="K70"/>
  <c r="I70"/>
  <c r="F70"/>
  <c r="E70"/>
  <c r="A70"/>
  <c r="X69"/>
  <c r="N69"/>
  <c r="L69"/>
  <c r="K69"/>
  <c r="I69"/>
  <c r="F69"/>
  <c r="E69"/>
  <c r="A69"/>
  <c r="X68"/>
  <c r="N68"/>
  <c r="L68"/>
  <c r="K68"/>
  <c r="I68"/>
  <c r="F68"/>
  <c r="E68"/>
  <c r="A68"/>
  <c r="X67"/>
  <c r="N67"/>
  <c r="L67"/>
  <c r="K67"/>
  <c r="I67"/>
  <c r="F67"/>
  <c r="E67"/>
  <c r="A67"/>
  <c r="X66"/>
  <c r="N66"/>
  <c r="L66"/>
  <c r="K66"/>
  <c r="I66"/>
  <c r="F66"/>
  <c r="E66"/>
  <c r="A66"/>
  <c r="X65"/>
  <c r="N65"/>
  <c r="L65"/>
  <c r="K65"/>
  <c r="I65"/>
  <c r="F65"/>
  <c r="E65"/>
  <c r="A65"/>
  <c r="X64"/>
  <c r="N64"/>
  <c r="L64"/>
  <c r="K64"/>
  <c r="I64"/>
  <c r="F64"/>
  <c r="E64"/>
  <c r="A64"/>
  <c r="X63"/>
  <c r="N63"/>
  <c r="L63"/>
  <c r="K63"/>
  <c r="I63"/>
  <c r="F63"/>
  <c r="E63"/>
  <c r="A63"/>
  <c r="X62"/>
  <c r="N62"/>
  <c r="L62"/>
  <c r="K62"/>
  <c r="I62"/>
  <c r="F62"/>
  <c r="E62"/>
  <c r="A62"/>
  <c r="X61"/>
  <c r="N61"/>
  <c r="L61"/>
  <c r="K61"/>
  <c r="I61"/>
  <c r="F61"/>
  <c r="E61"/>
  <c r="A61"/>
  <c r="X60"/>
  <c r="N60"/>
  <c r="L60"/>
  <c r="K60"/>
  <c r="I60"/>
  <c r="F60"/>
  <c r="E60"/>
  <c r="A60"/>
  <c r="X59"/>
  <c r="N59"/>
  <c r="L59"/>
  <c r="K59"/>
  <c r="I59"/>
  <c r="F59"/>
  <c r="E59"/>
  <c r="A59"/>
  <c r="X58"/>
  <c r="N58"/>
  <c r="L58"/>
  <c r="K58"/>
  <c r="I58"/>
  <c r="F58"/>
  <c r="E58"/>
  <c r="A58"/>
  <c r="X57"/>
  <c r="N57"/>
  <c r="L57"/>
  <c r="K57"/>
  <c r="I57"/>
  <c r="F57"/>
  <c r="E57"/>
  <c r="A57"/>
  <c r="X56"/>
  <c r="N56"/>
  <c r="L56"/>
  <c r="K56"/>
  <c r="I56"/>
  <c r="F56"/>
  <c r="E56"/>
  <c r="A56"/>
  <c r="X55"/>
  <c r="N55"/>
  <c r="L55"/>
  <c r="K55"/>
  <c r="I55"/>
  <c r="F55"/>
  <c r="E55"/>
  <c r="A55"/>
  <c r="X54"/>
  <c r="N54"/>
  <c r="L54"/>
  <c r="K54"/>
  <c r="I54"/>
  <c r="F54"/>
  <c r="E54"/>
  <c r="A54"/>
  <c r="X53"/>
  <c r="N53"/>
  <c r="L53"/>
  <c r="K53"/>
  <c r="I53"/>
  <c r="F53"/>
  <c r="E53"/>
  <c r="A53"/>
  <c r="X52"/>
  <c r="N52"/>
  <c r="L52"/>
  <c r="K52"/>
  <c r="I52"/>
  <c r="F52"/>
  <c r="E52"/>
  <c r="A52"/>
  <c r="X51"/>
  <c r="N51"/>
  <c r="L51"/>
  <c r="K51"/>
  <c r="I51"/>
  <c r="F51"/>
  <c r="E51"/>
  <c r="A51"/>
  <c r="X50"/>
  <c r="N50"/>
  <c r="L50"/>
  <c r="K50"/>
  <c r="I50"/>
  <c r="F50"/>
  <c r="E50"/>
  <c r="A50"/>
  <c r="X49"/>
  <c r="N49"/>
  <c r="L49"/>
  <c r="K49"/>
  <c r="I49"/>
  <c r="F49"/>
  <c r="E49"/>
  <c r="A49"/>
  <c r="X48"/>
  <c r="N48"/>
  <c r="L48"/>
  <c r="K48"/>
  <c r="I48"/>
  <c r="F48"/>
  <c r="E48"/>
  <c r="A48"/>
  <c r="X47"/>
  <c r="N47"/>
  <c r="L47"/>
  <c r="K47"/>
  <c r="I47"/>
  <c r="F47"/>
  <c r="E47"/>
  <c r="A47"/>
  <c r="X46"/>
  <c r="N46"/>
  <c r="L46"/>
  <c r="K46"/>
  <c r="I46"/>
  <c r="F46"/>
  <c r="E46"/>
  <c r="A46"/>
  <c r="X45"/>
  <c r="N45"/>
  <c r="L45"/>
  <c r="K45"/>
  <c r="I45"/>
  <c r="F45"/>
  <c r="E45"/>
  <c r="A45"/>
  <c r="X44"/>
  <c r="N44"/>
  <c r="L44"/>
  <c r="K44"/>
  <c r="I44"/>
  <c r="F44"/>
  <c r="E44"/>
  <c r="A44"/>
  <c r="X43"/>
  <c r="N43"/>
  <c r="L43"/>
  <c r="K43"/>
  <c r="I43"/>
  <c r="F43"/>
  <c r="E43"/>
  <c r="A43"/>
  <c r="X42"/>
  <c r="N42"/>
  <c r="L42"/>
  <c r="K42"/>
  <c r="I42"/>
  <c r="F42"/>
  <c r="E42"/>
  <c r="A42"/>
  <c r="X41"/>
  <c r="N41"/>
  <c r="L41"/>
  <c r="K41"/>
  <c r="I41"/>
  <c r="F41"/>
  <c r="E41"/>
  <c r="A41"/>
  <c r="X40"/>
  <c r="N40"/>
  <c r="L40"/>
  <c r="K40"/>
  <c r="I40"/>
  <c r="F40"/>
  <c r="E40"/>
  <c r="A40"/>
  <c r="X39"/>
  <c r="N39"/>
  <c r="L39"/>
  <c r="K39"/>
  <c r="I39"/>
  <c r="F39"/>
  <c r="E39"/>
  <c r="A39"/>
  <c r="X38"/>
  <c r="N38"/>
  <c r="L38"/>
  <c r="K38"/>
  <c r="I38"/>
  <c r="F38"/>
  <c r="E38"/>
  <c r="A38"/>
  <c r="X37"/>
  <c r="N37"/>
  <c r="L37"/>
  <c r="K37"/>
  <c r="I37"/>
  <c r="F37"/>
  <c r="E37"/>
  <c r="A37"/>
  <c r="X36"/>
  <c r="N36"/>
  <c r="L36"/>
  <c r="K36"/>
  <c r="I36"/>
  <c r="F36"/>
  <c r="E36"/>
  <c r="A36"/>
  <c r="X35"/>
  <c r="N35"/>
  <c r="L35"/>
  <c r="K35"/>
  <c r="I35"/>
  <c r="F35"/>
  <c r="E35"/>
  <c r="A35"/>
  <c r="X34"/>
  <c r="N34"/>
  <c r="L34"/>
  <c r="K34"/>
  <c r="I34"/>
  <c r="F34"/>
  <c r="E34"/>
  <c r="A34"/>
  <c r="X33"/>
  <c r="N33"/>
  <c r="L33"/>
  <c r="K33"/>
  <c r="I33"/>
  <c r="F33"/>
  <c r="E33"/>
  <c r="A33"/>
  <c r="X32"/>
  <c r="N32"/>
  <c r="L32"/>
  <c r="K32"/>
  <c r="I32"/>
  <c r="F32"/>
  <c r="E32"/>
  <c r="A32"/>
  <c r="X31"/>
  <c r="N31"/>
  <c r="L31"/>
  <c r="K31"/>
  <c r="I31"/>
  <c r="F31"/>
  <c r="E31"/>
  <c r="A31"/>
  <c r="X30"/>
  <c r="N30"/>
  <c r="L30"/>
  <c r="K30"/>
  <c r="I30"/>
  <c r="F30"/>
  <c r="E30"/>
  <c r="A30"/>
  <c r="X29"/>
  <c r="N29"/>
  <c r="L29"/>
  <c r="K29"/>
  <c r="I29"/>
  <c r="F29"/>
  <c r="E29"/>
  <c r="A29"/>
  <c r="X28"/>
  <c r="N28"/>
  <c r="L28"/>
  <c r="K28"/>
  <c r="I28"/>
  <c r="F28"/>
  <c r="E28"/>
  <c r="A28"/>
  <c r="X27"/>
  <c r="N27"/>
  <c r="L27"/>
  <c r="K27"/>
  <c r="I27"/>
  <c r="F27"/>
  <c r="E27"/>
  <c r="A27"/>
  <c r="X26"/>
  <c r="N26"/>
  <c r="L26"/>
  <c r="K26"/>
  <c r="I26"/>
  <c r="F26"/>
  <c r="E26"/>
  <c r="A26"/>
  <c r="X25"/>
  <c r="N25"/>
  <c r="L25"/>
  <c r="K25"/>
  <c r="I25"/>
  <c r="F25"/>
  <c r="E25"/>
  <c r="A25"/>
  <c r="X24"/>
  <c r="N24"/>
  <c r="L24"/>
  <c r="K24"/>
  <c r="I24"/>
  <c r="F24"/>
  <c r="E24"/>
  <c r="A24"/>
  <c r="X23"/>
  <c r="N23"/>
  <c r="L23"/>
  <c r="K23"/>
  <c r="I23"/>
  <c r="F23"/>
  <c r="E23"/>
  <c r="A23"/>
  <c r="X22"/>
  <c r="N22"/>
  <c r="L22"/>
  <c r="K22"/>
  <c r="I22"/>
  <c r="F22"/>
  <c r="E22"/>
  <c r="A22"/>
  <c r="X21"/>
  <c r="N21"/>
  <c r="L21"/>
  <c r="K21"/>
  <c r="I21"/>
  <c r="F21"/>
  <c r="E21"/>
  <c r="A21"/>
  <c r="X20"/>
  <c r="N20"/>
  <c r="L20"/>
  <c r="K20"/>
  <c r="I20"/>
  <c r="F20"/>
  <c r="E20"/>
  <c r="A20"/>
  <c r="X19"/>
  <c r="N19"/>
  <c r="L19"/>
  <c r="K19"/>
  <c r="I19"/>
  <c r="F19"/>
  <c r="E19"/>
  <c r="A19"/>
  <c r="X18"/>
  <c r="N18"/>
  <c r="L18"/>
  <c r="K18"/>
  <c r="I18"/>
  <c r="F18"/>
  <c r="E18"/>
  <c r="A18"/>
  <c r="X17"/>
  <c r="N17"/>
  <c r="L17"/>
  <c r="K17"/>
  <c r="I17"/>
  <c r="F17"/>
  <c r="E17"/>
  <c r="A17"/>
  <c r="X16"/>
  <c r="N16"/>
  <c r="L16"/>
  <c r="K16"/>
  <c r="I16"/>
  <c r="F16"/>
  <c r="E16"/>
  <c r="A16"/>
  <c r="X15"/>
  <c r="N15"/>
  <c r="L15"/>
  <c r="K15"/>
  <c r="I15"/>
  <c r="F15"/>
  <c r="E15"/>
  <c r="A15"/>
  <c r="X14"/>
  <c r="N14"/>
  <c r="L14"/>
  <c r="K14"/>
  <c r="I14"/>
  <c r="F14"/>
  <c r="E14"/>
  <c r="A14"/>
  <c r="X13"/>
  <c r="N13"/>
  <c r="L13"/>
  <c r="K13"/>
  <c r="I13"/>
  <c r="F13"/>
  <c r="E13"/>
  <c r="A13"/>
  <c r="X12"/>
  <c r="N12"/>
  <c r="L12"/>
  <c r="K12"/>
  <c r="I12"/>
  <c r="F12"/>
  <c r="E12"/>
  <c r="A12"/>
  <c r="X11"/>
  <c r="N11"/>
  <c r="L11"/>
  <c r="K11"/>
  <c r="I11"/>
  <c r="F11"/>
  <c r="E11"/>
  <c r="A11"/>
  <c r="X10"/>
  <c r="N10"/>
  <c r="L10"/>
  <c r="K10"/>
  <c r="I10"/>
  <c r="F10"/>
  <c r="E10"/>
  <c r="A10"/>
  <c r="X9"/>
  <c r="N9"/>
  <c r="L9"/>
  <c r="K9"/>
  <c r="I9"/>
  <c r="F9"/>
  <c r="E9"/>
  <c r="A9"/>
  <c r="X8"/>
  <c r="N8"/>
  <c r="L8"/>
  <c r="K8"/>
  <c r="I8"/>
  <c r="F8"/>
  <c r="E8"/>
  <c r="A8"/>
  <c r="X7"/>
  <c r="N7"/>
  <c r="L7"/>
  <c r="K7"/>
  <c r="I7"/>
  <c r="F7"/>
  <c r="E7"/>
  <c r="A7"/>
  <c r="X6"/>
  <c r="N6"/>
  <c r="L6"/>
  <c r="K6"/>
  <c r="I6"/>
  <c r="F6"/>
  <c r="E6"/>
  <c r="A6"/>
  <c r="X5"/>
  <c r="N5"/>
  <c r="L5"/>
  <c r="K5"/>
  <c r="I5"/>
  <c r="F5"/>
  <c r="E5"/>
  <c r="A5"/>
  <c r="X4"/>
  <c r="N4"/>
  <c r="L4"/>
  <c r="K4"/>
  <c r="I4"/>
  <c r="F4"/>
  <c r="E4"/>
  <c r="A4"/>
  <c r="X194"/>
  <c r="N194"/>
  <c r="L194"/>
  <c r="K194"/>
  <c r="I194"/>
  <c r="F194"/>
  <c r="E194"/>
  <c r="A194"/>
  <c r="X193"/>
  <c r="N193"/>
  <c r="L193"/>
  <c r="K193"/>
  <c r="I193"/>
  <c r="F193"/>
  <c r="E193"/>
  <c r="A193"/>
  <c r="X192"/>
  <c r="N192"/>
  <c r="L192"/>
  <c r="K192"/>
  <c r="I192"/>
  <c r="F192"/>
  <c r="E192"/>
  <c r="A192"/>
  <c r="X191"/>
  <c r="N191"/>
  <c r="L191"/>
  <c r="K191"/>
  <c r="I191"/>
  <c r="F191"/>
  <c r="E191"/>
  <c r="A191"/>
  <c r="X190"/>
  <c r="N190"/>
  <c r="L190"/>
  <c r="K190"/>
  <c r="I190"/>
  <c r="F190"/>
  <c r="E190"/>
  <c r="A190"/>
  <c r="X189"/>
  <c r="N189"/>
  <c r="L189"/>
  <c r="K189"/>
  <c r="I189"/>
  <c r="F189"/>
  <c r="E189"/>
  <c r="A189"/>
  <c r="X188"/>
  <c r="N188"/>
  <c r="L188"/>
  <c r="K188"/>
  <c r="I188"/>
  <c r="F188"/>
  <c r="E188"/>
  <c r="A188"/>
  <c r="X187"/>
  <c r="N187"/>
  <c r="L187"/>
  <c r="K187"/>
  <c r="I187"/>
  <c r="F187"/>
  <c r="E187"/>
  <c r="A187"/>
  <c r="X186"/>
  <c r="N186"/>
  <c r="L186"/>
  <c r="K186"/>
  <c r="I186"/>
  <c r="F186"/>
  <c r="E186"/>
  <c r="A186"/>
  <c r="X185"/>
  <c r="N185"/>
  <c r="L185"/>
  <c r="K185"/>
  <c r="I185"/>
  <c r="F185"/>
  <c r="E185"/>
  <c r="A185"/>
  <c r="X184"/>
  <c r="N184"/>
  <c r="L184"/>
  <c r="K184"/>
  <c r="I184"/>
  <c r="F184"/>
  <c r="E184"/>
  <c r="A184"/>
  <c r="X183"/>
  <c r="N183"/>
  <c r="L183"/>
  <c r="K183"/>
  <c r="I183"/>
  <c r="F183"/>
  <c r="E183"/>
  <c r="A183"/>
  <c r="X182"/>
  <c r="N182"/>
  <c r="L182"/>
  <c r="K182"/>
  <c r="I182"/>
  <c r="F182"/>
  <c r="E182"/>
  <c r="A182"/>
  <c r="X180"/>
  <c r="N180"/>
  <c r="L180"/>
  <c r="K180"/>
  <c r="I180"/>
  <c r="F180"/>
  <c r="E180"/>
  <c r="A180"/>
  <c r="X179"/>
  <c r="N179"/>
  <c r="L179"/>
  <c r="K179"/>
  <c r="I179"/>
  <c r="F179"/>
  <c r="E179"/>
  <c r="A179"/>
  <c r="X178"/>
  <c r="N178"/>
  <c r="L178"/>
  <c r="K178"/>
  <c r="I178"/>
  <c r="F178"/>
  <c r="E178"/>
  <c r="A178"/>
  <c r="X177"/>
  <c r="N177"/>
  <c r="L177"/>
  <c r="K177"/>
  <c r="I177"/>
  <c r="F177"/>
  <c r="E177"/>
  <c r="A177"/>
  <c r="X176"/>
  <c r="N176"/>
  <c r="L176"/>
  <c r="K176"/>
  <c r="I176"/>
  <c r="F176"/>
  <c r="E176"/>
  <c r="A176"/>
  <c r="X175"/>
  <c r="N175"/>
  <c r="L175"/>
  <c r="K175"/>
  <c r="I175"/>
  <c r="F175"/>
  <c r="E175"/>
  <c r="A175"/>
  <c r="X174"/>
  <c r="N174"/>
  <c r="L174"/>
  <c r="K174"/>
  <c r="I174"/>
  <c r="F174"/>
  <c r="E174"/>
  <c r="A174"/>
  <c r="X119"/>
  <c r="N119"/>
  <c r="L119"/>
  <c r="K119"/>
  <c r="I119"/>
  <c r="F119"/>
  <c r="E119"/>
  <c r="A119"/>
  <c r="X118"/>
  <c r="N118"/>
  <c r="L118"/>
  <c r="K118"/>
  <c r="I118"/>
  <c r="F118"/>
  <c r="E118"/>
  <c r="A118"/>
  <c r="X117"/>
  <c r="N117"/>
  <c r="L117"/>
  <c r="K117"/>
  <c r="I117"/>
  <c r="F117"/>
  <c r="E117"/>
  <c r="A117"/>
  <c r="X116"/>
  <c r="N116"/>
  <c r="L116"/>
  <c r="K116"/>
  <c r="I116"/>
  <c r="F116"/>
  <c r="E116"/>
  <c r="A116"/>
  <c r="X115"/>
  <c r="N115"/>
  <c r="L115"/>
  <c r="K115"/>
  <c r="I115"/>
  <c r="F115"/>
  <c r="E115"/>
  <c r="A115"/>
  <c r="X114"/>
  <c r="N114"/>
  <c r="L114"/>
  <c r="K114"/>
  <c r="I114"/>
  <c r="F114"/>
  <c r="E114"/>
  <c r="A114"/>
  <c r="X113"/>
  <c r="N113"/>
  <c r="L113"/>
  <c r="K113"/>
  <c r="I113"/>
  <c r="F113"/>
  <c r="E113"/>
  <c r="A113"/>
  <c r="X106"/>
  <c r="N106"/>
  <c r="L106"/>
  <c r="K106"/>
  <c r="I106"/>
  <c r="F106"/>
  <c r="E106"/>
  <c r="A106"/>
  <c r="X105"/>
  <c r="N105"/>
  <c r="L105"/>
  <c r="K105"/>
  <c r="I105"/>
  <c r="F105"/>
  <c r="E105"/>
  <c r="A105"/>
  <c r="X104"/>
  <c r="N104"/>
  <c r="L104"/>
  <c r="K104"/>
  <c r="I104"/>
  <c r="F104"/>
  <c r="E104"/>
  <c r="A104"/>
  <c r="X103"/>
  <c r="N103"/>
  <c r="L103"/>
  <c r="K103"/>
  <c r="I103"/>
  <c r="F103"/>
  <c r="E103"/>
  <c r="A103"/>
</calcChain>
</file>

<file path=xl/sharedStrings.xml><?xml version="1.0" encoding="utf-8"?>
<sst xmlns="http://schemas.openxmlformats.org/spreadsheetml/2006/main" count="1852" uniqueCount="442">
  <si>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</si>
  <si>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</si>
  <si>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</si>
  <si>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</si>
  <si>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</si>
  <si>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</si>
  <si>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</si>
  <si>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</si>
  <si>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</si>
  <si>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</si>
  <si>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</si>
  <si>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</si>
  <si>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</si>
  <si>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</si>
  <si>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</si>
  <si>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</si>
  <si>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</si>
  <si>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</si>
  <si>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</si>
  <si>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</si>
  <si>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</si>
  <si>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</si>
  <si>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</si>
  <si>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</si>
  <si>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</si>
  <si>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</si>
  <si>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</si>
  <si>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</si>
  <si>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</si>
  <si>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</si>
  <si>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</si>
  <si>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2016/10/24 02:27</t>
  </si>
  <si>
    <t>APM2014NUC-TRG</t>
  </si>
  <si>
    <t>SINOPOWER</t>
  </si>
  <si>
    <t/>
  </si>
  <si>
    <t>E</t>
  </si>
  <si>
    <t>50843</t>
  </si>
  <si>
    <t>APM2300CAC-TRG</t>
  </si>
  <si>
    <t>APM2301CAC-TRG</t>
  </si>
  <si>
    <t>APM2309AC-TRG</t>
  </si>
  <si>
    <t>APM3095PUC-TRG</t>
  </si>
  <si>
    <t>CM32180A3OP-AD</t>
  </si>
  <si>
    <t>CAPELLA</t>
  </si>
  <si>
    <t>F</t>
  </si>
  <si>
    <t>CM36686CM3OI-H3</t>
  </si>
  <si>
    <t>CM36686M3OE-H5</t>
  </si>
  <si>
    <t>SM1A16PSUC-TRG</t>
  </si>
  <si>
    <t>SM1A53NHUC-TRG</t>
  </si>
  <si>
    <t>SM1F03NSKC-TRG</t>
  </si>
  <si>
    <t>SM2001CSKC-TRG</t>
  </si>
  <si>
    <t>SM2202NSQGC-TRG</t>
  </si>
  <si>
    <t>SM2205PSQGC-TRG</t>
  </si>
  <si>
    <t>SM2222CSQGC-TRG</t>
  </si>
  <si>
    <t>SM2404NSANC-TRG</t>
  </si>
  <si>
    <t>SM2558NSUCC-TUG</t>
  </si>
  <si>
    <t>SM2607CSCC-TRG</t>
  </si>
  <si>
    <t>SM3331PSQGC-TRG</t>
  </si>
  <si>
    <t>SM3337PSQGC-TRG</t>
  </si>
  <si>
    <t>SM4365NAKPC-TRG</t>
  </si>
  <si>
    <t>SM4372NAKPC-TRG</t>
  </si>
  <si>
    <t>SM4377NSKPC-TRG</t>
  </si>
  <si>
    <t>SM4387NSKPC-TRG</t>
  </si>
  <si>
    <t>SM4833NSKC-TRG</t>
  </si>
  <si>
    <t>SM4839NSKC-TRG</t>
  </si>
  <si>
    <t>SM4842NSKC-TRG</t>
  </si>
  <si>
    <t>SM4843NSKC-TRG</t>
  </si>
  <si>
    <t>19-217/R6C-P1Q2/3T</t>
  </si>
  <si>
    <t>EVERLIGHT</t>
  </si>
  <si>
    <t>19-217/Y5C-AM1N1VY/3T</t>
  </si>
  <si>
    <t>19-337/R6GHBHC-A01/2T(CCM-1)</t>
  </si>
  <si>
    <t>1SS184</t>
  </si>
  <si>
    <t>TOSHIBA</t>
  </si>
  <si>
    <t>1SS302</t>
  </si>
  <si>
    <t>1SS388</t>
  </si>
  <si>
    <t>1SS424(TPH3,F)</t>
  </si>
  <si>
    <t>1SS427</t>
  </si>
  <si>
    <t>21-01-0014-A1</t>
  </si>
  <si>
    <t>SEMTECH</t>
  </si>
  <si>
    <t>2SA1162-GR</t>
  </si>
  <si>
    <t>2SA2154MFV</t>
  </si>
  <si>
    <t>2SC2712-GR(TE85L,F</t>
  </si>
  <si>
    <t>2SC2712-Y</t>
  </si>
  <si>
    <t>2SC6026MFV</t>
  </si>
  <si>
    <t>74LCX00FT</t>
  </si>
  <si>
    <t>74LCX07FT</t>
  </si>
  <si>
    <t>74LCX157FT(AJ)</t>
  </si>
  <si>
    <t>74LCX244FT</t>
  </si>
  <si>
    <t>74LCX32FT(AJ)</t>
  </si>
  <si>
    <t>74LCX74FT</t>
  </si>
  <si>
    <t>74VHC132FT(BJ)</t>
  </si>
  <si>
    <t>74VHCT08AFT</t>
  </si>
  <si>
    <t>AO3401A</t>
  </si>
  <si>
    <t>AOS</t>
  </si>
  <si>
    <t>AO3403</t>
  </si>
  <si>
    <t>AO3404A</t>
  </si>
  <si>
    <t>AO3407A</t>
  </si>
  <si>
    <t>AO3409</t>
  </si>
  <si>
    <t>AO3413</t>
  </si>
  <si>
    <t>AO3414L</t>
  </si>
  <si>
    <t>AO3415A</t>
  </si>
  <si>
    <t>AO3416</t>
  </si>
  <si>
    <t>AO3418</t>
  </si>
  <si>
    <t>AO4306</t>
  </si>
  <si>
    <t>AO4335</t>
  </si>
  <si>
    <t>AO4406AL</t>
  </si>
  <si>
    <t>AO4407A</t>
  </si>
  <si>
    <t>AO4411</t>
  </si>
  <si>
    <t>AO4435L</t>
  </si>
  <si>
    <t>AO4447AL</t>
  </si>
  <si>
    <t>AO4453</t>
  </si>
  <si>
    <t>AO4622</t>
  </si>
  <si>
    <t>AO4805</t>
  </si>
  <si>
    <t>AO4840L</t>
  </si>
  <si>
    <t>AO6403</t>
  </si>
  <si>
    <t>AO6404</t>
  </si>
  <si>
    <t>AO6405</t>
  </si>
  <si>
    <t>AO6604</t>
  </si>
  <si>
    <t>AO7400L</t>
  </si>
  <si>
    <t>AOD4158P</t>
  </si>
  <si>
    <t>AOD522P</t>
  </si>
  <si>
    <t>AOD528</t>
  </si>
  <si>
    <t>AOE6930</t>
  </si>
  <si>
    <t>AOE6932</t>
  </si>
  <si>
    <t>AOH3254</t>
  </si>
  <si>
    <t>AON2420</t>
  </si>
  <si>
    <t>AON6236</t>
  </si>
  <si>
    <t>AON6360D</t>
  </si>
  <si>
    <t>AON6362P</t>
  </si>
  <si>
    <t>AON6413</t>
  </si>
  <si>
    <t>AON6532P</t>
  </si>
  <si>
    <t>AON6536</t>
  </si>
  <si>
    <t>AON6560</t>
  </si>
  <si>
    <t>AON6594</t>
  </si>
  <si>
    <t>AON6932A</t>
  </si>
  <si>
    <t>AON6934A</t>
  </si>
  <si>
    <t>AON6970</t>
  </si>
  <si>
    <t>AON6992</t>
  </si>
  <si>
    <t>AON7401L</t>
  </si>
  <si>
    <t>AON7403</t>
  </si>
  <si>
    <t>AON7405</t>
  </si>
  <si>
    <t>AON7408</t>
  </si>
  <si>
    <t>AON7421</t>
  </si>
  <si>
    <t>AON7423</t>
  </si>
  <si>
    <t>AON7430L</t>
  </si>
  <si>
    <t>AON7432</t>
  </si>
  <si>
    <t>AON7506</t>
  </si>
  <si>
    <t>AON7934</t>
  </si>
  <si>
    <t>AOT5N100</t>
  </si>
  <si>
    <t>AOTF7N70</t>
  </si>
  <si>
    <t>AOZ1016AI</t>
  </si>
  <si>
    <t>AOZ1021AI</t>
  </si>
  <si>
    <t>AOZ1235QI-01</t>
  </si>
  <si>
    <t>AOZ1236QI-01</t>
  </si>
  <si>
    <t>AOZ1267QI-01</t>
  </si>
  <si>
    <t>AOZ1267QI-02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</si>
  <si>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</si>
  <si>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</si>
  <si>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</si>
  <si>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</si>
  <si>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</si>
  <si>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</si>
  <si>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</si>
  <si>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AOZ2261QI-10</t>
  </si>
  <si>
    <t>AOZ2262QI-10</t>
  </si>
  <si>
    <t>AOZ5066QI</t>
  </si>
  <si>
    <t>AOZ8001DI</t>
  </si>
  <si>
    <t>AOZ8809DI-05</t>
  </si>
  <si>
    <t>AOZ8902CIL</t>
  </si>
  <si>
    <t>AS1744V-T</t>
  </si>
  <si>
    <t>AMS</t>
  </si>
  <si>
    <t>AS3722-BCTT-09</t>
  </si>
  <si>
    <t>AS3728-BWLM</t>
  </si>
  <si>
    <t>ASP0A19RA8</t>
  </si>
  <si>
    <t>UPI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</si>
  <si>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</si>
  <si>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</si>
  <si>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</si>
  <si>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</si>
  <si>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</si>
  <si>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</si>
  <si>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</si>
  <si>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</si>
  <si>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</si>
  <si>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EXS00A-CS06352</t>
  </si>
  <si>
    <t>EXS00A-CS07218</t>
  </si>
  <si>
    <t>EXS00A-CS08018</t>
  </si>
  <si>
    <t>EXS00A-CS08346</t>
  </si>
  <si>
    <t>EXS00A-CS08947</t>
  </si>
  <si>
    <t>HN1C03FU-A</t>
  </si>
  <si>
    <t>INF3006A</t>
  </si>
  <si>
    <t>NSA3562A</t>
  </si>
  <si>
    <t>QM0930M3</t>
  </si>
  <si>
    <t>UBIQ</t>
  </si>
  <si>
    <t>QM1830M3</t>
  </si>
  <si>
    <t>QM2410K</t>
  </si>
  <si>
    <t>QM2423K</t>
  </si>
  <si>
    <t>QM3002V</t>
  </si>
  <si>
    <t>QM3004D</t>
  </si>
  <si>
    <t>QM3006D</t>
  </si>
  <si>
    <t>QM3010K</t>
  </si>
  <si>
    <t>QM3012NB</t>
  </si>
  <si>
    <t>QM3016M3</t>
  </si>
  <si>
    <t>QM3054M6</t>
  </si>
  <si>
    <t>QM3056M6</t>
  </si>
  <si>
    <t>QM3056M6AC</t>
  </si>
  <si>
    <t>QM3058M6</t>
  </si>
  <si>
    <t>QM3058M6AC</t>
  </si>
  <si>
    <t>QM3202S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</si>
  <si>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</si>
  <si>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</si>
  <si>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</si>
  <si>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</si>
  <si>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</si>
  <si>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</si>
  <si>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</si>
  <si>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</si>
  <si>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</si>
  <si>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RCLAMP3374N.TCT</t>
  </si>
  <si>
    <t>RCLAMP3654PATCT</t>
  </si>
  <si>
    <t>RN4904</t>
  </si>
  <si>
    <t>RN4984(TE85L,F)</t>
  </si>
  <si>
    <t>RN4984FE</t>
  </si>
  <si>
    <t>RTC5601H</t>
  </si>
  <si>
    <t>RICHWAVE</t>
  </si>
  <si>
    <t>RTC56373</t>
  </si>
  <si>
    <t>RTC6213N</t>
  </si>
  <si>
    <t>RTC6603</t>
  </si>
  <si>
    <t>RTC6617SP</t>
  </si>
  <si>
    <t>RTC6691H</t>
  </si>
  <si>
    <t>RTC8612FR</t>
  </si>
  <si>
    <t>RTC8612H</t>
  </si>
  <si>
    <t>SC4503TSK.TRT</t>
  </si>
  <si>
    <t>SLVU2.8-4.TBT</t>
  </si>
  <si>
    <t>SM24.TCT</t>
  </si>
  <si>
    <t>SRDA3.3-4.TBT</t>
  </si>
  <si>
    <t>SRV05-4.TCT</t>
  </si>
  <si>
    <t>SSM3J15FV</t>
  </si>
  <si>
    <t>SSM3J16FV</t>
  </si>
  <si>
    <t>SSM3J328R,LF(A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</si>
  <si>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</si>
  <si>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</si>
  <si>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</si>
  <si>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</si>
  <si>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</si>
  <si>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</si>
  <si>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</si>
  <si>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</si>
  <si>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</si>
  <si>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SSM3K35CTC</t>
  </si>
  <si>
    <t>SSM3K36MFV</t>
  </si>
  <si>
    <t>SSM3K37MFV</t>
  </si>
  <si>
    <t>SSM3K7002BS</t>
  </si>
  <si>
    <t>SSM3K72KCT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</si>
  <si>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</si>
  <si>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</si>
  <si>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</si>
  <si>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</si>
  <si>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</si>
  <si>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</si>
  <si>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</si>
  <si>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SSM6N39TU,LF(T</t>
  </si>
  <si>
    <t>SSM6N43FU</t>
  </si>
  <si>
    <t>SSM6N44FE</t>
  </si>
  <si>
    <t>SSM6N48FU</t>
  </si>
  <si>
    <t>SSM6N7002KFU</t>
  </si>
  <si>
    <t>SSM6P36FE,LM(T</t>
  </si>
  <si>
    <t>T2N7002AK</t>
  </si>
  <si>
    <t>T2N7002BK</t>
  </si>
  <si>
    <t>TC358743XBG</t>
  </si>
  <si>
    <t>TC358762XBG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</si>
  <si>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</si>
  <si>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</si>
  <si>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</si>
  <si>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</si>
  <si>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</si>
  <si>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</si>
  <si>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</si>
  <si>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</si>
  <si>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</si>
  <si>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</t>
  </si>
  <si>
    <t>TC58NVG0S3ETA00BAH</t>
  </si>
  <si>
    <t>TC58NVG0S3HBAI4JDH</t>
  </si>
  <si>
    <t>TC58NVG0S3HTA00B4H</t>
  </si>
  <si>
    <t>TC58NVG0S3HTAI0B4H</t>
  </si>
  <si>
    <t>TC58NVG1S3EBAI4JRH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</si>
  <si>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</si>
  <si>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</si>
  <si>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</si>
  <si>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</si>
  <si>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</si>
  <si>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</si>
  <si>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</si>
  <si>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TC58NVG2S3EBAI5LRH</t>
  </si>
  <si>
    <t>TC74LCX00FT</t>
  </si>
  <si>
    <t>TC74LCX07FT</t>
  </si>
  <si>
    <t>TC74LCX14FT(EL,K)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</si>
  <si>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</si>
  <si>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</si>
  <si>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</si>
  <si>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</si>
  <si>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</si>
  <si>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</si>
  <si>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</si>
  <si>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TC7SET125FU</t>
  </si>
  <si>
    <t>TC7SG08FE</t>
  </si>
  <si>
    <t>TC7SH04FU</t>
  </si>
  <si>
    <t>TC7SH08FU</t>
  </si>
  <si>
    <t>TC7SHU04FU</t>
  </si>
  <si>
    <t>TC7SPB9306TU</t>
  </si>
  <si>
    <t>TC7SZ00F</t>
  </si>
  <si>
    <t>TC7SZ02FU</t>
  </si>
  <si>
    <t>TC7SZ04F</t>
  </si>
  <si>
    <t>TC7SZ04FU</t>
  </si>
  <si>
    <t>TC7SZ07FU</t>
  </si>
  <si>
    <t>TC7SZ07FU,LJ(CT</t>
  </si>
  <si>
    <t>TC7SZ08F</t>
  </si>
  <si>
    <t>TC7SZ08FU</t>
  </si>
  <si>
    <t>TC7SZ125F</t>
  </si>
  <si>
    <t>TC7SZ125FU</t>
  </si>
  <si>
    <t>TC7SZ126FU</t>
  </si>
  <si>
    <t>TC7SZ14F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</si>
  <si>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</si>
  <si>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</si>
  <si>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</si>
  <si>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</si>
  <si>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</si>
  <si>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</si>
  <si>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</si>
  <si>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</si>
  <si>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</si>
  <si>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TC7WH74FC</t>
  </si>
  <si>
    <t>TC7WZ02FK,LJ(CT</t>
  </si>
  <si>
    <t>TC7WZ74FK</t>
  </si>
  <si>
    <t>TCK107AG,LF(S</t>
  </si>
  <si>
    <t>TCK107G</t>
  </si>
  <si>
    <t>TCR2EE18</t>
  </si>
  <si>
    <t>TCR2EE33</t>
  </si>
  <si>
    <t>TCR3DM18</t>
  </si>
  <si>
    <t>TCR3DM28</t>
  </si>
  <si>
    <t>TCS10DLU</t>
  </si>
  <si>
    <t>TH58NVG2S3HTAI0B4H</t>
  </si>
  <si>
    <t>THGBMBG5D1KBAIT</t>
  </si>
  <si>
    <t>THGBMDG5D1LBAIKY1J</t>
  </si>
  <si>
    <t>THGBMDG5D1LBAILH2J</t>
  </si>
  <si>
    <t>THGBMDG5D1LBAITH2J</t>
  </si>
  <si>
    <t>THGBMDG5D1LBAITYXJ</t>
  </si>
  <si>
    <t>THGBMFG8C2LBAILA2L</t>
  </si>
  <si>
    <t>THGBMFG8C2LBAILJ2S</t>
  </si>
  <si>
    <t>THGBMGG9T4LBAIRH2L</t>
  </si>
  <si>
    <t>THGBMGG9T4LBAIRYHL</t>
  </si>
  <si>
    <t>THGBMHG6C1LBAIL</t>
  </si>
  <si>
    <t>THGBMHG7C1LBAIL</t>
  </si>
  <si>
    <t>THGBMHG9C8LBAIG</t>
  </si>
  <si>
    <t>TJ30S06M3L</t>
  </si>
  <si>
    <t>TK12A50D</t>
  </si>
  <si>
    <t>TK34A10N1</t>
  </si>
  <si>
    <t>TK8A60DA(STA4,Q,M)</t>
  </si>
  <si>
    <t>TK8A65D</t>
  </si>
  <si>
    <t>TLP183</t>
  </si>
  <si>
    <t>TLP781</t>
  </si>
  <si>
    <t>TMPA910CRBXBG</t>
  </si>
  <si>
    <t>TPC8120</t>
  </si>
  <si>
    <t>TPC8127</t>
  </si>
  <si>
    <t>TPC8133,LQ(S</t>
  </si>
  <si>
    <t>TPCA8057-H,LQ(M</t>
  </si>
  <si>
    <t>TPCA8065-H,LQ(S</t>
  </si>
  <si>
    <t>TPCA8092-H,LQ(S</t>
  </si>
  <si>
    <t>TPCA8A21-H,L1Q(M</t>
  </si>
  <si>
    <t>TPCC8062-H,LQ(M</t>
  </si>
  <si>
    <t>TPCC8065-H,LQ(S</t>
  </si>
  <si>
    <t>TPCC8131</t>
  </si>
  <si>
    <t>TPCF8107</t>
  </si>
  <si>
    <t>TPH1400ANH</t>
  </si>
  <si>
    <t>TPH1R005PL,L1Q(M</t>
  </si>
  <si>
    <t>TPH2R608NH</t>
  </si>
  <si>
    <t>TZ1201XBG</t>
  </si>
  <si>
    <t>UCLAMP0501Z.TNT</t>
  </si>
  <si>
    <t>UCLAMP2511T.TCT</t>
  </si>
  <si>
    <t>UCLAMP3301H.TCT</t>
  </si>
  <si>
    <t>UG3105PDUC-B1</t>
  </si>
  <si>
    <t>UP0108AMA5-33</t>
  </si>
  <si>
    <t>UP0108JDS4-18</t>
  </si>
  <si>
    <t>UP0108JDS4-28</t>
  </si>
  <si>
    <t>UP0108JDS4-33</t>
  </si>
  <si>
    <t>UP0111PDE6-00</t>
  </si>
  <si>
    <t>UP0132PDDA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</si>
  <si>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</si>
  <si>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</si>
  <si>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</si>
  <si>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</si>
  <si>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</si>
  <si>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</si>
  <si>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</si>
  <si>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</si>
  <si>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</si>
  <si>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</si>
  <si>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</si>
  <si>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</si>
  <si>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</si>
  <si>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</si>
  <si>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</si>
  <si>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UP1816PMA8</t>
  </si>
  <si>
    <t>UP1905AMA8</t>
  </si>
  <si>
    <t>UP1909QDN8</t>
  </si>
  <si>
    <t>UP6007QDN8</t>
  </si>
  <si>
    <t>UP7534EMA5-15</t>
  </si>
  <si>
    <t>UP7534GMA5-10</t>
  </si>
  <si>
    <t>UP7550PMA8</t>
  </si>
  <si>
    <t>UP8805QMA5-00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</si>
  <si>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</si>
  <si>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</si>
  <si>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</si>
  <si>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</si>
  <si>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</si>
  <si>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</si>
  <si>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</si>
  <si>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</si>
  <si>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</si>
  <si>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</si>
  <si>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</si>
  <si>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</si>
  <si>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</si>
  <si>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</si>
  <si>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</si>
  <si>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</si>
  <si>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</si>
  <si>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</si>
  <si>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</si>
  <si>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</si>
  <si>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</si>
  <si>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</si>
  <si>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</si>
  <si>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</si>
  <si>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</si>
  <si>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</si>
  <si>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ZILLTEK</t>
  </si>
  <si>
    <t>ZTS6431A</t>
  </si>
  <si>
    <t>CM32181A3OP</t>
    <phoneticPr fontId="1" type="noConversion"/>
  </si>
  <si>
    <t>CM32181EA3OP</t>
    <phoneticPr fontId="1" type="noConversion"/>
  </si>
  <si>
    <t>CM3218A3OP-AD</t>
    <phoneticPr fontId="1" type="noConversion"/>
  </si>
  <si>
    <t>CM36686M3OE-H3</t>
    <phoneticPr fontId="1" type="noConversion"/>
  </si>
  <si>
    <t>OH FCSTＷＫ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</si>
</sst>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25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177" fontId="2" fillId="0" borderId="4" xfId="0" applyNumberFormat="1" applyFont="1" applyFill="1" applyBorder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396" totalsRowShown="0" headerRowDxfId="30" dataDxfId="29">
  <sortState ref="A4:AN396">
    <sortCondition ref="B3:B396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OH FCSTＷＫ" dataDxfId="25">
      <calculatedColumnFormula>IF(OR(V4=0,LEN(V4)=0),"--",ROUND(J4/V4,1))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396"/>
  <sheetViews>
    <sheetView tabSelected="1" zoomScale="70" zoomScaleNormal="70" workbookViewId="0">
      <pane xSplit="5" ySplit="3" topLeftCell="Y4" activePane="bottomRight" state="frozen"/>
      <selection pane="topRight" activeCell="F1" sqref="F1"/>
      <selection pane="bottomLeft" activeCell="A4" sqref="A4"/>
      <selection pane="bottomRight" activeCell="AF400" sqref="AF400"/>
    </sheetView>
  </sheetViews>
  <sheetFormatPr defaultColWidth="9" defaultRowHeight="14.5"/>
  <cols>
    <col min="1" max="1" width="11.6328125" style="2" customWidth="1" collapsed="1"/>
    <col min="2" max="2" width="22.6328125" style="2" customWidth="1" collapsed="1"/>
    <col min="3" max="3" width="6" style="2" customWidth="1" collapsed="1"/>
    <col min="4" max="4" width="6.906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3" width="15.6328125" style="2" customWidth="1" collapsed="1"/>
    <col min="14" max="14" width="24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2" width="9" style="2"/>
    <col min="43" max="16384" width="9" style="2" collapsed="1"/>
  </cols>
  <sheetData>
    <row r="1" spans="1:29">
      <c r="A1" s="1" t="s">
        <v>0</v>
      </c>
      <c r="B1" s="2" t="s">
        <v>30</v>
      </c>
    </row>
    <row r="2" spans="1:29">
      <c r="A2" s="2" t="s">
        <v>1</v>
      </c>
      <c r="B2" s="3" t="s">
        <v>31</v>
      </c>
    </row>
    <row r="3" spans="1:29" ht="43.5">
      <c r="A3" s="10" t="s">
        <v>25</v>
      </c>
      <c r="B3" s="8" t="s">
        <v>23</v>
      </c>
      <c r="C3" s="8" t="s">
        <v>3</v>
      </c>
      <c r="D3" s="11" t="s">
        <v>441</v>
      </c>
      <c r="E3" s="11" t="s">
        <v>26</v>
      </c>
      <c r="F3" s="12" t="s">
        <v>27</v>
      </c>
      <c r="G3" s="9" t="s">
        <v>24</v>
      </c>
      <c r="H3" s="9" t="s">
        <v>28</v>
      </c>
      <c r="I3" s="9" t="s">
        <v>29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>
      <c r="A4" s="13" t="str">
        <f t="shared" ref="A4:A67" si="0">IF(OR(U4=0,LEN(U4)=0)*OR(V4=0,LEN(V4)=0),IF(R4&gt;0,"ZeroZero","None"),IF(IF(LEN(S4)=0,0,S4)&gt;24,"OverStock",IF(U4=0,"FCST","Normal")))</f>
        <v>ZeroZero</v>
      </c>
      <c r="B4" s="14" t="s">
        <v>66</v>
      </c>
      <c r="C4" s="15" t="s">
        <v>67</v>
      </c>
      <c r="D4" s="24" t="str">
        <f t="shared" ref="D4:D67" si="1">IF(OR(V4=0,LEN(V4)=0),"--",ROUND(J4/V4,1))</f>
        <v>--</v>
      </c>
      <c r="E4" s="18" t="str">
        <f t="shared" ref="E4:E67" si="2">IF(U4=0,"前八週無拉料",ROUND(J4/U4,1))</f>
        <v>前八週無拉料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9000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9000</v>
      </c>
      <c r="Q4" s="17">
        <v>0</v>
      </c>
      <c r="R4" s="19">
        <v>9000</v>
      </c>
      <c r="S4" s="20" t="s">
        <v>34</v>
      </c>
      <c r="T4" s="21" t="s">
        <v>34</v>
      </c>
      <c r="U4" s="19">
        <v>0</v>
      </c>
      <c r="V4" s="17" t="s">
        <v>34</v>
      </c>
      <c r="W4" s="22" t="s">
        <v>35</v>
      </c>
      <c r="X4" s="23" t="str">
        <f t="shared" ref="X4:X67" si="3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36</v>
      </c>
    </row>
    <row r="5" spans="1:29">
      <c r="A5" s="13" t="str">
        <f t="shared" si="0"/>
        <v>ZeroZero</v>
      </c>
      <c r="B5" s="14" t="s">
        <v>68</v>
      </c>
      <c r="C5" s="15" t="s">
        <v>67</v>
      </c>
      <c r="D5" s="24" t="str">
        <f t="shared" si="1"/>
        <v>--</v>
      </c>
      <c r="E5" s="18" t="str">
        <f t="shared" si="2"/>
        <v>前八週無拉料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9000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9000</v>
      </c>
      <c r="Q5" s="17">
        <v>0</v>
      </c>
      <c r="R5" s="19">
        <v>9000</v>
      </c>
      <c r="S5" s="20" t="s">
        <v>34</v>
      </c>
      <c r="T5" s="21" t="s">
        <v>34</v>
      </c>
      <c r="U5" s="19">
        <v>0</v>
      </c>
      <c r="V5" s="17" t="s">
        <v>34</v>
      </c>
      <c r="W5" s="22" t="s">
        <v>35</v>
      </c>
      <c r="X5" s="23" t="str">
        <f t="shared" si="3"/>
        <v>E</v>
      </c>
      <c r="Y5" s="17">
        <v>0</v>
      </c>
      <c r="Z5" s="17">
        <v>0</v>
      </c>
      <c r="AA5" s="17">
        <v>0</v>
      </c>
      <c r="AB5" s="17">
        <v>0</v>
      </c>
      <c r="AC5" s="15" t="s">
        <v>36</v>
      </c>
    </row>
    <row r="6" spans="1:29">
      <c r="A6" s="13" t="str">
        <f t="shared" si="0"/>
        <v>ZeroZero</v>
      </c>
      <c r="B6" s="14" t="s">
        <v>69</v>
      </c>
      <c r="C6" s="15" t="s">
        <v>67</v>
      </c>
      <c r="D6" s="24" t="str">
        <f t="shared" si="1"/>
        <v>--</v>
      </c>
      <c r="E6" s="18" t="str">
        <f t="shared" si="2"/>
        <v>前八週無拉料</v>
      </c>
      <c r="F6" s="16" t="str">
        <f>IFERROR(VLOOKUP(B6,#REF!,6,FALSE),"")</f>
        <v/>
      </c>
      <c r="G6" s="17">
        <v>0</v>
      </c>
      <c r="H6" s="17">
        <v>0</v>
      </c>
      <c r="I6" s="17" t="str">
        <f>IFERROR(VLOOKUP(B6,#REF!,9,FALSE),"")</f>
        <v/>
      </c>
      <c r="J6" s="17">
        <v>2000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2000</v>
      </c>
      <c r="Q6" s="17">
        <v>0</v>
      </c>
      <c r="R6" s="19">
        <v>2000</v>
      </c>
      <c r="S6" s="20" t="s">
        <v>34</v>
      </c>
      <c r="T6" s="21" t="s">
        <v>34</v>
      </c>
      <c r="U6" s="19">
        <v>0</v>
      </c>
      <c r="V6" s="17" t="s">
        <v>34</v>
      </c>
      <c r="W6" s="22" t="s">
        <v>35</v>
      </c>
      <c r="X6" s="23" t="str">
        <f t="shared" si="3"/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36</v>
      </c>
    </row>
    <row r="7" spans="1:29">
      <c r="A7" s="13" t="str">
        <f t="shared" si="0"/>
        <v>ZeroZero</v>
      </c>
      <c r="B7" s="14" t="s">
        <v>70</v>
      </c>
      <c r="C7" s="15" t="s">
        <v>71</v>
      </c>
      <c r="D7" s="24" t="str">
        <f t="shared" si="1"/>
        <v>--</v>
      </c>
      <c r="E7" s="18" t="str">
        <f t="shared" si="2"/>
        <v>前八週無拉料</v>
      </c>
      <c r="F7" s="16" t="str">
        <f>IFERROR(VLOOKUP(B7,#REF!,6,FALSE),"")</f>
        <v/>
      </c>
      <c r="G7" s="17">
        <v>6000</v>
      </c>
      <c r="H7" s="17">
        <v>3000</v>
      </c>
      <c r="I7" s="17" t="str">
        <f>IFERROR(VLOOKUP(B7,#REF!,9,FALSE),"")</f>
        <v/>
      </c>
      <c r="J7" s="17">
        <v>33000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33000</v>
      </c>
      <c r="Q7" s="17">
        <v>0</v>
      </c>
      <c r="R7" s="19">
        <v>39000</v>
      </c>
      <c r="S7" s="20" t="s">
        <v>34</v>
      </c>
      <c r="T7" s="21" t="s">
        <v>34</v>
      </c>
      <c r="U7" s="19">
        <v>0</v>
      </c>
      <c r="V7" s="17" t="s">
        <v>34</v>
      </c>
      <c r="W7" s="22" t="s">
        <v>35</v>
      </c>
      <c r="X7" s="23" t="str">
        <f t="shared" si="3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36</v>
      </c>
    </row>
    <row r="8" spans="1:29">
      <c r="A8" s="13" t="str">
        <f t="shared" si="0"/>
        <v>FCST</v>
      </c>
      <c r="B8" s="14" t="s">
        <v>72</v>
      </c>
      <c r="C8" s="15" t="s">
        <v>71</v>
      </c>
      <c r="D8" s="24">
        <f t="shared" si="1"/>
        <v>0</v>
      </c>
      <c r="E8" s="18" t="str">
        <f t="shared" si="2"/>
        <v>前八週無拉料</v>
      </c>
      <c r="F8" s="16" t="str">
        <f>IFERROR(VLOOKUP(B8,#REF!,6,FALSE),"")</f>
        <v/>
      </c>
      <c r="G8" s="17">
        <v>15000</v>
      </c>
      <c r="H8" s="17">
        <v>12000</v>
      </c>
      <c r="I8" s="17" t="str">
        <f>IFERROR(VLOOKUP(B8,#REF!,9,FALSE),"")</f>
        <v/>
      </c>
      <c r="J8" s="17">
        <v>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0</v>
      </c>
      <c r="Q8" s="17">
        <v>0</v>
      </c>
      <c r="R8" s="19">
        <v>15000</v>
      </c>
      <c r="S8" s="20" t="s">
        <v>34</v>
      </c>
      <c r="T8" s="21">
        <v>26.7</v>
      </c>
      <c r="U8" s="19">
        <v>0</v>
      </c>
      <c r="V8" s="17">
        <v>561</v>
      </c>
      <c r="W8" s="22" t="s">
        <v>43</v>
      </c>
      <c r="X8" s="23" t="str">
        <f t="shared" si="3"/>
        <v>F</v>
      </c>
      <c r="Y8" s="17">
        <v>0</v>
      </c>
      <c r="Z8" s="17">
        <v>5048</v>
      </c>
      <c r="AA8" s="17">
        <v>0</v>
      </c>
      <c r="AB8" s="17">
        <v>0</v>
      </c>
      <c r="AC8" s="15" t="s">
        <v>36</v>
      </c>
    </row>
    <row r="9" spans="1:29">
      <c r="A9" s="13" t="str">
        <f t="shared" si="0"/>
        <v>Normal</v>
      </c>
      <c r="B9" s="14" t="s">
        <v>73</v>
      </c>
      <c r="C9" s="15" t="s">
        <v>71</v>
      </c>
      <c r="D9" s="24">
        <f t="shared" si="1"/>
        <v>8.1999999999999993</v>
      </c>
      <c r="E9" s="18">
        <f t="shared" si="2"/>
        <v>8</v>
      </c>
      <c r="F9" s="16" t="str">
        <f>IFERROR(VLOOKUP(B9,#REF!,6,FALSE),"")</f>
        <v/>
      </c>
      <c r="G9" s="17">
        <v>16000</v>
      </c>
      <c r="H9" s="17">
        <v>16000</v>
      </c>
      <c r="I9" s="17" t="str">
        <f>IFERROR(VLOOKUP(B9,#REF!,9,FALSE),"")</f>
        <v/>
      </c>
      <c r="J9" s="17">
        <v>24000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24000</v>
      </c>
      <c r="Q9" s="17">
        <v>0</v>
      </c>
      <c r="R9" s="19">
        <v>40000</v>
      </c>
      <c r="S9" s="20">
        <v>13.3</v>
      </c>
      <c r="T9" s="21">
        <v>13.6</v>
      </c>
      <c r="U9" s="19">
        <v>3000</v>
      </c>
      <c r="V9" s="17">
        <v>2933</v>
      </c>
      <c r="W9" s="22">
        <v>1</v>
      </c>
      <c r="X9" s="23">
        <f t="shared" si="3"/>
        <v>100</v>
      </c>
      <c r="Y9" s="17">
        <v>10802</v>
      </c>
      <c r="Z9" s="17">
        <v>9300</v>
      </c>
      <c r="AA9" s="17">
        <v>7600</v>
      </c>
      <c r="AB9" s="17">
        <v>3600</v>
      </c>
      <c r="AC9" s="15" t="s">
        <v>36</v>
      </c>
    </row>
    <row r="10" spans="1:29">
      <c r="A10" s="13" t="str">
        <f t="shared" si="0"/>
        <v>Normal</v>
      </c>
      <c r="B10" s="14" t="s">
        <v>74</v>
      </c>
      <c r="C10" s="15" t="s">
        <v>71</v>
      </c>
      <c r="D10" s="24" t="str">
        <f t="shared" si="1"/>
        <v>--</v>
      </c>
      <c r="E10" s="18">
        <f t="shared" si="2"/>
        <v>5.3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8000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8000</v>
      </c>
      <c r="Q10" s="17">
        <v>0</v>
      </c>
      <c r="R10" s="19">
        <v>8000</v>
      </c>
      <c r="S10" s="20">
        <v>5.3</v>
      </c>
      <c r="T10" s="21" t="s">
        <v>34</v>
      </c>
      <c r="U10" s="19">
        <v>1500</v>
      </c>
      <c r="V10" s="17">
        <v>0</v>
      </c>
      <c r="W10" s="22" t="s">
        <v>35</v>
      </c>
      <c r="X10" s="23" t="str">
        <f t="shared" si="3"/>
        <v>E</v>
      </c>
      <c r="Y10" s="17">
        <v>0</v>
      </c>
      <c r="Z10" s="17">
        <v>0</v>
      </c>
      <c r="AA10" s="17">
        <v>0</v>
      </c>
      <c r="AB10" s="17">
        <v>0</v>
      </c>
      <c r="AC10" s="15" t="s">
        <v>36</v>
      </c>
    </row>
    <row r="11" spans="1:29">
      <c r="A11" s="13" t="str">
        <f t="shared" si="0"/>
        <v>OverStock</v>
      </c>
      <c r="B11" s="14" t="s">
        <v>75</v>
      </c>
      <c r="C11" s="15" t="s">
        <v>71</v>
      </c>
      <c r="D11" s="24" t="str">
        <f t="shared" si="1"/>
        <v>--</v>
      </c>
      <c r="E11" s="18">
        <f t="shared" si="2"/>
        <v>8</v>
      </c>
      <c r="F11" s="16" t="str">
        <f>IFERROR(VLOOKUP(B11,#REF!,6,FALSE),"")</f>
        <v/>
      </c>
      <c r="G11" s="17">
        <v>30000</v>
      </c>
      <c r="H11" s="17">
        <v>30000</v>
      </c>
      <c r="I11" s="17" t="str">
        <f>IFERROR(VLOOKUP(B11,#REF!,9,FALSE),"")</f>
        <v/>
      </c>
      <c r="J11" s="17">
        <v>10000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10000</v>
      </c>
      <c r="Q11" s="17">
        <v>0</v>
      </c>
      <c r="R11" s="19">
        <v>40000</v>
      </c>
      <c r="S11" s="20">
        <v>32</v>
      </c>
      <c r="T11" s="21" t="s">
        <v>34</v>
      </c>
      <c r="U11" s="19">
        <v>1250</v>
      </c>
      <c r="V11" s="17" t="s">
        <v>34</v>
      </c>
      <c r="W11" s="22" t="s">
        <v>35</v>
      </c>
      <c r="X11" s="23" t="str">
        <f t="shared" si="3"/>
        <v>E</v>
      </c>
      <c r="Y11" s="17">
        <v>0</v>
      </c>
      <c r="Z11" s="17">
        <v>0</v>
      </c>
      <c r="AA11" s="17">
        <v>0</v>
      </c>
      <c r="AB11" s="17">
        <v>0</v>
      </c>
      <c r="AC11" s="15" t="s">
        <v>36</v>
      </c>
    </row>
    <row r="12" spans="1:29">
      <c r="A12" s="13" t="str">
        <f t="shared" si="0"/>
        <v>FCST</v>
      </c>
      <c r="B12" s="14" t="s">
        <v>76</v>
      </c>
      <c r="C12" s="15" t="s">
        <v>77</v>
      </c>
      <c r="D12" s="24">
        <f t="shared" si="1"/>
        <v>0</v>
      </c>
      <c r="E12" s="18" t="str">
        <f t="shared" si="2"/>
        <v>前八週無拉料</v>
      </c>
      <c r="F12" s="16" t="str">
        <f>IFERROR(VLOOKUP(B12,#REF!,6,FALSE),"")</f>
        <v/>
      </c>
      <c r="G12" s="17">
        <v>8032200</v>
      </c>
      <c r="H12" s="17">
        <v>5183500</v>
      </c>
      <c r="I12" s="17" t="str">
        <f>IFERROR(VLOOKUP(B12,#REF!,9,FALSE),"")</f>
        <v/>
      </c>
      <c r="J12" s="17">
        <v>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0</v>
      </c>
      <c r="Q12" s="17">
        <v>0</v>
      </c>
      <c r="R12" s="19">
        <v>8032200</v>
      </c>
      <c r="S12" s="20" t="s">
        <v>34</v>
      </c>
      <c r="T12" s="21">
        <v>1602</v>
      </c>
      <c r="U12" s="19">
        <v>0</v>
      </c>
      <c r="V12" s="17">
        <v>5014</v>
      </c>
      <c r="W12" s="22" t="s">
        <v>43</v>
      </c>
      <c r="X12" s="23" t="str">
        <f t="shared" si="3"/>
        <v>F</v>
      </c>
      <c r="Y12" s="17">
        <v>0</v>
      </c>
      <c r="Z12" s="17">
        <v>0</v>
      </c>
      <c r="AA12" s="17">
        <v>101130</v>
      </c>
      <c r="AB12" s="17">
        <v>513226</v>
      </c>
      <c r="AC12" s="15" t="s">
        <v>36</v>
      </c>
    </row>
    <row r="13" spans="1:29">
      <c r="A13" s="13" t="str">
        <f t="shared" si="0"/>
        <v>Normal</v>
      </c>
      <c r="B13" s="14" t="s">
        <v>78</v>
      </c>
      <c r="C13" s="15" t="s">
        <v>71</v>
      </c>
      <c r="D13" s="24">
        <f t="shared" si="1"/>
        <v>1.6</v>
      </c>
      <c r="E13" s="18">
        <f t="shared" si="2"/>
        <v>6.4</v>
      </c>
      <c r="F13" s="16" t="str">
        <f>IFERROR(VLOOKUP(B13,#REF!,6,FALSE),"")</f>
        <v/>
      </c>
      <c r="G13" s="17">
        <v>6000</v>
      </c>
      <c r="H13" s="17">
        <v>0</v>
      </c>
      <c r="I13" s="17" t="str">
        <f>IFERROR(VLOOKUP(B13,#REF!,9,FALSE),"")</f>
        <v/>
      </c>
      <c r="J13" s="17">
        <v>12000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12000</v>
      </c>
      <c r="Q13" s="17">
        <v>0</v>
      </c>
      <c r="R13" s="19">
        <v>18000</v>
      </c>
      <c r="S13" s="20">
        <v>9.6</v>
      </c>
      <c r="T13" s="21">
        <v>2.5</v>
      </c>
      <c r="U13" s="19">
        <v>1875</v>
      </c>
      <c r="V13" s="17">
        <v>7333</v>
      </c>
      <c r="W13" s="22">
        <v>3.9</v>
      </c>
      <c r="X13" s="23">
        <f t="shared" si="3"/>
        <v>150</v>
      </c>
      <c r="Y13" s="17">
        <v>6000</v>
      </c>
      <c r="Z13" s="17">
        <v>60000</v>
      </c>
      <c r="AA13" s="17">
        <v>0</v>
      </c>
      <c r="AB13" s="17">
        <v>0</v>
      </c>
      <c r="AC13" s="15" t="s">
        <v>36</v>
      </c>
    </row>
    <row r="14" spans="1:29">
      <c r="A14" s="13" t="str">
        <f t="shared" si="0"/>
        <v>Normal</v>
      </c>
      <c r="B14" s="14" t="s">
        <v>79</v>
      </c>
      <c r="C14" s="15" t="s">
        <v>71</v>
      </c>
      <c r="D14" s="24" t="str">
        <f t="shared" si="1"/>
        <v>--</v>
      </c>
      <c r="E14" s="18">
        <f t="shared" si="2"/>
        <v>0</v>
      </c>
      <c r="F14" s="16" t="str">
        <f>IFERROR(VLOOKUP(B14,#REF!,6,FALSE),"")</f>
        <v/>
      </c>
      <c r="G14" s="17">
        <v>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0</v>
      </c>
      <c r="S14" s="20">
        <v>0</v>
      </c>
      <c r="T14" s="21" t="s">
        <v>34</v>
      </c>
      <c r="U14" s="19">
        <v>1000</v>
      </c>
      <c r="V14" s="17" t="s">
        <v>34</v>
      </c>
      <c r="W14" s="22" t="s">
        <v>35</v>
      </c>
      <c r="X14" s="23" t="str">
        <f t="shared" si="3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36</v>
      </c>
    </row>
    <row r="15" spans="1:29">
      <c r="A15" s="13" t="str">
        <f t="shared" si="0"/>
        <v>ZeroZero</v>
      </c>
      <c r="B15" s="14" t="s">
        <v>80</v>
      </c>
      <c r="C15" s="15" t="s">
        <v>71</v>
      </c>
      <c r="D15" s="24" t="str">
        <f t="shared" si="1"/>
        <v>--</v>
      </c>
      <c r="E15" s="18" t="str">
        <f t="shared" si="2"/>
        <v>前八週無拉料</v>
      </c>
      <c r="F15" s="16" t="str">
        <f>IFERROR(VLOOKUP(B15,#REF!,6,FALSE),"")</f>
        <v/>
      </c>
      <c r="G15" s="17">
        <v>3000</v>
      </c>
      <c r="H15" s="17">
        <v>3000</v>
      </c>
      <c r="I15" s="17" t="str">
        <f>IFERROR(VLOOKUP(B15,#REF!,9,FALSE),"")</f>
        <v/>
      </c>
      <c r="J15" s="17">
        <v>9000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9000</v>
      </c>
      <c r="Q15" s="17">
        <v>0</v>
      </c>
      <c r="R15" s="19">
        <v>12000</v>
      </c>
      <c r="S15" s="20" t="s">
        <v>34</v>
      </c>
      <c r="T15" s="21" t="s">
        <v>34</v>
      </c>
      <c r="U15" s="19">
        <v>0</v>
      </c>
      <c r="V15" s="17" t="s">
        <v>34</v>
      </c>
      <c r="W15" s="22" t="s">
        <v>35</v>
      </c>
      <c r="X15" s="23" t="str">
        <f t="shared" si="3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36</v>
      </c>
    </row>
    <row r="16" spans="1:29">
      <c r="A16" s="13" t="str">
        <f t="shared" si="0"/>
        <v>ZeroZero</v>
      </c>
      <c r="B16" s="14" t="s">
        <v>81</v>
      </c>
      <c r="C16" s="15" t="s">
        <v>71</v>
      </c>
      <c r="D16" s="24" t="str">
        <f t="shared" si="1"/>
        <v>--</v>
      </c>
      <c r="E16" s="18" t="str">
        <f t="shared" si="2"/>
        <v>前八週無拉料</v>
      </c>
      <c r="F16" s="16" t="str">
        <f>IFERROR(VLOOKUP(B16,#REF!,6,FALSE),"")</f>
        <v/>
      </c>
      <c r="G16" s="17">
        <v>3000</v>
      </c>
      <c r="H16" s="17">
        <v>3000</v>
      </c>
      <c r="I16" s="17" t="str">
        <f>IFERROR(VLOOKUP(B16,#REF!,9,FALSE),"")</f>
        <v/>
      </c>
      <c r="J16" s="17">
        <v>3000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3000</v>
      </c>
      <c r="Q16" s="17">
        <v>0</v>
      </c>
      <c r="R16" s="19">
        <v>6000</v>
      </c>
      <c r="S16" s="20" t="s">
        <v>34</v>
      </c>
      <c r="T16" s="21" t="s">
        <v>34</v>
      </c>
      <c r="U16" s="19">
        <v>0</v>
      </c>
      <c r="V16" s="17" t="s">
        <v>34</v>
      </c>
      <c r="W16" s="22" t="s">
        <v>35</v>
      </c>
      <c r="X16" s="23" t="str">
        <f t="shared" si="3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36</v>
      </c>
    </row>
    <row r="17" spans="1:29">
      <c r="A17" s="13" t="str">
        <f t="shared" si="0"/>
        <v>OverStock</v>
      </c>
      <c r="B17" s="14" t="s">
        <v>82</v>
      </c>
      <c r="C17" s="15" t="s">
        <v>71</v>
      </c>
      <c r="D17" s="24">
        <f t="shared" si="1"/>
        <v>0</v>
      </c>
      <c r="E17" s="18">
        <f t="shared" si="2"/>
        <v>0</v>
      </c>
      <c r="F17" s="16" t="str">
        <f>IFERROR(VLOOKUP(B17,#REF!,6,FALSE),"")</f>
        <v/>
      </c>
      <c r="G17" s="17">
        <v>32000</v>
      </c>
      <c r="H17" s="17">
        <v>32000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32000</v>
      </c>
      <c r="S17" s="20">
        <v>32</v>
      </c>
      <c r="T17" s="21">
        <v>36.6</v>
      </c>
      <c r="U17" s="19">
        <v>1000</v>
      </c>
      <c r="V17" s="17">
        <v>875</v>
      </c>
      <c r="W17" s="22">
        <v>0.9</v>
      </c>
      <c r="X17" s="23">
        <f t="shared" si="3"/>
        <v>100</v>
      </c>
      <c r="Y17" s="17">
        <v>0</v>
      </c>
      <c r="Z17" s="17">
        <v>3655</v>
      </c>
      <c r="AA17" s="17">
        <v>5679</v>
      </c>
      <c r="AB17" s="17">
        <v>3906</v>
      </c>
      <c r="AC17" s="15" t="s">
        <v>36</v>
      </c>
    </row>
    <row r="18" spans="1:29">
      <c r="A18" s="13" t="str">
        <f t="shared" si="0"/>
        <v>FCST</v>
      </c>
      <c r="B18" s="14" t="s">
        <v>83</v>
      </c>
      <c r="C18" s="15" t="s">
        <v>71</v>
      </c>
      <c r="D18" s="24">
        <f t="shared" si="1"/>
        <v>359.7</v>
      </c>
      <c r="E18" s="18" t="str">
        <f t="shared" si="2"/>
        <v>前八週無拉料</v>
      </c>
      <c r="F18" s="16" t="str">
        <f>IFERROR(VLOOKUP(B18,#REF!,6,FALSE),"")</f>
        <v/>
      </c>
      <c r="G18" s="17">
        <v>15000</v>
      </c>
      <c r="H18" s="17">
        <v>15000</v>
      </c>
      <c r="I18" s="17" t="str">
        <f>IFERROR(VLOOKUP(B18,#REF!,9,FALSE),"")</f>
        <v/>
      </c>
      <c r="J18" s="17">
        <v>200000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200000</v>
      </c>
      <c r="Q18" s="17">
        <v>0</v>
      </c>
      <c r="R18" s="19">
        <v>215000</v>
      </c>
      <c r="S18" s="20" t="s">
        <v>34</v>
      </c>
      <c r="T18" s="21">
        <v>386.7</v>
      </c>
      <c r="U18" s="19">
        <v>0</v>
      </c>
      <c r="V18" s="17">
        <v>556</v>
      </c>
      <c r="W18" s="22" t="s">
        <v>43</v>
      </c>
      <c r="X18" s="23" t="str">
        <f t="shared" si="3"/>
        <v>F</v>
      </c>
      <c r="Y18" s="17">
        <v>2105</v>
      </c>
      <c r="Z18" s="17">
        <v>1619</v>
      </c>
      <c r="AA18" s="17">
        <v>1520</v>
      </c>
      <c r="AB18" s="17">
        <v>720</v>
      </c>
      <c r="AC18" s="15" t="s">
        <v>36</v>
      </c>
    </row>
    <row r="19" spans="1:29">
      <c r="A19" s="13" t="str">
        <f t="shared" si="0"/>
        <v>Normal</v>
      </c>
      <c r="B19" s="14" t="s">
        <v>84</v>
      </c>
      <c r="C19" s="15" t="s">
        <v>71</v>
      </c>
      <c r="D19" s="24">
        <f t="shared" si="1"/>
        <v>2</v>
      </c>
      <c r="E19" s="18">
        <f t="shared" si="2"/>
        <v>2</v>
      </c>
      <c r="F19" s="16" t="str">
        <f>IFERROR(VLOOKUP(B19,#REF!,6,FALSE),"")</f>
        <v/>
      </c>
      <c r="G19" s="17">
        <v>37500</v>
      </c>
      <c r="H19" s="17">
        <v>37500</v>
      </c>
      <c r="I19" s="17" t="str">
        <f>IFERROR(VLOOKUP(B19,#REF!,9,FALSE),"")</f>
        <v/>
      </c>
      <c r="J19" s="17">
        <v>7500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7500</v>
      </c>
      <c r="Q19" s="17">
        <v>0</v>
      </c>
      <c r="R19" s="19">
        <v>45000</v>
      </c>
      <c r="S19" s="20">
        <v>12</v>
      </c>
      <c r="T19" s="21">
        <v>11.9</v>
      </c>
      <c r="U19" s="19">
        <v>3750</v>
      </c>
      <c r="V19" s="17">
        <v>3780</v>
      </c>
      <c r="W19" s="22">
        <v>1</v>
      </c>
      <c r="X19" s="23">
        <f t="shared" si="3"/>
        <v>100</v>
      </c>
      <c r="Y19" s="17">
        <v>10013219</v>
      </c>
      <c r="Z19" s="17">
        <v>12899</v>
      </c>
      <c r="AA19" s="17">
        <v>9250</v>
      </c>
      <c r="AB19" s="17">
        <v>5100</v>
      </c>
      <c r="AC19" s="15" t="s">
        <v>36</v>
      </c>
    </row>
    <row r="20" spans="1:29">
      <c r="A20" s="13" t="str">
        <f t="shared" si="0"/>
        <v>ZeroZero</v>
      </c>
      <c r="B20" s="14" t="s">
        <v>85</v>
      </c>
      <c r="C20" s="15" t="s">
        <v>71</v>
      </c>
      <c r="D20" s="24" t="str">
        <f t="shared" si="1"/>
        <v>--</v>
      </c>
      <c r="E20" s="18" t="str">
        <f t="shared" si="2"/>
        <v>前八週無拉料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7500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7500</v>
      </c>
      <c r="Q20" s="17">
        <v>0</v>
      </c>
      <c r="R20" s="19">
        <v>7500</v>
      </c>
      <c r="S20" s="20" t="s">
        <v>34</v>
      </c>
      <c r="T20" s="21" t="s">
        <v>34</v>
      </c>
      <c r="U20" s="19">
        <v>0</v>
      </c>
      <c r="V20" s="17" t="s">
        <v>34</v>
      </c>
      <c r="W20" s="22" t="s">
        <v>35</v>
      </c>
      <c r="X20" s="23" t="str">
        <f t="shared" si="3"/>
        <v>E</v>
      </c>
      <c r="Y20" s="17">
        <v>0</v>
      </c>
      <c r="Z20" s="17">
        <v>0</v>
      </c>
      <c r="AA20" s="17">
        <v>0</v>
      </c>
      <c r="AB20" s="17">
        <v>0</v>
      </c>
      <c r="AC20" s="15" t="s">
        <v>36</v>
      </c>
    </row>
    <row r="21" spans="1:29">
      <c r="A21" s="13" t="str">
        <f t="shared" si="0"/>
        <v>OverStock</v>
      </c>
      <c r="B21" s="14" t="s">
        <v>86</v>
      </c>
      <c r="C21" s="15" t="s">
        <v>71</v>
      </c>
      <c r="D21" s="24">
        <f t="shared" si="1"/>
        <v>23.6</v>
      </c>
      <c r="E21" s="18">
        <f t="shared" si="2"/>
        <v>16</v>
      </c>
      <c r="F21" s="16" t="str">
        <f>IFERROR(VLOOKUP(B21,#REF!,6,FALSE),"")</f>
        <v/>
      </c>
      <c r="G21" s="17">
        <v>12500</v>
      </c>
      <c r="H21" s="17">
        <v>12500</v>
      </c>
      <c r="I21" s="17" t="str">
        <f>IFERROR(VLOOKUP(B21,#REF!,9,FALSE),"")</f>
        <v/>
      </c>
      <c r="J21" s="17">
        <v>5000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5000</v>
      </c>
      <c r="Q21" s="17">
        <v>0</v>
      </c>
      <c r="R21" s="19">
        <v>17500</v>
      </c>
      <c r="S21" s="20">
        <v>55.9</v>
      </c>
      <c r="T21" s="21">
        <v>82.5</v>
      </c>
      <c r="U21" s="19">
        <v>313</v>
      </c>
      <c r="V21" s="17">
        <v>212</v>
      </c>
      <c r="W21" s="22">
        <v>0.7</v>
      </c>
      <c r="X21" s="23">
        <f t="shared" si="3"/>
        <v>100</v>
      </c>
      <c r="Y21" s="17">
        <v>350</v>
      </c>
      <c r="Z21" s="17">
        <v>1042</v>
      </c>
      <c r="AA21" s="17">
        <v>598</v>
      </c>
      <c r="AB21" s="17">
        <v>380</v>
      </c>
      <c r="AC21" s="15" t="s">
        <v>36</v>
      </c>
    </row>
    <row r="22" spans="1:29">
      <c r="A22" s="13" t="str">
        <f t="shared" si="0"/>
        <v>OverStock</v>
      </c>
      <c r="B22" s="14" t="s">
        <v>87</v>
      </c>
      <c r="C22" s="15" t="s">
        <v>71</v>
      </c>
      <c r="D22" s="24">
        <f t="shared" si="1"/>
        <v>46.9</v>
      </c>
      <c r="E22" s="18">
        <f t="shared" si="2"/>
        <v>28</v>
      </c>
      <c r="F22" s="16" t="str">
        <f>IFERROR(VLOOKUP(B22,#REF!,6,FALSE),"")</f>
        <v/>
      </c>
      <c r="G22" s="17">
        <v>5000</v>
      </c>
      <c r="H22" s="17">
        <v>0</v>
      </c>
      <c r="I22" s="17" t="str">
        <f>IFERROR(VLOOKUP(B22,#REF!,9,FALSE),"")</f>
        <v/>
      </c>
      <c r="J22" s="17">
        <v>17500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17500</v>
      </c>
      <c r="Q22" s="17">
        <v>0</v>
      </c>
      <c r="R22" s="19">
        <v>22500</v>
      </c>
      <c r="S22" s="20">
        <v>36</v>
      </c>
      <c r="T22" s="21">
        <v>60.3</v>
      </c>
      <c r="U22" s="19">
        <v>625</v>
      </c>
      <c r="V22" s="17">
        <v>373</v>
      </c>
      <c r="W22" s="22">
        <v>0.6</v>
      </c>
      <c r="X22" s="23">
        <f t="shared" si="3"/>
        <v>100</v>
      </c>
      <c r="Y22" s="17">
        <v>1189</v>
      </c>
      <c r="Z22" s="17">
        <v>1214</v>
      </c>
      <c r="AA22" s="17">
        <v>1138</v>
      </c>
      <c r="AB22" s="17">
        <v>540</v>
      </c>
      <c r="AC22" s="15" t="s">
        <v>36</v>
      </c>
    </row>
    <row r="23" spans="1:29">
      <c r="A23" s="13" t="str">
        <f t="shared" si="0"/>
        <v>OverStock</v>
      </c>
      <c r="B23" s="14" t="s">
        <v>88</v>
      </c>
      <c r="C23" s="15" t="s">
        <v>71</v>
      </c>
      <c r="D23" s="24">
        <f t="shared" si="1"/>
        <v>8.1</v>
      </c>
      <c r="E23" s="18">
        <f t="shared" si="2"/>
        <v>22</v>
      </c>
      <c r="F23" s="16" t="str">
        <f>IFERROR(VLOOKUP(B23,#REF!,6,FALSE),"")</f>
        <v/>
      </c>
      <c r="G23" s="17">
        <v>55000</v>
      </c>
      <c r="H23" s="17">
        <v>40000</v>
      </c>
      <c r="I23" s="17" t="str">
        <f>IFERROR(VLOOKUP(B23,#REF!,9,FALSE),"")</f>
        <v/>
      </c>
      <c r="J23" s="17">
        <v>27500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27500</v>
      </c>
      <c r="Q23" s="17">
        <v>0</v>
      </c>
      <c r="R23" s="19">
        <v>82500</v>
      </c>
      <c r="S23" s="20">
        <v>66</v>
      </c>
      <c r="T23" s="21">
        <v>24.4</v>
      </c>
      <c r="U23" s="19">
        <v>1250</v>
      </c>
      <c r="V23" s="17">
        <v>3381</v>
      </c>
      <c r="W23" s="22">
        <v>2.7</v>
      </c>
      <c r="X23" s="23">
        <f t="shared" si="3"/>
        <v>150</v>
      </c>
      <c r="Y23" s="17">
        <v>10012537</v>
      </c>
      <c r="Z23" s="17">
        <v>10694</v>
      </c>
      <c r="AA23" s="17">
        <v>8480</v>
      </c>
      <c r="AB23" s="17">
        <v>4400</v>
      </c>
      <c r="AC23" s="15" t="s">
        <v>36</v>
      </c>
    </row>
    <row r="24" spans="1:29">
      <c r="A24" s="13" t="str">
        <f t="shared" si="0"/>
        <v>ZeroZero</v>
      </c>
      <c r="B24" s="14" t="s">
        <v>89</v>
      </c>
      <c r="C24" s="15" t="s">
        <v>71</v>
      </c>
      <c r="D24" s="24" t="str">
        <f t="shared" si="1"/>
        <v>--</v>
      </c>
      <c r="E24" s="18" t="str">
        <f t="shared" si="2"/>
        <v>前八週無拉料</v>
      </c>
      <c r="F24" s="16" t="str">
        <f>IFERROR(VLOOKUP(B24,#REF!,6,FALSE),"")</f>
        <v/>
      </c>
      <c r="G24" s="17">
        <v>10000</v>
      </c>
      <c r="H24" s="17">
        <v>10000</v>
      </c>
      <c r="I24" s="17" t="str">
        <f>IFERROR(VLOOKUP(B24,#REF!,9,FALSE),"")</f>
        <v/>
      </c>
      <c r="J24" s="17">
        <v>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0</v>
      </c>
      <c r="R24" s="19">
        <v>10000</v>
      </c>
      <c r="S24" s="20" t="s">
        <v>34</v>
      </c>
      <c r="T24" s="21" t="s">
        <v>34</v>
      </c>
      <c r="U24" s="19">
        <v>0</v>
      </c>
      <c r="V24" s="17" t="s">
        <v>34</v>
      </c>
      <c r="W24" s="22" t="s">
        <v>35</v>
      </c>
      <c r="X24" s="23" t="str">
        <f t="shared" si="3"/>
        <v>E</v>
      </c>
      <c r="Y24" s="17">
        <v>0</v>
      </c>
      <c r="Z24" s="17">
        <v>0</v>
      </c>
      <c r="AA24" s="17">
        <v>0</v>
      </c>
      <c r="AB24" s="17">
        <v>0</v>
      </c>
      <c r="AC24" s="15" t="s">
        <v>36</v>
      </c>
    </row>
    <row r="25" spans="1:29">
      <c r="A25" s="13" t="str">
        <f t="shared" si="0"/>
        <v>ZeroZero</v>
      </c>
      <c r="B25" s="14" t="s">
        <v>90</v>
      </c>
      <c r="C25" s="15" t="s">
        <v>71</v>
      </c>
      <c r="D25" s="24" t="str">
        <f t="shared" si="1"/>
        <v>--</v>
      </c>
      <c r="E25" s="18" t="str">
        <f t="shared" si="2"/>
        <v>前八週無拉料</v>
      </c>
      <c r="F25" s="16" t="str">
        <f>IFERROR(VLOOKUP(B25,#REF!,6,FALSE),"")</f>
        <v/>
      </c>
      <c r="G25" s="17">
        <v>140000</v>
      </c>
      <c r="H25" s="17">
        <v>102500</v>
      </c>
      <c r="I25" s="17" t="str">
        <f>IFERROR(VLOOKUP(B25,#REF!,9,FALSE),"")</f>
        <v/>
      </c>
      <c r="J25" s="17">
        <v>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0</v>
      </c>
      <c r="Q25" s="17">
        <v>0</v>
      </c>
      <c r="R25" s="19">
        <v>140000</v>
      </c>
      <c r="S25" s="20" t="s">
        <v>34</v>
      </c>
      <c r="T25" s="21" t="s">
        <v>34</v>
      </c>
      <c r="U25" s="19">
        <v>0</v>
      </c>
      <c r="V25" s="17" t="s">
        <v>34</v>
      </c>
      <c r="W25" s="22" t="s">
        <v>35</v>
      </c>
      <c r="X25" s="23" t="str">
        <f t="shared" si="3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36</v>
      </c>
    </row>
    <row r="26" spans="1:29">
      <c r="A26" s="13" t="str">
        <f t="shared" si="0"/>
        <v>FCST</v>
      </c>
      <c r="B26" s="14" t="s">
        <v>91</v>
      </c>
      <c r="C26" s="15" t="s">
        <v>92</v>
      </c>
      <c r="D26" s="24">
        <f t="shared" si="1"/>
        <v>11.6</v>
      </c>
      <c r="E26" s="18" t="str">
        <f t="shared" si="2"/>
        <v>前八週無拉料</v>
      </c>
      <c r="F26" s="16" t="str">
        <f>IFERROR(VLOOKUP(B26,#REF!,6,FALSE),"")</f>
        <v/>
      </c>
      <c r="G26" s="17">
        <v>75000</v>
      </c>
      <c r="H26" s="17">
        <v>45000</v>
      </c>
      <c r="I26" s="17" t="str">
        <f>IFERROR(VLOOKUP(B26,#REF!,9,FALSE),"")</f>
        <v/>
      </c>
      <c r="J26" s="17">
        <v>12000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9000</v>
      </c>
      <c r="Q26" s="17">
        <v>3000</v>
      </c>
      <c r="R26" s="19">
        <v>87000</v>
      </c>
      <c r="S26" s="20" t="s">
        <v>34</v>
      </c>
      <c r="T26" s="21">
        <v>84.4</v>
      </c>
      <c r="U26" s="19">
        <v>0</v>
      </c>
      <c r="V26" s="17">
        <v>1031</v>
      </c>
      <c r="W26" s="22" t="s">
        <v>43</v>
      </c>
      <c r="X26" s="23" t="str">
        <f t="shared" si="3"/>
        <v>F</v>
      </c>
      <c r="Y26" s="17">
        <v>6000</v>
      </c>
      <c r="Z26" s="17">
        <v>800</v>
      </c>
      <c r="AA26" s="17">
        <v>2472</v>
      </c>
      <c r="AB26" s="17">
        <v>1010</v>
      </c>
      <c r="AC26" s="15" t="s">
        <v>36</v>
      </c>
    </row>
    <row r="27" spans="1:29">
      <c r="A27" s="13" t="str">
        <f t="shared" si="0"/>
        <v>OverStock</v>
      </c>
      <c r="B27" s="14" t="s">
        <v>93</v>
      </c>
      <c r="C27" s="15" t="s">
        <v>92</v>
      </c>
      <c r="D27" s="24">
        <f t="shared" si="1"/>
        <v>0</v>
      </c>
      <c r="E27" s="18">
        <f t="shared" si="2"/>
        <v>0</v>
      </c>
      <c r="F27" s="16" t="str">
        <f>IFERROR(VLOOKUP(B27,#REF!,6,FALSE),"")</f>
        <v/>
      </c>
      <c r="G27" s="17">
        <v>60000</v>
      </c>
      <c r="H27" s="17">
        <v>60000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60000</v>
      </c>
      <c r="S27" s="20">
        <v>53.3</v>
      </c>
      <c r="T27" s="21">
        <v>152.30000000000001</v>
      </c>
      <c r="U27" s="19">
        <v>1125</v>
      </c>
      <c r="V27" s="17">
        <v>394</v>
      </c>
      <c r="W27" s="22">
        <v>0.4</v>
      </c>
      <c r="X27" s="23">
        <f t="shared" si="3"/>
        <v>50</v>
      </c>
      <c r="Y27" s="17">
        <v>0</v>
      </c>
      <c r="Z27" s="17">
        <v>1527</v>
      </c>
      <c r="AA27" s="17">
        <v>2020</v>
      </c>
      <c r="AB27" s="17">
        <v>1985</v>
      </c>
      <c r="AC27" s="15" t="s">
        <v>36</v>
      </c>
    </row>
    <row r="28" spans="1:29">
      <c r="A28" s="13" t="str">
        <f t="shared" si="0"/>
        <v>FCST</v>
      </c>
      <c r="B28" s="14" t="s">
        <v>94</v>
      </c>
      <c r="C28" s="15" t="s">
        <v>92</v>
      </c>
      <c r="D28" s="24">
        <f t="shared" si="1"/>
        <v>176.5</v>
      </c>
      <c r="E28" s="18" t="str">
        <f t="shared" si="2"/>
        <v>前八週無拉料</v>
      </c>
      <c r="F28" s="16" t="str">
        <f>IFERROR(VLOOKUP(B28,#REF!,6,FALSE),"")</f>
        <v/>
      </c>
      <c r="G28" s="17">
        <v>270000</v>
      </c>
      <c r="H28" s="17">
        <v>60000</v>
      </c>
      <c r="I28" s="17" t="str">
        <f>IFERROR(VLOOKUP(B28,#REF!,9,FALSE),"")</f>
        <v/>
      </c>
      <c r="J28" s="17">
        <v>129000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126000</v>
      </c>
      <c r="Q28" s="17">
        <v>3000</v>
      </c>
      <c r="R28" s="19">
        <v>399000</v>
      </c>
      <c r="S28" s="20" t="s">
        <v>34</v>
      </c>
      <c r="T28" s="21">
        <v>545.79999999999995</v>
      </c>
      <c r="U28" s="19">
        <v>0</v>
      </c>
      <c r="V28" s="17">
        <v>731</v>
      </c>
      <c r="W28" s="22" t="s">
        <v>43</v>
      </c>
      <c r="X28" s="23" t="str">
        <f t="shared" si="3"/>
        <v>F</v>
      </c>
      <c r="Y28" s="17">
        <v>2707</v>
      </c>
      <c r="Z28" s="17">
        <v>2250</v>
      </c>
      <c r="AA28" s="17">
        <v>2220</v>
      </c>
      <c r="AB28" s="17">
        <v>3100</v>
      </c>
      <c r="AC28" s="15" t="s">
        <v>36</v>
      </c>
    </row>
    <row r="29" spans="1:29">
      <c r="A29" s="13" t="str">
        <f t="shared" si="0"/>
        <v>Normal</v>
      </c>
      <c r="B29" s="14" t="s">
        <v>95</v>
      </c>
      <c r="C29" s="15" t="s">
        <v>92</v>
      </c>
      <c r="D29" s="24">
        <f t="shared" si="1"/>
        <v>57.2</v>
      </c>
      <c r="E29" s="18">
        <f t="shared" si="2"/>
        <v>6.6</v>
      </c>
      <c r="F29" s="16" t="str">
        <f>IFERROR(VLOOKUP(B29,#REF!,6,FALSE),"")</f>
        <v/>
      </c>
      <c r="G29" s="17">
        <v>516000</v>
      </c>
      <c r="H29" s="17">
        <v>132000</v>
      </c>
      <c r="I29" s="17" t="str">
        <f>IFERROR(VLOOKUP(B29,#REF!,9,FALSE),"")</f>
        <v/>
      </c>
      <c r="J29" s="17">
        <v>267000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210000</v>
      </c>
      <c r="Q29" s="17">
        <v>57000</v>
      </c>
      <c r="R29" s="19">
        <v>783000</v>
      </c>
      <c r="S29" s="20">
        <v>19.3</v>
      </c>
      <c r="T29" s="21">
        <v>167.8</v>
      </c>
      <c r="U29" s="19">
        <v>40500</v>
      </c>
      <c r="V29" s="17">
        <v>4667</v>
      </c>
      <c r="W29" s="22">
        <v>0.1</v>
      </c>
      <c r="X29" s="23">
        <f t="shared" si="3"/>
        <v>50</v>
      </c>
      <c r="Y29" s="17">
        <v>39000</v>
      </c>
      <c r="Z29" s="17">
        <v>3000</v>
      </c>
      <c r="AA29" s="17">
        <v>0</v>
      </c>
      <c r="AB29" s="17">
        <v>0</v>
      </c>
      <c r="AC29" s="15" t="s">
        <v>36</v>
      </c>
    </row>
    <row r="30" spans="1:29">
      <c r="A30" s="13" t="str">
        <f t="shared" si="0"/>
        <v>OverStock</v>
      </c>
      <c r="B30" s="14" t="s">
        <v>96</v>
      </c>
      <c r="C30" s="15" t="s">
        <v>92</v>
      </c>
      <c r="D30" s="24">
        <f t="shared" si="1"/>
        <v>42.7</v>
      </c>
      <c r="E30" s="18">
        <f t="shared" si="2"/>
        <v>53.3</v>
      </c>
      <c r="F30" s="16" t="str">
        <f>IFERROR(VLOOKUP(B30,#REF!,6,FALSE),"")</f>
        <v/>
      </c>
      <c r="G30" s="17">
        <v>0</v>
      </c>
      <c r="H30" s="17">
        <v>0</v>
      </c>
      <c r="I30" s="17" t="str">
        <f>IFERROR(VLOOKUP(B30,#REF!,9,FALSE),"")</f>
        <v/>
      </c>
      <c r="J30" s="17">
        <v>300000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288000</v>
      </c>
      <c r="Q30" s="17">
        <v>12000</v>
      </c>
      <c r="R30" s="19">
        <v>300000</v>
      </c>
      <c r="S30" s="20">
        <v>53.3</v>
      </c>
      <c r="T30" s="21">
        <v>42.7</v>
      </c>
      <c r="U30" s="19">
        <v>5625</v>
      </c>
      <c r="V30" s="17">
        <v>7022</v>
      </c>
      <c r="W30" s="22">
        <v>1.2</v>
      </c>
      <c r="X30" s="23">
        <f t="shared" si="3"/>
        <v>100</v>
      </c>
      <c r="Y30" s="17">
        <v>9556</v>
      </c>
      <c r="Z30" s="17">
        <v>27297</v>
      </c>
      <c r="AA30" s="17">
        <v>26878</v>
      </c>
      <c r="AB30" s="17">
        <v>24177</v>
      </c>
      <c r="AC30" s="15" t="s">
        <v>36</v>
      </c>
    </row>
    <row r="31" spans="1:29">
      <c r="A31" s="13" t="str">
        <f t="shared" si="0"/>
        <v>OverStock</v>
      </c>
      <c r="B31" s="14" t="s">
        <v>97</v>
      </c>
      <c r="C31" s="15" t="s">
        <v>92</v>
      </c>
      <c r="D31" s="24">
        <f t="shared" si="1"/>
        <v>43.6</v>
      </c>
      <c r="E31" s="18">
        <f t="shared" si="2"/>
        <v>84</v>
      </c>
      <c r="F31" s="16" t="str">
        <f>IFERROR(VLOOKUP(B31,#REF!,6,FALSE),"")</f>
        <v/>
      </c>
      <c r="G31" s="17">
        <v>0</v>
      </c>
      <c r="H31" s="17">
        <v>0</v>
      </c>
      <c r="I31" s="17" t="str">
        <f>IFERROR(VLOOKUP(B31,#REF!,9,FALSE),"")</f>
        <v/>
      </c>
      <c r="J31" s="17">
        <v>189000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189000</v>
      </c>
      <c r="Q31" s="17">
        <v>0</v>
      </c>
      <c r="R31" s="19">
        <v>189000</v>
      </c>
      <c r="S31" s="20">
        <v>84</v>
      </c>
      <c r="T31" s="21">
        <v>43.6</v>
      </c>
      <c r="U31" s="19">
        <v>2250</v>
      </c>
      <c r="V31" s="17">
        <v>4333</v>
      </c>
      <c r="W31" s="22">
        <v>1.9</v>
      </c>
      <c r="X31" s="23">
        <f t="shared" si="3"/>
        <v>100</v>
      </c>
      <c r="Y31" s="17">
        <v>15000</v>
      </c>
      <c r="Z31" s="17">
        <v>15000</v>
      </c>
      <c r="AA31" s="17">
        <v>9000</v>
      </c>
      <c r="AB31" s="17">
        <v>15000</v>
      </c>
      <c r="AC31" s="15" t="s">
        <v>36</v>
      </c>
    </row>
    <row r="32" spans="1:29">
      <c r="A32" s="13" t="str">
        <f t="shared" si="0"/>
        <v>OverStock</v>
      </c>
      <c r="B32" s="14" t="s">
        <v>98</v>
      </c>
      <c r="C32" s="15" t="s">
        <v>92</v>
      </c>
      <c r="D32" s="24">
        <f t="shared" si="1"/>
        <v>43.9</v>
      </c>
      <c r="E32" s="18">
        <f t="shared" si="2"/>
        <v>29.1</v>
      </c>
      <c r="F32" s="16" t="str">
        <f>IFERROR(VLOOKUP(B32,#REF!,6,FALSE),"")</f>
        <v/>
      </c>
      <c r="G32" s="17">
        <v>1284000</v>
      </c>
      <c r="H32" s="17">
        <v>0</v>
      </c>
      <c r="I32" s="17" t="str">
        <f>IFERROR(VLOOKUP(B32,#REF!,9,FALSE),"")</f>
        <v/>
      </c>
      <c r="J32" s="17">
        <v>120000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108000</v>
      </c>
      <c r="Q32" s="17">
        <v>12000</v>
      </c>
      <c r="R32" s="19">
        <v>1404000</v>
      </c>
      <c r="S32" s="20">
        <v>340.4</v>
      </c>
      <c r="T32" s="21">
        <v>513.5</v>
      </c>
      <c r="U32" s="19">
        <v>4125</v>
      </c>
      <c r="V32" s="17">
        <v>2734</v>
      </c>
      <c r="W32" s="22">
        <v>0.7</v>
      </c>
      <c r="X32" s="23">
        <f t="shared" si="3"/>
        <v>100</v>
      </c>
      <c r="Y32" s="17">
        <v>0</v>
      </c>
      <c r="Z32" s="17">
        <v>14742</v>
      </c>
      <c r="AA32" s="17">
        <v>11166</v>
      </c>
      <c r="AB32" s="17">
        <v>1296</v>
      </c>
      <c r="AC32" s="15" t="s">
        <v>36</v>
      </c>
    </row>
    <row r="33" spans="1:29">
      <c r="A33" s="13" t="str">
        <f t="shared" si="0"/>
        <v>OverStock</v>
      </c>
      <c r="B33" s="14" t="s">
        <v>99</v>
      </c>
      <c r="C33" s="15" t="s">
        <v>92</v>
      </c>
      <c r="D33" s="24" t="str">
        <f t="shared" si="1"/>
        <v>--</v>
      </c>
      <c r="E33" s="18">
        <f t="shared" si="2"/>
        <v>19.8</v>
      </c>
      <c r="F33" s="16" t="str">
        <f>IFERROR(VLOOKUP(B33,#REF!,6,FALSE),"")</f>
        <v/>
      </c>
      <c r="G33" s="17">
        <v>210000</v>
      </c>
      <c r="H33" s="17">
        <v>51000</v>
      </c>
      <c r="I33" s="17" t="str">
        <f>IFERROR(VLOOKUP(B33,#REF!,9,FALSE),"")</f>
        <v/>
      </c>
      <c r="J33" s="17">
        <v>156000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156000</v>
      </c>
      <c r="Q33" s="17">
        <v>0</v>
      </c>
      <c r="R33" s="19">
        <v>366000</v>
      </c>
      <c r="S33" s="20">
        <v>46.5</v>
      </c>
      <c r="T33" s="21" t="s">
        <v>34</v>
      </c>
      <c r="U33" s="19">
        <v>7875</v>
      </c>
      <c r="V33" s="17" t="s">
        <v>34</v>
      </c>
      <c r="W33" s="22" t="s">
        <v>35</v>
      </c>
      <c r="X33" s="23" t="str">
        <f t="shared" si="3"/>
        <v>E</v>
      </c>
      <c r="Y33" s="17">
        <v>0</v>
      </c>
      <c r="Z33" s="17">
        <v>0</v>
      </c>
      <c r="AA33" s="17">
        <v>0</v>
      </c>
      <c r="AB33" s="17">
        <v>0</v>
      </c>
      <c r="AC33" s="15" t="s">
        <v>36</v>
      </c>
    </row>
    <row r="34" spans="1:29">
      <c r="A34" s="13" t="str">
        <f t="shared" si="0"/>
        <v>OverStock</v>
      </c>
      <c r="B34" s="14" t="s">
        <v>100</v>
      </c>
      <c r="C34" s="15" t="s">
        <v>92</v>
      </c>
      <c r="D34" s="24">
        <f t="shared" si="1"/>
        <v>8.4</v>
      </c>
      <c r="E34" s="18">
        <f t="shared" si="2"/>
        <v>9</v>
      </c>
      <c r="F34" s="16" t="str">
        <f>IFERROR(VLOOKUP(B34,#REF!,6,FALSE),"")</f>
        <v/>
      </c>
      <c r="G34" s="17">
        <v>4416000</v>
      </c>
      <c r="H34" s="17">
        <v>1254000</v>
      </c>
      <c r="I34" s="17" t="str">
        <f>IFERROR(VLOOKUP(B34,#REF!,9,FALSE),"")</f>
        <v/>
      </c>
      <c r="J34" s="17">
        <v>2427000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1386000</v>
      </c>
      <c r="Q34" s="17">
        <v>1041000</v>
      </c>
      <c r="R34" s="19">
        <v>6843000</v>
      </c>
      <c r="S34" s="20">
        <v>25.3</v>
      </c>
      <c r="T34" s="21">
        <v>23.7</v>
      </c>
      <c r="U34" s="19">
        <v>270375</v>
      </c>
      <c r="V34" s="17">
        <v>288294</v>
      </c>
      <c r="W34" s="22">
        <v>1.1000000000000001</v>
      </c>
      <c r="X34" s="23">
        <f t="shared" si="3"/>
        <v>100</v>
      </c>
      <c r="Y34" s="17">
        <v>495581</v>
      </c>
      <c r="Z34" s="17">
        <v>1167462</v>
      </c>
      <c r="AA34" s="17">
        <v>1161600</v>
      </c>
      <c r="AB34" s="17">
        <v>575000</v>
      </c>
      <c r="AC34" s="15" t="s">
        <v>36</v>
      </c>
    </row>
    <row r="35" spans="1:29">
      <c r="A35" s="13" t="str">
        <f t="shared" si="0"/>
        <v>FCST</v>
      </c>
      <c r="B35" s="14" t="s">
        <v>101</v>
      </c>
      <c r="C35" s="15" t="s">
        <v>92</v>
      </c>
      <c r="D35" s="24">
        <f t="shared" si="1"/>
        <v>27.1</v>
      </c>
      <c r="E35" s="18" t="str">
        <f t="shared" si="2"/>
        <v>前八週無拉料</v>
      </c>
      <c r="F35" s="16" t="str">
        <f>IFERROR(VLOOKUP(B35,#REF!,6,FALSE),"")</f>
        <v/>
      </c>
      <c r="G35" s="17">
        <v>0</v>
      </c>
      <c r="H35" s="17">
        <v>0</v>
      </c>
      <c r="I35" s="17" t="str">
        <f>IFERROR(VLOOKUP(B35,#REF!,9,FALSE),"")</f>
        <v/>
      </c>
      <c r="J35" s="17">
        <v>6000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3000</v>
      </c>
      <c r="Q35" s="17">
        <v>3000</v>
      </c>
      <c r="R35" s="19">
        <v>6000</v>
      </c>
      <c r="S35" s="20" t="s">
        <v>34</v>
      </c>
      <c r="T35" s="21">
        <v>27.1</v>
      </c>
      <c r="U35" s="19">
        <v>0</v>
      </c>
      <c r="V35" s="17">
        <v>221</v>
      </c>
      <c r="W35" s="22" t="s">
        <v>43</v>
      </c>
      <c r="X35" s="23" t="str">
        <f t="shared" si="3"/>
        <v>F</v>
      </c>
      <c r="Y35" s="17">
        <v>1562</v>
      </c>
      <c r="Z35" s="17">
        <v>1000</v>
      </c>
      <c r="AA35" s="17">
        <v>0</v>
      </c>
      <c r="AB35" s="17">
        <v>0</v>
      </c>
      <c r="AC35" s="15" t="s">
        <v>36</v>
      </c>
    </row>
    <row r="36" spans="1:29">
      <c r="A36" s="13" t="str">
        <f t="shared" si="0"/>
        <v>OverStock</v>
      </c>
      <c r="B36" s="14" t="s">
        <v>102</v>
      </c>
      <c r="C36" s="15" t="s">
        <v>92</v>
      </c>
      <c r="D36" s="24">
        <f t="shared" si="1"/>
        <v>33</v>
      </c>
      <c r="E36" s="18">
        <f t="shared" si="2"/>
        <v>32</v>
      </c>
      <c r="F36" s="16" t="str">
        <f>IFERROR(VLOOKUP(B36,#REF!,6,FALSE),"")</f>
        <v/>
      </c>
      <c r="G36" s="17">
        <v>6000</v>
      </c>
      <c r="H36" s="17">
        <v>6000</v>
      </c>
      <c r="I36" s="17" t="str">
        <f>IFERROR(VLOOKUP(B36,#REF!,9,FALSE),"")</f>
        <v/>
      </c>
      <c r="J36" s="17">
        <v>24000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21000</v>
      </c>
      <c r="Q36" s="17">
        <v>3000</v>
      </c>
      <c r="R36" s="19">
        <v>30000</v>
      </c>
      <c r="S36" s="20">
        <v>40</v>
      </c>
      <c r="T36" s="21">
        <v>41.2</v>
      </c>
      <c r="U36" s="19">
        <v>750</v>
      </c>
      <c r="V36" s="17">
        <v>728</v>
      </c>
      <c r="W36" s="22">
        <v>1</v>
      </c>
      <c r="X36" s="23">
        <f t="shared" si="3"/>
        <v>100</v>
      </c>
      <c r="Y36" s="17">
        <v>250</v>
      </c>
      <c r="Z36" s="17">
        <v>3600</v>
      </c>
      <c r="AA36" s="17">
        <v>2700</v>
      </c>
      <c r="AB36" s="17">
        <v>2500</v>
      </c>
      <c r="AC36" s="15" t="s">
        <v>36</v>
      </c>
    </row>
    <row r="37" spans="1:29">
      <c r="A37" s="13" t="str">
        <f t="shared" si="0"/>
        <v>OverStock</v>
      </c>
      <c r="B37" s="14" t="s">
        <v>103</v>
      </c>
      <c r="C37" s="15" t="s">
        <v>92</v>
      </c>
      <c r="D37" s="24">
        <f t="shared" si="1"/>
        <v>53.9</v>
      </c>
      <c r="E37" s="18">
        <f t="shared" si="2"/>
        <v>120</v>
      </c>
      <c r="F37" s="16" t="str">
        <f>IFERROR(VLOOKUP(B37,#REF!,6,FALSE),"")</f>
        <v/>
      </c>
      <c r="G37" s="17">
        <v>27000</v>
      </c>
      <c r="H37" s="17">
        <v>0</v>
      </c>
      <c r="I37" s="17" t="str">
        <f>IFERROR(VLOOKUP(B37,#REF!,9,FALSE),"")</f>
        <v/>
      </c>
      <c r="J37" s="17">
        <v>45000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45000</v>
      </c>
      <c r="Q37" s="17">
        <v>0</v>
      </c>
      <c r="R37" s="19">
        <v>72000</v>
      </c>
      <c r="S37" s="20">
        <v>192</v>
      </c>
      <c r="T37" s="21">
        <v>86.2</v>
      </c>
      <c r="U37" s="19">
        <v>375</v>
      </c>
      <c r="V37" s="17">
        <v>835</v>
      </c>
      <c r="W37" s="22">
        <v>2.2000000000000002</v>
      </c>
      <c r="X37" s="23">
        <f t="shared" si="3"/>
        <v>150</v>
      </c>
      <c r="Y37" s="17">
        <v>0</v>
      </c>
      <c r="Z37" s="17">
        <v>3207</v>
      </c>
      <c r="AA37" s="17">
        <v>4305</v>
      </c>
      <c r="AB37" s="17">
        <v>5835</v>
      </c>
      <c r="AC37" s="15" t="s">
        <v>36</v>
      </c>
    </row>
    <row r="38" spans="1:29">
      <c r="A38" s="13" t="str">
        <f t="shared" si="0"/>
        <v>OverStock</v>
      </c>
      <c r="B38" s="14" t="s">
        <v>104</v>
      </c>
      <c r="C38" s="15" t="s">
        <v>92</v>
      </c>
      <c r="D38" s="24">
        <f t="shared" si="1"/>
        <v>10.9</v>
      </c>
      <c r="E38" s="18">
        <f t="shared" si="2"/>
        <v>10.199999999999999</v>
      </c>
      <c r="F38" s="16" t="str">
        <f>IFERROR(VLOOKUP(B38,#REF!,6,FALSE),"")</f>
        <v/>
      </c>
      <c r="G38" s="17">
        <v>120000</v>
      </c>
      <c r="H38" s="17">
        <v>0</v>
      </c>
      <c r="I38" s="17" t="str">
        <f>IFERROR(VLOOKUP(B38,#REF!,9,FALSE),"")</f>
        <v/>
      </c>
      <c r="J38" s="17">
        <v>69000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27000</v>
      </c>
      <c r="Q38" s="17">
        <v>42000</v>
      </c>
      <c r="R38" s="19">
        <v>189000</v>
      </c>
      <c r="S38" s="20">
        <v>28</v>
      </c>
      <c r="T38" s="21">
        <v>29.8</v>
      </c>
      <c r="U38" s="19">
        <v>6750</v>
      </c>
      <c r="V38" s="17">
        <v>6339</v>
      </c>
      <c r="W38" s="22">
        <v>0.9</v>
      </c>
      <c r="X38" s="23">
        <f t="shared" si="3"/>
        <v>100</v>
      </c>
      <c r="Y38" s="17">
        <v>17050</v>
      </c>
      <c r="Z38" s="17">
        <v>28000</v>
      </c>
      <c r="AA38" s="17">
        <v>16000</v>
      </c>
      <c r="AB38" s="17">
        <v>8000</v>
      </c>
      <c r="AC38" s="15" t="s">
        <v>36</v>
      </c>
    </row>
    <row r="39" spans="1:29">
      <c r="A39" s="13" t="str">
        <f t="shared" si="0"/>
        <v>OverStock</v>
      </c>
      <c r="B39" s="14" t="s">
        <v>105</v>
      </c>
      <c r="C39" s="15" t="s">
        <v>92</v>
      </c>
      <c r="D39" s="24">
        <f t="shared" si="1"/>
        <v>14.7</v>
      </c>
      <c r="E39" s="18">
        <f t="shared" si="2"/>
        <v>21.2</v>
      </c>
      <c r="F39" s="16" t="str">
        <f>IFERROR(VLOOKUP(B39,#REF!,6,FALSE),"")</f>
        <v/>
      </c>
      <c r="G39" s="17">
        <v>1038000</v>
      </c>
      <c r="H39" s="17">
        <v>192000</v>
      </c>
      <c r="I39" s="17" t="str">
        <f>IFERROR(VLOOKUP(B39,#REF!,9,FALSE),"")</f>
        <v/>
      </c>
      <c r="J39" s="17">
        <v>945000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645000</v>
      </c>
      <c r="Q39" s="17">
        <v>300000</v>
      </c>
      <c r="R39" s="19">
        <v>1983000</v>
      </c>
      <c r="S39" s="20">
        <v>44.4</v>
      </c>
      <c r="T39" s="21">
        <v>30.8</v>
      </c>
      <c r="U39" s="19">
        <v>44625</v>
      </c>
      <c r="V39" s="17">
        <v>64444</v>
      </c>
      <c r="W39" s="22">
        <v>1.4</v>
      </c>
      <c r="X39" s="23">
        <f t="shared" si="3"/>
        <v>100</v>
      </c>
      <c r="Y39" s="17">
        <v>180000</v>
      </c>
      <c r="Z39" s="17">
        <v>228000</v>
      </c>
      <c r="AA39" s="17">
        <v>216000</v>
      </c>
      <c r="AB39" s="17">
        <v>84000</v>
      </c>
      <c r="AC39" s="15" t="s">
        <v>36</v>
      </c>
    </row>
    <row r="40" spans="1:29">
      <c r="A40" s="13" t="str">
        <f t="shared" si="0"/>
        <v>Normal</v>
      </c>
      <c r="B40" s="14" t="s">
        <v>106</v>
      </c>
      <c r="C40" s="15" t="s">
        <v>92</v>
      </c>
      <c r="D40" s="24">
        <f t="shared" si="1"/>
        <v>31.9</v>
      </c>
      <c r="E40" s="18">
        <f t="shared" si="2"/>
        <v>20.9</v>
      </c>
      <c r="F40" s="16" t="str">
        <f>IFERROR(VLOOKUP(B40,#REF!,6,FALSE),"")</f>
        <v/>
      </c>
      <c r="G40" s="17">
        <v>0</v>
      </c>
      <c r="H40" s="17">
        <v>0</v>
      </c>
      <c r="I40" s="17" t="str">
        <f>IFERROR(VLOOKUP(B40,#REF!,9,FALSE),"")</f>
        <v/>
      </c>
      <c r="J40" s="17">
        <v>204000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204000</v>
      </c>
      <c r="Q40" s="17">
        <v>0</v>
      </c>
      <c r="R40" s="19">
        <v>204000</v>
      </c>
      <c r="S40" s="20">
        <v>20.9</v>
      </c>
      <c r="T40" s="21">
        <v>31.9</v>
      </c>
      <c r="U40" s="19">
        <v>9750</v>
      </c>
      <c r="V40" s="17">
        <v>6389</v>
      </c>
      <c r="W40" s="22">
        <v>0.7</v>
      </c>
      <c r="X40" s="23">
        <f t="shared" si="3"/>
        <v>100</v>
      </c>
      <c r="Y40" s="17">
        <v>2500</v>
      </c>
      <c r="Z40" s="17">
        <v>32500</v>
      </c>
      <c r="AA40" s="17">
        <v>30000</v>
      </c>
      <c r="AB40" s="17">
        <v>17500</v>
      </c>
      <c r="AC40" s="15" t="s">
        <v>36</v>
      </c>
    </row>
    <row r="41" spans="1:29">
      <c r="A41" s="13" t="str">
        <f t="shared" si="0"/>
        <v>Normal</v>
      </c>
      <c r="B41" s="14" t="s">
        <v>107</v>
      </c>
      <c r="C41" s="15" t="s">
        <v>92</v>
      </c>
      <c r="D41" s="24" t="str">
        <f t="shared" si="1"/>
        <v>--</v>
      </c>
      <c r="E41" s="18">
        <f t="shared" si="2"/>
        <v>6.4</v>
      </c>
      <c r="F41" s="16" t="str">
        <f>IFERROR(VLOOKUP(B41,#REF!,6,FALSE),"")</f>
        <v/>
      </c>
      <c r="G41" s="17">
        <v>0</v>
      </c>
      <c r="H41" s="17">
        <v>0</v>
      </c>
      <c r="I41" s="17" t="str">
        <f>IFERROR(VLOOKUP(B41,#REF!,9,FALSE),"")</f>
        <v/>
      </c>
      <c r="J41" s="17">
        <v>48000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42000</v>
      </c>
      <c r="Q41" s="17">
        <v>6000</v>
      </c>
      <c r="R41" s="19">
        <v>48000</v>
      </c>
      <c r="S41" s="20">
        <v>6.4</v>
      </c>
      <c r="T41" s="21" t="s">
        <v>34</v>
      </c>
      <c r="U41" s="19">
        <v>7500</v>
      </c>
      <c r="V41" s="17" t="s">
        <v>34</v>
      </c>
      <c r="W41" s="22" t="s">
        <v>35</v>
      </c>
      <c r="X41" s="23" t="str">
        <f t="shared" si="3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36</v>
      </c>
    </row>
    <row r="42" spans="1:29">
      <c r="A42" s="13" t="str">
        <f t="shared" si="0"/>
        <v>ZeroZero</v>
      </c>
      <c r="B42" s="14" t="s">
        <v>108</v>
      </c>
      <c r="C42" s="15" t="s">
        <v>92</v>
      </c>
      <c r="D42" s="24" t="str">
        <f t="shared" si="1"/>
        <v>--</v>
      </c>
      <c r="E42" s="18" t="str">
        <f t="shared" si="2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15000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15000</v>
      </c>
      <c r="Q42" s="17">
        <v>0</v>
      </c>
      <c r="R42" s="19">
        <v>15000</v>
      </c>
      <c r="S42" s="20" t="s">
        <v>34</v>
      </c>
      <c r="T42" s="21" t="s">
        <v>34</v>
      </c>
      <c r="U42" s="19">
        <v>0</v>
      </c>
      <c r="V42" s="17" t="s">
        <v>34</v>
      </c>
      <c r="W42" s="22" t="s">
        <v>35</v>
      </c>
      <c r="X42" s="23" t="str">
        <f t="shared" si="3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36</v>
      </c>
    </row>
    <row r="43" spans="1:29">
      <c r="A43" s="13" t="str">
        <f t="shared" si="0"/>
        <v>OverStock</v>
      </c>
      <c r="B43" s="14" t="s">
        <v>109</v>
      </c>
      <c r="C43" s="15" t="s">
        <v>92</v>
      </c>
      <c r="D43" s="24">
        <f t="shared" si="1"/>
        <v>20.3</v>
      </c>
      <c r="E43" s="18">
        <f t="shared" si="2"/>
        <v>34.299999999999997</v>
      </c>
      <c r="F43" s="16" t="str">
        <f>IFERROR(VLOOKUP(B43,#REF!,6,FALSE),"")</f>
        <v/>
      </c>
      <c r="G43" s="17">
        <v>0</v>
      </c>
      <c r="H43" s="17">
        <v>0</v>
      </c>
      <c r="I43" s="17" t="str">
        <f>IFERROR(VLOOKUP(B43,#REF!,9,FALSE),"")</f>
        <v/>
      </c>
      <c r="J43" s="17">
        <v>90000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78000</v>
      </c>
      <c r="Q43" s="17">
        <v>12000</v>
      </c>
      <c r="R43" s="19">
        <v>90000</v>
      </c>
      <c r="S43" s="20">
        <v>34.299999999999997</v>
      </c>
      <c r="T43" s="21">
        <v>20.3</v>
      </c>
      <c r="U43" s="19">
        <v>2625</v>
      </c>
      <c r="V43" s="17">
        <v>4425</v>
      </c>
      <c r="W43" s="22">
        <v>1.7</v>
      </c>
      <c r="X43" s="23">
        <f t="shared" si="3"/>
        <v>100</v>
      </c>
      <c r="Y43" s="17">
        <v>7421</v>
      </c>
      <c r="Z43" s="17">
        <v>18720</v>
      </c>
      <c r="AA43" s="17">
        <v>14400</v>
      </c>
      <c r="AB43" s="17">
        <v>7740</v>
      </c>
      <c r="AC43" s="15" t="s">
        <v>36</v>
      </c>
    </row>
    <row r="44" spans="1:29">
      <c r="A44" s="13" t="str">
        <f t="shared" si="0"/>
        <v>OverStock</v>
      </c>
      <c r="B44" s="14" t="s">
        <v>110</v>
      </c>
      <c r="C44" s="15" t="s">
        <v>92</v>
      </c>
      <c r="D44" s="24">
        <f t="shared" si="1"/>
        <v>17.100000000000001</v>
      </c>
      <c r="E44" s="18">
        <f t="shared" si="2"/>
        <v>248</v>
      </c>
      <c r="F44" s="16" t="str">
        <f>IFERROR(VLOOKUP(B44,#REF!,6,FALSE),"")</f>
        <v/>
      </c>
      <c r="G44" s="17">
        <v>0</v>
      </c>
      <c r="H44" s="17">
        <v>0</v>
      </c>
      <c r="I44" s="17" t="str">
        <f>IFERROR(VLOOKUP(B44,#REF!,9,FALSE),"")</f>
        <v/>
      </c>
      <c r="J44" s="17">
        <v>93000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93000</v>
      </c>
      <c r="Q44" s="17">
        <v>0</v>
      </c>
      <c r="R44" s="19">
        <v>93000</v>
      </c>
      <c r="S44" s="20">
        <v>248</v>
      </c>
      <c r="T44" s="21">
        <v>17.100000000000001</v>
      </c>
      <c r="U44" s="19">
        <v>375</v>
      </c>
      <c r="V44" s="17">
        <v>5428</v>
      </c>
      <c r="W44" s="22">
        <v>14.5</v>
      </c>
      <c r="X44" s="23">
        <f t="shared" si="3"/>
        <v>150</v>
      </c>
      <c r="Y44" s="17">
        <v>20050</v>
      </c>
      <c r="Z44" s="17">
        <v>16391</v>
      </c>
      <c r="AA44" s="17">
        <v>16997</v>
      </c>
      <c r="AB44" s="17">
        <v>7531</v>
      </c>
      <c r="AC44" s="15" t="s">
        <v>36</v>
      </c>
    </row>
    <row r="45" spans="1:29">
      <c r="A45" s="13" t="str">
        <f t="shared" si="0"/>
        <v>OverStock</v>
      </c>
      <c r="B45" s="14" t="s">
        <v>111</v>
      </c>
      <c r="C45" s="15" t="s">
        <v>92</v>
      </c>
      <c r="D45" s="24">
        <f t="shared" si="1"/>
        <v>13</v>
      </c>
      <c r="E45" s="18">
        <f t="shared" si="2"/>
        <v>12.7</v>
      </c>
      <c r="F45" s="16" t="str">
        <f>IFERROR(VLOOKUP(B45,#REF!,6,FALSE),"")</f>
        <v/>
      </c>
      <c r="G45" s="17">
        <v>708000</v>
      </c>
      <c r="H45" s="17">
        <v>228000</v>
      </c>
      <c r="I45" s="17" t="str">
        <f>IFERROR(VLOOKUP(B45,#REF!,9,FALSE),"")</f>
        <v/>
      </c>
      <c r="J45" s="17">
        <v>285000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135000</v>
      </c>
      <c r="Q45" s="17">
        <v>150000</v>
      </c>
      <c r="R45" s="19">
        <v>993000</v>
      </c>
      <c r="S45" s="20">
        <v>44.1</v>
      </c>
      <c r="T45" s="21">
        <v>45.1</v>
      </c>
      <c r="U45" s="19">
        <v>22500</v>
      </c>
      <c r="V45" s="17">
        <v>22000</v>
      </c>
      <c r="W45" s="22">
        <v>1</v>
      </c>
      <c r="X45" s="23">
        <f t="shared" si="3"/>
        <v>100</v>
      </c>
      <c r="Y45" s="17">
        <v>114000</v>
      </c>
      <c r="Z45" s="17">
        <v>105000</v>
      </c>
      <c r="AA45" s="17">
        <v>24000</v>
      </c>
      <c r="AB45" s="17">
        <v>0</v>
      </c>
      <c r="AC45" s="15" t="s">
        <v>36</v>
      </c>
    </row>
    <row r="46" spans="1:29">
      <c r="A46" s="13" t="str">
        <f t="shared" si="0"/>
        <v>OverStock</v>
      </c>
      <c r="B46" s="14" t="s">
        <v>112</v>
      </c>
      <c r="C46" s="15" t="s">
        <v>92</v>
      </c>
      <c r="D46" s="24">
        <f t="shared" si="1"/>
        <v>11.5</v>
      </c>
      <c r="E46" s="18">
        <f t="shared" si="2"/>
        <v>61.3</v>
      </c>
      <c r="F46" s="16" t="str">
        <f>IFERROR(VLOOKUP(B46,#REF!,6,FALSE),"")</f>
        <v/>
      </c>
      <c r="G46" s="17">
        <v>81000</v>
      </c>
      <c r="H46" s="17">
        <v>21000</v>
      </c>
      <c r="I46" s="17" t="str">
        <f>IFERROR(VLOOKUP(B46,#REF!,9,FALSE),"")</f>
        <v/>
      </c>
      <c r="J46" s="17">
        <v>69000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45000</v>
      </c>
      <c r="Q46" s="17">
        <v>24000</v>
      </c>
      <c r="R46" s="19">
        <v>150000</v>
      </c>
      <c r="S46" s="20">
        <v>133.30000000000001</v>
      </c>
      <c r="T46" s="21">
        <v>25</v>
      </c>
      <c r="U46" s="19">
        <v>1125</v>
      </c>
      <c r="V46" s="17">
        <v>6000</v>
      </c>
      <c r="W46" s="22">
        <v>5.3</v>
      </c>
      <c r="X46" s="23">
        <f t="shared" si="3"/>
        <v>150</v>
      </c>
      <c r="Y46" s="17">
        <v>15000</v>
      </c>
      <c r="Z46" s="17">
        <v>18000</v>
      </c>
      <c r="AA46" s="17">
        <v>24000</v>
      </c>
      <c r="AB46" s="17">
        <v>21000</v>
      </c>
      <c r="AC46" s="15" t="s">
        <v>36</v>
      </c>
    </row>
    <row r="47" spans="1:29">
      <c r="A47" s="13" t="str">
        <f t="shared" si="0"/>
        <v>Normal</v>
      </c>
      <c r="B47" s="14" t="s">
        <v>113</v>
      </c>
      <c r="C47" s="15" t="s">
        <v>92</v>
      </c>
      <c r="D47" s="24">
        <f t="shared" si="1"/>
        <v>2.6</v>
      </c>
      <c r="E47" s="18">
        <f t="shared" si="2"/>
        <v>2.6</v>
      </c>
      <c r="F47" s="16" t="str">
        <f>IFERROR(VLOOKUP(B47,#REF!,6,FALSE),"")</f>
        <v/>
      </c>
      <c r="G47" s="17">
        <v>3171000</v>
      </c>
      <c r="H47" s="17">
        <v>474000</v>
      </c>
      <c r="I47" s="17" t="str">
        <f>IFERROR(VLOOKUP(B47,#REF!,9,FALSE),"")</f>
        <v/>
      </c>
      <c r="J47" s="17">
        <v>432000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432000</v>
      </c>
      <c r="Q47" s="17">
        <v>0</v>
      </c>
      <c r="R47" s="19">
        <v>3603000</v>
      </c>
      <c r="S47" s="20">
        <v>21.7</v>
      </c>
      <c r="T47" s="21">
        <v>21.4</v>
      </c>
      <c r="U47" s="19">
        <v>166125</v>
      </c>
      <c r="V47" s="17">
        <v>168000</v>
      </c>
      <c r="W47" s="22">
        <v>1</v>
      </c>
      <c r="X47" s="23">
        <f t="shared" si="3"/>
        <v>100</v>
      </c>
      <c r="Y47" s="17">
        <v>453000</v>
      </c>
      <c r="Z47" s="17">
        <v>606000</v>
      </c>
      <c r="AA47" s="17">
        <v>603000</v>
      </c>
      <c r="AB47" s="17">
        <v>354000</v>
      </c>
      <c r="AC47" s="15" t="s">
        <v>36</v>
      </c>
    </row>
    <row r="48" spans="1:29">
      <c r="A48" s="13" t="str">
        <f t="shared" si="0"/>
        <v>OverStock</v>
      </c>
      <c r="B48" s="14" t="s">
        <v>114</v>
      </c>
      <c r="C48" s="15" t="s">
        <v>92</v>
      </c>
      <c r="D48" s="24">
        <f t="shared" si="1"/>
        <v>0.9</v>
      </c>
      <c r="E48" s="18">
        <f t="shared" si="2"/>
        <v>2.4</v>
      </c>
      <c r="F48" s="16" t="str">
        <f>IFERROR(VLOOKUP(B48,#REF!,6,FALSE),"")</f>
        <v/>
      </c>
      <c r="G48" s="17">
        <v>939000</v>
      </c>
      <c r="H48" s="17">
        <v>0</v>
      </c>
      <c r="I48" s="17" t="str">
        <f>IFERROR(VLOOKUP(B48,#REF!,9,FALSE),"")</f>
        <v/>
      </c>
      <c r="J48" s="17">
        <v>72000</v>
      </c>
      <c r="K48" s="18" t="str">
        <f>IFERROR(VLOOKUP(B48,#REF!,10,FALSE),"")</f>
        <v/>
      </c>
      <c r="L48" s="18" t="str">
        <f>IFERROR(VLOOKUP(B48,#REF!,11,FALSE),"")</f>
        <v/>
      </c>
      <c r="M48" s="18"/>
      <c r="N48" s="18" t="str">
        <f>IFERROR(VLOOKUP(B48,#REF!,12,FALSE),"")</f>
        <v/>
      </c>
      <c r="O48" s="17">
        <v>0</v>
      </c>
      <c r="P48" s="17">
        <v>30000</v>
      </c>
      <c r="Q48" s="17">
        <v>42000</v>
      </c>
      <c r="R48" s="19">
        <v>1011000</v>
      </c>
      <c r="S48" s="20">
        <v>33.700000000000003</v>
      </c>
      <c r="T48" s="21">
        <v>12.2</v>
      </c>
      <c r="U48" s="19">
        <v>30000</v>
      </c>
      <c r="V48" s="17">
        <v>82893</v>
      </c>
      <c r="W48" s="22">
        <v>2.8</v>
      </c>
      <c r="X48" s="23">
        <f t="shared" si="3"/>
        <v>150</v>
      </c>
      <c r="Y48" s="17">
        <v>456509</v>
      </c>
      <c r="Z48" s="17">
        <v>191020</v>
      </c>
      <c r="AA48" s="17">
        <v>133248</v>
      </c>
      <c r="AB48" s="17">
        <v>96900</v>
      </c>
      <c r="AC48" s="15" t="s">
        <v>36</v>
      </c>
    </row>
    <row r="49" spans="1:29">
      <c r="A49" s="13" t="str">
        <f t="shared" si="0"/>
        <v>OverStock</v>
      </c>
      <c r="B49" s="14" t="s">
        <v>115</v>
      </c>
      <c r="C49" s="15" t="s">
        <v>92</v>
      </c>
      <c r="D49" s="24">
        <f t="shared" si="1"/>
        <v>63.8</v>
      </c>
      <c r="E49" s="18">
        <f t="shared" si="2"/>
        <v>23</v>
      </c>
      <c r="F49" s="16" t="str">
        <f>IFERROR(VLOOKUP(B49,#REF!,6,FALSE),"")</f>
        <v/>
      </c>
      <c r="G49" s="17">
        <v>1500000</v>
      </c>
      <c r="H49" s="17">
        <v>1500000</v>
      </c>
      <c r="I49" s="17" t="str">
        <f>IFERROR(VLOOKUP(B49,#REF!,9,FALSE),"")</f>
        <v/>
      </c>
      <c r="J49" s="17">
        <v>2043000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1620000</v>
      </c>
      <c r="Q49" s="17">
        <v>423000</v>
      </c>
      <c r="R49" s="19">
        <v>3543000</v>
      </c>
      <c r="S49" s="20">
        <v>39.9</v>
      </c>
      <c r="T49" s="21">
        <v>110.7</v>
      </c>
      <c r="U49" s="19">
        <v>88875</v>
      </c>
      <c r="V49" s="17">
        <v>32000</v>
      </c>
      <c r="W49" s="22">
        <v>0.4</v>
      </c>
      <c r="X49" s="23">
        <f t="shared" si="3"/>
        <v>50</v>
      </c>
      <c r="Y49" s="17">
        <v>39000</v>
      </c>
      <c r="Z49" s="17">
        <v>135000</v>
      </c>
      <c r="AA49" s="17">
        <v>138000</v>
      </c>
      <c r="AB49" s="17">
        <v>57000</v>
      </c>
      <c r="AC49" s="15" t="s">
        <v>36</v>
      </c>
    </row>
    <row r="50" spans="1:29">
      <c r="A50" s="13" t="str">
        <f t="shared" si="0"/>
        <v>OverStock</v>
      </c>
      <c r="B50" s="14" t="s">
        <v>116</v>
      </c>
      <c r="C50" s="15" t="s">
        <v>92</v>
      </c>
      <c r="D50" s="24">
        <f t="shared" si="1"/>
        <v>19.7</v>
      </c>
      <c r="E50" s="18">
        <f t="shared" si="2"/>
        <v>23.5</v>
      </c>
      <c r="F50" s="16" t="str">
        <f>IFERROR(VLOOKUP(B50,#REF!,6,FALSE),"")</f>
        <v/>
      </c>
      <c r="G50" s="17">
        <v>870000</v>
      </c>
      <c r="H50" s="17">
        <v>195000</v>
      </c>
      <c r="I50" s="17" t="str">
        <f>IFERROR(VLOOKUP(B50,#REF!,9,FALSE),"")</f>
        <v/>
      </c>
      <c r="J50" s="17">
        <v>459000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372000</v>
      </c>
      <c r="Q50" s="17">
        <v>87000</v>
      </c>
      <c r="R50" s="19">
        <v>1329000</v>
      </c>
      <c r="S50" s="20">
        <v>68.2</v>
      </c>
      <c r="T50" s="21">
        <v>57</v>
      </c>
      <c r="U50" s="19">
        <v>19500</v>
      </c>
      <c r="V50" s="17">
        <v>23333</v>
      </c>
      <c r="W50" s="22">
        <v>1.2</v>
      </c>
      <c r="X50" s="23">
        <f t="shared" si="3"/>
        <v>100</v>
      </c>
      <c r="Y50" s="17">
        <v>57000</v>
      </c>
      <c r="Z50" s="17">
        <v>84000</v>
      </c>
      <c r="AA50" s="17">
        <v>90000</v>
      </c>
      <c r="AB50" s="17">
        <v>51000</v>
      </c>
      <c r="AC50" s="15" t="s">
        <v>36</v>
      </c>
    </row>
    <row r="51" spans="1:29">
      <c r="A51" s="13" t="str">
        <f t="shared" si="0"/>
        <v>FCST</v>
      </c>
      <c r="B51" s="14" t="s">
        <v>117</v>
      </c>
      <c r="C51" s="15" t="s">
        <v>92</v>
      </c>
      <c r="D51" s="24">
        <f t="shared" si="1"/>
        <v>0</v>
      </c>
      <c r="E51" s="18" t="str">
        <f t="shared" si="2"/>
        <v>前八週無拉料</v>
      </c>
      <c r="F51" s="16" t="str">
        <f>IFERROR(VLOOKUP(B51,#REF!,6,FALSE),"")</f>
        <v/>
      </c>
      <c r="G51" s="17">
        <v>27000</v>
      </c>
      <c r="H51" s="17">
        <v>12000</v>
      </c>
      <c r="I51" s="17" t="str">
        <f>IFERROR(VLOOKUP(B51,#REF!,9,FALSE),"")</f>
        <v/>
      </c>
      <c r="J51" s="17">
        <v>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0</v>
      </c>
      <c r="R51" s="19">
        <v>27000</v>
      </c>
      <c r="S51" s="20" t="s">
        <v>34</v>
      </c>
      <c r="T51" s="21">
        <v>81.099999999999994</v>
      </c>
      <c r="U51" s="19">
        <v>0</v>
      </c>
      <c r="V51" s="17">
        <v>333</v>
      </c>
      <c r="W51" s="22" t="s">
        <v>43</v>
      </c>
      <c r="X51" s="23" t="str">
        <f t="shared" si="3"/>
        <v>F</v>
      </c>
      <c r="Y51" s="17">
        <v>0</v>
      </c>
      <c r="Z51" s="17">
        <v>0</v>
      </c>
      <c r="AA51" s="17">
        <v>3000</v>
      </c>
      <c r="AB51" s="17">
        <v>0</v>
      </c>
      <c r="AC51" s="15" t="s">
        <v>36</v>
      </c>
    </row>
    <row r="52" spans="1:29">
      <c r="A52" s="13" t="str">
        <f t="shared" si="0"/>
        <v>Normal</v>
      </c>
      <c r="B52" s="14" t="s">
        <v>118</v>
      </c>
      <c r="C52" s="15" t="s">
        <v>92</v>
      </c>
      <c r="D52" s="24">
        <f t="shared" si="1"/>
        <v>29.9</v>
      </c>
      <c r="E52" s="18">
        <f t="shared" si="2"/>
        <v>11.9</v>
      </c>
      <c r="F52" s="16" t="str">
        <f>IFERROR(VLOOKUP(B52,#REF!,6,FALSE),"")</f>
        <v/>
      </c>
      <c r="G52" s="17">
        <v>0</v>
      </c>
      <c r="H52" s="17">
        <v>0</v>
      </c>
      <c r="I52" s="17" t="str">
        <f>IFERROR(VLOOKUP(B52,#REF!,9,FALSE),"")</f>
        <v/>
      </c>
      <c r="J52" s="17">
        <v>29650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9650</v>
      </c>
      <c r="Q52" s="17">
        <v>20000</v>
      </c>
      <c r="R52" s="19">
        <v>29650</v>
      </c>
      <c r="S52" s="20">
        <v>11.9</v>
      </c>
      <c r="T52" s="21">
        <v>29.9</v>
      </c>
      <c r="U52" s="19">
        <v>2500</v>
      </c>
      <c r="V52" s="17">
        <v>990</v>
      </c>
      <c r="W52" s="22">
        <v>0.4</v>
      </c>
      <c r="X52" s="23">
        <f t="shared" si="3"/>
        <v>50</v>
      </c>
      <c r="Y52" s="17">
        <v>8077</v>
      </c>
      <c r="Z52" s="17">
        <v>0</v>
      </c>
      <c r="AA52" s="17">
        <v>5934</v>
      </c>
      <c r="AB52" s="17">
        <v>0</v>
      </c>
      <c r="AC52" s="15" t="s">
        <v>36</v>
      </c>
    </row>
    <row r="53" spans="1:29">
      <c r="A53" s="13" t="str">
        <f t="shared" si="0"/>
        <v>OverStock</v>
      </c>
      <c r="B53" s="14" t="s">
        <v>119</v>
      </c>
      <c r="C53" s="15" t="s">
        <v>92</v>
      </c>
      <c r="D53" s="24">
        <f t="shared" si="1"/>
        <v>82.9</v>
      </c>
      <c r="E53" s="18">
        <f t="shared" si="2"/>
        <v>29.2</v>
      </c>
      <c r="F53" s="16" t="str">
        <f>IFERROR(VLOOKUP(B53,#REF!,6,FALSE),"")</f>
        <v/>
      </c>
      <c r="G53" s="17">
        <v>0</v>
      </c>
      <c r="H53" s="17">
        <v>0</v>
      </c>
      <c r="I53" s="17" t="str">
        <f>IFERROR(VLOOKUP(B53,#REF!,9,FALSE),"")</f>
        <v/>
      </c>
      <c r="J53" s="17">
        <v>27350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24850</v>
      </c>
      <c r="Q53" s="17">
        <v>2500</v>
      </c>
      <c r="R53" s="19">
        <v>27350</v>
      </c>
      <c r="S53" s="20">
        <v>29.2</v>
      </c>
      <c r="T53" s="21">
        <v>82.9</v>
      </c>
      <c r="U53" s="19">
        <v>938</v>
      </c>
      <c r="V53" s="17">
        <v>330</v>
      </c>
      <c r="W53" s="22">
        <v>0.4</v>
      </c>
      <c r="X53" s="23">
        <f t="shared" si="3"/>
        <v>50</v>
      </c>
      <c r="Y53" s="17">
        <v>1862</v>
      </c>
      <c r="Z53" s="17">
        <v>0</v>
      </c>
      <c r="AA53" s="17">
        <v>1978</v>
      </c>
      <c r="AB53" s="17">
        <v>0</v>
      </c>
      <c r="AC53" s="15" t="s">
        <v>36</v>
      </c>
    </row>
    <row r="54" spans="1:29">
      <c r="A54" s="13" t="str">
        <f t="shared" si="0"/>
        <v>OverStock</v>
      </c>
      <c r="B54" s="14" t="s">
        <v>120</v>
      </c>
      <c r="C54" s="15" t="s">
        <v>92</v>
      </c>
      <c r="D54" s="24">
        <f t="shared" si="1"/>
        <v>0</v>
      </c>
      <c r="E54" s="18">
        <f t="shared" si="2"/>
        <v>0</v>
      </c>
      <c r="F54" s="16" t="str">
        <f>IFERROR(VLOOKUP(B54,#REF!,6,FALSE),"")</f>
        <v/>
      </c>
      <c r="G54" s="17">
        <v>510000</v>
      </c>
      <c r="H54" s="17">
        <v>0</v>
      </c>
      <c r="I54" s="17" t="str">
        <f>IFERROR(VLOOKUP(B54,#REF!,9,FALSE),"")</f>
        <v/>
      </c>
      <c r="J54" s="17">
        <v>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0</v>
      </c>
      <c r="Q54" s="17">
        <v>0</v>
      </c>
      <c r="R54" s="19">
        <v>510000</v>
      </c>
      <c r="S54" s="20">
        <v>136</v>
      </c>
      <c r="T54" s="21">
        <v>26.8</v>
      </c>
      <c r="U54" s="19">
        <v>3750</v>
      </c>
      <c r="V54" s="17">
        <v>19015</v>
      </c>
      <c r="W54" s="22">
        <v>5.0999999999999996</v>
      </c>
      <c r="X54" s="23">
        <f t="shared" si="3"/>
        <v>150</v>
      </c>
      <c r="Y54" s="17">
        <v>23187</v>
      </c>
      <c r="Z54" s="17">
        <v>75588</v>
      </c>
      <c r="AA54" s="17">
        <v>74280</v>
      </c>
      <c r="AB54" s="17">
        <v>51630</v>
      </c>
      <c r="AC54" s="15" t="s">
        <v>36</v>
      </c>
    </row>
    <row r="55" spans="1:29">
      <c r="A55" s="13" t="str">
        <f t="shared" si="0"/>
        <v>OverStock</v>
      </c>
      <c r="B55" s="14" t="s">
        <v>121</v>
      </c>
      <c r="C55" s="15" t="s">
        <v>92</v>
      </c>
      <c r="D55" s="24">
        <f t="shared" si="1"/>
        <v>8.1</v>
      </c>
      <c r="E55" s="18">
        <f t="shared" si="2"/>
        <v>1.6</v>
      </c>
      <c r="F55" s="16" t="str">
        <f>IFERROR(VLOOKUP(B55,#REF!,6,FALSE),"")</f>
        <v/>
      </c>
      <c r="G55" s="17">
        <v>156000</v>
      </c>
      <c r="H55" s="17">
        <v>36000</v>
      </c>
      <c r="I55" s="17" t="str">
        <f>IFERROR(VLOOKUP(B55,#REF!,9,FALSE),"")</f>
        <v/>
      </c>
      <c r="J55" s="17">
        <v>3000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3000</v>
      </c>
      <c r="Q55" s="17">
        <v>0</v>
      </c>
      <c r="R55" s="19">
        <v>159000</v>
      </c>
      <c r="S55" s="20">
        <v>84.8</v>
      </c>
      <c r="T55" s="21">
        <v>428.6</v>
      </c>
      <c r="U55" s="19">
        <v>1875</v>
      </c>
      <c r="V55" s="17">
        <v>371</v>
      </c>
      <c r="W55" s="22">
        <v>0.2</v>
      </c>
      <c r="X55" s="23">
        <f t="shared" si="3"/>
        <v>50</v>
      </c>
      <c r="Y55" s="17">
        <v>0</v>
      </c>
      <c r="Z55" s="17">
        <v>2948</v>
      </c>
      <c r="AA55" s="17">
        <v>395</v>
      </c>
      <c r="AB55" s="17">
        <v>6000</v>
      </c>
      <c r="AC55" s="15" t="s">
        <v>36</v>
      </c>
    </row>
    <row r="56" spans="1:29">
      <c r="A56" s="13" t="str">
        <f t="shared" si="0"/>
        <v>ZeroZero</v>
      </c>
      <c r="B56" s="14" t="s">
        <v>122</v>
      </c>
      <c r="C56" s="15" t="s">
        <v>92</v>
      </c>
      <c r="D56" s="24" t="str">
        <f t="shared" si="1"/>
        <v>--</v>
      </c>
      <c r="E56" s="18" t="str">
        <f t="shared" si="2"/>
        <v>前八週無拉料</v>
      </c>
      <c r="F56" s="16" t="str">
        <f>IFERROR(VLOOKUP(B56,#REF!,6,FALSE),"")</f>
        <v/>
      </c>
      <c r="G56" s="17">
        <v>78000</v>
      </c>
      <c r="H56" s="17">
        <v>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78000</v>
      </c>
      <c r="S56" s="20" t="s">
        <v>34</v>
      </c>
      <c r="T56" s="21" t="s">
        <v>34</v>
      </c>
      <c r="U56" s="19">
        <v>0</v>
      </c>
      <c r="V56" s="17" t="s">
        <v>34</v>
      </c>
      <c r="W56" s="22" t="s">
        <v>35</v>
      </c>
      <c r="X56" s="23" t="str">
        <f t="shared" si="3"/>
        <v>E</v>
      </c>
      <c r="Y56" s="17">
        <v>0</v>
      </c>
      <c r="Z56" s="17">
        <v>0</v>
      </c>
      <c r="AA56" s="17">
        <v>0</v>
      </c>
      <c r="AB56" s="17">
        <v>0</v>
      </c>
      <c r="AC56" s="15" t="s">
        <v>36</v>
      </c>
    </row>
    <row r="57" spans="1:29">
      <c r="A57" s="13" t="str">
        <f t="shared" si="0"/>
        <v>FCST</v>
      </c>
      <c r="B57" s="14" t="s">
        <v>123</v>
      </c>
      <c r="C57" s="15" t="s">
        <v>92</v>
      </c>
      <c r="D57" s="24">
        <f t="shared" si="1"/>
        <v>0</v>
      </c>
      <c r="E57" s="18" t="str">
        <f t="shared" si="2"/>
        <v>前八週無拉料</v>
      </c>
      <c r="F57" s="16" t="str">
        <f>IFERROR(VLOOKUP(B57,#REF!,6,FALSE),"")</f>
        <v/>
      </c>
      <c r="G57" s="17">
        <v>15000</v>
      </c>
      <c r="H57" s="17">
        <v>0</v>
      </c>
      <c r="I57" s="17" t="str">
        <f>IFERROR(VLOOKUP(B57,#REF!,9,FALSE),"")</f>
        <v/>
      </c>
      <c r="J57" s="17">
        <v>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0</v>
      </c>
      <c r="Q57" s="17">
        <v>0</v>
      </c>
      <c r="R57" s="19">
        <v>15000</v>
      </c>
      <c r="S57" s="20" t="s">
        <v>34</v>
      </c>
      <c r="T57" s="21">
        <v>45</v>
      </c>
      <c r="U57" s="19">
        <v>0</v>
      </c>
      <c r="V57" s="17">
        <v>333</v>
      </c>
      <c r="W57" s="22" t="s">
        <v>43</v>
      </c>
      <c r="X57" s="23" t="str">
        <f t="shared" si="3"/>
        <v>F</v>
      </c>
      <c r="Y57" s="17">
        <v>0</v>
      </c>
      <c r="Z57" s="17">
        <v>0</v>
      </c>
      <c r="AA57" s="17">
        <v>3000</v>
      </c>
      <c r="AB57" s="17">
        <v>0</v>
      </c>
      <c r="AC57" s="15" t="s">
        <v>36</v>
      </c>
    </row>
    <row r="58" spans="1:29">
      <c r="A58" s="13" t="str">
        <f t="shared" si="0"/>
        <v>OverStock</v>
      </c>
      <c r="B58" s="14" t="s">
        <v>124</v>
      </c>
      <c r="C58" s="15" t="s">
        <v>92</v>
      </c>
      <c r="D58" s="24">
        <f t="shared" si="1"/>
        <v>258.39999999999998</v>
      </c>
      <c r="E58" s="18">
        <f t="shared" si="2"/>
        <v>17.100000000000001</v>
      </c>
      <c r="F58" s="16" t="str">
        <f>IFERROR(VLOOKUP(B58,#REF!,6,FALSE),"")</f>
        <v/>
      </c>
      <c r="G58" s="17">
        <v>360000</v>
      </c>
      <c r="H58" s="17">
        <v>111000</v>
      </c>
      <c r="I58" s="17" t="str">
        <f>IFERROR(VLOOKUP(B58,#REF!,9,FALSE),"")</f>
        <v/>
      </c>
      <c r="J58" s="17">
        <v>192000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183000</v>
      </c>
      <c r="Q58" s="17">
        <v>9000</v>
      </c>
      <c r="R58" s="19">
        <v>552000</v>
      </c>
      <c r="S58" s="20">
        <v>49.1</v>
      </c>
      <c r="T58" s="21">
        <v>742.9</v>
      </c>
      <c r="U58" s="19">
        <v>11250</v>
      </c>
      <c r="V58" s="17">
        <v>743</v>
      </c>
      <c r="W58" s="22">
        <v>0.1</v>
      </c>
      <c r="X58" s="23">
        <f t="shared" si="3"/>
        <v>50</v>
      </c>
      <c r="Y58" s="17">
        <v>0</v>
      </c>
      <c r="Z58" s="17">
        <v>3947</v>
      </c>
      <c r="AA58" s="17">
        <v>9480</v>
      </c>
      <c r="AB58" s="17">
        <v>0</v>
      </c>
      <c r="AC58" s="15" t="s">
        <v>36</v>
      </c>
    </row>
    <row r="59" spans="1:29">
      <c r="A59" s="13" t="str">
        <f t="shared" si="0"/>
        <v>ZeroZero</v>
      </c>
      <c r="B59" s="14" t="s">
        <v>125</v>
      </c>
      <c r="C59" s="15" t="s">
        <v>92</v>
      </c>
      <c r="D59" s="24" t="str">
        <f t="shared" si="1"/>
        <v>--</v>
      </c>
      <c r="E59" s="18" t="str">
        <f t="shared" si="2"/>
        <v>前八週無拉料</v>
      </c>
      <c r="F59" s="16" t="str">
        <f>IFERROR(VLOOKUP(B59,#REF!,6,FALSE),"")</f>
        <v/>
      </c>
      <c r="G59" s="17">
        <v>27000</v>
      </c>
      <c r="H59" s="17">
        <v>0</v>
      </c>
      <c r="I59" s="17" t="str">
        <f>IFERROR(VLOOKUP(B59,#REF!,9,FALSE),"")</f>
        <v/>
      </c>
      <c r="J59" s="17">
        <v>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0</v>
      </c>
      <c r="Q59" s="17">
        <v>0</v>
      </c>
      <c r="R59" s="19">
        <v>27000</v>
      </c>
      <c r="S59" s="20" t="s">
        <v>34</v>
      </c>
      <c r="T59" s="21" t="s">
        <v>34</v>
      </c>
      <c r="U59" s="19">
        <v>0</v>
      </c>
      <c r="V59" s="17" t="s">
        <v>34</v>
      </c>
      <c r="W59" s="22" t="s">
        <v>35</v>
      </c>
      <c r="X59" s="23" t="str">
        <f t="shared" si="3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36</v>
      </c>
    </row>
    <row r="60" spans="1:29">
      <c r="A60" s="13" t="str">
        <f t="shared" si="0"/>
        <v>OverStock</v>
      </c>
      <c r="B60" s="14" t="s">
        <v>126</v>
      </c>
      <c r="C60" s="15" t="s">
        <v>92</v>
      </c>
      <c r="D60" s="24">
        <f t="shared" si="1"/>
        <v>0.4</v>
      </c>
      <c r="E60" s="18">
        <f t="shared" si="2"/>
        <v>0.3</v>
      </c>
      <c r="F60" s="16" t="str">
        <f>IFERROR(VLOOKUP(B60,#REF!,6,FALSE),"")</f>
        <v/>
      </c>
      <c r="G60" s="17">
        <v>3000000</v>
      </c>
      <c r="H60" s="17">
        <v>453000</v>
      </c>
      <c r="I60" s="17" t="str">
        <f>IFERROR(VLOOKUP(B60,#REF!,9,FALSE),"")</f>
        <v/>
      </c>
      <c r="J60" s="17">
        <v>27000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3000</v>
      </c>
      <c r="Q60" s="17">
        <v>24000</v>
      </c>
      <c r="R60" s="19">
        <v>3027000</v>
      </c>
      <c r="S60" s="20">
        <v>37.9</v>
      </c>
      <c r="T60" s="21">
        <v>39.4</v>
      </c>
      <c r="U60" s="19">
        <v>79875</v>
      </c>
      <c r="V60" s="17">
        <v>76911</v>
      </c>
      <c r="W60" s="22">
        <v>1</v>
      </c>
      <c r="X60" s="23">
        <f t="shared" si="3"/>
        <v>100</v>
      </c>
      <c r="Y60" s="17">
        <v>114253</v>
      </c>
      <c r="Z60" s="17">
        <v>295277</v>
      </c>
      <c r="AA60" s="17">
        <v>297534</v>
      </c>
      <c r="AB60" s="17">
        <v>183059</v>
      </c>
      <c r="AC60" s="15" t="s">
        <v>36</v>
      </c>
    </row>
    <row r="61" spans="1:29">
      <c r="A61" s="13" t="str">
        <f t="shared" si="0"/>
        <v>OverStock</v>
      </c>
      <c r="B61" s="14" t="s">
        <v>127</v>
      </c>
      <c r="C61" s="15" t="s">
        <v>92</v>
      </c>
      <c r="D61" s="24">
        <f t="shared" si="1"/>
        <v>25.2</v>
      </c>
      <c r="E61" s="18">
        <f t="shared" si="2"/>
        <v>15.6</v>
      </c>
      <c r="F61" s="16" t="str">
        <f>IFERROR(VLOOKUP(B61,#REF!,6,FALSE),"")</f>
        <v/>
      </c>
      <c r="G61" s="17">
        <v>1650000</v>
      </c>
      <c r="H61" s="17">
        <v>480000</v>
      </c>
      <c r="I61" s="17" t="str">
        <f>IFERROR(VLOOKUP(B61,#REF!,9,FALSE),"")</f>
        <v/>
      </c>
      <c r="J61" s="17">
        <v>744000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558000</v>
      </c>
      <c r="Q61" s="17">
        <v>186000</v>
      </c>
      <c r="R61" s="19">
        <v>2394000</v>
      </c>
      <c r="S61" s="20">
        <v>50.3</v>
      </c>
      <c r="T61" s="21">
        <v>80.900000000000006</v>
      </c>
      <c r="U61" s="19">
        <v>47625</v>
      </c>
      <c r="V61" s="17">
        <v>29580</v>
      </c>
      <c r="W61" s="22">
        <v>0.6</v>
      </c>
      <c r="X61" s="23">
        <f t="shared" si="3"/>
        <v>100</v>
      </c>
      <c r="Y61" s="17">
        <v>62185</v>
      </c>
      <c r="Z61" s="17">
        <v>106308</v>
      </c>
      <c r="AA61" s="17">
        <v>105518</v>
      </c>
      <c r="AB61" s="17">
        <v>40603</v>
      </c>
      <c r="AC61" s="15" t="s">
        <v>36</v>
      </c>
    </row>
    <row r="62" spans="1:29">
      <c r="A62" s="13" t="str">
        <f t="shared" si="0"/>
        <v>Normal</v>
      </c>
      <c r="B62" s="14" t="s">
        <v>128</v>
      </c>
      <c r="C62" s="15" t="s">
        <v>92</v>
      </c>
      <c r="D62" s="24" t="str">
        <f t="shared" si="1"/>
        <v>--</v>
      </c>
      <c r="E62" s="18">
        <f t="shared" si="2"/>
        <v>8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3000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3000</v>
      </c>
      <c r="Q62" s="17">
        <v>0</v>
      </c>
      <c r="R62" s="19">
        <v>3000</v>
      </c>
      <c r="S62" s="20">
        <v>8</v>
      </c>
      <c r="T62" s="21" t="s">
        <v>34</v>
      </c>
      <c r="U62" s="19">
        <v>375</v>
      </c>
      <c r="V62" s="17" t="s">
        <v>34</v>
      </c>
      <c r="W62" s="22" t="s">
        <v>35</v>
      </c>
      <c r="X62" s="23" t="str">
        <f t="shared" si="3"/>
        <v>E</v>
      </c>
      <c r="Y62" s="17">
        <v>0</v>
      </c>
      <c r="Z62" s="17">
        <v>0</v>
      </c>
      <c r="AA62" s="17">
        <v>0</v>
      </c>
      <c r="AB62" s="17">
        <v>0</v>
      </c>
      <c r="AC62" s="15" t="s">
        <v>36</v>
      </c>
    </row>
    <row r="63" spans="1:29">
      <c r="A63" s="13" t="str">
        <f t="shared" si="0"/>
        <v>OverStock</v>
      </c>
      <c r="B63" s="14" t="s">
        <v>129</v>
      </c>
      <c r="C63" s="15" t="s">
        <v>92</v>
      </c>
      <c r="D63" s="24">
        <f t="shared" si="1"/>
        <v>3428.6</v>
      </c>
      <c r="E63" s="18">
        <f t="shared" si="2"/>
        <v>144</v>
      </c>
      <c r="F63" s="16" t="str">
        <f>IFERROR(VLOOKUP(B63,#REF!,6,FALSE),"")</f>
        <v/>
      </c>
      <c r="G63" s="17">
        <v>0</v>
      </c>
      <c r="H63" s="17">
        <v>0</v>
      </c>
      <c r="I63" s="17" t="str">
        <f>IFERROR(VLOOKUP(B63,#REF!,9,FALSE),"")</f>
        <v/>
      </c>
      <c r="J63" s="17">
        <v>216000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213000</v>
      </c>
      <c r="Q63" s="17">
        <v>3000</v>
      </c>
      <c r="R63" s="19">
        <v>216000</v>
      </c>
      <c r="S63" s="20">
        <v>144</v>
      </c>
      <c r="T63" s="21">
        <v>3428.6</v>
      </c>
      <c r="U63" s="19">
        <v>1500</v>
      </c>
      <c r="V63" s="17">
        <v>63</v>
      </c>
      <c r="W63" s="22">
        <v>0</v>
      </c>
      <c r="X63" s="23">
        <f t="shared" si="3"/>
        <v>50</v>
      </c>
      <c r="Y63" s="17">
        <v>249</v>
      </c>
      <c r="Z63" s="17">
        <v>156</v>
      </c>
      <c r="AA63" s="17">
        <v>201</v>
      </c>
      <c r="AB63" s="17">
        <v>198</v>
      </c>
      <c r="AC63" s="15" t="s">
        <v>36</v>
      </c>
    </row>
    <row r="64" spans="1:29">
      <c r="A64" s="13" t="str">
        <f t="shared" si="0"/>
        <v>OverStock</v>
      </c>
      <c r="B64" s="14" t="s">
        <v>130</v>
      </c>
      <c r="C64" s="15" t="s">
        <v>92</v>
      </c>
      <c r="D64" s="24">
        <f t="shared" si="1"/>
        <v>44.3</v>
      </c>
      <c r="E64" s="18">
        <f t="shared" si="2"/>
        <v>26.5</v>
      </c>
      <c r="F64" s="16" t="str">
        <f>IFERROR(VLOOKUP(B64,#REF!,6,FALSE),"")</f>
        <v/>
      </c>
      <c r="G64" s="17">
        <v>900000</v>
      </c>
      <c r="H64" s="17">
        <v>0</v>
      </c>
      <c r="I64" s="17" t="str">
        <f>IFERROR(VLOOKUP(B64,#REF!,9,FALSE),"")</f>
        <v/>
      </c>
      <c r="J64" s="17">
        <v>885000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792000</v>
      </c>
      <c r="Q64" s="17">
        <v>93000</v>
      </c>
      <c r="R64" s="19">
        <v>1785000</v>
      </c>
      <c r="S64" s="20">
        <v>53.5</v>
      </c>
      <c r="T64" s="21">
        <v>89.4</v>
      </c>
      <c r="U64" s="19">
        <v>33375</v>
      </c>
      <c r="V64" s="17">
        <v>19960</v>
      </c>
      <c r="W64" s="22">
        <v>0.6</v>
      </c>
      <c r="X64" s="23">
        <f t="shared" si="3"/>
        <v>100</v>
      </c>
      <c r="Y64" s="17">
        <v>38515</v>
      </c>
      <c r="Z64" s="17">
        <v>73647</v>
      </c>
      <c r="AA64" s="17">
        <v>72726</v>
      </c>
      <c r="AB64" s="17">
        <v>36986</v>
      </c>
      <c r="AC64" s="15" t="s">
        <v>36</v>
      </c>
    </row>
    <row r="65" spans="1:29">
      <c r="A65" s="13" t="str">
        <f t="shared" si="0"/>
        <v>OverStock</v>
      </c>
      <c r="B65" s="14" t="s">
        <v>131</v>
      </c>
      <c r="C65" s="15" t="s">
        <v>92</v>
      </c>
      <c r="D65" s="24" t="str">
        <f t="shared" si="1"/>
        <v>--</v>
      </c>
      <c r="E65" s="18">
        <f t="shared" si="2"/>
        <v>0</v>
      </c>
      <c r="F65" s="16" t="str">
        <f>IFERROR(VLOOKUP(B65,#REF!,6,FALSE),"")</f>
        <v/>
      </c>
      <c r="G65" s="17">
        <v>36000</v>
      </c>
      <c r="H65" s="17">
        <v>12000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36000</v>
      </c>
      <c r="S65" s="20">
        <v>96</v>
      </c>
      <c r="T65" s="21" t="s">
        <v>34</v>
      </c>
      <c r="U65" s="19">
        <v>375</v>
      </c>
      <c r="V65" s="17" t="s">
        <v>34</v>
      </c>
      <c r="W65" s="22" t="s">
        <v>35</v>
      </c>
      <c r="X65" s="23" t="str">
        <f t="shared" si="3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36</v>
      </c>
    </row>
    <row r="66" spans="1:29">
      <c r="A66" s="13" t="str">
        <f t="shared" si="0"/>
        <v>OverStock</v>
      </c>
      <c r="B66" s="14" t="s">
        <v>132</v>
      </c>
      <c r="C66" s="15" t="s">
        <v>92</v>
      </c>
      <c r="D66" s="24">
        <f t="shared" si="1"/>
        <v>13.9</v>
      </c>
      <c r="E66" s="18">
        <f t="shared" si="2"/>
        <v>29.8</v>
      </c>
      <c r="F66" s="16" t="str">
        <f>IFERROR(VLOOKUP(B66,#REF!,6,FALSE),"")</f>
        <v/>
      </c>
      <c r="G66" s="17">
        <v>2100000</v>
      </c>
      <c r="H66" s="17">
        <v>1551000</v>
      </c>
      <c r="I66" s="17" t="str">
        <f>IFERROR(VLOOKUP(B66,#REF!,9,FALSE),"")</f>
        <v/>
      </c>
      <c r="J66" s="17">
        <v>402000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351000</v>
      </c>
      <c r="Q66" s="17">
        <v>51000</v>
      </c>
      <c r="R66" s="19">
        <v>2502000</v>
      </c>
      <c r="S66" s="20">
        <v>185.3</v>
      </c>
      <c r="T66" s="21">
        <v>86.8</v>
      </c>
      <c r="U66" s="19">
        <v>13500</v>
      </c>
      <c r="V66" s="17">
        <v>28826</v>
      </c>
      <c r="W66" s="22">
        <v>2.1</v>
      </c>
      <c r="X66" s="23">
        <f t="shared" si="3"/>
        <v>150</v>
      </c>
      <c r="Y66" s="17">
        <v>0</v>
      </c>
      <c r="Z66" s="17">
        <v>131836</v>
      </c>
      <c r="AA66" s="17">
        <v>130800</v>
      </c>
      <c r="AB66" s="17">
        <v>95300</v>
      </c>
      <c r="AC66" s="15" t="s">
        <v>36</v>
      </c>
    </row>
    <row r="67" spans="1:29">
      <c r="A67" s="13" t="str">
        <f t="shared" si="0"/>
        <v>ZeroZero</v>
      </c>
      <c r="B67" s="14" t="s">
        <v>133</v>
      </c>
      <c r="C67" s="15" t="s">
        <v>92</v>
      </c>
      <c r="D67" s="24" t="str">
        <f t="shared" si="1"/>
        <v>--</v>
      </c>
      <c r="E67" s="18" t="str">
        <f t="shared" si="2"/>
        <v>前八週無拉料</v>
      </c>
      <c r="F67" s="16" t="str">
        <f>IFERROR(VLOOKUP(B67,#REF!,6,FALSE),"")</f>
        <v/>
      </c>
      <c r="G67" s="17">
        <v>6000</v>
      </c>
      <c r="H67" s="17">
        <v>0</v>
      </c>
      <c r="I67" s="17" t="str">
        <f>IFERROR(VLOOKUP(B67,#REF!,9,FALSE),"")</f>
        <v/>
      </c>
      <c r="J67" s="17">
        <v>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0</v>
      </c>
      <c r="Q67" s="17">
        <v>0</v>
      </c>
      <c r="R67" s="19">
        <v>6000</v>
      </c>
      <c r="S67" s="20" t="s">
        <v>34</v>
      </c>
      <c r="T67" s="21" t="s">
        <v>34</v>
      </c>
      <c r="U67" s="19">
        <v>0</v>
      </c>
      <c r="V67" s="17" t="s">
        <v>34</v>
      </c>
      <c r="W67" s="22" t="s">
        <v>35</v>
      </c>
      <c r="X67" s="23" t="str">
        <f t="shared" si="3"/>
        <v>E</v>
      </c>
      <c r="Y67" s="17">
        <v>0</v>
      </c>
      <c r="Z67" s="17">
        <v>0</v>
      </c>
      <c r="AA67" s="17">
        <v>0</v>
      </c>
      <c r="AB67" s="17">
        <v>0</v>
      </c>
      <c r="AC67" s="15" t="s">
        <v>36</v>
      </c>
    </row>
    <row r="68" spans="1:29">
      <c r="A68" s="13" t="str">
        <f t="shared" ref="A68:A131" si="4">IF(OR(U68=0,LEN(U68)=0)*OR(V68=0,LEN(V68)=0),IF(R68&gt;0,"ZeroZero","None"),IF(IF(LEN(S68)=0,0,S68)&gt;24,"OverStock",IF(U68=0,"FCST","Normal")))</f>
        <v>FCST</v>
      </c>
      <c r="B68" s="14" t="s">
        <v>134</v>
      </c>
      <c r="C68" s="15" t="s">
        <v>92</v>
      </c>
      <c r="D68" s="24">
        <f t="shared" ref="D68:D131" si="5">IF(OR(V68=0,LEN(V68)=0),"--",ROUND(J68/V68,1))</f>
        <v>10.7</v>
      </c>
      <c r="E68" s="18" t="str">
        <f t="shared" ref="E68:E131" si="6">IF(U68=0,"前八週無拉料",ROUND(J68/U68,1))</f>
        <v>前八週無拉料</v>
      </c>
      <c r="F68" s="16" t="str">
        <f>IFERROR(VLOOKUP(B68,#REF!,6,FALSE),"")</f>
        <v/>
      </c>
      <c r="G68" s="17">
        <v>1380000</v>
      </c>
      <c r="H68" s="17">
        <v>120000</v>
      </c>
      <c r="I68" s="17" t="str">
        <f>IFERROR(VLOOKUP(B68,#REF!,9,FALSE),"")</f>
        <v/>
      </c>
      <c r="J68" s="17">
        <v>84000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69000</v>
      </c>
      <c r="Q68" s="17">
        <v>15000</v>
      </c>
      <c r="R68" s="19">
        <v>1464000</v>
      </c>
      <c r="S68" s="20" t="s">
        <v>34</v>
      </c>
      <c r="T68" s="21">
        <v>186</v>
      </c>
      <c r="U68" s="19">
        <v>0</v>
      </c>
      <c r="V68" s="17">
        <v>7872</v>
      </c>
      <c r="W68" s="22" t="s">
        <v>43</v>
      </c>
      <c r="X68" s="23" t="str">
        <f t="shared" ref="X68:X131" si="7">IF($W68="E","E",IF($W68="F","F",IF($W68&lt;0.5,50,IF($W68&lt;2,100,150))))</f>
        <v>F</v>
      </c>
      <c r="Y68" s="17">
        <v>16062</v>
      </c>
      <c r="Z68" s="17">
        <v>26628</v>
      </c>
      <c r="AA68" s="17">
        <v>28480</v>
      </c>
      <c r="AB68" s="17">
        <v>29880</v>
      </c>
      <c r="AC68" s="15" t="s">
        <v>36</v>
      </c>
    </row>
    <row r="69" spans="1:29">
      <c r="A69" s="13" t="str">
        <f t="shared" si="4"/>
        <v>OverStock</v>
      </c>
      <c r="B69" s="14" t="s">
        <v>135</v>
      </c>
      <c r="C69" s="15" t="s">
        <v>92</v>
      </c>
      <c r="D69" s="24">
        <f t="shared" si="5"/>
        <v>18.100000000000001</v>
      </c>
      <c r="E69" s="18">
        <f t="shared" si="6"/>
        <v>10.9</v>
      </c>
      <c r="F69" s="16" t="str">
        <f>IFERROR(VLOOKUP(B69,#REF!,6,FALSE),"")</f>
        <v/>
      </c>
      <c r="G69" s="17">
        <v>300000</v>
      </c>
      <c r="H69" s="17">
        <v>300000</v>
      </c>
      <c r="I69" s="17" t="str">
        <f>IFERROR(VLOOKUP(B69,#REF!,9,FALSE),"")</f>
        <v/>
      </c>
      <c r="J69" s="17">
        <v>237000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171000</v>
      </c>
      <c r="Q69" s="17">
        <v>66000</v>
      </c>
      <c r="R69" s="19">
        <v>537000</v>
      </c>
      <c r="S69" s="20">
        <v>24.7</v>
      </c>
      <c r="T69" s="21">
        <v>41</v>
      </c>
      <c r="U69" s="19">
        <v>21750</v>
      </c>
      <c r="V69" s="17">
        <v>13105</v>
      </c>
      <c r="W69" s="22">
        <v>0.6</v>
      </c>
      <c r="X69" s="23">
        <f t="shared" si="7"/>
        <v>100</v>
      </c>
      <c r="Y69" s="17">
        <v>49056</v>
      </c>
      <c r="Z69" s="17">
        <v>38535</v>
      </c>
      <c r="AA69" s="17">
        <v>30358</v>
      </c>
      <c r="AB69" s="17">
        <v>14379</v>
      </c>
      <c r="AC69" s="15" t="s">
        <v>36</v>
      </c>
    </row>
    <row r="70" spans="1:29">
      <c r="A70" s="13" t="str">
        <f t="shared" si="4"/>
        <v>FCST</v>
      </c>
      <c r="B70" s="14" t="s">
        <v>136</v>
      </c>
      <c r="C70" s="15" t="s">
        <v>92</v>
      </c>
      <c r="D70" s="24">
        <f t="shared" si="5"/>
        <v>0</v>
      </c>
      <c r="E70" s="18" t="str">
        <f t="shared" si="6"/>
        <v>前八週無拉料</v>
      </c>
      <c r="F70" s="16" t="str">
        <f>IFERROR(VLOOKUP(B70,#REF!,6,FALSE),"")</f>
        <v/>
      </c>
      <c r="G70" s="17">
        <v>8661000</v>
      </c>
      <c r="H70" s="17">
        <v>2451000</v>
      </c>
      <c r="I70" s="17" t="str">
        <f>IFERROR(VLOOKUP(B70,#REF!,9,FALSE),"")</f>
        <v/>
      </c>
      <c r="J70" s="17">
        <v>3000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3000</v>
      </c>
      <c r="Q70" s="17">
        <v>0</v>
      </c>
      <c r="R70" s="19">
        <v>8664000</v>
      </c>
      <c r="S70" s="20" t="s">
        <v>34</v>
      </c>
      <c r="T70" s="21">
        <v>59.2</v>
      </c>
      <c r="U70" s="19">
        <v>0</v>
      </c>
      <c r="V70" s="17">
        <v>146259</v>
      </c>
      <c r="W70" s="22" t="s">
        <v>43</v>
      </c>
      <c r="X70" s="23" t="str">
        <f t="shared" si="7"/>
        <v>F</v>
      </c>
      <c r="Y70" s="17">
        <v>590734</v>
      </c>
      <c r="Z70" s="17">
        <v>378507</v>
      </c>
      <c r="AA70" s="17">
        <v>348238</v>
      </c>
      <c r="AB70" s="17">
        <v>245536</v>
      </c>
      <c r="AC70" s="15" t="s">
        <v>36</v>
      </c>
    </row>
    <row r="71" spans="1:29">
      <c r="A71" s="13" t="str">
        <f t="shared" si="4"/>
        <v>OverStock</v>
      </c>
      <c r="B71" s="14" t="s">
        <v>137</v>
      </c>
      <c r="C71" s="15" t="s">
        <v>92</v>
      </c>
      <c r="D71" s="24">
        <f t="shared" si="5"/>
        <v>26.8</v>
      </c>
      <c r="E71" s="18">
        <f t="shared" si="6"/>
        <v>23.4</v>
      </c>
      <c r="F71" s="16" t="str">
        <f>IFERROR(VLOOKUP(B71,#REF!,6,FALSE),"")</f>
        <v/>
      </c>
      <c r="G71" s="17">
        <v>195000</v>
      </c>
      <c r="H71" s="17">
        <v>75000</v>
      </c>
      <c r="I71" s="17" t="str">
        <f>IFERROR(VLOOKUP(B71,#REF!,9,FALSE),"")</f>
        <v/>
      </c>
      <c r="J71" s="17">
        <v>205000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185000</v>
      </c>
      <c r="Q71" s="17">
        <v>20000</v>
      </c>
      <c r="R71" s="19">
        <v>400000</v>
      </c>
      <c r="S71" s="20">
        <v>45.7</v>
      </c>
      <c r="T71" s="21">
        <v>52.3</v>
      </c>
      <c r="U71" s="19">
        <v>8750</v>
      </c>
      <c r="V71" s="17">
        <v>7652</v>
      </c>
      <c r="W71" s="22">
        <v>0.9</v>
      </c>
      <c r="X71" s="23">
        <f t="shared" si="7"/>
        <v>100</v>
      </c>
      <c r="Y71" s="17">
        <v>5109</v>
      </c>
      <c r="Z71" s="17">
        <v>27269</v>
      </c>
      <c r="AA71" s="17">
        <v>37288</v>
      </c>
      <c r="AB71" s="17">
        <v>23240</v>
      </c>
      <c r="AC71" s="15" t="s">
        <v>36</v>
      </c>
    </row>
    <row r="72" spans="1:29">
      <c r="A72" s="13" t="str">
        <f t="shared" si="4"/>
        <v>OverStock</v>
      </c>
      <c r="B72" s="14" t="s">
        <v>138</v>
      </c>
      <c r="C72" s="15" t="s">
        <v>92</v>
      </c>
      <c r="D72" s="24">
        <f t="shared" si="5"/>
        <v>32.799999999999997</v>
      </c>
      <c r="E72" s="18">
        <f t="shared" si="6"/>
        <v>128</v>
      </c>
      <c r="F72" s="16" t="str">
        <f>IFERROR(VLOOKUP(B72,#REF!,6,FALSE),"")</f>
        <v/>
      </c>
      <c r="G72" s="17">
        <v>980000</v>
      </c>
      <c r="H72" s="17">
        <v>0</v>
      </c>
      <c r="I72" s="17" t="str">
        <f>IFERROR(VLOOKUP(B72,#REF!,9,FALSE),"")</f>
        <v/>
      </c>
      <c r="J72" s="17">
        <v>80000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75000</v>
      </c>
      <c r="Q72" s="17">
        <v>5000</v>
      </c>
      <c r="R72" s="19">
        <v>1060000</v>
      </c>
      <c r="S72" s="20">
        <v>1696</v>
      </c>
      <c r="T72" s="21">
        <v>435</v>
      </c>
      <c r="U72" s="19">
        <v>625</v>
      </c>
      <c r="V72" s="17">
        <v>2437</v>
      </c>
      <c r="W72" s="22">
        <v>3.9</v>
      </c>
      <c r="X72" s="23">
        <f t="shared" si="7"/>
        <v>150</v>
      </c>
      <c r="Y72" s="17">
        <v>3709</v>
      </c>
      <c r="Z72" s="17">
        <v>12400</v>
      </c>
      <c r="AA72" s="17">
        <v>6022</v>
      </c>
      <c r="AB72" s="17">
        <v>1010</v>
      </c>
      <c r="AC72" s="15" t="s">
        <v>36</v>
      </c>
    </row>
    <row r="73" spans="1:29">
      <c r="A73" s="13" t="str">
        <f t="shared" si="4"/>
        <v>OverStock</v>
      </c>
      <c r="B73" s="14" t="s">
        <v>139</v>
      </c>
      <c r="C73" s="15" t="s">
        <v>92</v>
      </c>
      <c r="D73" s="24">
        <f t="shared" si="5"/>
        <v>12.5</v>
      </c>
      <c r="E73" s="18">
        <f t="shared" si="6"/>
        <v>18.600000000000001</v>
      </c>
      <c r="F73" s="16" t="str">
        <f>IFERROR(VLOOKUP(B73,#REF!,6,FALSE),"")</f>
        <v/>
      </c>
      <c r="G73" s="17">
        <v>942000</v>
      </c>
      <c r="H73" s="17">
        <v>18000</v>
      </c>
      <c r="I73" s="17" t="str">
        <f>IFERROR(VLOOKUP(B73,#REF!,9,FALSE),"")</f>
        <v/>
      </c>
      <c r="J73" s="17">
        <v>1197000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120000</v>
      </c>
      <c r="P73" s="17">
        <v>717000</v>
      </c>
      <c r="Q73" s="17">
        <v>360000</v>
      </c>
      <c r="R73" s="19">
        <v>2139000</v>
      </c>
      <c r="S73" s="20">
        <v>33.200000000000003</v>
      </c>
      <c r="T73" s="21">
        <v>22.3</v>
      </c>
      <c r="U73" s="19">
        <v>64500</v>
      </c>
      <c r="V73" s="17">
        <v>96122</v>
      </c>
      <c r="W73" s="22">
        <v>1.5</v>
      </c>
      <c r="X73" s="23">
        <f t="shared" si="7"/>
        <v>100</v>
      </c>
      <c r="Y73" s="17">
        <v>5304612</v>
      </c>
      <c r="Z73" s="17">
        <v>316928</v>
      </c>
      <c r="AA73" s="17">
        <v>333471</v>
      </c>
      <c r="AB73" s="17">
        <v>215127</v>
      </c>
      <c r="AC73" s="15" t="s">
        <v>36</v>
      </c>
    </row>
    <row r="74" spans="1:29">
      <c r="A74" s="13" t="str">
        <f t="shared" si="4"/>
        <v>OverStock</v>
      </c>
      <c r="B74" s="14" t="s">
        <v>140</v>
      </c>
      <c r="C74" s="15" t="s">
        <v>92</v>
      </c>
      <c r="D74" s="24">
        <f t="shared" si="5"/>
        <v>12.9</v>
      </c>
      <c r="E74" s="18">
        <f t="shared" si="6"/>
        <v>24</v>
      </c>
      <c r="F74" s="16" t="str">
        <f>IFERROR(VLOOKUP(B74,#REF!,6,FALSE),"")</f>
        <v/>
      </c>
      <c r="G74" s="17">
        <v>2620000</v>
      </c>
      <c r="H74" s="17">
        <v>105000</v>
      </c>
      <c r="I74" s="17" t="str">
        <f>IFERROR(VLOOKUP(B74,#REF!,9,FALSE),"")</f>
        <v/>
      </c>
      <c r="J74" s="17">
        <v>1770000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1305000</v>
      </c>
      <c r="Q74" s="17">
        <v>465000</v>
      </c>
      <c r="R74" s="19">
        <v>4390000</v>
      </c>
      <c r="S74" s="20">
        <v>59.5</v>
      </c>
      <c r="T74" s="21">
        <v>31.9</v>
      </c>
      <c r="U74" s="19">
        <v>73750</v>
      </c>
      <c r="V74" s="17">
        <v>137667</v>
      </c>
      <c r="W74" s="22">
        <v>1.9</v>
      </c>
      <c r="X74" s="23">
        <f t="shared" si="7"/>
        <v>100</v>
      </c>
      <c r="Y74" s="17">
        <v>396000</v>
      </c>
      <c r="Z74" s="17">
        <v>510000</v>
      </c>
      <c r="AA74" s="17">
        <v>588000</v>
      </c>
      <c r="AB74" s="17">
        <v>477000</v>
      </c>
      <c r="AC74" s="15" t="s">
        <v>36</v>
      </c>
    </row>
    <row r="75" spans="1:29">
      <c r="A75" s="13" t="str">
        <f t="shared" si="4"/>
        <v>ZeroZero</v>
      </c>
      <c r="B75" s="14" t="s">
        <v>141</v>
      </c>
      <c r="C75" s="15" t="s">
        <v>92</v>
      </c>
      <c r="D75" s="24" t="str">
        <f t="shared" si="5"/>
        <v>--</v>
      </c>
      <c r="E75" s="18" t="str">
        <f t="shared" si="6"/>
        <v>前八週無拉料</v>
      </c>
      <c r="F75" s="16" t="str">
        <f>IFERROR(VLOOKUP(B75,#REF!,6,FALSE),"")</f>
        <v/>
      </c>
      <c r="G75" s="17">
        <v>120000</v>
      </c>
      <c r="H75" s="17">
        <v>0</v>
      </c>
      <c r="I75" s="17" t="str">
        <f>IFERROR(VLOOKUP(B75,#REF!,9,FALSE),"")</f>
        <v/>
      </c>
      <c r="J75" s="17">
        <v>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0</v>
      </c>
      <c r="Q75" s="17">
        <v>0</v>
      </c>
      <c r="R75" s="19">
        <v>120000</v>
      </c>
      <c r="S75" s="20" t="s">
        <v>34</v>
      </c>
      <c r="T75" s="21" t="s">
        <v>34</v>
      </c>
      <c r="U75" s="19">
        <v>0</v>
      </c>
      <c r="V75" s="17" t="s">
        <v>34</v>
      </c>
      <c r="W75" s="22" t="s">
        <v>35</v>
      </c>
      <c r="X75" s="23" t="str">
        <f t="shared" si="7"/>
        <v>E</v>
      </c>
      <c r="Y75" s="17">
        <v>0</v>
      </c>
      <c r="Z75" s="17">
        <v>0</v>
      </c>
      <c r="AA75" s="17">
        <v>0</v>
      </c>
      <c r="AB75" s="17">
        <v>0</v>
      </c>
      <c r="AC75" s="15" t="s">
        <v>36</v>
      </c>
    </row>
    <row r="76" spans="1:29">
      <c r="A76" s="13" t="str">
        <f t="shared" si="4"/>
        <v>OverStock</v>
      </c>
      <c r="B76" s="14" t="s">
        <v>142</v>
      </c>
      <c r="C76" s="15" t="s">
        <v>92</v>
      </c>
      <c r="D76" s="24">
        <f t="shared" si="5"/>
        <v>57.4</v>
      </c>
      <c r="E76" s="18">
        <f t="shared" si="6"/>
        <v>13.7</v>
      </c>
      <c r="F76" s="16" t="str">
        <f>IFERROR(VLOOKUP(B76,#REF!,6,FALSE),"")</f>
        <v/>
      </c>
      <c r="G76" s="17">
        <v>123000</v>
      </c>
      <c r="H76" s="17">
        <v>0</v>
      </c>
      <c r="I76" s="17" t="str">
        <f>IFERROR(VLOOKUP(B76,#REF!,9,FALSE),"")</f>
        <v/>
      </c>
      <c r="J76" s="17">
        <v>36000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36000</v>
      </c>
      <c r="Q76" s="17">
        <v>0</v>
      </c>
      <c r="R76" s="19">
        <v>168000</v>
      </c>
      <c r="S76" s="20">
        <v>64</v>
      </c>
      <c r="T76" s="21">
        <v>267.89999999999998</v>
      </c>
      <c r="U76" s="19">
        <v>2625</v>
      </c>
      <c r="V76" s="17">
        <v>627</v>
      </c>
      <c r="W76" s="22">
        <v>0.2</v>
      </c>
      <c r="X76" s="23">
        <f t="shared" si="7"/>
        <v>50</v>
      </c>
      <c r="Y76" s="17">
        <v>5000000</v>
      </c>
      <c r="Z76" s="17">
        <v>5646</v>
      </c>
      <c r="AA76" s="17">
        <v>0</v>
      </c>
      <c r="AB76" s="17">
        <v>0</v>
      </c>
      <c r="AC76" s="15" t="s">
        <v>36</v>
      </c>
    </row>
    <row r="77" spans="1:29">
      <c r="A77" s="13" t="str">
        <f t="shared" si="4"/>
        <v>Normal</v>
      </c>
      <c r="B77" s="14" t="s">
        <v>143</v>
      </c>
      <c r="C77" s="15" t="s">
        <v>92</v>
      </c>
      <c r="D77" s="24">
        <f t="shared" si="5"/>
        <v>0.6</v>
      </c>
      <c r="E77" s="18">
        <f t="shared" si="6"/>
        <v>1.1000000000000001</v>
      </c>
      <c r="F77" s="16" t="str">
        <f>IFERROR(VLOOKUP(B77,#REF!,6,FALSE),"")</f>
        <v/>
      </c>
      <c r="G77" s="17">
        <v>500000</v>
      </c>
      <c r="H77" s="17">
        <v>40000</v>
      </c>
      <c r="I77" s="17" t="str">
        <f>IFERROR(VLOOKUP(B77,#REF!,9,FALSE),"")</f>
        <v/>
      </c>
      <c r="J77" s="17">
        <v>35000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10000</v>
      </c>
      <c r="Q77" s="17">
        <v>25000</v>
      </c>
      <c r="R77" s="19">
        <v>535000</v>
      </c>
      <c r="S77" s="20">
        <v>17.5</v>
      </c>
      <c r="T77" s="21">
        <v>9.5</v>
      </c>
      <c r="U77" s="19">
        <v>30625</v>
      </c>
      <c r="V77" s="17">
        <v>56281</v>
      </c>
      <c r="W77" s="22">
        <v>1.8</v>
      </c>
      <c r="X77" s="23">
        <f t="shared" si="7"/>
        <v>100</v>
      </c>
      <c r="Y77" s="17">
        <v>5191277</v>
      </c>
      <c r="Z77" s="17">
        <v>176777</v>
      </c>
      <c r="AA77" s="17">
        <v>190276</v>
      </c>
      <c r="AB77" s="17">
        <v>123157</v>
      </c>
      <c r="AC77" s="15" t="s">
        <v>36</v>
      </c>
    </row>
    <row r="78" spans="1:29">
      <c r="A78" s="13" t="str">
        <f t="shared" si="4"/>
        <v>FCST</v>
      </c>
      <c r="B78" s="14" t="s">
        <v>144</v>
      </c>
      <c r="C78" s="15" t="s">
        <v>92</v>
      </c>
      <c r="D78" s="24">
        <f t="shared" si="5"/>
        <v>31.5</v>
      </c>
      <c r="E78" s="18" t="str">
        <f t="shared" si="6"/>
        <v>前八週無拉料</v>
      </c>
      <c r="F78" s="16" t="str">
        <f>IFERROR(VLOOKUP(B78,#REF!,6,FALSE),"")</f>
        <v/>
      </c>
      <c r="G78" s="17">
        <v>20000</v>
      </c>
      <c r="H78" s="17">
        <v>20000</v>
      </c>
      <c r="I78" s="17" t="str">
        <f>IFERROR(VLOOKUP(B78,#REF!,9,FALSE),"")</f>
        <v/>
      </c>
      <c r="J78" s="17">
        <v>35000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25000</v>
      </c>
      <c r="Q78" s="17">
        <v>10000</v>
      </c>
      <c r="R78" s="19">
        <v>55000</v>
      </c>
      <c r="S78" s="20" t="s">
        <v>34</v>
      </c>
      <c r="T78" s="21">
        <v>49.5</v>
      </c>
      <c r="U78" s="19">
        <v>0</v>
      </c>
      <c r="V78" s="17">
        <v>1111</v>
      </c>
      <c r="W78" s="22" t="s">
        <v>43</v>
      </c>
      <c r="X78" s="23" t="str">
        <f t="shared" si="7"/>
        <v>F</v>
      </c>
      <c r="Y78" s="17">
        <v>5000</v>
      </c>
      <c r="Z78" s="17">
        <v>5000</v>
      </c>
      <c r="AA78" s="17">
        <v>5000</v>
      </c>
      <c r="AB78" s="17">
        <v>0</v>
      </c>
      <c r="AC78" s="15" t="s">
        <v>36</v>
      </c>
    </row>
    <row r="79" spans="1:29">
      <c r="A79" s="13" t="str">
        <f t="shared" si="4"/>
        <v>Normal</v>
      </c>
      <c r="B79" s="14" t="s">
        <v>145</v>
      </c>
      <c r="C79" s="15" t="s">
        <v>92</v>
      </c>
      <c r="D79" s="24">
        <f t="shared" si="5"/>
        <v>0</v>
      </c>
      <c r="E79" s="18">
        <f t="shared" si="6"/>
        <v>0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0</v>
      </c>
      <c r="R79" s="19">
        <v>0</v>
      </c>
      <c r="S79" s="20">
        <v>0</v>
      </c>
      <c r="T79" s="21">
        <v>0</v>
      </c>
      <c r="U79" s="19">
        <v>625</v>
      </c>
      <c r="V79" s="17">
        <v>119</v>
      </c>
      <c r="W79" s="22">
        <v>0.2</v>
      </c>
      <c r="X79" s="23">
        <f t="shared" si="7"/>
        <v>50</v>
      </c>
      <c r="Y79" s="17">
        <v>0</v>
      </c>
      <c r="Z79" s="17">
        <v>0</v>
      </c>
      <c r="AA79" s="17">
        <v>1069</v>
      </c>
      <c r="AB79" s="17">
        <v>2020</v>
      </c>
      <c r="AC79" s="15" t="s">
        <v>36</v>
      </c>
    </row>
    <row r="80" spans="1:29">
      <c r="A80" s="13" t="str">
        <f t="shared" si="4"/>
        <v>OverStock</v>
      </c>
      <c r="B80" s="14" t="s">
        <v>146</v>
      </c>
      <c r="C80" s="15" t="s">
        <v>92</v>
      </c>
      <c r="D80" s="24">
        <f t="shared" si="5"/>
        <v>6.7</v>
      </c>
      <c r="E80" s="18">
        <f t="shared" si="6"/>
        <v>120</v>
      </c>
      <c r="F80" s="16" t="str">
        <f>IFERROR(VLOOKUP(B80,#REF!,6,FALSE),"")</f>
        <v/>
      </c>
      <c r="G80" s="17">
        <v>1580000</v>
      </c>
      <c r="H80" s="17">
        <v>880000</v>
      </c>
      <c r="I80" s="17" t="str">
        <f>IFERROR(VLOOKUP(B80,#REF!,9,FALSE),"")</f>
        <v/>
      </c>
      <c r="J80" s="17">
        <v>150000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85000</v>
      </c>
      <c r="Q80" s="17">
        <v>65000</v>
      </c>
      <c r="R80" s="19">
        <v>1730000</v>
      </c>
      <c r="S80" s="20">
        <v>1384</v>
      </c>
      <c r="T80" s="21">
        <v>77.8</v>
      </c>
      <c r="U80" s="19">
        <v>1250</v>
      </c>
      <c r="V80" s="17">
        <v>22231</v>
      </c>
      <c r="W80" s="22">
        <v>17.8</v>
      </c>
      <c r="X80" s="23">
        <f t="shared" si="7"/>
        <v>150</v>
      </c>
      <c r="Y80" s="17">
        <v>76243</v>
      </c>
      <c r="Z80" s="17">
        <v>72000</v>
      </c>
      <c r="AA80" s="17">
        <v>71040</v>
      </c>
      <c r="AB80" s="17">
        <v>99200</v>
      </c>
      <c r="AC80" s="15" t="s">
        <v>36</v>
      </c>
    </row>
    <row r="81" spans="1:29">
      <c r="A81" s="13" t="str">
        <f t="shared" si="4"/>
        <v>FCST</v>
      </c>
      <c r="B81" s="14" t="s">
        <v>147</v>
      </c>
      <c r="C81" s="15" t="s">
        <v>92</v>
      </c>
      <c r="D81" s="24">
        <f t="shared" si="5"/>
        <v>5.5</v>
      </c>
      <c r="E81" s="18" t="str">
        <f t="shared" si="6"/>
        <v>前八週無拉料</v>
      </c>
      <c r="F81" s="16" t="str">
        <f>IFERROR(VLOOKUP(B81,#REF!,6,FALSE),"")</f>
        <v/>
      </c>
      <c r="G81" s="17">
        <v>135000</v>
      </c>
      <c r="H81" s="17">
        <v>107000</v>
      </c>
      <c r="I81" s="17" t="str">
        <f>IFERROR(VLOOKUP(B81,#REF!,9,FALSE),"")</f>
        <v/>
      </c>
      <c r="J81" s="17">
        <v>48000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48000</v>
      </c>
      <c r="Q81" s="17">
        <v>0</v>
      </c>
      <c r="R81" s="19">
        <v>183000</v>
      </c>
      <c r="S81" s="20" t="s">
        <v>34</v>
      </c>
      <c r="T81" s="21">
        <v>20.8</v>
      </c>
      <c r="U81" s="19">
        <v>0</v>
      </c>
      <c r="V81" s="17">
        <v>8778</v>
      </c>
      <c r="W81" s="22" t="s">
        <v>43</v>
      </c>
      <c r="X81" s="23" t="str">
        <f t="shared" si="7"/>
        <v>F</v>
      </c>
      <c r="Y81" s="17">
        <v>8000</v>
      </c>
      <c r="Z81" s="17">
        <v>35000</v>
      </c>
      <c r="AA81" s="17">
        <v>37000</v>
      </c>
      <c r="AB81" s="17">
        <v>49000</v>
      </c>
      <c r="AC81" s="15" t="s">
        <v>36</v>
      </c>
    </row>
    <row r="82" spans="1:29">
      <c r="A82" s="13" t="str">
        <f t="shared" si="4"/>
        <v>Normal</v>
      </c>
      <c r="B82" s="14" t="s">
        <v>148</v>
      </c>
      <c r="C82" s="15" t="s">
        <v>92</v>
      </c>
      <c r="D82" s="24">
        <f t="shared" si="5"/>
        <v>3.6</v>
      </c>
      <c r="E82" s="18">
        <f t="shared" si="6"/>
        <v>5.3</v>
      </c>
      <c r="F82" s="16" t="str">
        <f>IFERROR(VLOOKUP(B82,#REF!,6,FALSE),"")</f>
        <v/>
      </c>
      <c r="G82" s="17">
        <v>0</v>
      </c>
      <c r="H82" s="17">
        <v>0</v>
      </c>
      <c r="I82" s="17" t="str">
        <f>IFERROR(VLOOKUP(B82,#REF!,9,FALSE),"")</f>
        <v/>
      </c>
      <c r="J82" s="17">
        <v>2000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2000</v>
      </c>
      <c r="Q82" s="17">
        <v>0</v>
      </c>
      <c r="R82" s="19">
        <v>2000</v>
      </c>
      <c r="S82" s="20">
        <v>5.3</v>
      </c>
      <c r="T82" s="21">
        <v>3.6</v>
      </c>
      <c r="U82" s="19">
        <v>375</v>
      </c>
      <c r="V82" s="17">
        <v>556</v>
      </c>
      <c r="W82" s="22">
        <v>1.5</v>
      </c>
      <c r="X82" s="23">
        <f t="shared" si="7"/>
        <v>100</v>
      </c>
      <c r="Y82" s="17">
        <v>0</v>
      </c>
      <c r="Z82" s="17">
        <v>5000</v>
      </c>
      <c r="AA82" s="17">
        <v>0</v>
      </c>
      <c r="AB82" s="17">
        <v>2500</v>
      </c>
      <c r="AC82" s="15" t="s">
        <v>36</v>
      </c>
    </row>
    <row r="83" spans="1:29">
      <c r="A83" s="13" t="str">
        <f t="shared" si="4"/>
        <v>OverStock</v>
      </c>
      <c r="B83" s="14" t="s">
        <v>149</v>
      </c>
      <c r="C83" s="15" t="s">
        <v>92</v>
      </c>
      <c r="D83" s="24">
        <f t="shared" si="5"/>
        <v>7.8</v>
      </c>
      <c r="E83" s="18">
        <f t="shared" si="6"/>
        <v>11</v>
      </c>
      <c r="F83" s="16" t="str">
        <f>IFERROR(VLOOKUP(B83,#REF!,6,FALSE),"")</f>
        <v/>
      </c>
      <c r="G83" s="17">
        <v>984000</v>
      </c>
      <c r="H83" s="17">
        <v>414000</v>
      </c>
      <c r="I83" s="17" t="str">
        <f>IFERROR(VLOOKUP(B83,#REF!,9,FALSE),"")</f>
        <v/>
      </c>
      <c r="J83" s="17">
        <v>765000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558000</v>
      </c>
      <c r="Q83" s="17">
        <v>207000</v>
      </c>
      <c r="R83" s="19">
        <v>1749000</v>
      </c>
      <c r="S83" s="20">
        <v>25.1</v>
      </c>
      <c r="T83" s="21">
        <v>17.899999999999999</v>
      </c>
      <c r="U83" s="19">
        <v>69750</v>
      </c>
      <c r="V83" s="17">
        <v>97667</v>
      </c>
      <c r="W83" s="22">
        <v>1.4</v>
      </c>
      <c r="X83" s="23">
        <f t="shared" si="7"/>
        <v>100</v>
      </c>
      <c r="Y83" s="17">
        <v>213000</v>
      </c>
      <c r="Z83" s="17">
        <v>357000</v>
      </c>
      <c r="AA83" s="17">
        <v>411000</v>
      </c>
      <c r="AB83" s="17">
        <v>225000</v>
      </c>
      <c r="AC83" s="15" t="s">
        <v>36</v>
      </c>
    </row>
    <row r="84" spans="1:29">
      <c r="A84" s="13" t="str">
        <f t="shared" si="4"/>
        <v>OverStock</v>
      </c>
      <c r="B84" s="14" t="s">
        <v>150</v>
      </c>
      <c r="C84" s="15" t="s">
        <v>92</v>
      </c>
      <c r="D84" s="24">
        <f t="shared" si="5"/>
        <v>28</v>
      </c>
      <c r="E84" s="18">
        <f t="shared" si="6"/>
        <v>21.7</v>
      </c>
      <c r="F84" s="16" t="str">
        <f>IFERROR(VLOOKUP(B84,#REF!,6,FALSE),"")</f>
        <v/>
      </c>
      <c r="G84" s="17">
        <v>60000</v>
      </c>
      <c r="H84" s="17">
        <v>0</v>
      </c>
      <c r="I84" s="17" t="str">
        <f>IFERROR(VLOOKUP(B84,#REF!,9,FALSE),"")</f>
        <v/>
      </c>
      <c r="J84" s="17">
        <v>252000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189000</v>
      </c>
      <c r="Q84" s="17">
        <v>63000</v>
      </c>
      <c r="R84" s="19">
        <v>312000</v>
      </c>
      <c r="S84" s="20">
        <v>26.8</v>
      </c>
      <c r="T84" s="21">
        <v>34.700000000000003</v>
      </c>
      <c r="U84" s="19">
        <v>11625</v>
      </c>
      <c r="V84" s="17">
        <v>9000</v>
      </c>
      <c r="W84" s="22">
        <v>0.8</v>
      </c>
      <c r="X84" s="23">
        <f t="shared" si="7"/>
        <v>100</v>
      </c>
      <c r="Y84" s="17">
        <v>21000</v>
      </c>
      <c r="Z84" s="17">
        <v>33000</v>
      </c>
      <c r="AA84" s="17">
        <v>57000</v>
      </c>
      <c r="AB84" s="17">
        <v>48000</v>
      </c>
      <c r="AC84" s="15" t="s">
        <v>36</v>
      </c>
    </row>
    <row r="85" spans="1:29">
      <c r="A85" s="13" t="str">
        <f t="shared" si="4"/>
        <v>Normal</v>
      </c>
      <c r="B85" s="14" t="s">
        <v>151</v>
      </c>
      <c r="C85" s="15" t="s">
        <v>92</v>
      </c>
      <c r="D85" s="24" t="str">
        <f t="shared" si="5"/>
        <v>--</v>
      </c>
      <c r="E85" s="18">
        <f t="shared" si="6"/>
        <v>12</v>
      </c>
      <c r="F85" s="16" t="str">
        <f>IFERROR(VLOOKUP(B85,#REF!,6,FALSE),"")</f>
        <v/>
      </c>
      <c r="G85" s="17">
        <v>6000</v>
      </c>
      <c r="H85" s="17">
        <v>0</v>
      </c>
      <c r="I85" s="17" t="str">
        <f>IFERROR(VLOOKUP(B85,#REF!,9,FALSE),"")</f>
        <v/>
      </c>
      <c r="J85" s="17">
        <v>9000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9000</v>
      </c>
      <c r="Q85" s="17">
        <v>0</v>
      </c>
      <c r="R85" s="19">
        <v>15000</v>
      </c>
      <c r="S85" s="20">
        <v>20</v>
      </c>
      <c r="T85" s="21" t="s">
        <v>34</v>
      </c>
      <c r="U85" s="19">
        <v>750</v>
      </c>
      <c r="V85" s="17" t="s">
        <v>34</v>
      </c>
      <c r="W85" s="22" t="s">
        <v>35</v>
      </c>
      <c r="X85" s="23" t="str">
        <f t="shared" si="7"/>
        <v>E</v>
      </c>
      <c r="Y85" s="17">
        <v>0</v>
      </c>
      <c r="Z85" s="17">
        <v>0</v>
      </c>
      <c r="AA85" s="17">
        <v>0</v>
      </c>
      <c r="AB85" s="17">
        <v>0</v>
      </c>
      <c r="AC85" s="15" t="s">
        <v>36</v>
      </c>
    </row>
    <row r="86" spans="1:29">
      <c r="A86" s="13" t="str">
        <f t="shared" si="4"/>
        <v>FCST</v>
      </c>
      <c r="B86" s="14" t="s">
        <v>152</v>
      </c>
      <c r="C86" s="15" t="s">
        <v>92</v>
      </c>
      <c r="D86" s="24">
        <f t="shared" si="5"/>
        <v>3.7</v>
      </c>
      <c r="E86" s="18" t="str">
        <f t="shared" si="6"/>
        <v>前八週無拉料</v>
      </c>
      <c r="F86" s="16" t="str">
        <f>IFERROR(VLOOKUP(B86,#REF!,6,FALSE),"")</f>
        <v/>
      </c>
      <c r="G86" s="17">
        <v>6000</v>
      </c>
      <c r="H86" s="17">
        <v>6000</v>
      </c>
      <c r="I86" s="17" t="str">
        <f>IFERROR(VLOOKUP(B86,#REF!,9,FALSE),"")</f>
        <v/>
      </c>
      <c r="J86" s="17">
        <v>3000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3000</v>
      </c>
      <c r="Q86" s="17">
        <v>0</v>
      </c>
      <c r="R86" s="19">
        <v>9000</v>
      </c>
      <c r="S86" s="20" t="s">
        <v>34</v>
      </c>
      <c r="T86" s="21">
        <v>11.2</v>
      </c>
      <c r="U86" s="19">
        <v>0</v>
      </c>
      <c r="V86" s="17">
        <v>805</v>
      </c>
      <c r="W86" s="22" t="s">
        <v>43</v>
      </c>
      <c r="X86" s="23" t="str">
        <f t="shared" si="7"/>
        <v>F</v>
      </c>
      <c r="Y86" s="17">
        <v>180</v>
      </c>
      <c r="Z86" s="17">
        <v>1000</v>
      </c>
      <c r="AA86" s="17">
        <v>6066</v>
      </c>
      <c r="AB86" s="17">
        <v>3030</v>
      </c>
      <c r="AC86" s="15" t="s">
        <v>36</v>
      </c>
    </row>
    <row r="87" spans="1:29">
      <c r="A87" s="13" t="str">
        <f t="shared" si="4"/>
        <v>OverStock</v>
      </c>
      <c r="B87" s="14" t="s">
        <v>153</v>
      </c>
      <c r="C87" s="15" t="s">
        <v>92</v>
      </c>
      <c r="D87" s="24">
        <f t="shared" si="5"/>
        <v>3.3</v>
      </c>
      <c r="E87" s="18">
        <f t="shared" si="6"/>
        <v>8</v>
      </c>
      <c r="F87" s="16" t="str">
        <f>IFERROR(VLOOKUP(B87,#REF!,6,FALSE),"")</f>
        <v/>
      </c>
      <c r="G87" s="17">
        <v>30000</v>
      </c>
      <c r="H87" s="17">
        <v>30000</v>
      </c>
      <c r="I87" s="17" t="str">
        <f>IFERROR(VLOOKUP(B87,#REF!,9,FALSE),"")</f>
        <v/>
      </c>
      <c r="J87" s="17">
        <v>9000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6000</v>
      </c>
      <c r="Q87" s="17">
        <v>3000</v>
      </c>
      <c r="R87" s="19">
        <v>39000</v>
      </c>
      <c r="S87" s="20">
        <v>34.700000000000003</v>
      </c>
      <c r="T87" s="21">
        <v>14.5</v>
      </c>
      <c r="U87" s="19">
        <v>1125</v>
      </c>
      <c r="V87" s="17">
        <v>2691</v>
      </c>
      <c r="W87" s="22">
        <v>2.4</v>
      </c>
      <c r="X87" s="23">
        <f t="shared" si="7"/>
        <v>150</v>
      </c>
      <c r="Y87" s="17">
        <v>13477</v>
      </c>
      <c r="Z87" s="17">
        <v>10745</v>
      </c>
      <c r="AA87" s="17">
        <v>0</v>
      </c>
      <c r="AB87" s="17">
        <v>0</v>
      </c>
      <c r="AC87" s="15" t="s">
        <v>36</v>
      </c>
    </row>
    <row r="88" spans="1:29">
      <c r="A88" s="13" t="str">
        <f t="shared" si="4"/>
        <v>Normal</v>
      </c>
      <c r="B88" s="14" t="s">
        <v>154</v>
      </c>
      <c r="C88" s="15" t="s">
        <v>92</v>
      </c>
      <c r="D88" s="24" t="str">
        <f t="shared" si="5"/>
        <v>--</v>
      </c>
      <c r="E88" s="18">
        <f t="shared" si="6"/>
        <v>0</v>
      </c>
      <c r="F88" s="16" t="str">
        <f>IFERROR(VLOOKUP(B88,#REF!,6,FALSE),"")</f>
        <v/>
      </c>
      <c r="G88" s="17">
        <v>0</v>
      </c>
      <c r="H88" s="17">
        <v>0</v>
      </c>
      <c r="I88" s="17" t="str">
        <f>IFERROR(VLOOKUP(B88,#REF!,9,FALSE),"")</f>
        <v/>
      </c>
      <c r="J88" s="17">
        <v>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0</v>
      </c>
      <c r="Q88" s="17">
        <v>0</v>
      </c>
      <c r="R88" s="19">
        <v>0</v>
      </c>
      <c r="S88" s="20">
        <v>0</v>
      </c>
      <c r="T88" s="21" t="s">
        <v>34</v>
      </c>
      <c r="U88" s="19">
        <v>1500</v>
      </c>
      <c r="V88" s="17" t="s">
        <v>34</v>
      </c>
      <c r="W88" s="22" t="s">
        <v>35</v>
      </c>
      <c r="X88" s="23" t="str">
        <f t="shared" si="7"/>
        <v>E</v>
      </c>
      <c r="Y88" s="17">
        <v>0</v>
      </c>
      <c r="Z88" s="17">
        <v>0</v>
      </c>
      <c r="AA88" s="17">
        <v>0</v>
      </c>
      <c r="AB88" s="17">
        <v>0</v>
      </c>
      <c r="AC88" s="15" t="s">
        <v>36</v>
      </c>
    </row>
    <row r="89" spans="1:29">
      <c r="A89" s="13" t="str">
        <f t="shared" si="4"/>
        <v>OverStock</v>
      </c>
      <c r="B89" s="14" t="s">
        <v>155</v>
      </c>
      <c r="C89" s="15" t="s">
        <v>92</v>
      </c>
      <c r="D89" s="24">
        <f t="shared" si="5"/>
        <v>67.3</v>
      </c>
      <c r="E89" s="18">
        <f t="shared" si="6"/>
        <v>48</v>
      </c>
      <c r="F89" s="16" t="str">
        <f>IFERROR(VLOOKUP(B89,#REF!,6,FALSE),"")</f>
        <v/>
      </c>
      <c r="G89" s="17">
        <v>84000</v>
      </c>
      <c r="H89" s="17">
        <v>24000</v>
      </c>
      <c r="I89" s="17" t="str">
        <f>IFERROR(VLOOKUP(B89,#REF!,9,FALSE),"")</f>
        <v/>
      </c>
      <c r="J89" s="17">
        <v>90000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87000</v>
      </c>
      <c r="Q89" s="17">
        <v>3000</v>
      </c>
      <c r="R89" s="19">
        <v>174000</v>
      </c>
      <c r="S89" s="20">
        <v>92.8</v>
      </c>
      <c r="T89" s="21">
        <v>130.1</v>
      </c>
      <c r="U89" s="19">
        <v>1875</v>
      </c>
      <c r="V89" s="17">
        <v>1337</v>
      </c>
      <c r="W89" s="22">
        <v>0.7</v>
      </c>
      <c r="X89" s="23">
        <f t="shared" si="7"/>
        <v>100</v>
      </c>
      <c r="Y89" s="17">
        <v>7281</v>
      </c>
      <c r="Z89" s="17">
        <v>1000</v>
      </c>
      <c r="AA89" s="17">
        <v>4044</v>
      </c>
      <c r="AB89" s="17">
        <v>2020</v>
      </c>
      <c r="AC89" s="15" t="s">
        <v>36</v>
      </c>
    </row>
    <row r="90" spans="1:29">
      <c r="A90" s="13" t="str">
        <f t="shared" si="4"/>
        <v>ZeroZero</v>
      </c>
      <c r="B90" s="14" t="s">
        <v>156</v>
      </c>
      <c r="C90" s="15" t="s">
        <v>92</v>
      </c>
      <c r="D90" s="24" t="str">
        <f t="shared" si="5"/>
        <v>--</v>
      </c>
      <c r="E90" s="18" t="str">
        <f t="shared" si="6"/>
        <v>前八週無拉料</v>
      </c>
      <c r="F90" s="16" t="str">
        <f>IFERROR(VLOOKUP(B90,#REF!,6,FALSE),"")</f>
        <v/>
      </c>
      <c r="G90" s="17">
        <v>105000</v>
      </c>
      <c r="H90" s="17">
        <v>69000</v>
      </c>
      <c r="I90" s="17" t="str">
        <f>IFERROR(VLOOKUP(B90,#REF!,9,FALSE),"")</f>
        <v/>
      </c>
      <c r="J90" s="17">
        <v>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0</v>
      </c>
      <c r="Q90" s="17">
        <v>0</v>
      </c>
      <c r="R90" s="19">
        <v>105000</v>
      </c>
      <c r="S90" s="20" t="s">
        <v>34</v>
      </c>
      <c r="T90" s="21" t="s">
        <v>34</v>
      </c>
      <c r="U90" s="19">
        <v>0</v>
      </c>
      <c r="V90" s="17" t="s">
        <v>34</v>
      </c>
      <c r="W90" s="22" t="s">
        <v>35</v>
      </c>
      <c r="X90" s="23" t="str">
        <f t="shared" si="7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36</v>
      </c>
    </row>
    <row r="91" spans="1:29">
      <c r="A91" s="13" t="str">
        <f t="shared" si="4"/>
        <v>ZeroZero</v>
      </c>
      <c r="B91" s="14" t="s">
        <v>157</v>
      </c>
      <c r="C91" s="15" t="s">
        <v>92</v>
      </c>
      <c r="D91" s="24" t="str">
        <f t="shared" si="5"/>
        <v>--</v>
      </c>
      <c r="E91" s="18" t="str">
        <f t="shared" si="6"/>
        <v>前八週無拉料</v>
      </c>
      <c r="F91" s="16" t="str">
        <f>IFERROR(VLOOKUP(B91,#REF!,6,FALSE),"")</f>
        <v/>
      </c>
      <c r="G91" s="17">
        <v>20000</v>
      </c>
      <c r="H91" s="17">
        <v>0</v>
      </c>
      <c r="I91" s="17" t="str">
        <f>IFERROR(VLOOKUP(B91,#REF!,9,FALSE),"")</f>
        <v/>
      </c>
      <c r="J91" s="17">
        <v>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0</v>
      </c>
      <c r="Q91" s="17">
        <v>0</v>
      </c>
      <c r="R91" s="19">
        <v>20000</v>
      </c>
      <c r="S91" s="20" t="s">
        <v>34</v>
      </c>
      <c r="T91" s="21" t="s">
        <v>34</v>
      </c>
      <c r="U91" s="19">
        <v>0</v>
      </c>
      <c r="V91" s="17" t="s">
        <v>34</v>
      </c>
      <c r="W91" s="22" t="s">
        <v>35</v>
      </c>
      <c r="X91" s="23" t="str">
        <f t="shared" si="7"/>
        <v>E</v>
      </c>
      <c r="Y91" s="17">
        <v>0</v>
      </c>
      <c r="Z91" s="17">
        <v>0</v>
      </c>
      <c r="AA91" s="17">
        <v>0</v>
      </c>
      <c r="AB91" s="17">
        <v>0</v>
      </c>
      <c r="AC91" s="15" t="s">
        <v>36</v>
      </c>
    </row>
    <row r="92" spans="1:29">
      <c r="A92" s="13" t="str">
        <f t="shared" si="4"/>
        <v>OverStock</v>
      </c>
      <c r="B92" s="14" t="s">
        <v>158</v>
      </c>
      <c r="C92" s="15" t="s">
        <v>92</v>
      </c>
      <c r="D92" s="24">
        <f t="shared" si="5"/>
        <v>2.6</v>
      </c>
      <c r="E92" s="18">
        <f t="shared" si="6"/>
        <v>8</v>
      </c>
      <c r="F92" s="16" t="str">
        <f>IFERROR(VLOOKUP(B92,#REF!,6,FALSE),"")</f>
        <v/>
      </c>
      <c r="G92" s="17">
        <v>21000</v>
      </c>
      <c r="H92" s="17">
        <v>12000</v>
      </c>
      <c r="I92" s="17" t="str">
        <f>IFERROR(VLOOKUP(B92,#REF!,9,FALSE),"")</f>
        <v/>
      </c>
      <c r="J92" s="17">
        <v>3000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0</v>
      </c>
      <c r="Q92" s="17">
        <v>3000</v>
      </c>
      <c r="R92" s="19">
        <v>27000</v>
      </c>
      <c r="S92" s="20">
        <v>72</v>
      </c>
      <c r="T92" s="21">
        <v>23</v>
      </c>
      <c r="U92" s="19">
        <v>375</v>
      </c>
      <c r="V92" s="17">
        <v>1175</v>
      </c>
      <c r="W92" s="22">
        <v>3.1</v>
      </c>
      <c r="X92" s="23">
        <f t="shared" si="7"/>
        <v>150</v>
      </c>
      <c r="Y92" s="17">
        <v>2353</v>
      </c>
      <c r="Z92" s="17">
        <v>4800</v>
      </c>
      <c r="AA92" s="17">
        <v>4440</v>
      </c>
      <c r="AB92" s="17">
        <v>3060</v>
      </c>
      <c r="AC92" s="15" t="s">
        <v>36</v>
      </c>
    </row>
    <row r="93" spans="1:29">
      <c r="A93" s="13" t="str">
        <f t="shared" si="4"/>
        <v>OverStock</v>
      </c>
      <c r="B93" s="14" t="s">
        <v>159</v>
      </c>
      <c r="C93" s="15" t="s">
        <v>92</v>
      </c>
      <c r="D93" s="24">
        <f t="shared" si="5"/>
        <v>3.1</v>
      </c>
      <c r="E93" s="18">
        <f t="shared" si="6"/>
        <v>2.5</v>
      </c>
      <c r="F93" s="16" t="str">
        <f>IFERROR(VLOOKUP(B93,#REF!,6,FALSE),"")</f>
        <v/>
      </c>
      <c r="G93" s="17">
        <v>495000</v>
      </c>
      <c r="H93" s="17">
        <v>255000</v>
      </c>
      <c r="I93" s="17" t="str">
        <f>IFERROR(VLOOKUP(B93,#REF!,9,FALSE),"")</f>
        <v/>
      </c>
      <c r="J93" s="17">
        <v>42000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12000</v>
      </c>
      <c r="Q93" s="17">
        <v>30000</v>
      </c>
      <c r="R93" s="19">
        <v>537000</v>
      </c>
      <c r="S93" s="20">
        <v>32.5</v>
      </c>
      <c r="T93" s="21">
        <v>39.4</v>
      </c>
      <c r="U93" s="19">
        <v>16500</v>
      </c>
      <c r="V93" s="17">
        <v>13616</v>
      </c>
      <c r="W93" s="22">
        <v>0.8</v>
      </c>
      <c r="X93" s="23">
        <f t="shared" si="7"/>
        <v>100</v>
      </c>
      <c r="Y93" s="17">
        <v>23600</v>
      </c>
      <c r="Z93" s="17">
        <v>49640</v>
      </c>
      <c r="AA93" s="17">
        <v>50900</v>
      </c>
      <c r="AB93" s="17">
        <v>42650</v>
      </c>
      <c r="AC93" s="15" t="s">
        <v>36</v>
      </c>
    </row>
    <row r="94" spans="1:29">
      <c r="A94" s="13" t="str">
        <f t="shared" si="4"/>
        <v>OverStock</v>
      </c>
      <c r="B94" s="14" t="s">
        <v>160</v>
      </c>
      <c r="C94" s="15" t="s">
        <v>92</v>
      </c>
      <c r="D94" s="24">
        <f t="shared" si="5"/>
        <v>6.5</v>
      </c>
      <c r="E94" s="18">
        <f t="shared" si="6"/>
        <v>6</v>
      </c>
      <c r="F94" s="16" t="str">
        <f>IFERROR(VLOOKUP(B94,#REF!,6,FALSE),"")</f>
        <v/>
      </c>
      <c r="G94" s="17">
        <v>390000</v>
      </c>
      <c r="H94" s="17">
        <v>93000</v>
      </c>
      <c r="I94" s="17" t="str">
        <f>IFERROR(VLOOKUP(B94,#REF!,9,FALSE),"")</f>
        <v/>
      </c>
      <c r="J94" s="17">
        <v>63000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54000</v>
      </c>
      <c r="Q94" s="17">
        <v>9000</v>
      </c>
      <c r="R94" s="19">
        <v>453000</v>
      </c>
      <c r="S94" s="20">
        <v>43.1</v>
      </c>
      <c r="T94" s="21">
        <v>46.8</v>
      </c>
      <c r="U94" s="19">
        <v>10500</v>
      </c>
      <c r="V94" s="17">
        <v>9670</v>
      </c>
      <c r="W94" s="22">
        <v>0.9</v>
      </c>
      <c r="X94" s="23">
        <f t="shared" si="7"/>
        <v>100</v>
      </c>
      <c r="Y94" s="17">
        <v>15559</v>
      </c>
      <c r="Z94" s="17">
        <v>36070</v>
      </c>
      <c r="AA94" s="17">
        <v>36200</v>
      </c>
      <c r="AB94" s="17">
        <v>28450</v>
      </c>
      <c r="AC94" s="15" t="s">
        <v>36</v>
      </c>
    </row>
    <row r="95" spans="1:29">
      <c r="A95" s="13" t="str">
        <f t="shared" si="4"/>
        <v>OverStock</v>
      </c>
      <c r="B95" s="14" t="s">
        <v>161</v>
      </c>
      <c r="C95" s="15" t="s">
        <v>92</v>
      </c>
      <c r="D95" s="24">
        <f t="shared" si="5"/>
        <v>578.20000000000005</v>
      </c>
      <c r="E95" s="18">
        <f t="shared" si="6"/>
        <v>946.7</v>
      </c>
      <c r="F95" s="16" t="str">
        <f>IFERROR(VLOOKUP(B95,#REF!,6,FALSE),"")</f>
        <v/>
      </c>
      <c r="G95" s="17">
        <v>81000</v>
      </c>
      <c r="H95" s="17">
        <v>21000</v>
      </c>
      <c r="I95" s="17" t="str">
        <f>IFERROR(VLOOKUP(B95,#REF!,9,FALSE),"")</f>
        <v/>
      </c>
      <c r="J95" s="17">
        <v>355000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355000</v>
      </c>
      <c r="Q95" s="17">
        <v>0</v>
      </c>
      <c r="R95" s="19">
        <v>436000</v>
      </c>
      <c r="S95" s="20">
        <v>1162.7</v>
      </c>
      <c r="T95" s="21">
        <v>710.1</v>
      </c>
      <c r="U95" s="19">
        <v>375</v>
      </c>
      <c r="V95" s="17">
        <v>614</v>
      </c>
      <c r="W95" s="22">
        <v>1.6</v>
      </c>
      <c r="X95" s="23">
        <f t="shared" si="7"/>
        <v>100</v>
      </c>
      <c r="Y95" s="17">
        <v>0</v>
      </c>
      <c r="Z95" s="17">
        <v>3423</v>
      </c>
      <c r="AA95" s="17">
        <v>2600</v>
      </c>
      <c r="AB95" s="17">
        <v>3100</v>
      </c>
      <c r="AC95" s="15" t="s">
        <v>36</v>
      </c>
    </row>
    <row r="96" spans="1:29">
      <c r="A96" s="13" t="str">
        <f t="shared" si="4"/>
        <v>OverStock</v>
      </c>
      <c r="B96" s="14" t="s">
        <v>162</v>
      </c>
      <c r="C96" s="15" t="s">
        <v>92</v>
      </c>
      <c r="D96" s="24">
        <f t="shared" si="5"/>
        <v>23.3</v>
      </c>
      <c r="E96" s="18">
        <f t="shared" si="6"/>
        <v>360</v>
      </c>
      <c r="F96" s="16" t="str">
        <f>IFERROR(VLOOKUP(B96,#REF!,6,FALSE),"")</f>
        <v/>
      </c>
      <c r="G96" s="17">
        <v>450000</v>
      </c>
      <c r="H96" s="17">
        <v>210000</v>
      </c>
      <c r="I96" s="17" t="str">
        <f>IFERROR(VLOOKUP(B96,#REF!,9,FALSE),"")</f>
        <v/>
      </c>
      <c r="J96" s="17">
        <v>405000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393000</v>
      </c>
      <c r="Q96" s="17">
        <v>12000</v>
      </c>
      <c r="R96" s="19">
        <v>855000</v>
      </c>
      <c r="S96" s="20">
        <v>760</v>
      </c>
      <c r="T96" s="21">
        <v>49.2</v>
      </c>
      <c r="U96" s="19">
        <v>1125</v>
      </c>
      <c r="V96" s="17">
        <v>17368</v>
      </c>
      <c r="W96" s="22">
        <v>15.4</v>
      </c>
      <c r="X96" s="23">
        <f t="shared" si="7"/>
        <v>150</v>
      </c>
      <c r="Y96" s="17">
        <v>33394</v>
      </c>
      <c r="Z96" s="17">
        <v>34085</v>
      </c>
      <c r="AA96" s="17">
        <v>88836</v>
      </c>
      <c r="AB96" s="17">
        <v>39728</v>
      </c>
      <c r="AC96" s="15" t="s">
        <v>36</v>
      </c>
    </row>
    <row r="97" spans="1:29">
      <c r="A97" s="13" t="str">
        <f t="shared" si="4"/>
        <v>OverStock</v>
      </c>
      <c r="B97" s="14" t="s">
        <v>163</v>
      </c>
      <c r="C97" s="15" t="s">
        <v>92</v>
      </c>
      <c r="D97" s="24">
        <f t="shared" si="5"/>
        <v>22.7</v>
      </c>
      <c r="E97" s="18">
        <f t="shared" si="6"/>
        <v>896.8</v>
      </c>
      <c r="F97" s="16" t="str">
        <f>IFERROR(VLOOKUP(B97,#REF!,6,FALSE),"")</f>
        <v/>
      </c>
      <c r="G97" s="17">
        <v>882000</v>
      </c>
      <c r="H97" s="17">
        <v>342000</v>
      </c>
      <c r="I97" s="17" t="str">
        <f>IFERROR(VLOOKUP(B97,#REF!,9,FALSE),"")</f>
        <v/>
      </c>
      <c r="J97" s="17">
        <v>336300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336300</v>
      </c>
      <c r="Q97" s="17">
        <v>0</v>
      </c>
      <c r="R97" s="19">
        <v>1218300</v>
      </c>
      <c r="S97" s="20">
        <v>3248.8</v>
      </c>
      <c r="T97" s="21">
        <v>82.3</v>
      </c>
      <c r="U97" s="19">
        <v>375</v>
      </c>
      <c r="V97" s="17">
        <v>14805</v>
      </c>
      <c r="W97" s="22">
        <v>39.5</v>
      </c>
      <c r="X97" s="23">
        <f t="shared" si="7"/>
        <v>150</v>
      </c>
      <c r="Y97" s="17">
        <v>42944</v>
      </c>
      <c r="Z97" s="17">
        <v>57000</v>
      </c>
      <c r="AA97" s="17">
        <v>41100</v>
      </c>
      <c r="AB97" s="17">
        <v>41400</v>
      </c>
      <c r="AC97" s="15" t="s">
        <v>36</v>
      </c>
    </row>
    <row r="98" spans="1:29">
      <c r="A98" s="13" t="str">
        <f t="shared" si="4"/>
        <v>ZeroZero</v>
      </c>
      <c r="B98" s="14" t="s">
        <v>164</v>
      </c>
      <c r="C98" s="15" t="s">
        <v>92</v>
      </c>
      <c r="D98" s="24" t="str">
        <f t="shared" si="5"/>
        <v>--</v>
      </c>
      <c r="E98" s="18" t="str">
        <f t="shared" si="6"/>
        <v>前八週無拉料</v>
      </c>
      <c r="F98" s="16" t="str">
        <f>IFERROR(VLOOKUP(B98,#REF!,6,FALSE),"")</f>
        <v/>
      </c>
      <c r="G98" s="17">
        <v>21000</v>
      </c>
      <c r="H98" s="17">
        <v>15000</v>
      </c>
      <c r="I98" s="17" t="str">
        <f>IFERROR(VLOOKUP(B98,#REF!,9,FALSE),"")</f>
        <v/>
      </c>
      <c r="J98" s="17">
        <v>3000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3000</v>
      </c>
      <c r="Q98" s="17">
        <v>0</v>
      </c>
      <c r="R98" s="19">
        <v>24000</v>
      </c>
      <c r="S98" s="20" t="s">
        <v>34</v>
      </c>
      <c r="T98" s="21" t="s">
        <v>34</v>
      </c>
      <c r="U98" s="19">
        <v>0</v>
      </c>
      <c r="V98" s="17" t="s">
        <v>34</v>
      </c>
      <c r="W98" s="22" t="s">
        <v>35</v>
      </c>
      <c r="X98" s="23" t="str">
        <f t="shared" si="7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36</v>
      </c>
    </row>
    <row r="99" spans="1:29">
      <c r="A99" s="13" t="str">
        <f t="shared" si="4"/>
        <v>OverStock</v>
      </c>
      <c r="B99" s="14" t="s">
        <v>165</v>
      </c>
      <c r="C99" s="15" t="s">
        <v>92</v>
      </c>
      <c r="D99" s="24">
        <f t="shared" si="5"/>
        <v>42.9</v>
      </c>
      <c r="E99" s="18">
        <f t="shared" si="6"/>
        <v>35.5</v>
      </c>
      <c r="F99" s="16" t="str">
        <f>IFERROR(VLOOKUP(B99,#REF!,6,FALSE),"")</f>
        <v/>
      </c>
      <c r="G99" s="17">
        <v>180000</v>
      </c>
      <c r="H99" s="17">
        <v>0</v>
      </c>
      <c r="I99" s="17" t="str">
        <f>IFERROR(VLOOKUP(B99,#REF!,9,FALSE),"")</f>
        <v/>
      </c>
      <c r="J99" s="17">
        <v>519000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459000</v>
      </c>
      <c r="Q99" s="17">
        <v>60000</v>
      </c>
      <c r="R99" s="19">
        <v>699000</v>
      </c>
      <c r="S99" s="20">
        <v>47.8</v>
      </c>
      <c r="T99" s="21">
        <v>57.7</v>
      </c>
      <c r="U99" s="19">
        <v>14625</v>
      </c>
      <c r="V99" s="17">
        <v>12111</v>
      </c>
      <c r="W99" s="22">
        <v>0.8</v>
      </c>
      <c r="X99" s="23">
        <f t="shared" si="7"/>
        <v>100</v>
      </c>
      <c r="Y99" s="17">
        <v>30000</v>
      </c>
      <c r="Z99" s="17">
        <v>49000</v>
      </c>
      <c r="AA99" s="17">
        <v>42000</v>
      </c>
      <c r="AB99" s="17">
        <v>31000</v>
      </c>
      <c r="AC99" s="15" t="s">
        <v>36</v>
      </c>
    </row>
    <row r="100" spans="1:29">
      <c r="A100" s="13" t="str">
        <f t="shared" si="4"/>
        <v>ZeroZero</v>
      </c>
      <c r="B100" s="14" t="s">
        <v>166</v>
      </c>
      <c r="C100" s="15" t="s">
        <v>92</v>
      </c>
      <c r="D100" s="24" t="str">
        <f t="shared" si="5"/>
        <v>--</v>
      </c>
      <c r="E100" s="18" t="str">
        <f t="shared" si="6"/>
        <v>前八週無拉料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72000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72000</v>
      </c>
      <c r="Q100" s="17">
        <v>0</v>
      </c>
      <c r="R100" s="19">
        <v>72000</v>
      </c>
      <c r="S100" s="20" t="s">
        <v>34</v>
      </c>
      <c r="T100" s="21" t="s">
        <v>34</v>
      </c>
      <c r="U100" s="19">
        <v>0</v>
      </c>
      <c r="V100" s="17" t="s">
        <v>34</v>
      </c>
      <c r="W100" s="22" t="s">
        <v>35</v>
      </c>
      <c r="X100" s="23" t="str">
        <f t="shared" si="7"/>
        <v>E</v>
      </c>
      <c r="Y100" s="17">
        <v>0</v>
      </c>
      <c r="Z100" s="17">
        <v>0</v>
      </c>
      <c r="AA100" s="17">
        <v>0</v>
      </c>
      <c r="AB100" s="17">
        <v>0</v>
      </c>
      <c r="AC100" s="15" t="s">
        <v>36</v>
      </c>
    </row>
    <row r="101" spans="1:29">
      <c r="A101" s="13" t="str">
        <f t="shared" si="4"/>
        <v>OverStock</v>
      </c>
      <c r="B101" s="14" t="s">
        <v>167</v>
      </c>
      <c r="C101" s="15" t="s">
        <v>92</v>
      </c>
      <c r="D101" s="24">
        <f t="shared" si="5"/>
        <v>304.8</v>
      </c>
      <c r="E101" s="18">
        <f t="shared" si="6"/>
        <v>114.7</v>
      </c>
      <c r="F101" s="16" t="str">
        <f>IFERROR(VLOOKUP(B101,#REF!,6,FALSE),"")</f>
        <v/>
      </c>
      <c r="G101" s="17">
        <v>1950000</v>
      </c>
      <c r="H101" s="17">
        <v>1950000</v>
      </c>
      <c r="I101" s="17" t="str">
        <f>IFERROR(VLOOKUP(B101,#REF!,9,FALSE),"")</f>
        <v/>
      </c>
      <c r="J101" s="17">
        <v>1032000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867000</v>
      </c>
      <c r="Q101" s="17">
        <v>165000</v>
      </c>
      <c r="R101" s="19">
        <v>2982000</v>
      </c>
      <c r="S101" s="20">
        <v>331.3</v>
      </c>
      <c r="T101" s="21">
        <v>880.7</v>
      </c>
      <c r="U101" s="19">
        <v>9000</v>
      </c>
      <c r="V101" s="17">
        <v>3386</v>
      </c>
      <c r="W101" s="22">
        <v>0.4</v>
      </c>
      <c r="X101" s="23">
        <f t="shared" si="7"/>
        <v>50</v>
      </c>
      <c r="Y101" s="17">
        <v>21485</v>
      </c>
      <c r="Z101" s="17">
        <v>7339</v>
      </c>
      <c r="AA101" s="17">
        <v>4360</v>
      </c>
      <c r="AB101" s="17">
        <v>1351</v>
      </c>
      <c r="AC101" s="15" t="s">
        <v>36</v>
      </c>
    </row>
    <row r="102" spans="1:29">
      <c r="A102" s="13" t="str">
        <f t="shared" si="4"/>
        <v>OverStock</v>
      </c>
      <c r="B102" s="14" t="s">
        <v>32</v>
      </c>
      <c r="C102" s="15" t="s">
        <v>33</v>
      </c>
      <c r="D102" s="24" t="str">
        <f t="shared" si="5"/>
        <v>--</v>
      </c>
      <c r="E102" s="18">
        <f t="shared" si="6"/>
        <v>39.9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12500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7500</v>
      </c>
      <c r="Q102" s="17">
        <v>5000</v>
      </c>
      <c r="R102" s="19">
        <v>12500</v>
      </c>
      <c r="S102" s="20">
        <v>39.9</v>
      </c>
      <c r="T102" s="21" t="s">
        <v>34</v>
      </c>
      <c r="U102" s="19">
        <v>313</v>
      </c>
      <c r="V102" s="17" t="s">
        <v>34</v>
      </c>
      <c r="W102" s="22" t="s">
        <v>35</v>
      </c>
      <c r="X102" s="23" t="str">
        <f t="shared" si="7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36</v>
      </c>
    </row>
    <row r="103" spans="1:29">
      <c r="A103" s="13" t="str">
        <f t="shared" si="4"/>
        <v>OverStock</v>
      </c>
      <c r="B103" s="14" t="s">
        <v>37</v>
      </c>
      <c r="C103" s="15" t="s">
        <v>33</v>
      </c>
      <c r="D103" s="24" t="str">
        <f t="shared" si="5"/>
        <v>--</v>
      </c>
      <c r="E103" s="18">
        <f t="shared" si="6"/>
        <v>22.9</v>
      </c>
      <c r="F103" s="16" t="str">
        <f>IFERROR(VLOOKUP(B103,#REF!,6,FALSE),"")</f>
        <v/>
      </c>
      <c r="G103" s="17">
        <v>603000</v>
      </c>
      <c r="H103" s="17">
        <v>0</v>
      </c>
      <c r="I103" s="17" t="str">
        <f>IFERROR(VLOOKUP(B103,#REF!,9,FALSE),"")</f>
        <v/>
      </c>
      <c r="J103" s="17">
        <v>429000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300000</v>
      </c>
      <c r="Q103" s="17">
        <v>129000</v>
      </c>
      <c r="R103" s="19">
        <v>1032000</v>
      </c>
      <c r="S103" s="20">
        <v>55</v>
      </c>
      <c r="T103" s="21" t="s">
        <v>34</v>
      </c>
      <c r="U103" s="19">
        <v>18750</v>
      </c>
      <c r="V103" s="17" t="s">
        <v>34</v>
      </c>
      <c r="W103" s="22" t="s">
        <v>35</v>
      </c>
      <c r="X103" s="23" t="str">
        <f t="shared" si="7"/>
        <v>E</v>
      </c>
      <c r="Y103" s="17">
        <v>0</v>
      </c>
      <c r="Z103" s="17">
        <v>0</v>
      </c>
      <c r="AA103" s="17">
        <v>0</v>
      </c>
      <c r="AB103" s="17">
        <v>0</v>
      </c>
      <c r="AC103" s="15" t="s">
        <v>36</v>
      </c>
    </row>
    <row r="104" spans="1:29">
      <c r="A104" s="13" t="str">
        <f t="shared" si="4"/>
        <v>OverStock</v>
      </c>
      <c r="B104" s="14" t="s">
        <v>38</v>
      </c>
      <c r="C104" s="15" t="s">
        <v>33</v>
      </c>
      <c r="D104" s="24" t="str">
        <f t="shared" si="5"/>
        <v>--</v>
      </c>
      <c r="E104" s="18">
        <f t="shared" si="6"/>
        <v>36</v>
      </c>
      <c r="F104" s="16" t="str">
        <f>IFERROR(VLOOKUP(B104,#REF!,6,FALSE),"")</f>
        <v/>
      </c>
      <c r="G104" s="17">
        <v>0</v>
      </c>
      <c r="H104" s="17">
        <v>0</v>
      </c>
      <c r="I104" s="17" t="str">
        <f>IFERROR(VLOOKUP(B104,#REF!,9,FALSE),"")</f>
        <v/>
      </c>
      <c r="J104" s="17">
        <v>54000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48000</v>
      </c>
      <c r="Q104" s="17">
        <v>6000</v>
      </c>
      <c r="R104" s="19">
        <v>54000</v>
      </c>
      <c r="S104" s="20">
        <v>36</v>
      </c>
      <c r="T104" s="21" t="s">
        <v>34</v>
      </c>
      <c r="U104" s="19">
        <v>1500</v>
      </c>
      <c r="V104" s="17" t="s">
        <v>34</v>
      </c>
      <c r="W104" s="22" t="s">
        <v>35</v>
      </c>
      <c r="X104" s="23" t="str">
        <f t="shared" si="7"/>
        <v>E</v>
      </c>
      <c r="Y104" s="17">
        <v>0</v>
      </c>
      <c r="Z104" s="17">
        <v>0</v>
      </c>
      <c r="AA104" s="17">
        <v>0</v>
      </c>
      <c r="AB104" s="17">
        <v>0</v>
      </c>
      <c r="AC104" s="15" t="s">
        <v>36</v>
      </c>
    </row>
    <row r="105" spans="1:29">
      <c r="A105" s="13" t="str">
        <f t="shared" si="4"/>
        <v>OverStock</v>
      </c>
      <c r="B105" s="14" t="s">
        <v>39</v>
      </c>
      <c r="C105" s="15" t="s">
        <v>33</v>
      </c>
      <c r="D105" s="24" t="str">
        <f t="shared" si="5"/>
        <v>--</v>
      </c>
      <c r="E105" s="18">
        <f t="shared" si="6"/>
        <v>39.5</v>
      </c>
      <c r="F105" s="16" t="str">
        <f>IFERROR(VLOOKUP(B105,#REF!,6,FALSE),"")</f>
        <v/>
      </c>
      <c r="G105" s="17">
        <v>282000</v>
      </c>
      <c r="H105" s="17">
        <v>0</v>
      </c>
      <c r="I105" s="17" t="str">
        <f>IFERROR(VLOOKUP(B105,#REF!,9,FALSE),"")</f>
        <v/>
      </c>
      <c r="J105" s="17">
        <v>222000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138000</v>
      </c>
      <c r="Q105" s="17">
        <v>84000</v>
      </c>
      <c r="R105" s="19">
        <v>504000</v>
      </c>
      <c r="S105" s="20">
        <v>89.6</v>
      </c>
      <c r="T105" s="21" t="s">
        <v>34</v>
      </c>
      <c r="U105" s="19">
        <v>5625</v>
      </c>
      <c r="V105" s="17" t="s">
        <v>34</v>
      </c>
      <c r="W105" s="22" t="s">
        <v>35</v>
      </c>
      <c r="X105" s="23" t="str">
        <f t="shared" si="7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36</v>
      </c>
    </row>
    <row r="106" spans="1:29">
      <c r="A106" s="13" t="str">
        <f t="shared" si="4"/>
        <v>OverStock</v>
      </c>
      <c r="B106" s="14" t="s">
        <v>40</v>
      </c>
      <c r="C106" s="15" t="s">
        <v>33</v>
      </c>
      <c r="D106" s="24">
        <f t="shared" si="5"/>
        <v>66.7</v>
      </c>
      <c r="E106" s="18">
        <f t="shared" si="6"/>
        <v>11.6</v>
      </c>
      <c r="F106" s="16" t="str">
        <f>IFERROR(VLOOKUP(B106,#REF!,6,FALSE),"")</f>
        <v/>
      </c>
      <c r="G106" s="17">
        <v>45000</v>
      </c>
      <c r="H106" s="17">
        <v>0</v>
      </c>
      <c r="I106" s="17" t="str">
        <f>IFERROR(VLOOKUP(B106,#REF!,9,FALSE),"")</f>
        <v/>
      </c>
      <c r="J106" s="17">
        <v>32500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0</v>
      </c>
      <c r="Q106" s="17">
        <v>32500</v>
      </c>
      <c r="R106" s="19">
        <v>77500</v>
      </c>
      <c r="S106" s="20">
        <v>27.6</v>
      </c>
      <c r="T106" s="21">
        <v>159.1</v>
      </c>
      <c r="U106" s="19">
        <v>2813</v>
      </c>
      <c r="V106" s="17">
        <v>487</v>
      </c>
      <c r="W106" s="22">
        <v>0.2</v>
      </c>
      <c r="X106" s="23">
        <f t="shared" si="7"/>
        <v>50</v>
      </c>
      <c r="Y106" s="17">
        <v>658</v>
      </c>
      <c r="Z106" s="17">
        <v>2499</v>
      </c>
      <c r="AA106" s="17">
        <v>1808</v>
      </c>
      <c r="AB106" s="17">
        <v>1240</v>
      </c>
      <c r="AC106" s="15" t="s">
        <v>36</v>
      </c>
    </row>
    <row r="107" spans="1:29">
      <c r="A107" s="13" t="str">
        <f t="shared" si="4"/>
        <v>Normal</v>
      </c>
      <c r="B107" s="14" t="s">
        <v>168</v>
      </c>
      <c r="C107" s="15" t="s">
        <v>169</v>
      </c>
      <c r="D107" s="24" t="str">
        <f t="shared" si="5"/>
        <v>--</v>
      </c>
      <c r="E107" s="18">
        <f t="shared" si="6"/>
        <v>16</v>
      </c>
      <c r="F107" s="16" t="str">
        <f>IFERROR(VLOOKUP(B107,#REF!,6,FALSE),"")</f>
        <v/>
      </c>
      <c r="G107" s="17">
        <v>0</v>
      </c>
      <c r="H107" s="17">
        <v>0</v>
      </c>
      <c r="I107" s="17" t="str">
        <f>IFERROR(VLOOKUP(B107,#REF!,9,FALSE),"")</f>
        <v/>
      </c>
      <c r="J107" s="17">
        <v>2000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2000</v>
      </c>
      <c r="Q107" s="17">
        <v>0</v>
      </c>
      <c r="R107" s="19">
        <v>2000</v>
      </c>
      <c r="S107" s="20">
        <v>16</v>
      </c>
      <c r="T107" s="21" t="s">
        <v>34</v>
      </c>
      <c r="U107" s="19">
        <v>125</v>
      </c>
      <c r="V107" s="17" t="s">
        <v>34</v>
      </c>
      <c r="W107" s="22" t="s">
        <v>35</v>
      </c>
      <c r="X107" s="23" t="str">
        <f t="shared" si="7"/>
        <v>E</v>
      </c>
      <c r="Y107" s="17">
        <v>0</v>
      </c>
      <c r="Z107" s="17">
        <v>0</v>
      </c>
      <c r="AA107" s="17">
        <v>0</v>
      </c>
      <c r="AB107" s="17">
        <v>0</v>
      </c>
      <c r="AC107" s="15" t="s">
        <v>36</v>
      </c>
    </row>
    <row r="108" spans="1:29">
      <c r="A108" s="13" t="str">
        <f t="shared" si="4"/>
        <v>FCST</v>
      </c>
      <c r="B108" s="14" t="s">
        <v>170</v>
      </c>
      <c r="C108" s="15" t="s">
        <v>169</v>
      </c>
      <c r="D108" s="24">
        <f t="shared" si="5"/>
        <v>0</v>
      </c>
      <c r="E108" s="18" t="str">
        <f t="shared" si="6"/>
        <v>前八週無拉料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 t="s">
        <v>34</v>
      </c>
      <c r="T108" s="21">
        <v>0</v>
      </c>
      <c r="U108" s="19">
        <v>0</v>
      </c>
      <c r="V108" s="17">
        <v>278</v>
      </c>
      <c r="W108" s="22" t="s">
        <v>43</v>
      </c>
      <c r="X108" s="23" t="str">
        <f t="shared" si="7"/>
        <v>F</v>
      </c>
      <c r="Y108" s="17">
        <v>0</v>
      </c>
      <c r="Z108" s="17">
        <v>0</v>
      </c>
      <c r="AA108" s="17">
        <v>2500</v>
      </c>
      <c r="AB108" s="17">
        <v>0</v>
      </c>
      <c r="AC108" s="15" t="s">
        <v>36</v>
      </c>
    </row>
    <row r="109" spans="1:29">
      <c r="A109" s="13" t="str">
        <f t="shared" si="4"/>
        <v>FCST</v>
      </c>
      <c r="B109" s="14" t="s">
        <v>171</v>
      </c>
      <c r="C109" s="15" t="s">
        <v>169</v>
      </c>
      <c r="D109" s="24">
        <f t="shared" si="5"/>
        <v>0</v>
      </c>
      <c r="E109" s="18" t="str">
        <f t="shared" si="6"/>
        <v>前八週無拉料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0</v>
      </c>
      <c r="Q109" s="17">
        <v>0</v>
      </c>
      <c r="R109" s="19">
        <v>0</v>
      </c>
      <c r="S109" s="20" t="s">
        <v>34</v>
      </c>
      <c r="T109" s="21">
        <v>0</v>
      </c>
      <c r="U109" s="19">
        <v>0</v>
      </c>
      <c r="V109" s="17">
        <v>1333</v>
      </c>
      <c r="W109" s="22" t="s">
        <v>43</v>
      </c>
      <c r="X109" s="23" t="str">
        <f t="shared" si="7"/>
        <v>F</v>
      </c>
      <c r="Y109" s="17">
        <v>0</v>
      </c>
      <c r="Z109" s="17">
        <v>0</v>
      </c>
      <c r="AA109" s="17">
        <v>12000</v>
      </c>
      <c r="AB109" s="17">
        <v>0</v>
      </c>
      <c r="AC109" s="15" t="s">
        <v>36</v>
      </c>
    </row>
    <row r="110" spans="1:29">
      <c r="A110" s="13" t="str">
        <f t="shared" si="4"/>
        <v>FCST</v>
      </c>
      <c r="B110" s="14" t="s">
        <v>172</v>
      </c>
      <c r="C110" s="15" t="s">
        <v>173</v>
      </c>
      <c r="D110" s="24">
        <f t="shared" si="5"/>
        <v>734.9</v>
      </c>
      <c r="E110" s="18" t="str">
        <f t="shared" si="6"/>
        <v>前八週無拉料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204300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204300</v>
      </c>
      <c r="Q110" s="17">
        <v>0</v>
      </c>
      <c r="R110" s="19">
        <v>204300</v>
      </c>
      <c r="S110" s="20" t="s">
        <v>34</v>
      </c>
      <c r="T110" s="21">
        <v>734.9</v>
      </c>
      <c r="U110" s="19">
        <v>0</v>
      </c>
      <c r="V110" s="17">
        <v>278</v>
      </c>
      <c r="W110" s="22" t="s">
        <v>43</v>
      </c>
      <c r="X110" s="23" t="str">
        <f t="shared" si="7"/>
        <v>F</v>
      </c>
      <c r="Y110" s="17">
        <v>2500</v>
      </c>
      <c r="Z110" s="17">
        <v>0</v>
      </c>
      <c r="AA110" s="17">
        <v>0</v>
      </c>
      <c r="AB110" s="17">
        <v>0</v>
      </c>
      <c r="AC110" s="15" t="s">
        <v>36</v>
      </c>
    </row>
    <row r="111" spans="1:29">
      <c r="A111" s="13" t="str">
        <f t="shared" si="4"/>
        <v>ZeroZero</v>
      </c>
      <c r="B111" s="14" t="s">
        <v>174</v>
      </c>
      <c r="C111" s="15" t="s">
        <v>173</v>
      </c>
      <c r="D111" s="24" t="str">
        <f t="shared" si="5"/>
        <v>--</v>
      </c>
      <c r="E111" s="18" t="str">
        <f t="shared" si="6"/>
        <v>前八週無拉料</v>
      </c>
      <c r="F111" s="16" t="str">
        <f>IFERROR(VLOOKUP(B111,#REF!,6,FALSE),"")</f>
        <v/>
      </c>
      <c r="G111" s="17">
        <v>0</v>
      </c>
      <c r="H111" s="17">
        <v>0</v>
      </c>
      <c r="I111" s="17" t="str">
        <f>IFERROR(VLOOKUP(B111,#REF!,9,FALSE),"")</f>
        <v/>
      </c>
      <c r="J111" s="17">
        <v>5000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5000</v>
      </c>
      <c r="Q111" s="17">
        <v>0</v>
      </c>
      <c r="R111" s="19">
        <v>5000</v>
      </c>
      <c r="S111" s="20" t="s">
        <v>34</v>
      </c>
      <c r="T111" s="21" t="s">
        <v>34</v>
      </c>
      <c r="U111" s="19">
        <v>0</v>
      </c>
      <c r="V111" s="17" t="s">
        <v>34</v>
      </c>
      <c r="W111" s="22" t="s">
        <v>35</v>
      </c>
      <c r="X111" s="23" t="str">
        <f t="shared" si="7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36</v>
      </c>
    </row>
    <row r="112" spans="1:29">
      <c r="A112" s="13" t="str">
        <f t="shared" si="4"/>
        <v>OverStock</v>
      </c>
      <c r="B112" s="14" t="s">
        <v>175</v>
      </c>
      <c r="C112" s="15" t="s">
        <v>173</v>
      </c>
      <c r="D112" s="24">
        <f t="shared" si="5"/>
        <v>29.7</v>
      </c>
      <c r="E112" s="18">
        <f t="shared" si="6"/>
        <v>29.3</v>
      </c>
      <c r="F112" s="16" t="str">
        <f>IFERROR(VLOOKUP(B112,#REF!,6,FALSE),"")</f>
        <v/>
      </c>
      <c r="G112" s="17">
        <v>100000</v>
      </c>
      <c r="H112" s="17">
        <v>100000</v>
      </c>
      <c r="I112" s="17" t="str">
        <f>IFERROR(VLOOKUP(B112,#REF!,9,FALSE),"")</f>
        <v/>
      </c>
      <c r="J112" s="17">
        <v>110000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75000</v>
      </c>
      <c r="Q112" s="17">
        <v>35000</v>
      </c>
      <c r="R112" s="19">
        <v>210000</v>
      </c>
      <c r="S112" s="20">
        <v>56</v>
      </c>
      <c r="T112" s="21">
        <v>56.6</v>
      </c>
      <c r="U112" s="19">
        <v>3750</v>
      </c>
      <c r="V112" s="17">
        <v>3708</v>
      </c>
      <c r="W112" s="22">
        <v>1</v>
      </c>
      <c r="X112" s="23">
        <f t="shared" si="7"/>
        <v>100</v>
      </c>
      <c r="Y112" s="17">
        <v>2071</v>
      </c>
      <c r="Z112" s="17">
        <v>21593</v>
      </c>
      <c r="AA112" s="17">
        <v>11711</v>
      </c>
      <c r="AB112" s="17">
        <v>1800</v>
      </c>
      <c r="AC112" s="15" t="s">
        <v>36</v>
      </c>
    </row>
    <row r="113" spans="1:29">
      <c r="A113" s="13" t="str">
        <f t="shared" si="4"/>
        <v>ZeroZero</v>
      </c>
      <c r="B113" s="14" t="s">
        <v>41</v>
      </c>
      <c r="C113" s="15" t="s">
        <v>42</v>
      </c>
      <c r="D113" s="24" t="str">
        <f t="shared" si="5"/>
        <v>--</v>
      </c>
      <c r="E113" s="18" t="str">
        <f t="shared" si="6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5000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5000</v>
      </c>
      <c r="Q113" s="17">
        <v>0</v>
      </c>
      <c r="R113" s="19">
        <v>5000</v>
      </c>
      <c r="S113" s="20" t="s">
        <v>34</v>
      </c>
      <c r="T113" s="21" t="s">
        <v>34</v>
      </c>
      <c r="U113" s="19">
        <v>0</v>
      </c>
      <c r="V113" s="17" t="s">
        <v>34</v>
      </c>
      <c r="W113" s="22" t="s">
        <v>35</v>
      </c>
      <c r="X113" s="23" t="str">
        <f t="shared" si="7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36</v>
      </c>
    </row>
    <row r="114" spans="1:29">
      <c r="A114" s="13" t="str">
        <f t="shared" si="4"/>
        <v>Normal</v>
      </c>
      <c r="B114" s="14" t="s">
        <v>437</v>
      </c>
      <c r="C114" s="15" t="s">
        <v>42</v>
      </c>
      <c r="D114" s="24">
        <f t="shared" si="5"/>
        <v>18.399999999999999</v>
      </c>
      <c r="E114" s="18">
        <f t="shared" si="6"/>
        <v>4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10000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7500</v>
      </c>
      <c r="Q114" s="17">
        <v>2500</v>
      </c>
      <c r="R114" s="19">
        <v>10000</v>
      </c>
      <c r="S114" s="20">
        <v>4</v>
      </c>
      <c r="T114" s="21">
        <v>18.399999999999999</v>
      </c>
      <c r="U114" s="19">
        <v>2500</v>
      </c>
      <c r="V114" s="17">
        <v>544</v>
      </c>
      <c r="W114" s="22" t="s">
        <v>43</v>
      </c>
      <c r="X114" s="23" t="str">
        <f t="shared" si="7"/>
        <v>F</v>
      </c>
      <c r="Y114" s="17">
        <v>428</v>
      </c>
      <c r="Z114" s="17">
        <v>1035</v>
      </c>
      <c r="AA114" s="17">
        <v>3434</v>
      </c>
      <c r="AB114" s="17">
        <v>0</v>
      </c>
      <c r="AC114" s="15" t="s">
        <v>36</v>
      </c>
    </row>
    <row r="115" spans="1:29">
      <c r="A115" s="13" t="str">
        <f t="shared" si="4"/>
        <v>Normal</v>
      </c>
      <c r="B115" s="14" t="s">
        <v>438</v>
      </c>
      <c r="C115" s="15" t="s">
        <v>42</v>
      </c>
      <c r="D115" s="24">
        <f t="shared" si="5"/>
        <v>9.6</v>
      </c>
      <c r="E115" s="18">
        <f t="shared" si="6"/>
        <v>6</v>
      </c>
      <c r="F115" s="16" t="str">
        <f>IFERROR(VLOOKUP(B115,#REF!,6,FALSE),"")</f>
        <v/>
      </c>
      <c r="G115" s="17">
        <v>37500</v>
      </c>
      <c r="H115" s="17">
        <v>37500</v>
      </c>
      <c r="I115" s="17" t="str">
        <f>IFERROR(VLOOKUP(B115,#REF!,9,FALSE),"")</f>
        <v/>
      </c>
      <c r="J115" s="17">
        <v>30000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30000</v>
      </c>
      <c r="Q115" s="17">
        <v>0</v>
      </c>
      <c r="R115" s="19">
        <v>67500</v>
      </c>
      <c r="S115" s="20">
        <v>13.5</v>
      </c>
      <c r="T115" s="21">
        <v>21.7</v>
      </c>
      <c r="U115" s="19">
        <v>5000</v>
      </c>
      <c r="V115" s="17">
        <v>3113</v>
      </c>
      <c r="W115" s="22" t="s">
        <v>43</v>
      </c>
      <c r="X115" s="23" t="str">
        <f t="shared" si="7"/>
        <v>F</v>
      </c>
      <c r="Y115" s="17">
        <v>5227</v>
      </c>
      <c r="Z115" s="17">
        <v>16780</v>
      </c>
      <c r="AA115" s="17">
        <v>6006</v>
      </c>
      <c r="AB115" s="17">
        <v>0</v>
      </c>
      <c r="AC115" s="15" t="s">
        <v>36</v>
      </c>
    </row>
    <row r="116" spans="1:29">
      <c r="A116" s="13" t="str">
        <f t="shared" si="4"/>
        <v>FCST</v>
      </c>
      <c r="B116" s="14" t="s">
        <v>439</v>
      </c>
      <c r="C116" s="15" t="s">
        <v>42</v>
      </c>
      <c r="D116" s="24">
        <f t="shared" si="5"/>
        <v>38.299999999999997</v>
      </c>
      <c r="E116" s="18" t="str">
        <f t="shared" si="6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12500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10000</v>
      </c>
      <c r="Q116" s="17">
        <v>2500</v>
      </c>
      <c r="R116" s="19">
        <v>12500</v>
      </c>
      <c r="S116" s="20" t="s">
        <v>34</v>
      </c>
      <c r="T116" s="21">
        <v>38.299999999999997</v>
      </c>
      <c r="U116" s="19">
        <v>0</v>
      </c>
      <c r="V116" s="17">
        <v>326</v>
      </c>
      <c r="W116" s="22" t="s">
        <v>43</v>
      </c>
      <c r="X116" s="23" t="str">
        <f t="shared" si="7"/>
        <v>F</v>
      </c>
      <c r="Y116" s="17">
        <v>885</v>
      </c>
      <c r="Z116" s="17">
        <v>1115</v>
      </c>
      <c r="AA116" s="17">
        <v>1379</v>
      </c>
      <c r="AB116" s="17">
        <v>1102</v>
      </c>
      <c r="AC116" s="15" t="s">
        <v>36</v>
      </c>
    </row>
    <row r="117" spans="1:29">
      <c r="A117" s="13" t="str">
        <f t="shared" si="4"/>
        <v>OverStock</v>
      </c>
      <c r="B117" s="14" t="s">
        <v>44</v>
      </c>
      <c r="C117" s="15" t="s">
        <v>42</v>
      </c>
      <c r="D117" s="24">
        <f t="shared" si="5"/>
        <v>14.4</v>
      </c>
      <c r="E117" s="18">
        <f t="shared" si="6"/>
        <v>22.4</v>
      </c>
      <c r="F117" s="16" t="str">
        <f>IFERROR(VLOOKUP(B117,#REF!,6,FALSE),"")</f>
        <v/>
      </c>
      <c r="G117" s="17">
        <v>12000</v>
      </c>
      <c r="H117" s="17">
        <v>12000</v>
      </c>
      <c r="I117" s="17" t="str">
        <f>IFERROR(VLOOKUP(B117,#REF!,9,FALSE),"")</f>
        <v/>
      </c>
      <c r="J117" s="17">
        <v>42000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12000</v>
      </c>
      <c r="Q117" s="17">
        <v>30000</v>
      </c>
      <c r="R117" s="19">
        <v>54000</v>
      </c>
      <c r="S117" s="20">
        <v>28.8</v>
      </c>
      <c r="T117" s="21">
        <v>18.5</v>
      </c>
      <c r="U117" s="19">
        <v>1875</v>
      </c>
      <c r="V117" s="17">
        <v>2917</v>
      </c>
      <c r="W117" s="22">
        <v>1.6</v>
      </c>
      <c r="X117" s="23">
        <f t="shared" si="7"/>
        <v>100</v>
      </c>
      <c r="Y117" s="17">
        <v>2804</v>
      </c>
      <c r="Z117" s="17">
        <v>16931</v>
      </c>
      <c r="AA117" s="17">
        <v>6517</v>
      </c>
      <c r="AB117" s="17">
        <v>0</v>
      </c>
      <c r="AC117" s="15" t="s">
        <v>36</v>
      </c>
    </row>
    <row r="118" spans="1:29">
      <c r="A118" s="13" t="str">
        <f t="shared" si="4"/>
        <v>OverStock</v>
      </c>
      <c r="B118" s="14" t="s">
        <v>440</v>
      </c>
      <c r="C118" s="15" t="s">
        <v>42</v>
      </c>
      <c r="D118" s="24">
        <f t="shared" si="5"/>
        <v>6.2</v>
      </c>
      <c r="E118" s="18">
        <f t="shared" si="6"/>
        <v>128</v>
      </c>
      <c r="F118" s="16" t="str">
        <f>IFERROR(VLOOKUP(B118,#REF!,6,FALSE),"")</f>
        <v/>
      </c>
      <c r="G118" s="17">
        <v>105000</v>
      </c>
      <c r="H118" s="17">
        <v>105000</v>
      </c>
      <c r="I118" s="17" t="str">
        <f>IFERROR(VLOOKUP(B118,#REF!,9,FALSE),"")</f>
        <v/>
      </c>
      <c r="J118" s="17">
        <v>24000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24000</v>
      </c>
      <c r="Q118" s="17">
        <v>0</v>
      </c>
      <c r="R118" s="19">
        <v>129000</v>
      </c>
      <c r="S118" s="20">
        <v>68.8</v>
      </c>
      <c r="T118" s="21">
        <v>33.200000000000003</v>
      </c>
      <c r="U118" s="19">
        <v>187.5</v>
      </c>
      <c r="V118" s="17">
        <v>3882</v>
      </c>
      <c r="W118" s="22" t="s">
        <v>43</v>
      </c>
      <c r="X118" s="23" t="str">
        <f t="shared" si="7"/>
        <v>F</v>
      </c>
      <c r="Y118" s="17">
        <v>0</v>
      </c>
      <c r="Z118" s="17">
        <v>34940</v>
      </c>
      <c r="AA118" s="17">
        <v>0</v>
      </c>
      <c r="AB118" s="17">
        <v>0</v>
      </c>
      <c r="AC118" s="15" t="s">
        <v>36</v>
      </c>
    </row>
    <row r="119" spans="1:29">
      <c r="A119" s="13" t="str">
        <f t="shared" si="4"/>
        <v>OverStock</v>
      </c>
      <c r="B119" s="14" t="s">
        <v>45</v>
      </c>
      <c r="C119" s="15" t="s">
        <v>42</v>
      </c>
      <c r="D119" s="24">
        <f t="shared" si="5"/>
        <v>16.399999999999999</v>
      </c>
      <c r="E119" s="18">
        <f t="shared" si="6"/>
        <v>20.7</v>
      </c>
      <c r="F119" s="16" t="str">
        <f>IFERROR(VLOOKUP(B119,#REF!,6,FALSE),"")</f>
        <v/>
      </c>
      <c r="G119" s="17">
        <v>321000</v>
      </c>
      <c r="H119" s="17">
        <v>81500</v>
      </c>
      <c r="I119" s="17" t="str">
        <f>IFERROR(VLOOKUP(B119,#REF!,9,FALSE),"")</f>
        <v/>
      </c>
      <c r="J119" s="17">
        <v>900000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714000</v>
      </c>
      <c r="Q119" s="17">
        <v>186000</v>
      </c>
      <c r="R119" s="19">
        <v>1221000</v>
      </c>
      <c r="S119" s="20">
        <v>28.1</v>
      </c>
      <c r="T119" s="21">
        <v>22.2</v>
      </c>
      <c r="U119" s="19">
        <v>43500</v>
      </c>
      <c r="V119" s="17">
        <v>55045</v>
      </c>
      <c r="W119" s="22">
        <v>1.3</v>
      </c>
      <c r="X119" s="23">
        <f t="shared" si="7"/>
        <v>100</v>
      </c>
      <c r="Y119" s="17">
        <v>119592</v>
      </c>
      <c r="Z119" s="17">
        <v>250549</v>
      </c>
      <c r="AA119" s="17">
        <v>170766</v>
      </c>
      <c r="AB119" s="17">
        <v>26000</v>
      </c>
      <c r="AC119" s="15" t="s">
        <v>36</v>
      </c>
    </row>
    <row r="120" spans="1:29">
      <c r="A120" s="13" t="str">
        <f t="shared" si="4"/>
        <v>Normal</v>
      </c>
      <c r="B120" s="14" t="s">
        <v>176</v>
      </c>
      <c r="C120" s="15" t="s">
        <v>71</v>
      </c>
      <c r="D120" s="24">
        <f t="shared" si="5"/>
        <v>0</v>
      </c>
      <c r="E120" s="18">
        <f t="shared" si="6"/>
        <v>0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>
        <v>0</v>
      </c>
      <c r="T120" s="21">
        <v>0</v>
      </c>
      <c r="U120" s="19">
        <v>4500</v>
      </c>
      <c r="V120" s="17">
        <v>3078</v>
      </c>
      <c r="W120" s="22">
        <v>0.7</v>
      </c>
      <c r="X120" s="23">
        <f t="shared" si="7"/>
        <v>100</v>
      </c>
      <c r="Y120" s="17">
        <v>5002303</v>
      </c>
      <c r="Z120" s="17">
        <v>25399</v>
      </c>
      <c r="AA120" s="17">
        <v>0</v>
      </c>
      <c r="AB120" s="17">
        <v>0</v>
      </c>
      <c r="AC120" s="15" t="s">
        <v>36</v>
      </c>
    </row>
    <row r="121" spans="1:29">
      <c r="A121" s="13" t="str">
        <f t="shared" si="4"/>
        <v>Normal</v>
      </c>
      <c r="B121" s="14" t="s">
        <v>177</v>
      </c>
      <c r="C121" s="15" t="s">
        <v>71</v>
      </c>
      <c r="D121" s="24" t="str">
        <f t="shared" si="5"/>
        <v>--</v>
      </c>
      <c r="E121" s="18">
        <f t="shared" si="6"/>
        <v>8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30000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30000</v>
      </c>
      <c r="Q121" s="17">
        <v>0</v>
      </c>
      <c r="R121" s="19">
        <v>30000</v>
      </c>
      <c r="S121" s="20">
        <v>8</v>
      </c>
      <c r="T121" s="21" t="s">
        <v>34</v>
      </c>
      <c r="U121" s="19">
        <v>3750</v>
      </c>
      <c r="V121" s="17">
        <v>0</v>
      </c>
      <c r="W121" s="22" t="s">
        <v>35</v>
      </c>
      <c r="X121" s="23" t="str">
        <f t="shared" si="7"/>
        <v>E</v>
      </c>
      <c r="Y121" s="17">
        <v>0</v>
      </c>
      <c r="Z121" s="17">
        <v>0</v>
      </c>
      <c r="AA121" s="17">
        <v>0</v>
      </c>
      <c r="AB121" s="17">
        <v>0</v>
      </c>
      <c r="AC121" s="15" t="s">
        <v>36</v>
      </c>
    </row>
    <row r="122" spans="1:29">
      <c r="A122" s="13" t="str">
        <f t="shared" si="4"/>
        <v>Normal</v>
      </c>
      <c r="B122" s="14" t="s">
        <v>178</v>
      </c>
      <c r="C122" s="15" t="s">
        <v>71</v>
      </c>
      <c r="D122" s="24" t="str">
        <f t="shared" si="5"/>
        <v>--</v>
      </c>
      <c r="E122" s="18">
        <f t="shared" si="6"/>
        <v>8</v>
      </c>
      <c r="F122" s="16" t="str">
        <f>IFERROR(VLOOKUP(B122,#REF!,6,FALSE),"")</f>
        <v/>
      </c>
      <c r="G122" s="17">
        <v>10000</v>
      </c>
      <c r="H122" s="17">
        <v>0</v>
      </c>
      <c r="I122" s="17" t="str">
        <f>IFERROR(VLOOKUP(B122,#REF!,9,FALSE),"")</f>
        <v/>
      </c>
      <c r="J122" s="17">
        <v>50000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50000</v>
      </c>
      <c r="Q122" s="17">
        <v>0</v>
      </c>
      <c r="R122" s="19">
        <v>60000</v>
      </c>
      <c r="S122" s="20">
        <v>9.6</v>
      </c>
      <c r="T122" s="21" t="s">
        <v>34</v>
      </c>
      <c r="U122" s="19">
        <v>6250</v>
      </c>
      <c r="V122" s="17" t="s">
        <v>34</v>
      </c>
      <c r="W122" s="22" t="s">
        <v>35</v>
      </c>
      <c r="X122" s="23" t="str">
        <f t="shared" si="7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36</v>
      </c>
    </row>
    <row r="123" spans="1:29">
      <c r="A123" s="13" t="str">
        <f t="shared" si="4"/>
        <v>Normal</v>
      </c>
      <c r="B123" s="14" t="s">
        <v>179</v>
      </c>
      <c r="C123" s="15" t="s">
        <v>71</v>
      </c>
      <c r="D123" s="24">
        <f t="shared" si="5"/>
        <v>5.7</v>
      </c>
      <c r="E123" s="18">
        <f t="shared" si="6"/>
        <v>7.6</v>
      </c>
      <c r="F123" s="16" t="str">
        <f>IFERROR(VLOOKUP(B123,#REF!,6,FALSE),"")</f>
        <v/>
      </c>
      <c r="G123" s="17">
        <v>7860000</v>
      </c>
      <c r="H123" s="17">
        <v>4460000</v>
      </c>
      <c r="I123" s="17" t="str">
        <f>IFERROR(VLOOKUP(B123,#REF!,9,FALSE),"")</f>
        <v/>
      </c>
      <c r="J123" s="17">
        <v>5330000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5330000</v>
      </c>
      <c r="Q123" s="17">
        <v>0</v>
      </c>
      <c r="R123" s="19">
        <v>13190000</v>
      </c>
      <c r="S123" s="20">
        <v>18.8</v>
      </c>
      <c r="T123" s="21">
        <v>14.1</v>
      </c>
      <c r="U123" s="19">
        <v>700000</v>
      </c>
      <c r="V123" s="17">
        <v>934794</v>
      </c>
      <c r="W123" s="22">
        <v>1.3</v>
      </c>
      <c r="X123" s="23">
        <f t="shared" si="7"/>
        <v>100</v>
      </c>
      <c r="Y123" s="17">
        <v>3174481</v>
      </c>
      <c r="Z123" s="17">
        <v>3024533</v>
      </c>
      <c r="AA123" s="17">
        <v>3043033</v>
      </c>
      <c r="AB123" s="17">
        <v>2096773</v>
      </c>
      <c r="AC123" s="15" t="s">
        <v>36</v>
      </c>
    </row>
    <row r="124" spans="1:29">
      <c r="A124" s="13" t="str">
        <f t="shared" si="4"/>
        <v>FCST</v>
      </c>
      <c r="B124" s="14" t="s">
        <v>180</v>
      </c>
      <c r="C124" s="15" t="s">
        <v>181</v>
      </c>
      <c r="D124" s="24">
        <f t="shared" si="5"/>
        <v>9.1</v>
      </c>
      <c r="E124" s="18" t="str">
        <f t="shared" si="6"/>
        <v>前八週無拉料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3000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0</v>
      </c>
      <c r="Q124" s="17">
        <v>3000</v>
      </c>
      <c r="R124" s="19">
        <v>3000</v>
      </c>
      <c r="S124" s="20" t="s">
        <v>34</v>
      </c>
      <c r="T124" s="21">
        <v>9.1</v>
      </c>
      <c r="U124" s="19">
        <v>0</v>
      </c>
      <c r="V124" s="17">
        <v>328</v>
      </c>
      <c r="W124" s="22" t="s">
        <v>43</v>
      </c>
      <c r="X124" s="23" t="str">
        <f t="shared" si="7"/>
        <v>F</v>
      </c>
      <c r="Y124" s="17">
        <v>910</v>
      </c>
      <c r="Z124" s="17">
        <v>1115</v>
      </c>
      <c r="AA124" s="17">
        <v>1379</v>
      </c>
      <c r="AB124" s="17">
        <v>1102</v>
      </c>
      <c r="AC124" s="15" t="s">
        <v>36</v>
      </c>
    </row>
    <row r="125" spans="1:29">
      <c r="A125" s="13" t="str">
        <f t="shared" si="4"/>
        <v>FCST</v>
      </c>
      <c r="B125" s="14" t="s">
        <v>182</v>
      </c>
      <c r="C125" s="15" t="s">
        <v>181</v>
      </c>
      <c r="D125" s="24">
        <f t="shared" si="5"/>
        <v>9.3000000000000007</v>
      </c>
      <c r="E125" s="18" t="str">
        <f t="shared" si="6"/>
        <v>前八週無拉料</v>
      </c>
      <c r="F125" s="16" t="str">
        <f>IFERROR(VLOOKUP(B125,#REF!,6,FALSE),"")</f>
        <v/>
      </c>
      <c r="G125" s="17">
        <v>3000</v>
      </c>
      <c r="H125" s="17">
        <v>0</v>
      </c>
      <c r="I125" s="17" t="str">
        <f>IFERROR(VLOOKUP(B125,#REF!,9,FALSE),"")</f>
        <v/>
      </c>
      <c r="J125" s="17">
        <v>3000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0</v>
      </c>
      <c r="Q125" s="17">
        <v>3000</v>
      </c>
      <c r="R125" s="19">
        <v>6000</v>
      </c>
      <c r="S125" s="20" t="s">
        <v>34</v>
      </c>
      <c r="T125" s="21">
        <v>18.7</v>
      </c>
      <c r="U125" s="19">
        <v>0</v>
      </c>
      <c r="V125" s="17">
        <v>321</v>
      </c>
      <c r="W125" s="22" t="s">
        <v>43</v>
      </c>
      <c r="X125" s="23" t="str">
        <f t="shared" si="7"/>
        <v>F</v>
      </c>
      <c r="Y125" s="17">
        <v>364</v>
      </c>
      <c r="Z125" s="17">
        <v>1442</v>
      </c>
      <c r="AA125" s="17">
        <v>1440</v>
      </c>
      <c r="AB125" s="17">
        <v>1080</v>
      </c>
      <c r="AC125" s="15" t="s">
        <v>36</v>
      </c>
    </row>
    <row r="126" spans="1:29">
      <c r="A126" s="13" t="str">
        <f t="shared" si="4"/>
        <v>Normal</v>
      </c>
      <c r="B126" s="14" t="s">
        <v>183</v>
      </c>
      <c r="C126" s="15" t="s">
        <v>181</v>
      </c>
      <c r="D126" s="24">
        <f t="shared" si="5"/>
        <v>4.2</v>
      </c>
      <c r="E126" s="18">
        <f t="shared" si="6"/>
        <v>6.3</v>
      </c>
      <c r="F126" s="16" t="str">
        <f>IFERROR(VLOOKUP(B126,#REF!,6,FALSE),"")</f>
        <v/>
      </c>
      <c r="G126" s="17">
        <v>315000</v>
      </c>
      <c r="H126" s="17">
        <v>0</v>
      </c>
      <c r="I126" s="17" t="str">
        <f>IFERROR(VLOOKUP(B126,#REF!,9,FALSE),"")</f>
        <v/>
      </c>
      <c r="J126" s="17">
        <v>225000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225000</v>
      </c>
      <c r="Q126" s="17">
        <v>0</v>
      </c>
      <c r="R126" s="19">
        <v>540000</v>
      </c>
      <c r="S126" s="20">
        <v>15</v>
      </c>
      <c r="T126" s="21">
        <v>10.1</v>
      </c>
      <c r="U126" s="19">
        <v>36000</v>
      </c>
      <c r="V126" s="17">
        <v>53416</v>
      </c>
      <c r="W126" s="22">
        <v>1.5</v>
      </c>
      <c r="X126" s="23">
        <f t="shared" si="7"/>
        <v>100</v>
      </c>
      <c r="Y126" s="17">
        <v>241771</v>
      </c>
      <c r="Z126" s="17">
        <v>151060</v>
      </c>
      <c r="AA126" s="17">
        <v>96588</v>
      </c>
      <c r="AB126" s="17">
        <v>78342</v>
      </c>
      <c r="AC126" s="15" t="s">
        <v>36</v>
      </c>
    </row>
    <row r="127" spans="1:29">
      <c r="A127" s="13" t="str">
        <f t="shared" si="4"/>
        <v>FCST</v>
      </c>
      <c r="B127" s="14" t="s">
        <v>184</v>
      </c>
      <c r="C127" s="15" t="s">
        <v>181</v>
      </c>
      <c r="D127" s="24">
        <f t="shared" si="5"/>
        <v>19</v>
      </c>
      <c r="E127" s="18" t="str">
        <f t="shared" si="6"/>
        <v>前八週無拉料</v>
      </c>
      <c r="F127" s="16" t="str">
        <f>IFERROR(VLOOKUP(B127,#REF!,6,FALSE),"")</f>
        <v/>
      </c>
      <c r="G127" s="17">
        <v>6000</v>
      </c>
      <c r="H127" s="17">
        <v>6000</v>
      </c>
      <c r="I127" s="17" t="str">
        <f>IFERROR(VLOOKUP(B127,#REF!,9,FALSE),"")</f>
        <v/>
      </c>
      <c r="J127" s="17">
        <v>3000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3000</v>
      </c>
      <c r="R127" s="19">
        <v>9000</v>
      </c>
      <c r="S127" s="20" t="s">
        <v>34</v>
      </c>
      <c r="T127" s="21">
        <v>57</v>
      </c>
      <c r="U127" s="19">
        <v>0</v>
      </c>
      <c r="V127" s="17">
        <v>158</v>
      </c>
      <c r="W127" s="22" t="s">
        <v>43</v>
      </c>
      <c r="X127" s="23" t="str">
        <f t="shared" si="7"/>
        <v>F</v>
      </c>
      <c r="Y127" s="17">
        <v>0</v>
      </c>
      <c r="Z127" s="17">
        <v>241</v>
      </c>
      <c r="AA127" s="17">
        <v>1379</v>
      </c>
      <c r="AB127" s="17">
        <v>1102</v>
      </c>
      <c r="AC127" s="15" t="s">
        <v>36</v>
      </c>
    </row>
    <row r="128" spans="1:29">
      <c r="A128" s="13" t="str">
        <f t="shared" si="4"/>
        <v>Normal</v>
      </c>
      <c r="B128" s="14" t="s">
        <v>185</v>
      </c>
      <c r="C128" s="15" t="s">
        <v>181</v>
      </c>
      <c r="D128" s="24">
        <f t="shared" si="5"/>
        <v>10</v>
      </c>
      <c r="E128" s="18">
        <f t="shared" si="6"/>
        <v>8.5</v>
      </c>
      <c r="F128" s="16" t="str">
        <f>IFERROR(VLOOKUP(B128,#REF!,6,FALSE),"")</f>
        <v/>
      </c>
      <c r="G128" s="17">
        <v>30000</v>
      </c>
      <c r="H128" s="17">
        <v>0</v>
      </c>
      <c r="I128" s="17" t="str">
        <f>IFERROR(VLOOKUP(B128,#REF!,9,FALSE),"")</f>
        <v/>
      </c>
      <c r="J128" s="17">
        <v>73000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73000</v>
      </c>
      <c r="Q128" s="17">
        <v>0</v>
      </c>
      <c r="R128" s="19">
        <v>103000</v>
      </c>
      <c r="S128" s="20">
        <v>11.9</v>
      </c>
      <c r="T128" s="21">
        <v>14</v>
      </c>
      <c r="U128" s="19">
        <v>8625</v>
      </c>
      <c r="V128" s="17">
        <v>7333</v>
      </c>
      <c r="W128" s="22">
        <v>0.9</v>
      </c>
      <c r="X128" s="23">
        <f t="shared" si="7"/>
        <v>100</v>
      </c>
      <c r="Y128" s="17">
        <v>9000</v>
      </c>
      <c r="Z128" s="17">
        <v>33000</v>
      </c>
      <c r="AA128" s="17">
        <v>33000</v>
      </c>
      <c r="AB128" s="17">
        <v>15000</v>
      </c>
      <c r="AC128" s="15" t="s">
        <v>36</v>
      </c>
    </row>
    <row r="129" spans="1:29">
      <c r="A129" s="13" t="str">
        <f t="shared" si="4"/>
        <v>Normal</v>
      </c>
      <c r="B129" s="14" t="s">
        <v>186</v>
      </c>
      <c r="C129" s="15" t="s">
        <v>181</v>
      </c>
      <c r="D129" s="24" t="str">
        <f t="shared" si="5"/>
        <v>--</v>
      </c>
      <c r="E129" s="18">
        <f t="shared" si="6"/>
        <v>7.1</v>
      </c>
      <c r="F129" s="16" t="str">
        <f>IFERROR(VLOOKUP(B129,#REF!,6,FALSE),"")</f>
        <v/>
      </c>
      <c r="G129" s="17">
        <v>18000</v>
      </c>
      <c r="H129" s="17">
        <v>0</v>
      </c>
      <c r="I129" s="17" t="str">
        <f>IFERROR(VLOOKUP(B129,#REF!,9,FALSE),"")</f>
        <v/>
      </c>
      <c r="J129" s="17">
        <v>18600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18600</v>
      </c>
      <c r="Q129" s="17">
        <v>0</v>
      </c>
      <c r="R129" s="19">
        <v>36600</v>
      </c>
      <c r="S129" s="20">
        <v>13.9</v>
      </c>
      <c r="T129" s="21" t="s">
        <v>34</v>
      </c>
      <c r="U129" s="19">
        <v>2625</v>
      </c>
      <c r="V129" s="17" t="s">
        <v>34</v>
      </c>
      <c r="W129" s="22" t="s">
        <v>35</v>
      </c>
      <c r="X129" s="23" t="str">
        <f t="shared" si="7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36</v>
      </c>
    </row>
    <row r="130" spans="1:29">
      <c r="A130" s="13" t="str">
        <f t="shared" si="4"/>
        <v>Normal</v>
      </c>
      <c r="B130" s="14" t="s">
        <v>187</v>
      </c>
      <c r="C130" s="15" t="s">
        <v>181</v>
      </c>
      <c r="D130" s="24" t="str">
        <f t="shared" si="5"/>
        <v>--</v>
      </c>
      <c r="E130" s="18">
        <f t="shared" si="6"/>
        <v>6.4</v>
      </c>
      <c r="F130" s="16" t="str">
        <f>IFERROR(VLOOKUP(B130,#REF!,6,FALSE),"")</f>
        <v/>
      </c>
      <c r="G130" s="17">
        <v>18000</v>
      </c>
      <c r="H130" s="17">
        <v>0</v>
      </c>
      <c r="I130" s="17" t="str">
        <f>IFERROR(VLOOKUP(B130,#REF!,9,FALSE),"")</f>
        <v/>
      </c>
      <c r="J130" s="17">
        <v>24000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24000</v>
      </c>
      <c r="Q130" s="17">
        <v>0</v>
      </c>
      <c r="R130" s="19">
        <v>42000</v>
      </c>
      <c r="S130" s="20">
        <v>11.2</v>
      </c>
      <c r="T130" s="21" t="s">
        <v>34</v>
      </c>
      <c r="U130" s="19">
        <v>3750</v>
      </c>
      <c r="V130" s="17" t="s">
        <v>34</v>
      </c>
      <c r="W130" s="22" t="s">
        <v>35</v>
      </c>
      <c r="X130" s="23" t="str">
        <f t="shared" si="7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36</v>
      </c>
    </row>
    <row r="131" spans="1:29">
      <c r="A131" s="13" t="str">
        <f t="shared" si="4"/>
        <v>Normal</v>
      </c>
      <c r="B131" s="14" t="s">
        <v>188</v>
      </c>
      <c r="C131" s="15" t="s">
        <v>71</v>
      </c>
      <c r="D131" s="24">
        <f t="shared" si="5"/>
        <v>14.7</v>
      </c>
      <c r="E131" s="18">
        <f t="shared" si="6"/>
        <v>9.4</v>
      </c>
      <c r="F131" s="16" t="str">
        <f>IFERROR(VLOOKUP(B131,#REF!,6,FALSE),"")</f>
        <v/>
      </c>
      <c r="G131" s="17">
        <v>225000</v>
      </c>
      <c r="H131" s="17">
        <v>0</v>
      </c>
      <c r="I131" s="17" t="str">
        <f>IFERROR(VLOOKUP(B131,#REF!,9,FALSE),"")</f>
        <v/>
      </c>
      <c r="J131" s="17">
        <v>285000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285000</v>
      </c>
      <c r="Q131" s="17">
        <v>0</v>
      </c>
      <c r="R131" s="19">
        <v>510000</v>
      </c>
      <c r="S131" s="20">
        <v>16.8</v>
      </c>
      <c r="T131" s="21">
        <v>26.2</v>
      </c>
      <c r="U131" s="19">
        <v>30375</v>
      </c>
      <c r="V131" s="17">
        <v>19444</v>
      </c>
      <c r="W131" s="22">
        <v>0.6</v>
      </c>
      <c r="X131" s="23">
        <f t="shared" si="7"/>
        <v>100</v>
      </c>
      <c r="Y131" s="17">
        <v>43061</v>
      </c>
      <c r="Z131" s="17">
        <v>68460</v>
      </c>
      <c r="AA131" s="17">
        <v>68854</v>
      </c>
      <c r="AB131" s="17">
        <v>15590</v>
      </c>
      <c r="AC131" s="15" t="s">
        <v>36</v>
      </c>
    </row>
    <row r="132" spans="1:29">
      <c r="A132" s="13" t="str">
        <f t="shared" ref="A132:A195" si="8">IF(OR(U132=0,LEN(U132)=0)*OR(V132=0,LEN(V132)=0),IF(R132&gt;0,"ZeroZero","None"),IF(IF(LEN(S132)=0,0,S132)&gt;24,"OverStock",IF(U132=0,"FCST","Normal")))</f>
        <v>ZeroZero</v>
      </c>
      <c r="B132" s="14" t="s">
        <v>189</v>
      </c>
      <c r="C132" s="15" t="s">
        <v>181</v>
      </c>
      <c r="D132" s="24" t="str">
        <f t="shared" ref="D132:D195" si="9">IF(OR(V132=0,LEN(V132)=0),"--",ROUND(J132/V132,1))</f>
        <v>--</v>
      </c>
      <c r="E132" s="18" t="str">
        <f t="shared" ref="E132:E195" si="10">IF(U132=0,"前八週無拉料",ROUND(J132/U132,1))</f>
        <v>前八週無拉料</v>
      </c>
      <c r="F132" s="16" t="str">
        <f>IFERROR(VLOOKUP(B132,#REF!,6,FALSE),"")</f>
        <v/>
      </c>
      <c r="G132" s="17">
        <v>16000</v>
      </c>
      <c r="H132" s="17">
        <v>16000</v>
      </c>
      <c r="I132" s="17" t="str">
        <f>IFERROR(VLOOKUP(B132,#REF!,9,FALSE),"")</f>
        <v/>
      </c>
      <c r="J132" s="17">
        <v>2000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2000</v>
      </c>
      <c r="Q132" s="17">
        <v>0</v>
      </c>
      <c r="R132" s="19">
        <v>18000</v>
      </c>
      <c r="S132" s="20" t="s">
        <v>34</v>
      </c>
      <c r="T132" s="21" t="s">
        <v>34</v>
      </c>
      <c r="U132" s="19">
        <v>0</v>
      </c>
      <c r="V132" s="17" t="s">
        <v>34</v>
      </c>
      <c r="W132" s="22" t="s">
        <v>35</v>
      </c>
      <c r="X132" s="23" t="str">
        <f t="shared" ref="X132:X195" si="11">IF($W132="E","E",IF($W132="F","F",IF($W132&lt;0.5,50,IF($W132&lt;2,100,150))))</f>
        <v>E</v>
      </c>
      <c r="Y132" s="17">
        <v>0</v>
      </c>
      <c r="Z132" s="17">
        <v>0</v>
      </c>
      <c r="AA132" s="17">
        <v>0</v>
      </c>
      <c r="AB132" s="17">
        <v>0</v>
      </c>
      <c r="AC132" s="15" t="s">
        <v>36</v>
      </c>
    </row>
    <row r="133" spans="1:29">
      <c r="A133" s="13" t="str">
        <f t="shared" si="8"/>
        <v>FCST</v>
      </c>
      <c r="B133" s="14" t="s">
        <v>190</v>
      </c>
      <c r="C133" s="15" t="s">
        <v>181</v>
      </c>
      <c r="D133" s="24">
        <f t="shared" si="9"/>
        <v>7.9</v>
      </c>
      <c r="E133" s="18" t="str">
        <f t="shared" si="10"/>
        <v>前八週無拉料</v>
      </c>
      <c r="F133" s="16" t="str">
        <f>IFERROR(VLOOKUP(B133,#REF!,6,FALSE),"")</f>
        <v/>
      </c>
      <c r="G133" s="17">
        <v>3000</v>
      </c>
      <c r="H133" s="17">
        <v>0</v>
      </c>
      <c r="I133" s="17" t="str">
        <f>IFERROR(VLOOKUP(B133,#REF!,9,FALSE),"")</f>
        <v/>
      </c>
      <c r="J133" s="17">
        <v>3000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0</v>
      </c>
      <c r="Q133" s="17">
        <v>3000</v>
      </c>
      <c r="R133" s="19">
        <v>6000</v>
      </c>
      <c r="S133" s="20" t="s">
        <v>34</v>
      </c>
      <c r="T133" s="21">
        <v>15.8</v>
      </c>
      <c r="U133" s="19">
        <v>0</v>
      </c>
      <c r="V133" s="17">
        <v>379</v>
      </c>
      <c r="W133" s="22" t="s">
        <v>43</v>
      </c>
      <c r="X133" s="23" t="str">
        <f t="shared" si="11"/>
        <v>F</v>
      </c>
      <c r="Y133" s="17">
        <v>937</v>
      </c>
      <c r="Z133" s="17">
        <v>1547</v>
      </c>
      <c r="AA133" s="17">
        <v>1379</v>
      </c>
      <c r="AB133" s="17">
        <v>1102</v>
      </c>
      <c r="AC133" s="15" t="s">
        <v>36</v>
      </c>
    </row>
    <row r="134" spans="1:29">
      <c r="A134" s="13" t="str">
        <f t="shared" si="8"/>
        <v>OverStock</v>
      </c>
      <c r="B134" s="14" t="s">
        <v>191</v>
      </c>
      <c r="C134" s="15" t="s">
        <v>192</v>
      </c>
      <c r="D134" s="24">
        <f t="shared" si="9"/>
        <v>7.5</v>
      </c>
      <c r="E134" s="18">
        <f t="shared" si="10"/>
        <v>10.7</v>
      </c>
      <c r="F134" s="16" t="str">
        <f>IFERROR(VLOOKUP(B134,#REF!,6,FALSE),"")</f>
        <v/>
      </c>
      <c r="G134" s="17">
        <v>2202000</v>
      </c>
      <c r="H134" s="17">
        <v>1002000</v>
      </c>
      <c r="I134" s="17" t="str">
        <f>IFERROR(VLOOKUP(B134,#REF!,9,FALSE),"")</f>
        <v/>
      </c>
      <c r="J134" s="17">
        <v>1623000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27000</v>
      </c>
      <c r="Q134" s="17">
        <v>1596000</v>
      </c>
      <c r="R134" s="19">
        <v>3825000</v>
      </c>
      <c r="S134" s="20">
        <v>25.1</v>
      </c>
      <c r="T134" s="21">
        <v>17.7</v>
      </c>
      <c r="U134" s="19">
        <v>152250</v>
      </c>
      <c r="V134" s="17">
        <v>216667</v>
      </c>
      <c r="W134" s="22">
        <v>1.4</v>
      </c>
      <c r="X134" s="23">
        <f t="shared" si="11"/>
        <v>100</v>
      </c>
      <c r="Y134" s="17">
        <v>474000</v>
      </c>
      <c r="Z134" s="17">
        <v>942000</v>
      </c>
      <c r="AA134" s="17">
        <v>582000</v>
      </c>
      <c r="AB134" s="17">
        <v>66000</v>
      </c>
      <c r="AC134" s="15" t="s">
        <v>36</v>
      </c>
    </row>
    <row r="135" spans="1:29">
      <c r="A135" s="13" t="str">
        <f t="shared" si="8"/>
        <v>Normal</v>
      </c>
      <c r="B135" s="14" t="s">
        <v>193</v>
      </c>
      <c r="C135" s="15" t="s">
        <v>192</v>
      </c>
      <c r="D135" s="24">
        <f t="shared" si="9"/>
        <v>5.7</v>
      </c>
      <c r="E135" s="18">
        <f t="shared" si="10"/>
        <v>8.6999999999999993</v>
      </c>
      <c r="F135" s="16" t="str">
        <f>IFERROR(VLOOKUP(B135,#REF!,6,FALSE),"")</f>
        <v/>
      </c>
      <c r="G135" s="17">
        <v>11004000</v>
      </c>
      <c r="H135" s="17">
        <v>10404000</v>
      </c>
      <c r="I135" s="17" t="str">
        <f>IFERROR(VLOOKUP(B135,#REF!,9,FALSE),"")</f>
        <v/>
      </c>
      <c r="J135" s="17">
        <v>6306000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474000</v>
      </c>
      <c r="Q135" s="17">
        <v>5832000</v>
      </c>
      <c r="R135" s="19">
        <v>17310000</v>
      </c>
      <c r="S135" s="20">
        <v>24</v>
      </c>
      <c r="T135" s="21">
        <v>15.7</v>
      </c>
      <c r="U135" s="19">
        <v>721875</v>
      </c>
      <c r="V135" s="17">
        <v>1099333</v>
      </c>
      <c r="W135" s="22">
        <v>1.5</v>
      </c>
      <c r="X135" s="23">
        <f t="shared" si="11"/>
        <v>100</v>
      </c>
      <c r="Y135" s="17">
        <v>2184000</v>
      </c>
      <c r="Z135" s="17">
        <v>4584000</v>
      </c>
      <c r="AA135" s="17">
        <v>3324000</v>
      </c>
      <c r="AB135" s="17">
        <v>372000</v>
      </c>
      <c r="AC135" s="15" t="s">
        <v>36</v>
      </c>
    </row>
    <row r="136" spans="1:29">
      <c r="A136" s="13" t="str">
        <f t="shared" si="8"/>
        <v>FCST</v>
      </c>
      <c r="B136" s="14" t="s">
        <v>194</v>
      </c>
      <c r="C136" s="15" t="s">
        <v>192</v>
      </c>
      <c r="D136" s="24">
        <f t="shared" si="9"/>
        <v>0</v>
      </c>
      <c r="E136" s="18" t="str">
        <f t="shared" si="10"/>
        <v>前八週無拉料</v>
      </c>
      <c r="F136" s="16" t="str">
        <f>IFERROR(VLOOKUP(B136,#REF!,6,FALSE),"")</f>
        <v/>
      </c>
      <c r="G136" s="17">
        <v>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0</v>
      </c>
      <c r="S136" s="20" t="s">
        <v>34</v>
      </c>
      <c r="T136" s="21">
        <v>0</v>
      </c>
      <c r="U136" s="19">
        <v>0</v>
      </c>
      <c r="V136" s="17">
        <v>208</v>
      </c>
      <c r="W136" s="22" t="s">
        <v>43</v>
      </c>
      <c r="X136" s="23" t="str">
        <f t="shared" si="11"/>
        <v>F</v>
      </c>
      <c r="Y136" s="17">
        <v>0</v>
      </c>
      <c r="Z136" s="17">
        <v>432</v>
      </c>
      <c r="AA136" s="17">
        <v>2160</v>
      </c>
      <c r="AB136" s="17">
        <v>1440</v>
      </c>
      <c r="AC136" s="15" t="s">
        <v>36</v>
      </c>
    </row>
    <row r="137" spans="1:29">
      <c r="A137" s="13" t="str">
        <f t="shared" si="8"/>
        <v>ZeroZero</v>
      </c>
      <c r="B137" s="14" t="s">
        <v>195</v>
      </c>
      <c r="C137" s="15" t="s">
        <v>192</v>
      </c>
      <c r="D137" s="24" t="str">
        <f t="shared" si="9"/>
        <v>--</v>
      </c>
      <c r="E137" s="18" t="str">
        <f t="shared" si="10"/>
        <v>前八週無拉料</v>
      </c>
      <c r="F137" s="16" t="str">
        <f>IFERROR(VLOOKUP(B137,#REF!,6,FALSE),"")</f>
        <v/>
      </c>
      <c r="G137" s="17">
        <v>240000</v>
      </c>
      <c r="H137" s="17">
        <v>222000</v>
      </c>
      <c r="I137" s="17" t="str">
        <f>IFERROR(VLOOKUP(B137,#REF!,9,FALSE),"")</f>
        <v/>
      </c>
      <c r="J137" s="17">
        <v>12000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12000</v>
      </c>
      <c r="Q137" s="17">
        <v>0</v>
      </c>
      <c r="R137" s="19">
        <v>252000</v>
      </c>
      <c r="S137" s="20" t="s">
        <v>34</v>
      </c>
      <c r="T137" s="21" t="s">
        <v>34</v>
      </c>
      <c r="U137" s="19">
        <v>0</v>
      </c>
      <c r="V137" s="17" t="s">
        <v>34</v>
      </c>
      <c r="W137" s="22" t="s">
        <v>35</v>
      </c>
      <c r="X137" s="23" t="str">
        <f t="shared" si="11"/>
        <v>E</v>
      </c>
      <c r="Y137" s="17">
        <v>0</v>
      </c>
      <c r="Z137" s="17">
        <v>0</v>
      </c>
      <c r="AA137" s="17">
        <v>0</v>
      </c>
      <c r="AB137" s="17">
        <v>0</v>
      </c>
      <c r="AC137" s="15" t="s">
        <v>36</v>
      </c>
    </row>
    <row r="138" spans="1:29">
      <c r="A138" s="13" t="str">
        <f t="shared" si="8"/>
        <v>Normal</v>
      </c>
      <c r="B138" s="14" t="s">
        <v>196</v>
      </c>
      <c r="C138" s="15" t="s">
        <v>192</v>
      </c>
      <c r="D138" s="24">
        <f t="shared" si="9"/>
        <v>5.5</v>
      </c>
      <c r="E138" s="18">
        <f t="shared" si="10"/>
        <v>9.5</v>
      </c>
      <c r="F138" s="16" t="str">
        <f>IFERROR(VLOOKUP(B138,#REF!,6,FALSE),"")</f>
        <v/>
      </c>
      <c r="G138" s="17">
        <v>471000</v>
      </c>
      <c r="H138" s="17">
        <v>420000</v>
      </c>
      <c r="I138" s="17" t="str">
        <f>IFERROR(VLOOKUP(B138,#REF!,9,FALSE),"")</f>
        <v/>
      </c>
      <c r="J138" s="17">
        <v>318000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15000</v>
      </c>
      <c r="Q138" s="17">
        <v>303000</v>
      </c>
      <c r="R138" s="19">
        <v>789000</v>
      </c>
      <c r="S138" s="20">
        <v>23.6</v>
      </c>
      <c r="T138" s="21">
        <v>13.6</v>
      </c>
      <c r="U138" s="19">
        <v>33375</v>
      </c>
      <c r="V138" s="17">
        <v>58200</v>
      </c>
      <c r="W138" s="22">
        <v>1.7</v>
      </c>
      <c r="X138" s="23">
        <f t="shared" si="11"/>
        <v>100</v>
      </c>
      <c r="Y138" s="17">
        <v>119363</v>
      </c>
      <c r="Z138" s="17">
        <v>247576</v>
      </c>
      <c r="AA138" s="17">
        <v>171859</v>
      </c>
      <c r="AB138" s="17">
        <v>30230</v>
      </c>
      <c r="AC138" s="15" t="s">
        <v>36</v>
      </c>
    </row>
    <row r="139" spans="1:29">
      <c r="A139" s="13" t="str">
        <f t="shared" si="8"/>
        <v>Normal</v>
      </c>
      <c r="B139" s="14" t="s">
        <v>197</v>
      </c>
      <c r="C139" s="15" t="s">
        <v>192</v>
      </c>
      <c r="D139" s="24">
        <f t="shared" si="9"/>
        <v>10.1</v>
      </c>
      <c r="E139" s="18">
        <f t="shared" si="10"/>
        <v>6.4</v>
      </c>
      <c r="F139" s="16" t="str">
        <f>IFERROR(VLOOKUP(B139,#REF!,6,FALSE),"")</f>
        <v/>
      </c>
      <c r="G139" s="17">
        <v>30000</v>
      </c>
      <c r="H139" s="17">
        <v>15000</v>
      </c>
      <c r="I139" s="17" t="str">
        <f>IFERROR(VLOOKUP(B139,#REF!,9,FALSE),"")</f>
        <v/>
      </c>
      <c r="J139" s="17">
        <v>12000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12000</v>
      </c>
      <c r="Q139" s="17">
        <v>0</v>
      </c>
      <c r="R139" s="19">
        <v>42000</v>
      </c>
      <c r="S139" s="20">
        <v>22.4</v>
      </c>
      <c r="T139" s="21">
        <v>35.200000000000003</v>
      </c>
      <c r="U139" s="19">
        <v>1875</v>
      </c>
      <c r="V139" s="17">
        <v>1192</v>
      </c>
      <c r="W139" s="22">
        <v>0.6</v>
      </c>
      <c r="X139" s="23">
        <f t="shared" si="11"/>
        <v>100</v>
      </c>
      <c r="Y139" s="17">
        <v>111</v>
      </c>
      <c r="Z139" s="17">
        <v>7320</v>
      </c>
      <c r="AA139" s="17">
        <v>4740</v>
      </c>
      <c r="AB139" s="17">
        <v>1440</v>
      </c>
      <c r="AC139" s="15" t="s">
        <v>36</v>
      </c>
    </row>
    <row r="140" spans="1:29">
      <c r="A140" s="13" t="str">
        <f t="shared" si="8"/>
        <v>Normal</v>
      </c>
      <c r="B140" s="14" t="s">
        <v>198</v>
      </c>
      <c r="C140" s="15" t="s">
        <v>192</v>
      </c>
      <c r="D140" s="24">
        <f t="shared" si="9"/>
        <v>8.6999999999999993</v>
      </c>
      <c r="E140" s="18">
        <f t="shared" si="10"/>
        <v>6.4</v>
      </c>
      <c r="F140" s="16" t="str">
        <f>IFERROR(VLOOKUP(B140,#REF!,6,FALSE),"")</f>
        <v/>
      </c>
      <c r="G140" s="17">
        <v>15000</v>
      </c>
      <c r="H140" s="17">
        <v>0</v>
      </c>
      <c r="I140" s="17" t="str">
        <f>IFERROR(VLOOKUP(B140,#REF!,9,FALSE),"")</f>
        <v/>
      </c>
      <c r="J140" s="17">
        <v>12000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12000</v>
      </c>
      <c r="Q140" s="17">
        <v>0</v>
      </c>
      <c r="R140" s="19">
        <v>27000</v>
      </c>
      <c r="S140" s="20">
        <v>14.4</v>
      </c>
      <c r="T140" s="21">
        <v>19.7</v>
      </c>
      <c r="U140" s="19">
        <v>1875</v>
      </c>
      <c r="V140" s="17">
        <v>1372</v>
      </c>
      <c r="W140" s="22">
        <v>0.7</v>
      </c>
      <c r="X140" s="23">
        <f t="shared" si="11"/>
        <v>100</v>
      </c>
      <c r="Y140" s="17">
        <v>1732</v>
      </c>
      <c r="Z140" s="17">
        <v>7320</v>
      </c>
      <c r="AA140" s="17">
        <v>4740</v>
      </c>
      <c r="AB140" s="17">
        <v>1440</v>
      </c>
      <c r="AC140" s="15" t="s">
        <v>36</v>
      </c>
    </row>
    <row r="141" spans="1:29">
      <c r="A141" s="13" t="str">
        <f t="shared" si="8"/>
        <v>OverStock</v>
      </c>
      <c r="B141" s="14" t="s">
        <v>199</v>
      </c>
      <c r="C141" s="15" t="s">
        <v>192</v>
      </c>
      <c r="D141" s="24">
        <f t="shared" si="9"/>
        <v>9.9</v>
      </c>
      <c r="E141" s="18">
        <f t="shared" si="10"/>
        <v>13</v>
      </c>
      <c r="F141" s="16" t="str">
        <f>IFERROR(VLOOKUP(B141,#REF!,6,FALSE),"")</f>
        <v/>
      </c>
      <c r="G141" s="17">
        <v>2202000</v>
      </c>
      <c r="H141" s="17">
        <v>1002000</v>
      </c>
      <c r="I141" s="17" t="str">
        <f>IFERROR(VLOOKUP(B141,#REF!,9,FALSE),"")</f>
        <v/>
      </c>
      <c r="J141" s="17">
        <v>1722000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150000</v>
      </c>
      <c r="Q141" s="17">
        <v>1572000</v>
      </c>
      <c r="R141" s="19">
        <v>3924000</v>
      </c>
      <c r="S141" s="20">
        <v>29.6</v>
      </c>
      <c r="T141" s="21">
        <v>22.6</v>
      </c>
      <c r="U141" s="19">
        <v>132375</v>
      </c>
      <c r="V141" s="17">
        <v>173858</v>
      </c>
      <c r="W141" s="22">
        <v>1.3</v>
      </c>
      <c r="X141" s="23">
        <f t="shared" si="11"/>
        <v>100</v>
      </c>
      <c r="Y141" s="17">
        <v>452802</v>
      </c>
      <c r="Z141" s="17">
        <v>735647</v>
      </c>
      <c r="AA141" s="17">
        <v>405801</v>
      </c>
      <c r="AB141" s="17">
        <v>40523</v>
      </c>
      <c r="AC141" s="15" t="s">
        <v>36</v>
      </c>
    </row>
    <row r="142" spans="1:29">
      <c r="A142" s="13" t="str">
        <f t="shared" si="8"/>
        <v>Normal</v>
      </c>
      <c r="B142" s="14" t="s">
        <v>200</v>
      </c>
      <c r="C142" s="15" t="s">
        <v>192</v>
      </c>
      <c r="D142" s="24">
        <f t="shared" si="9"/>
        <v>6.6</v>
      </c>
      <c r="E142" s="18">
        <f t="shared" si="10"/>
        <v>6</v>
      </c>
      <c r="F142" s="16" t="str">
        <f>IFERROR(VLOOKUP(B142,#REF!,6,FALSE),"")</f>
        <v/>
      </c>
      <c r="G142" s="17">
        <v>30000</v>
      </c>
      <c r="H142" s="17">
        <v>9000</v>
      </c>
      <c r="I142" s="17" t="str">
        <f>IFERROR(VLOOKUP(B142,#REF!,9,FALSE),"")</f>
        <v/>
      </c>
      <c r="J142" s="17">
        <v>18000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9000</v>
      </c>
      <c r="P142" s="17">
        <v>0</v>
      </c>
      <c r="Q142" s="17">
        <v>9000</v>
      </c>
      <c r="R142" s="19">
        <v>39000</v>
      </c>
      <c r="S142" s="20">
        <v>13</v>
      </c>
      <c r="T142" s="21">
        <v>14.3</v>
      </c>
      <c r="U142" s="19">
        <v>3000</v>
      </c>
      <c r="V142" s="17">
        <v>2725</v>
      </c>
      <c r="W142" s="22">
        <v>0.9</v>
      </c>
      <c r="X142" s="23">
        <f t="shared" si="11"/>
        <v>100</v>
      </c>
      <c r="Y142" s="17">
        <v>18098</v>
      </c>
      <c r="Z142" s="17">
        <v>4652</v>
      </c>
      <c r="AA142" s="17">
        <v>1778</v>
      </c>
      <c r="AB142" s="17">
        <v>0</v>
      </c>
      <c r="AC142" s="15" t="s">
        <v>36</v>
      </c>
    </row>
    <row r="143" spans="1:29">
      <c r="A143" s="13" t="str">
        <f t="shared" si="8"/>
        <v>Normal</v>
      </c>
      <c r="B143" s="14" t="s">
        <v>201</v>
      </c>
      <c r="C143" s="15" t="s">
        <v>192</v>
      </c>
      <c r="D143" s="24">
        <f t="shared" si="9"/>
        <v>5.6</v>
      </c>
      <c r="E143" s="18">
        <f t="shared" si="10"/>
        <v>7.7</v>
      </c>
      <c r="F143" s="16" t="str">
        <f>IFERROR(VLOOKUP(B143,#REF!,6,FALSE),"")</f>
        <v/>
      </c>
      <c r="G143" s="17">
        <v>450000</v>
      </c>
      <c r="H143" s="17">
        <v>180000</v>
      </c>
      <c r="I143" s="17" t="str">
        <f>IFERROR(VLOOKUP(B143,#REF!,9,FALSE),"")</f>
        <v/>
      </c>
      <c r="J143" s="17">
        <v>222000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222000</v>
      </c>
      <c r="R143" s="19">
        <v>672000</v>
      </c>
      <c r="S143" s="20">
        <v>23.3</v>
      </c>
      <c r="T143" s="21">
        <v>16.8</v>
      </c>
      <c r="U143" s="19">
        <v>28875</v>
      </c>
      <c r="V143" s="17">
        <v>40000</v>
      </c>
      <c r="W143" s="22">
        <v>1.4</v>
      </c>
      <c r="X143" s="23">
        <f t="shared" si="11"/>
        <v>100</v>
      </c>
      <c r="Y143" s="17">
        <v>84000</v>
      </c>
      <c r="Z143" s="17">
        <v>153000</v>
      </c>
      <c r="AA143" s="17">
        <v>126000</v>
      </c>
      <c r="AB143" s="17">
        <v>6000</v>
      </c>
      <c r="AC143" s="15" t="s">
        <v>36</v>
      </c>
    </row>
    <row r="144" spans="1:29">
      <c r="A144" s="13" t="str">
        <f t="shared" si="8"/>
        <v>OverStock</v>
      </c>
      <c r="B144" s="14" t="s">
        <v>202</v>
      </c>
      <c r="C144" s="15" t="s">
        <v>192</v>
      </c>
      <c r="D144" s="24">
        <f t="shared" si="9"/>
        <v>10.8</v>
      </c>
      <c r="E144" s="18">
        <f t="shared" si="10"/>
        <v>15.5</v>
      </c>
      <c r="F144" s="16" t="str">
        <f>IFERROR(VLOOKUP(B144,#REF!,6,FALSE),"")</f>
        <v/>
      </c>
      <c r="G144" s="17">
        <v>3501000</v>
      </c>
      <c r="H144" s="17">
        <v>1500000</v>
      </c>
      <c r="I144" s="17" t="str">
        <f>IFERROR(VLOOKUP(B144,#REF!,9,FALSE),"")</f>
        <v/>
      </c>
      <c r="J144" s="17">
        <v>3846000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1266000</v>
      </c>
      <c r="Q144" s="17">
        <v>2580000</v>
      </c>
      <c r="R144" s="19">
        <v>7347000</v>
      </c>
      <c r="S144" s="20">
        <v>29.6</v>
      </c>
      <c r="T144" s="21">
        <v>20.7</v>
      </c>
      <c r="U144" s="19">
        <v>248250</v>
      </c>
      <c r="V144" s="17">
        <v>354667</v>
      </c>
      <c r="W144" s="22">
        <v>1.4</v>
      </c>
      <c r="X144" s="23">
        <f t="shared" si="11"/>
        <v>100</v>
      </c>
      <c r="Y144" s="17">
        <v>807000</v>
      </c>
      <c r="Z144" s="17">
        <v>1566000</v>
      </c>
      <c r="AA144" s="17">
        <v>882000</v>
      </c>
      <c r="AB144" s="17">
        <v>81000</v>
      </c>
      <c r="AC144" s="15" t="s">
        <v>36</v>
      </c>
    </row>
    <row r="145" spans="1:29">
      <c r="A145" s="13" t="str">
        <f t="shared" si="8"/>
        <v>OverStock</v>
      </c>
      <c r="B145" s="14" t="s">
        <v>203</v>
      </c>
      <c r="C145" s="15" t="s">
        <v>192</v>
      </c>
      <c r="D145" s="24">
        <f t="shared" si="9"/>
        <v>6.1</v>
      </c>
      <c r="E145" s="18">
        <f t="shared" si="10"/>
        <v>12.3</v>
      </c>
      <c r="F145" s="16" t="str">
        <f>IFERROR(VLOOKUP(B145,#REF!,6,FALSE),"")</f>
        <v/>
      </c>
      <c r="G145" s="17">
        <v>1104000</v>
      </c>
      <c r="H145" s="17">
        <v>1104000</v>
      </c>
      <c r="I145" s="17" t="str">
        <f>IFERROR(VLOOKUP(B145,#REF!,9,FALSE),"")</f>
        <v/>
      </c>
      <c r="J145" s="17">
        <v>702000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0</v>
      </c>
      <c r="Q145" s="17">
        <v>702000</v>
      </c>
      <c r="R145" s="19">
        <v>1806000</v>
      </c>
      <c r="S145" s="20">
        <v>31.7</v>
      </c>
      <c r="T145" s="21">
        <v>15.7</v>
      </c>
      <c r="U145" s="19">
        <v>57000</v>
      </c>
      <c r="V145" s="17">
        <v>115000</v>
      </c>
      <c r="W145" s="22">
        <v>2</v>
      </c>
      <c r="X145" s="23">
        <f t="shared" si="11"/>
        <v>150</v>
      </c>
      <c r="Y145" s="17">
        <v>213000</v>
      </c>
      <c r="Z145" s="17">
        <v>540000</v>
      </c>
      <c r="AA145" s="17">
        <v>315000</v>
      </c>
      <c r="AB145" s="17">
        <v>48000</v>
      </c>
      <c r="AC145" s="15" t="s">
        <v>36</v>
      </c>
    </row>
    <row r="146" spans="1:29">
      <c r="A146" s="13" t="str">
        <f t="shared" si="8"/>
        <v>OverStock</v>
      </c>
      <c r="B146" s="14" t="s">
        <v>204</v>
      </c>
      <c r="C146" s="15" t="s">
        <v>192</v>
      </c>
      <c r="D146" s="24">
        <f t="shared" si="9"/>
        <v>11.3</v>
      </c>
      <c r="E146" s="18">
        <f t="shared" si="10"/>
        <v>18.100000000000001</v>
      </c>
      <c r="F146" s="16" t="str">
        <f>IFERROR(VLOOKUP(B146,#REF!,6,FALSE),"")</f>
        <v/>
      </c>
      <c r="G146" s="17">
        <v>651000</v>
      </c>
      <c r="H146" s="17">
        <v>651000</v>
      </c>
      <c r="I146" s="17" t="str">
        <f>IFERROR(VLOOKUP(B146,#REF!,9,FALSE),"")</f>
        <v/>
      </c>
      <c r="J146" s="17">
        <v>699000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201000</v>
      </c>
      <c r="Q146" s="17">
        <v>498000</v>
      </c>
      <c r="R146" s="19">
        <v>1350000</v>
      </c>
      <c r="S146" s="20">
        <v>35</v>
      </c>
      <c r="T146" s="21">
        <v>21.9</v>
      </c>
      <c r="U146" s="19">
        <v>38625</v>
      </c>
      <c r="V146" s="17">
        <v>61667</v>
      </c>
      <c r="W146" s="22">
        <v>1.6</v>
      </c>
      <c r="X146" s="23">
        <f t="shared" si="11"/>
        <v>100</v>
      </c>
      <c r="Y146" s="17">
        <v>96000</v>
      </c>
      <c r="Z146" s="17">
        <v>270000</v>
      </c>
      <c r="AA146" s="17">
        <v>222000</v>
      </c>
      <c r="AB146" s="17">
        <v>51000</v>
      </c>
      <c r="AC146" s="15" t="s">
        <v>36</v>
      </c>
    </row>
    <row r="147" spans="1:29">
      <c r="A147" s="13" t="str">
        <f t="shared" si="8"/>
        <v>OverStock</v>
      </c>
      <c r="B147" s="14" t="s">
        <v>205</v>
      </c>
      <c r="C147" s="15" t="s">
        <v>192</v>
      </c>
      <c r="D147" s="24">
        <f t="shared" si="9"/>
        <v>5.8</v>
      </c>
      <c r="E147" s="18">
        <f t="shared" si="10"/>
        <v>7.5</v>
      </c>
      <c r="F147" s="16" t="str">
        <f>IFERROR(VLOOKUP(B147,#REF!,6,FALSE),"")</f>
        <v/>
      </c>
      <c r="G147" s="17">
        <v>3000000</v>
      </c>
      <c r="H147" s="17">
        <v>1800000</v>
      </c>
      <c r="I147" s="17" t="str">
        <f>IFERROR(VLOOKUP(B147,#REF!,9,FALSE),"")</f>
        <v/>
      </c>
      <c r="J147" s="17">
        <v>1134000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0</v>
      </c>
      <c r="Q147" s="17">
        <v>1134000</v>
      </c>
      <c r="R147" s="19">
        <v>4134000</v>
      </c>
      <c r="S147" s="20">
        <v>27.2</v>
      </c>
      <c r="T147" s="21">
        <v>21.2</v>
      </c>
      <c r="U147" s="19">
        <v>151875</v>
      </c>
      <c r="V147" s="17">
        <v>194627</v>
      </c>
      <c r="W147" s="22">
        <v>1.3</v>
      </c>
      <c r="X147" s="23">
        <f t="shared" si="11"/>
        <v>100</v>
      </c>
      <c r="Y147" s="17">
        <v>400433</v>
      </c>
      <c r="Z147" s="17">
        <v>804303</v>
      </c>
      <c r="AA147" s="17">
        <v>558903</v>
      </c>
      <c r="AB147" s="17">
        <v>24768</v>
      </c>
      <c r="AC147" s="15" t="s">
        <v>36</v>
      </c>
    </row>
    <row r="148" spans="1:29">
      <c r="A148" s="13" t="str">
        <f t="shared" si="8"/>
        <v>OverStock</v>
      </c>
      <c r="B148" s="14" t="s">
        <v>206</v>
      </c>
      <c r="C148" s="15" t="s">
        <v>192</v>
      </c>
      <c r="D148" s="24">
        <f t="shared" si="9"/>
        <v>9</v>
      </c>
      <c r="E148" s="18">
        <f t="shared" si="10"/>
        <v>14.4</v>
      </c>
      <c r="F148" s="16" t="str">
        <f>IFERROR(VLOOKUP(B148,#REF!,6,FALSE),"")</f>
        <v/>
      </c>
      <c r="G148" s="17">
        <v>630000</v>
      </c>
      <c r="H148" s="17">
        <v>630000</v>
      </c>
      <c r="I148" s="17" t="str">
        <f>IFERROR(VLOOKUP(B148,#REF!,9,FALSE),"")</f>
        <v/>
      </c>
      <c r="J148" s="17">
        <v>657000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240000</v>
      </c>
      <c r="Q148" s="17">
        <v>417000</v>
      </c>
      <c r="R148" s="19">
        <v>1287000</v>
      </c>
      <c r="S148" s="20">
        <v>28.1</v>
      </c>
      <c r="T148" s="21">
        <v>17.600000000000001</v>
      </c>
      <c r="U148" s="19">
        <v>45750</v>
      </c>
      <c r="V148" s="17">
        <v>73304</v>
      </c>
      <c r="W148" s="22">
        <v>1.6</v>
      </c>
      <c r="X148" s="23">
        <f t="shared" si="11"/>
        <v>100</v>
      </c>
      <c r="Y148" s="17">
        <v>154159</v>
      </c>
      <c r="Z148" s="17">
        <v>303429</v>
      </c>
      <c r="AA148" s="17">
        <v>236556</v>
      </c>
      <c r="AB148" s="17">
        <v>70662</v>
      </c>
      <c r="AC148" s="15" t="s">
        <v>36</v>
      </c>
    </row>
    <row r="149" spans="1:29">
      <c r="A149" s="13" t="str">
        <f t="shared" si="8"/>
        <v>OverStock</v>
      </c>
      <c r="B149" s="14" t="s">
        <v>207</v>
      </c>
      <c r="C149" s="15" t="s">
        <v>192</v>
      </c>
      <c r="D149" s="24">
        <f t="shared" si="9"/>
        <v>19.2</v>
      </c>
      <c r="E149" s="18">
        <f t="shared" si="10"/>
        <v>9.6</v>
      </c>
      <c r="F149" s="16" t="str">
        <f>IFERROR(VLOOKUP(B149,#REF!,6,FALSE),"")</f>
        <v/>
      </c>
      <c r="G149" s="17">
        <v>30000</v>
      </c>
      <c r="H149" s="17">
        <v>30000</v>
      </c>
      <c r="I149" s="17" t="str">
        <f>IFERROR(VLOOKUP(B149,#REF!,9,FALSE),"")</f>
        <v/>
      </c>
      <c r="J149" s="17">
        <v>18000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18000</v>
      </c>
      <c r="Q149" s="17">
        <v>0</v>
      </c>
      <c r="R149" s="19">
        <v>48000</v>
      </c>
      <c r="S149" s="20">
        <v>25.6</v>
      </c>
      <c r="T149" s="21">
        <v>51.2</v>
      </c>
      <c r="U149" s="19">
        <v>1875</v>
      </c>
      <c r="V149" s="17">
        <v>938</v>
      </c>
      <c r="W149" s="22">
        <v>0.5</v>
      </c>
      <c r="X149" s="23">
        <f t="shared" si="11"/>
        <v>100</v>
      </c>
      <c r="Y149" s="17">
        <v>0</v>
      </c>
      <c r="Z149" s="17">
        <v>5138</v>
      </c>
      <c r="AA149" s="17">
        <v>4740</v>
      </c>
      <c r="AB149" s="17">
        <v>1440</v>
      </c>
      <c r="AC149" s="15" t="s">
        <v>36</v>
      </c>
    </row>
    <row r="150" spans="1:29">
      <c r="A150" s="13" t="str">
        <f t="shared" si="8"/>
        <v>Normal</v>
      </c>
      <c r="B150" s="14" t="s">
        <v>208</v>
      </c>
      <c r="C150" s="15" t="s">
        <v>77</v>
      </c>
      <c r="D150" s="24">
        <f t="shared" si="9"/>
        <v>17.5</v>
      </c>
      <c r="E150" s="18">
        <f t="shared" si="10"/>
        <v>15.2</v>
      </c>
      <c r="F150" s="16" t="str">
        <f>IFERROR(VLOOKUP(B150,#REF!,6,FALSE),"")</f>
        <v/>
      </c>
      <c r="G150" s="17">
        <v>90000</v>
      </c>
      <c r="H150" s="17">
        <v>90000</v>
      </c>
      <c r="I150" s="17" t="str">
        <f>IFERROR(VLOOKUP(B150,#REF!,9,FALSE),"")</f>
        <v/>
      </c>
      <c r="J150" s="17">
        <v>291000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168000</v>
      </c>
      <c r="Q150" s="17">
        <v>123000</v>
      </c>
      <c r="R150" s="19">
        <v>381000</v>
      </c>
      <c r="S150" s="20">
        <v>19.899999999999999</v>
      </c>
      <c r="T150" s="21">
        <v>22.9</v>
      </c>
      <c r="U150" s="19">
        <v>19125</v>
      </c>
      <c r="V150" s="17">
        <v>16667</v>
      </c>
      <c r="W150" s="22">
        <v>0.9</v>
      </c>
      <c r="X150" s="23">
        <f t="shared" si="11"/>
        <v>100</v>
      </c>
      <c r="Y150" s="17">
        <v>78000</v>
      </c>
      <c r="Z150" s="17">
        <v>57000</v>
      </c>
      <c r="AA150" s="17">
        <v>27000</v>
      </c>
      <c r="AB150" s="17">
        <v>42000</v>
      </c>
      <c r="AC150" s="15" t="s">
        <v>36</v>
      </c>
    </row>
    <row r="151" spans="1:29">
      <c r="A151" s="13" t="str">
        <f t="shared" si="8"/>
        <v>Normal</v>
      </c>
      <c r="B151" s="14" t="s">
        <v>209</v>
      </c>
      <c r="C151" s="15" t="s">
        <v>77</v>
      </c>
      <c r="D151" s="24">
        <f t="shared" si="9"/>
        <v>20.100000000000001</v>
      </c>
      <c r="E151" s="18">
        <f t="shared" si="10"/>
        <v>4.0999999999999996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234000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0</v>
      </c>
      <c r="Q151" s="17">
        <v>234000</v>
      </c>
      <c r="R151" s="19">
        <v>234000</v>
      </c>
      <c r="S151" s="20">
        <v>4.0999999999999996</v>
      </c>
      <c r="T151" s="21">
        <v>20.100000000000001</v>
      </c>
      <c r="U151" s="19">
        <v>57750</v>
      </c>
      <c r="V151" s="17">
        <v>11670</v>
      </c>
      <c r="W151" s="22">
        <v>0.2</v>
      </c>
      <c r="X151" s="23">
        <f t="shared" si="11"/>
        <v>50</v>
      </c>
      <c r="Y151" s="17">
        <v>9000</v>
      </c>
      <c r="Z151" s="17">
        <v>81000</v>
      </c>
      <c r="AA151" s="17">
        <v>24042</v>
      </c>
      <c r="AB151" s="17">
        <v>6014</v>
      </c>
      <c r="AC151" s="15" t="s">
        <v>36</v>
      </c>
    </row>
    <row r="152" spans="1:29">
      <c r="A152" s="13" t="str">
        <f t="shared" si="8"/>
        <v>OverStock</v>
      </c>
      <c r="B152" s="14" t="s">
        <v>210</v>
      </c>
      <c r="C152" s="15" t="s">
        <v>77</v>
      </c>
      <c r="D152" s="24" t="str">
        <f t="shared" si="9"/>
        <v>--</v>
      </c>
      <c r="E152" s="18">
        <f t="shared" si="10"/>
        <v>120</v>
      </c>
      <c r="F152" s="16" t="str">
        <f>IFERROR(VLOOKUP(B152,#REF!,6,FALSE),"")</f>
        <v/>
      </c>
      <c r="G152" s="17">
        <v>330000</v>
      </c>
      <c r="H152" s="17">
        <v>330000</v>
      </c>
      <c r="I152" s="17" t="str">
        <f>IFERROR(VLOOKUP(B152,#REF!,9,FALSE),"")</f>
        <v/>
      </c>
      <c r="J152" s="17">
        <v>225000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225000</v>
      </c>
      <c r="Q152" s="17">
        <v>0</v>
      </c>
      <c r="R152" s="19">
        <v>555000</v>
      </c>
      <c r="S152" s="20">
        <v>296</v>
      </c>
      <c r="T152" s="21" t="s">
        <v>34</v>
      </c>
      <c r="U152" s="19">
        <v>1875</v>
      </c>
      <c r="V152" s="17" t="s">
        <v>34</v>
      </c>
      <c r="W152" s="22" t="s">
        <v>35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36</v>
      </c>
    </row>
    <row r="153" spans="1:29">
      <c r="A153" s="13" t="str">
        <f t="shared" si="8"/>
        <v>OverStock</v>
      </c>
      <c r="B153" s="14" t="s">
        <v>211</v>
      </c>
      <c r="C153" s="15" t="s">
        <v>77</v>
      </c>
      <c r="D153" s="24">
        <f t="shared" si="9"/>
        <v>3</v>
      </c>
      <c r="E153" s="18">
        <f t="shared" si="10"/>
        <v>4.4000000000000004</v>
      </c>
      <c r="F153" s="16" t="str">
        <f>IFERROR(VLOOKUP(B153,#REF!,6,FALSE),"")</f>
        <v/>
      </c>
      <c r="G153" s="17">
        <v>5550000</v>
      </c>
      <c r="H153" s="17">
        <v>2250000</v>
      </c>
      <c r="I153" s="17" t="str">
        <f>IFERROR(VLOOKUP(B153,#REF!,9,FALSE),"")</f>
        <v/>
      </c>
      <c r="J153" s="17">
        <v>975000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48000</v>
      </c>
      <c r="Q153" s="17">
        <v>927000</v>
      </c>
      <c r="R153" s="19">
        <v>6525000</v>
      </c>
      <c r="S153" s="20">
        <v>29.7</v>
      </c>
      <c r="T153" s="21">
        <v>19.8</v>
      </c>
      <c r="U153" s="19">
        <v>219750</v>
      </c>
      <c r="V153" s="17">
        <v>329444</v>
      </c>
      <c r="W153" s="22">
        <v>1.5</v>
      </c>
      <c r="X153" s="23">
        <f t="shared" si="11"/>
        <v>100</v>
      </c>
      <c r="Y153" s="17">
        <v>863000</v>
      </c>
      <c r="Z153" s="17">
        <v>1266000</v>
      </c>
      <c r="AA153" s="17">
        <v>1225000</v>
      </c>
      <c r="AB153" s="17">
        <v>843000</v>
      </c>
      <c r="AC153" s="15" t="s">
        <v>36</v>
      </c>
    </row>
    <row r="154" spans="1:29">
      <c r="A154" s="13" t="str">
        <f t="shared" si="8"/>
        <v>Normal</v>
      </c>
      <c r="B154" s="14" t="s">
        <v>212</v>
      </c>
      <c r="C154" s="15" t="s">
        <v>77</v>
      </c>
      <c r="D154" s="24">
        <f t="shared" si="9"/>
        <v>81.099999999999994</v>
      </c>
      <c r="E154" s="18">
        <f t="shared" si="10"/>
        <v>4.8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9000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9000</v>
      </c>
      <c r="Q154" s="17">
        <v>0</v>
      </c>
      <c r="R154" s="19">
        <v>9000</v>
      </c>
      <c r="S154" s="20">
        <v>4.8</v>
      </c>
      <c r="T154" s="21">
        <v>81.099999999999994</v>
      </c>
      <c r="U154" s="19">
        <v>1875</v>
      </c>
      <c r="V154" s="17">
        <v>111</v>
      </c>
      <c r="W154" s="22">
        <v>0.1</v>
      </c>
      <c r="X154" s="23">
        <f t="shared" si="11"/>
        <v>50</v>
      </c>
      <c r="Y154" s="17">
        <v>0</v>
      </c>
      <c r="Z154" s="17">
        <v>1000</v>
      </c>
      <c r="AA154" s="17">
        <v>0</v>
      </c>
      <c r="AB154" s="17">
        <v>0</v>
      </c>
      <c r="AC154" s="15" t="s">
        <v>36</v>
      </c>
    </row>
    <row r="155" spans="1:29">
      <c r="A155" s="13" t="str">
        <f t="shared" si="8"/>
        <v>Normal</v>
      </c>
      <c r="B155" s="14" t="s">
        <v>213</v>
      </c>
      <c r="C155" s="15" t="s">
        <v>77</v>
      </c>
      <c r="D155" s="24">
        <f t="shared" si="9"/>
        <v>17.2</v>
      </c>
      <c r="E155" s="18">
        <f t="shared" si="10"/>
        <v>8</v>
      </c>
      <c r="F155" s="16" t="str">
        <f>IFERROR(VLOOKUP(B155,#REF!,6,FALSE),"")</f>
        <v/>
      </c>
      <c r="G155" s="17">
        <v>0</v>
      </c>
      <c r="H155" s="17">
        <v>0</v>
      </c>
      <c r="I155" s="17" t="str">
        <f>IFERROR(VLOOKUP(B155,#REF!,9,FALSE),"")</f>
        <v/>
      </c>
      <c r="J155" s="17">
        <v>3000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3000</v>
      </c>
      <c r="Q155" s="17">
        <v>0</v>
      </c>
      <c r="R155" s="19">
        <v>3000</v>
      </c>
      <c r="S155" s="20">
        <v>8</v>
      </c>
      <c r="T155" s="21">
        <v>17.2</v>
      </c>
      <c r="U155" s="19">
        <v>375</v>
      </c>
      <c r="V155" s="17">
        <v>174</v>
      </c>
      <c r="W155" s="22">
        <v>0.5</v>
      </c>
      <c r="X155" s="23">
        <f t="shared" si="11"/>
        <v>100</v>
      </c>
      <c r="Y155" s="17">
        <v>0</v>
      </c>
      <c r="Z155" s="17">
        <v>384</v>
      </c>
      <c r="AA155" s="17">
        <v>1379</v>
      </c>
      <c r="AB155" s="17">
        <v>1102</v>
      </c>
      <c r="AC155" s="15" t="s">
        <v>36</v>
      </c>
    </row>
    <row r="156" spans="1:29">
      <c r="A156" s="13" t="str">
        <f t="shared" si="8"/>
        <v>FCST</v>
      </c>
      <c r="B156" s="14" t="s">
        <v>214</v>
      </c>
      <c r="C156" s="15" t="s">
        <v>77</v>
      </c>
      <c r="D156" s="24">
        <f t="shared" si="9"/>
        <v>9</v>
      </c>
      <c r="E156" s="18" t="str">
        <f t="shared" si="10"/>
        <v>前八週無拉料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24000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0</v>
      </c>
      <c r="Q156" s="17">
        <v>24000</v>
      </c>
      <c r="R156" s="19">
        <v>24000</v>
      </c>
      <c r="S156" s="20" t="s">
        <v>34</v>
      </c>
      <c r="T156" s="21">
        <v>9</v>
      </c>
      <c r="U156" s="19">
        <v>0</v>
      </c>
      <c r="V156" s="17">
        <v>2667</v>
      </c>
      <c r="W156" s="22" t="s">
        <v>43</v>
      </c>
      <c r="X156" s="23" t="str">
        <f t="shared" si="11"/>
        <v>F</v>
      </c>
      <c r="Y156" s="17">
        <v>0</v>
      </c>
      <c r="Z156" s="17">
        <v>24000</v>
      </c>
      <c r="AA156" s="17">
        <v>0</v>
      </c>
      <c r="AB156" s="17">
        <v>0</v>
      </c>
      <c r="AC156" s="15" t="s">
        <v>36</v>
      </c>
    </row>
    <row r="157" spans="1:29">
      <c r="A157" s="13" t="str">
        <f t="shared" si="8"/>
        <v>FCST</v>
      </c>
      <c r="B157" s="14" t="s">
        <v>215</v>
      </c>
      <c r="C157" s="15" t="s">
        <v>77</v>
      </c>
      <c r="D157" s="24">
        <f t="shared" si="9"/>
        <v>9.6</v>
      </c>
      <c r="E157" s="18" t="str">
        <f t="shared" si="10"/>
        <v>前八週無拉料</v>
      </c>
      <c r="F157" s="16" t="str">
        <f>IFERROR(VLOOKUP(B157,#REF!,6,FALSE),"")</f>
        <v/>
      </c>
      <c r="G157" s="17">
        <v>3000</v>
      </c>
      <c r="H157" s="17">
        <v>3000</v>
      </c>
      <c r="I157" s="17" t="str">
        <f>IFERROR(VLOOKUP(B157,#REF!,9,FALSE),"")</f>
        <v/>
      </c>
      <c r="J157" s="17">
        <v>3300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300</v>
      </c>
      <c r="Q157" s="17">
        <v>3000</v>
      </c>
      <c r="R157" s="19">
        <v>6300</v>
      </c>
      <c r="S157" s="20" t="s">
        <v>34</v>
      </c>
      <c r="T157" s="21">
        <v>18.3</v>
      </c>
      <c r="U157" s="19">
        <v>0</v>
      </c>
      <c r="V157" s="17">
        <v>344</v>
      </c>
      <c r="W157" s="22" t="s">
        <v>43</v>
      </c>
      <c r="X157" s="23" t="str">
        <f t="shared" si="11"/>
        <v>F</v>
      </c>
      <c r="Y157" s="17">
        <v>1055</v>
      </c>
      <c r="Z157" s="17">
        <v>1115</v>
      </c>
      <c r="AA157" s="17">
        <v>1379</v>
      </c>
      <c r="AB157" s="17">
        <v>1102</v>
      </c>
      <c r="AC157" s="15" t="s">
        <v>36</v>
      </c>
    </row>
    <row r="158" spans="1:29">
      <c r="A158" s="13" t="str">
        <f t="shared" si="8"/>
        <v>Normal</v>
      </c>
      <c r="B158" s="14" t="s">
        <v>216</v>
      </c>
      <c r="C158" s="15" t="s">
        <v>77</v>
      </c>
      <c r="D158" s="24" t="str">
        <f t="shared" si="9"/>
        <v>--</v>
      </c>
      <c r="E158" s="18">
        <f t="shared" si="10"/>
        <v>0</v>
      </c>
      <c r="F158" s="16" t="str">
        <f>IFERROR(VLOOKUP(B158,#REF!,6,FALSE),"")</f>
        <v/>
      </c>
      <c r="G158" s="17">
        <v>3000</v>
      </c>
      <c r="H158" s="17">
        <v>3000</v>
      </c>
      <c r="I158" s="17" t="str">
        <f>IFERROR(VLOOKUP(B158,#REF!,9,FALSE),"")</f>
        <v/>
      </c>
      <c r="J158" s="17">
        <v>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0</v>
      </c>
      <c r="Q158" s="17">
        <v>0</v>
      </c>
      <c r="R158" s="19">
        <v>3000</v>
      </c>
      <c r="S158" s="20">
        <v>8</v>
      </c>
      <c r="T158" s="21" t="s">
        <v>34</v>
      </c>
      <c r="U158" s="19">
        <v>375</v>
      </c>
      <c r="V158" s="17" t="s">
        <v>34</v>
      </c>
      <c r="W158" s="22" t="s">
        <v>35</v>
      </c>
      <c r="X158" s="23" t="str">
        <f t="shared" si="11"/>
        <v>E</v>
      </c>
      <c r="Y158" s="17">
        <v>0</v>
      </c>
      <c r="Z158" s="17">
        <v>0</v>
      </c>
      <c r="AA158" s="17">
        <v>0</v>
      </c>
      <c r="AB158" s="17">
        <v>0</v>
      </c>
      <c r="AC158" s="15" t="s">
        <v>36</v>
      </c>
    </row>
    <row r="159" spans="1:29">
      <c r="A159" s="13" t="str">
        <f t="shared" si="8"/>
        <v>Normal</v>
      </c>
      <c r="B159" s="14" t="s">
        <v>217</v>
      </c>
      <c r="C159" s="15" t="s">
        <v>77</v>
      </c>
      <c r="D159" s="24" t="str">
        <f t="shared" si="9"/>
        <v>--</v>
      </c>
      <c r="E159" s="18">
        <f t="shared" si="10"/>
        <v>8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3000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3000</v>
      </c>
      <c r="Q159" s="17">
        <v>0</v>
      </c>
      <c r="R159" s="19">
        <v>3000</v>
      </c>
      <c r="S159" s="20">
        <v>8</v>
      </c>
      <c r="T159" s="21" t="s">
        <v>34</v>
      </c>
      <c r="U159" s="19">
        <v>375</v>
      </c>
      <c r="V159" s="17" t="s">
        <v>34</v>
      </c>
      <c r="W159" s="22" t="s">
        <v>35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36</v>
      </c>
    </row>
    <row r="160" spans="1:29">
      <c r="A160" s="13" t="str">
        <f t="shared" si="8"/>
        <v>Normal</v>
      </c>
      <c r="B160" s="14" t="s">
        <v>218</v>
      </c>
      <c r="C160" s="15" t="s">
        <v>77</v>
      </c>
      <c r="D160" s="24" t="str">
        <f t="shared" si="9"/>
        <v>--</v>
      </c>
      <c r="E160" s="18">
        <f t="shared" si="10"/>
        <v>0</v>
      </c>
      <c r="F160" s="16" t="str">
        <f>IFERROR(VLOOKUP(B160,#REF!,6,FALSE),"")</f>
        <v/>
      </c>
      <c r="G160" s="17">
        <v>0</v>
      </c>
      <c r="H160" s="17">
        <v>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0</v>
      </c>
      <c r="S160" s="20">
        <v>0</v>
      </c>
      <c r="T160" s="21" t="s">
        <v>34</v>
      </c>
      <c r="U160" s="19">
        <v>375</v>
      </c>
      <c r="V160" s="17" t="s">
        <v>34</v>
      </c>
      <c r="W160" s="22" t="s">
        <v>35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36</v>
      </c>
    </row>
    <row r="161" spans="1:29">
      <c r="A161" s="13" t="str">
        <f t="shared" si="8"/>
        <v>Normal</v>
      </c>
      <c r="B161" s="14" t="s">
        <v>219</v>
      </c>
      <c r="C161" s="15" t="s">
        <v>71</v>
      </c>
      <c r="D161" s="24">
        <f t="shared" si="9"/>
        <v>7</v>
      </c>
      <c r="E161" s="18">
        <f t="shared" si="10"/>
        <v>13.3</v>
      </c>
      <c r="F161" s="16" t="str">
        <f>IFERROR(VLOOKUP(B161,#REF!,6,FALSE),"")</f>
        <v/>
      </c>
      <c r="G161" s="17">
        <v>9000</v>
      </c>
      <c r="H161" s="17">
        <v>9000</v>
      </c>
      <c r="I161" s="17" t="str">
        <f>IFERROR(VLOOKUP(B161,#REF!,9,FALSE),"")</f>
        <v/>
      </c>
      <c r="J161" s="17">
        <v>15000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15000</v>
      </c>
      <c r="Q161" s="17">
        <v>0</v>
      </c>
      <c r="R161" s="19">
        <v>24000</v>
      </c>
      <c r="S161" s="20">
        <v>21.3</v>
      </c>
      <c r="T161" s="21">
        <v>11.2</v>
      </c>
      <c r="U161" s="19">
        <v>1125</v>
      </c>
      <c r="V161" s="17">
        <v>2138</v>
      </c>
      <c r="W161" s="22">
        <v>1.9</v>
      </c>
      <c r="X161" s="23">
        <f t="shared" si="11"/>
        <v>100</v>
      </c>
      <c r="Y161" s="17">
        <v>14874</v>
      </c>
      <c r="Z161" s="17">
        <v>10744</v>
      </c>
      <c r="AA161" s="17">
        <v>7572</v>
      </c>
      <c r="AB161" s="17">
        <v>5208</v>
      </c>
      <c r="AC161" s="15" t="s">
        <v>36</v>
      </c>
    </row>
    <row r="162" spans="1:29">
      <c r="A162" s="13" t="str">
        <f t="shared" si="8"/>
        <v>ZeroZero</v>
      </c>
      <c r="B162" s="14" t="s">
        <v>220</v>
      </c>
      <c r="C162" s="15" t="s">
        <v>71</v>
      </c>
      <c r="D162" s="24" t="str">
        <f t="shared" si="9"/>
        <v>--</v>
      </c>
      <c r="E162" s="18" t="str">
        <f t="shared" si="10"/>
        <v>前八週無拉料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81000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81000</v>
      </c>
      <c r="Q162" s="17">
        <v>0</v>
      </c>
      <c r="R162" s="19">
        <v>81000</v>
      </c>
      <c r="S162" s="20" t="s">
        <v>34</v>
      </c>
      <c r="T162" s="21" t="s">
        <v>34</v>
      </c>
      <c r="U162" s="19">
        <v>0</v>
      </c>
      <c r="V162" s="17" t="s">
        <v>34</v>
      </c>
      <c r="W162" s="22" t="s">
        <v>35</v>
      </c>
      <c r="X162" s="23" t="str">
        <f t="shared" si="11"/>
        <v>E</v>
      </c>
      <c r="Y162" s="17">
        <v>0</v>
      </c>
      <c r="Z162" s="17">
        <v>0</v>
      </c>
      <c r="AA162" s="17">
        <v>0</v>
      </c>
      <c r="AB162" s="17">
        <v>0</v>
      </c>
      <c r="AC162" s="15" t="s">
        <v>36</v>
      </c>
    </row>
    <row r="163" spans="1:29">
      <c r="A163" s="13" t="str">
        <f t="shared" si="8"/>
        <v>Normal</v>
      </c>
      <c r="B163" s="14" t="s">
        <v>221</v>
      </c>
      <c r="C163" s="15" t="s">
        <v>71</v>
      </c>
      <c r="D163" s="24" t="str">
        <f t="shared" si="9"/>
        <v>--</v>
      </c>
      <c r="E163" s="18">
        <f t="shared" si="10"/>
        <v>2.9</v>
      </c>
      <c r="F163" s="16" t="str">
        <f>IFERROR(VLOOKUP(B163,#REF!,6,FALSE),"")</f>
        <v/>
      </c>
      <c r="G163" s="17">
        <v>288000</v>
      </c>
      <c r="H163" s="17">
        <v>288000</v>
      </c>
      <c r="I163" s="17" t="str">
        <f>IFERROR(VLOOKUP(B163,#REF!,9,FALSE),"")</f>
        <v/>
      </c>
      <c r="J163" s="17">
        <v>80000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80000</v>
      </c>
      <c r="Q163" s="17">
        <v>0</v>
      </c>
      <c r="R163" s="19">
        <v>368000</v>
      </c>
      <c r="S163" s="20">
        <v>13.1</v>
      </c>
      <c r="T163" s="21" t="s">
        <v>34</v>
      </c>
      <c r="U163" s="19">
        <v>28000</v>
      </c>
      <c r="V163" s="17">
        <v>0</v>
      </c>
      <c r="W163" s="22" t="s">
        <v>35</v>
      </c>
      <c r="X163" s="23" t="str">
        <f t="shared" si="11"/>
        <v>E</v>
      </c>
      <c r="Y163" s="17">
        <v>0</v>
      </c>
      <c r="Z163" s="17">
        <v>0</v>
      </c>
      <c r="AA163" s="17">
        <v>0</v>
      </c>
      <c r="AB163" s="17">
        <v>0</v>
      </c>
      <c r="AC163" s="15" t="s">
        <v>36</v>
      </c>
    </row>
    <row r="164" spans="1:29">
      <c r="A164" s="13" t="str">
        <f t="shared" si="8"/>
        <v>Normal</v>
      </c>
      <c r="B164" s="14" t="s">
        <v>222</v>
      </c>
      <c r="C164" s="15" t="s">
        <v>223</v>
      </c>
      <c r="D164" s="24">
        <f t="shared" si="9"/>
        <v>3.4</v>
      </c>
      <c r="E164" s="18">
        <f t="shared" si="10"/>
        <v>4.2</v>
      </c>
      <c r="F164" s="16" t="str">
        <f>IFERROR(VLOOKUP(B164,#REF!,6,FALSE),"")</f>
        <v/>
      </c>
      <c r="G164" s="17">
        <v>1011000</v>
      </c>
      <c r="H164" s="17">
        <v>1011000</v>
      </c>
      <c r="I164" s="17" t="str">
        <f>IFERROR(VLOOKUP(B164,#REF!,9,FALSE),"")</f>
        <v/>
      </c>
      <c r="J164" s="17">
        <v>878000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35000</v>
      </c>
      <c r="Q164" s="17">
        <v>843000</v>
      </c>
      <c r="R164" s="19">
        <v>1889000</v>
      </c>
      <c r="S164" s="20">
        <v>9.1</v>
      </c>
      <c r="T164" s="21">
        <v>7.4</v>
      </c>
      <c r="U164" s="19">
        <v>208500</v>
      </c>
      <c r="V164" s="17">
        <v>254667</v>
      </c>
      <c r="W164" s="22">
        <v>1.2</v>
      </c>
      <c r="X164" s="23">
        <f t="shared" si="11"/>
        <v>100</v>
      </c>
      <c r="Y164" s="17">
        <v>420000</v>
      </c>
      <c r="Z164" s="17">
        <v>1032000</v>
      </c>
      <c r="AA164" s="17">
        <v>1014000</v>
      </c>
      <c r="AB164" s="17">
        <v>447000</v>
      </c>
      <c r="AC164" s="15" t="s">
        <v>36</v>
      </c>
    </row>
    <row r="165" spans="1:29">
      <c r="A165" s="13" t="str">
        <f t="shared" si="8"/>
        <v>Normal</v>
      </c>
      <c r="B165" s="14" t="s">
        <v>224</v>
      </c>
      <c r="C165" s="15" t="s">
        <v>223</v>
      </c>
      <c r="D165" s="24" t="str">
        <f t="shared" si="9"/>
        <v>--</v>
      </c>
      <c r="E165" s="18">
        <f t="shared" si="10"/>
        <v>1.7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12070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12070</v>
      </c>
      <c r="Q165" s="17">
        <v>0</v>
      </c>
      <c r="R165" s="19">
        <v>12070</v>
      </c>
      <c r="S165" s="20">
        <v>1.7</v>
      </c>
      <c r="T165" s="21" t="s">
        <v>34</v>
      </c>
      <c r="U165" s="19">
        <v>7125</v>
      </c>
      <c r="V165" s="17" t="s">
        <v>34</v>
      </c>
      <c r="W165" s="22" t="s">
        <v>35</v>
      </c>
      <c r="X165" s="23" t="str">
        <f t="shared" si="11"/>
        <v>E</v>
      </c>
      <c r="Y165" s="17">
        <v>0</v>
      </c>
      <c r="Z165" s="17">
        <v>0</v>
      </c>
      <c r="AA165" s="17">
        <v>0</v>
      </c>
      <c r="AB165" s="17">
        <v>0</v>
      </c>
      <c r="AC165" s="15" t="s">
        <v>36</v>
      </c>
    </row>
    <row r="166" spans="1:29">
      <c r="A166" s="13" t="str">
        <f t="shared" si="8"/>
        <v>ZeroZero</v>
      </c>
      <c r="B166" s="14" t="s">
        <v>225</v>
      </c>
      <c r="C166" s="15" t="s">
        <v>223</v>
      </c>
      <c r="D166" s="24" t="str">
        <f t="shared" si="9"/>
        <v>--</v>
      </c>
      <c r="E166" s="18" t="str">
        <f t="shared" si="10"/>
        <v>前八週無拉料</v>
      </c>
      <c r="F166" s="16" t="str">
        <f>IFERROR(VLOOKUP(B166,#REF!,6,FALSE),"")</f>
        <v/>
      </c>
      <c r="G166" s="17">
        <v>3000</v>
      </c>
      <c r="H166" s="17">
        <v>0</v>
      </c>
      <c r="I166" s="17" t="str">
        <f>IFERROR(VLOOKUP(B166,#REF!,9,FALSE),"")</f>
        <v/>
      </c>
      <c r="J166" s="17">
        <v>5388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5388</v>
      </c>
      <c r="Q166" s="17">
        <v>0</v>
      </c>
      <c r="R166" s="19">
        <v>8388</v>
      </c>
      <c r="S166" s="20" t="s">
        <v>34</v>
      </c>
      <c r="T166" s="21" t="s">
        <v>34</v>
      </c>
      <c r="U166" s="19">
        <v>0</v>
      </c>
      <c r="V166" s="17" t="s">
        <v>34</v>
      </c>
      <c r="W166" s="22" t="s">
        <v>35</v>
      </c>
      <c r="X166" s="23" t="str">
        <f t="shared" si="11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36</v>
      </c>
    </row>
    <row r="167" spans="1:29">
      <c r="A167" s="13" t="str">
        <f t="shared" si="8"/>
        <v>Normal</v>
      </c>
      <c r="B167" s="14" t="s">
        <v>226</v>
      </c>
      <c r="C167" s="15" t="s">
        <v>223</v>
      </c>
      <c r="D167" s="24">
        <f t="shared" si="9"/>
        <v>3.7</v>
      </c>
      <c r="E167" s="18">
        <f t="shared" si="10"/>
        <v>3.3</v>
      </c>
      <c r="F167" s="16" t="str">
        <f>IFERROR(VLOOKUP(B167,#REF!,6,FALSE),"")</f>
        <v/>
      </c>
      <c r="G167" s="17">
        <v>450000</v>
      </c>
      <c r="H167" s="17">
        <v>450000</v>
      </c>
      <c r="I167" s="17" t="str">
        <f>IFERROR(VLOOKUP(B167,#REF!,9,FALSE),"")</f>
        <v/>
      </c>
      <c r="J167" s="17">
        <v>853000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58000</v>
      </c>
      <c r="Q167" s="17">
        <v>795000</v>
      </c>
      <c r="R167" s="19">
        <v>1303000</v>
      </c>
      <c r="S167" s="20">
        <v>5.0999999999999996</v>
      </c>
      <c r="T167" s="21">
        <v>5.7</v>
      </c>
      <c r="U167" s="19">
        <v>256125</v>
      </c>
      <c r="V167" s="17">
        <v>230333</v>
      </c>
      <c r="W167" s="22">
        <v>0.9</v>
      </c>
      <c r="X167" s="23">
        <f t="shared" si="11"/>
        <v>100</v>
      </c>
      <c r="Y167" s="17">
        <v>198000</v>
      </c>
      <c r="Z167" s="17">
        <v>1032000</v>
      </c>
      <c r="AA167" s="17">
        <v>1017000</v>
      </c>
      <c r="AB167" s="17">
        <v>444000</v>
      </c>
      <c r="AC167" s="15" t="s">
        <v>36</v>
      </c>
    </row>
    <row r="168" spans="1:29">
      <c r="A168" s="13" t="str">
        <f t="shared" si="8"/>
        <v>Normal</v>
      </c>
      <c r="B168" s="14" t="s">
        <v>227</v>
      </c>
      <c r="C168" s="15" t="s">
        <v>223</v>
      </c>
      <c r="D168" s="24">
        <f t="shared" si="9"/>
        <v>0</v>
      </c>
      <c r="E168" s="18">
        <f t="shared" si="10"/>
        <v>0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0</v>
      </c>
      <c r="Q168" s="17">
        <v>0</v>
      </c>
      <c r="R168" s="19">
        <v>0</v>
      </c>
      <c r="S168" s="20">
        <v>0</v>
      </c>
      <c r="T168" s="21">
        <v>0</v>
      </c>
      <c r="U168" s="19">
        <v>750</v>
      </c>
      <c r="V168" s="17">
        <v>7200</v>
      </c>
      <c r="W168" s="22">
        <v>9.6</v>
      </c>
      <c r="X168" s="23">
        <f t="shared" si="11"/>
        <v>150</v>
      </c>
      <c r="Y168" s="17">
        <v>0</v>
      </c>
      <c r="Z168" s="17">
        <v>37632</v>
      </c>
      <c r="AA168" s="17">
        <v>39669</v>
      </c>
      <c r="AB168" s="17">
        <v>12000</v>
      </c>
      <c r="AC168" s="15" t="s">
        <v>36</v>
      </c>
    </row>
    <row r="169" spans="1:29">
      <c r="A169" s="13" t="str">
        <f t="shared" si="8"/>
        <v>Normal</v>
      </c>
      <c r="B169" s="14" t="s">
        <v>228</v>
      </c>
      <c r="C169" s="15" t="s">
        <v>223</v>
      </c>
      <c r="D169" s="24">
        <f t="shared" si="9"/>
        <v>4.5999999999999996</v>
      </c>
      <c r="E169" s="18">
        <f t="shared" si="10"/>
        <v>6.7</v>
      </c>
      <c r="F169" s="16" t="str">
        <f>IFERROR(VLOOKUP(B169,#REF!,6,FALSE),"")</f>
        <v/>
      </c>
      <c r="G169" s="17">
        <v>832000</v>
      </c>
      <c r="H169" s="17">
        <v>832000</v>
      </c>
      <c r="I169" s="17" t="str">
        <f>IFERROR(VLOOKUP(B169,#REF!,9,FALSE),"")</f>
        <v/>
      </c>
      <c r="J169" s="17">
        <v>590000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90000</v>
      </c>
      <c r="Q169" s="17">
        <v>500000</v>
      </c>
      <c r="R169" s="19">
        <v>1422000</v>
      </c>
      <c r="S169" s="20">
        <v>16.100000000000001</v>
      </c>
      <c r="T169" s="21">
        <v>11.1</v>
      </c>
      <c r="U169" s="19">
        <v>88125</v>
      </c>
      <c r="V169" s="17">
        <v>128333</v>
      </c>
      <c r="W169" s="22">
        <v>1.5</v>
      </c>
      <c r="X169" s="23">
        <f t="shared" si="11"/>
        <v>100</v>
      </c>
      <c r="Y169" s="17">
        <v>365000</v>
      </c>
      <c r="Z169" s="17">
        <v>450000</v>
      </c>
      <c r="AA169" s="17">
        <v>435000</v>
      </c>
      <c r="AB169" s="17">
        <v>170000</v>
      </c>
      <c r="AC169" s="15" t="s">
        <v>36</v>
      </c>
    </row>
    <row r="170" spans="1:29">
      <c r="A170" s="13" t="str">
        <f t="shared" si="8"/>
        <v>ZeroZero</v>
      </c>
      <c r="B170" s="14" t="s">
        <v>229</v>
      </c>
      <c r="C170" s="15" t="s">
        <v>223</v>
      </c>
      <c r="D170" s="24" t="str">
        <f t="shared" si="9"/>
        <v>--</v>
      </c>
      <c r="E170" s="18" t="str">
        <f t="shared" si="10"/>
        <v>前八週無拉料</v>
      </c>
      <c r="F170" s="16" t="str">
        <f>IFERROR(VLOOKUP(B170,#REF!,6,FALSE),"")</f>
        <v/>
      </c>
      <c r="G170" s="17">
        <v>0</v>
      </c>
      <c r="H170" s="17">
        <v>0</v>
      </c>
      <c r="I170" s="17" t="str">
        <f>IFERROR(VLOOKUP(B170,#REF!,9,FALSE),"")</f>
        <v/>
      </c>
      <c r="J170" s="17">
        <v>78000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78000</v>
      </c>
      <c r="Q170" s="17">
        <v>0</v>
      </c>
      <c r="R170" s="19">
        <v>78000</v>
      </c>
      <c r="S170" s="20" t="s">
        <v>34</v>
      </c>
      <c r="T170" s="21" t="s">
        <v>34</v>
      </c>
      <c r="U170" s="19">
        <v>0</v>
      </c>
      <c r="V170" s="17" t="s">
        <v>34</v>
      </c>
      <c r="W170" s="22" t="s">
        <v>35</v>
      </c>
      <c r="X170" s="23" t="str">
        <f t="shared" si="11"/>
        <v>E</v>
      </c>
      <c r="Y170" s="17">
        <v>0</v>
      </c>
      <c r="Z170" s="17">
        <v>0</v>
      </c>
      <c r="AA170" s="17">
        <v>0</v>
      </c>
      <c r="AB170" s="17">
        <v>0</v>
      </c>
      <c r="AC170" s="15" t="s">
        <v>36</v>
      </c>
    </row>
    <row r="171" spans="1:29">
      <c r="A171" s="13" t="str">
        <f t="shared" si="8"/>
        <v>Normal</v>
      </c>
      <c r="B171" s="14" t="s">
        <v>230</v>
      </c>
      <c r="C171" s="15" t="s">
        <v>223</v>
      </c>
      <c r="D171" s="24">
        <f t="shared" si="9"/>
        <v>11.1</v>
      </c>
      <c r="E171" s="18">
        <f t="shared" si="10"/>
        <v>14.9</v>
      </c>
      <c r="F171" s="16" t="str">
        <f>IFERROR(VLOOKUP(B171,#REF!,6,FALSE),"")</f>
        <v/>
      </c>
      <c r="G171" s="17">
        <v>375000</v>
      </c>
      <c r="H171" s="17">
        <v>375000</v>
      </c>
      <c r="I171" s="17" t="str">
        <f>IFERROR(VLOOKUP(B171,#REF!,9,FALSE),"")</f>
        <v/>
      </c>
      <c r="J171" s="17">
        <v>2319000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1407000</v>
      </c>
      <c r="Q171" s="17">
        <v>912000</v>
      </c>
      <c r="R171" s="19">
        <v>2694000</v>
      </c>
      <c r="S171" s="20">
        <v>17.3</v>
      </c>
      <c r="T171" s="21">
        <v>12.9</v>
      </c>
      <c r="U171" s="19">
        <v>155625</v>
      </c>
      <c r="V171" s="17">
        <v>208449</v>
      </c>
      <c r="W171" s="22">
        <v>1.3</v>
      </c>
      <c r="X171" s="23">
        <f t="shared" si="11"/>
        <v>100</v>
      </c>
      <c r="Y171" s="17">
        <v>413231</v>
      </c>
      <c r="Z171" s="17">
        <v>1057287</v>
      </c>
      <c r="AA171" s="17">
        <v>512927</v>
      </c>
      <c r="AB171" s="17">
        <v>50400</v>
      </c>
      <c r="AC171" s="15" t="s">
        <v>36</v>
      </c>
    </row>
    <row r="172" spans="1:29">
      <c r="A172" s="13" t="str">
        <f t="shared" si="8"/>
        <v>OverStock</v>
      </c>
      <c r="B172" s="14" t="s">
        <v>231</v>
      </c>
      <c r="C172" s="15" t="s">
        <v>77</v>
      </c>
      <c r="D172" s="24">
        <f t="shared" si="9"/>
        <v>10.3</v>
      </c>
      <c r="E172" s="18">
        <f t="shared" si="10"/>
        <v>11.5</v>
      </c>
      <c r="F172" s="16" t="str">
        <f>IFERROR(VLOOKUP(B172,#REF!,6,FALSE),"")</f>
        <v/>
      </c>
      <c r="G172" s="17">
        <v>240000</v>
      </c>
      <c r="H172" s="17">
        <v>150000</v>
      </c>
      <c r="I172" s="17" t="str">
        <f>IFERROR(VLOOKUP(B172,#REF!,9,FALSE),"")</f>
        <v/>
      </c>
      <c r="J172" s="17">
        <v>189000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81000</v>
      </c>
      <c r="Q172" s="17">
        <v>108000</v>
      </c>
      <c r="R172" s="19">
        <v>429000</v>
      </c>
      <c r="S172" s="20">
        <v>26</v>
      </c>
      <c r="T172" s="21">
        <v>23.3</v>
      </c>
      <c r="U172" s="19">
        <v>16500</v>
      </c>
      <c r="V172" s="17">
        <v>18377</v>
      </c>
      <c r="W172" s="22">
        <v>1.1000000000000001</v>
      </c>
      <c r="X172" s="23">
        <f t="shared" si="11"/>
        <v>100</v>
      </c>
      <c r="Y172" s="17">
        <v>88627</v>
      </c>
      <c r="Z172" s="17">
        <v>16320</v>
      </c>
      <c r="AA172" s="17">
        <v>81812</v>
      </c>
      <c r="AB172" s="17">
        <v>43100</v>
      </c>
      <c r="AC172" s="15" t="s">
        <v>36</v>
      </c>
    </row>
    <row r="173" spans="1:29">
      <c r="A173" s="13" t="str">
        <f t="shared" si="8"/>
        <v>ZeroZero</v>
      </c>
      <c r="B173" s="14" t="s">
        <v>232</v>
      </c>
      <c r="C173" s="15" t="s">
        <v>77</v>
      </c>
      <c r="D173" s="24" t="str">
        <f t="shared" si="9"/>
        <v>--</v>
      </c>
      <c r="E173" s="18" t="str">
        <f t="shared" si="10"/>
        <v>前八週無拉料</v>
      </c>
      <c r="F173" s="16" t="str">
        <f>IFERROR(VLOOKUP(B173,#REF!,6,FALSE),"")</f>
        <v/>
      </c>
      <c r="G173" s="17">
        <v>0</v>
      </c>
      <c r="H173" s="17">
        <v>0</v>
      </c>
      <c r="I173" s="17" t="str">
        <f>IFERROR(VLOOKUP(B173,#REF!,9,FALSE),"")</f>
        <v/>
      </c>
      <c r="J173" s="17">
        <v>500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500</v>
      </c>
      <c r="Q173" s="17">
        <v>0</v>
      </c>
      <c r="R173" s="19">
        <v>500</v>
      </c>
      <c r="S173" s="20" t="s">
        <v>34</v>
      </c>
      <c r="T173" s="21" t="s">
        <v>34</v>
      </c>
      <c r="U173" s="19">
        <v>0</v>
      </c>
      <c r="V173" s="17" t="s">
        <v>34</v>
      </c>
      <c r="W173" s="22" t="s">
        <v>35</v>
      </c>
      <c r="X173" s="23" t="str">
        <f t="shared" si="11"/>
        <v>E</v>
      </c>
      <c r="Y173" s="17">
        <v>0</v>
      </c>
      <c r="Z173" s="17">
        <v>0</v>
      </c>
      <c r="AA173" s="17">
        <v>0</v>
      </c>
      <c r="AB173" s="17">
        <v>0</v>
      </c>
      <c r="AC173" s="15" t="s">
        <v>36</v>
      </c>
    </row>
    <row r="174" spans="1:29">
      <c r="A174" s="13" t="str">
        <f t="shared" si="8"/>
        <v>ZeroZero</v>
      </c>
      <c r="B174" s="14" t="s">
        <v>46</v>
      </c>
      <c r="C174" s="15" t="s">
        <v>33</v>
      </c>
      <c r="D174" s="24" t="str">
        <f t="shared" si="9"/>
        <v>--</v>
      </c>
      <c r="E174" s="18" t="str">
        <f t="shared" si="10"/>
        <v>前八週無拉料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42500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42500</v>
      </c>
      <c r="Q174" s="17">
        <v>0</v>
      </c>
      <c r="R174" s="19">
        <v>42500</v>
      </c>
      <c r="S174" s="20" t="s">
        <v>34</v>
      </c>
      <c r="T174" s="21" t="s">
        <v>34</v>
      </c>
      <c r="U174" s="19">
        <v>0</v>
      </c>
      <c r="V174" s="17" t="s">
        <v>34</v>
      </c>
      <c r="W174" s="22" t="s">
        <v>35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36</v>
      </c>
    </row>
    <row r="175" spans="1:29">
      <c r="A175" s="13" t="str">
        <f t="shared" si="8"/>
        <v>ZeroZero</v>
      </c>
      <c r="B175" s="14" t="s">
        <v>47</v>
      </c>
      <c r="C175" s="15" t="s">
        <v>33</v>
      </c>
      <c r="D175" s="24" t="str">
        <f t="shared" si="9"/>
        <v>--</v>
      </c>
      <c r="E175" s="18" t="str">
        <f t="shared" si="10"/>
        <v>前八週無拉料</v>
      </c>
      <c r="F175" s="16" t="str">
        <f>IFERROR(VLOOKUP(B175,#REF!,6,FALSE),"")</f>
        <v/>
      </c>
      <c r="G175" s="17">
        <v>0</v>
      </c>
      <c r="H175" s="17">
        <v>0</v>
      </c>
      <c r="I175" s="17" t="str">
        <f>IFERROR(VLOOKUP(B175,#REF!,9,FALSE),"")</f>
        <v/>
      </c>
      <c r="J175" s="17">
        <v>2500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2500</v>
      </c>
      <c r="Q175" s="17">
        <v>0</v>
      </c>
      <c r="R175" s="19">
        <v>2500</v>
      </c>
      <c r="S175" s="20" t="s">
        <v>34</v>
      </c>
      <c r="T175" s="21" t="s">
        <v>34</v>
      </c>
      <c r="U175" s="19">
        <v>0</v>
      </c>
      <c r="V175" s="17" t="s">
        <v>34</v>
      </c>
      <c r="W175" s="22" t="s">
        <v>35</v>
      </c>
      <c r="X175" s="23" t="str">
        <f t="shared" si="11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36</v>
      </c>
    </row>
    <row r="176" spans="1:29">
      <c r="A176" s="13" t="str">
        <f t="shared" si="8"/>
        <v>ZeroZero</v>
      </c>
      <c r="B176" s="14" t="s">
        <v>48</v>
      </c>
      <c r="C176" s="15" t="s">
        <v>33</v>
      </c>
      <c r="D176" s="24" t="str">
        <f t="shared" si="9"/>
        <v>--</v>
      </c>
      <c r="E176" s="18" t="str">
        <f t="shared" si="10"/>
        <v>前八週無拉料</v>
      </c>
      <c r="F176" s="16" t="str">
        <f>IFERROR(VLOOKUP(B176,#REF!,6,FALSE),"")</f>
        <v/>
      </c>
      <c r="G176" s="17">
        <v>10000</v>
      </c>
      <c r="H176" s="17">
        <v>0</v>
      </c>
      <c r="I176" s="17" t="str">
        <f>IFERROR(VLOOKUP(B176,#REF!,9,FALSE),"")</f>
        <v/>
      </c>
      <c r="J176" s="17">
        <v>20000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10000</v>
      </c>
      <c r="Q176" s="17">
        <v>10000</v>
      </c>
      <c r="R176" s="19">
        <v>30000</v>
      </c>
      <c r="S176" s="20" t="s">
        <v>34</v>
      </c>
      <c r="T176" s="21" t="s">
        <v>34</v>
      </c>
      <c r="U176" s="19">
        <v>0</v>
      </c>
      <c r="V176" s="17" t="s">
        <v>34</v>
      </c>
      <c r="W176" s="22" t="s">
        <v>35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36</v>
      </c>
    </row>
    <row r="177" spans="1:29">
      <c r="A177" s="13" t="str">
        <f t="shared" si="8"/>
        <v>OverStock</v>
      </c>
      <c r="B177" s="14" t="s">
        <v>49</v>
      </c>
      <c r="C177" s="15" t="s">
        <v>33</v>
      </c>
      <c r="D177" s="24" t="str">
        <f t="shared" si="9"/>
        <v>--</v>
      </c>
      <c r="E177" s="18">
        <f t="shared" si="10"/>
        <v>18</v>
      </c>
      <c r="F177" s="16" t="str">
        <f>IFERROR(VLOOKUP(B177,#REF!,6,FALSE),"")</f>
        <v/>
      </c>
      <c r="G177" s="17">
        <v>15000</v>
      </c>
      <c r="H177" s="17">
        <v>0</v>
      </c>
      <c r="I177" s="17" t="str">
        <f>IFERROR(VLOOKUP(B177,#REF!,9,FALSE),"")</f>
        <v/>
      </c>
      <c r="J177" s="17">
        <v>22500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7500</v>
      </c>
      <c r="Q177" s="17">
        <v>15000</v>
      </c>
      <c r="R177" s="19">
        <v>37500</v>
      </c>
      <c r="S177" s="20">
        <v>30</v>
      </c>
      <c r="T177" s="21" t="s">
        <v>34</v>
      </c>
      <c r="U177" s="19">
        <v>1250</v>
      </c>
      <c r="V177" s="17" t="s">
        <v>34</v>
      </c>
      <c r="W177" s="22" t="s">
        <v>35</v>
      </c>
      <c r="X177" s="23" t="str">
        <f t="shared" si="11"/>
        <v>E</v>
      </c>
      <c r="Y177" s="17">
        <v>0</v>
      </c>
      <c r="Z177" s="17">
        <v>0</v>
      </c>
      <c r="AA177" s="17">
        <v>0</v>
      </c>
      <c r="AB177" s="17">
        <v>0</v>
      </c>
      <c r="AC177" s="15" t="s">
        <v>36</v>
      </c>
    </row>
    <row r="178" spans="1:29">
      <c r="A178" s="13" t="str">
        <f t="shared" si="8"/>
        <v>OverStock</v>
      </c>
      <c r="B178" s="14" t="s">
        <v>50</v>
      </c>
      <c r="C178" s="15" t="s">
        <v>33</v>
      </c>
      <c r="D178" s="24">
        <f t="shared" si="9"/>
        <v>44.4</v>
      </c>
      <c r="E178" s="18">
        <f t="shared" si="10"/>
        <v>15.6</v>
      </c>
      <c r="F178" s="16" t="str">
        <f>IFERROR(VLOOKUP(B178,#REF!,6,FALSE),"")</f>
        <v/>
      </c>
      <c r="G178" s="17">
        <v>498000</v>
      </c>
      <c r="H178" s="17">
        <v>0</v>
      </c>
      <c r="I178" s="17" t="str">
        <f>IFERROR(VLOOKUP(B178,#REF!,9,FALSE),"")</f>
        <v/>
      </c>
      <c r="J178" s="17">
        <v>444000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387000</v>
      </c>
      <c r="Q178" s="17">
        <v>57000</v>
      </c>
      <c r="R178" s="19">
        <v>942000</v>
      </c>
      <c r="S178" s="20">
        <v>33.1</v>
      </c>
      <c r="T178" s="21">
        <v>94.2</v>
      </c>
      <c r="U178" s="19">
        <v>28500</v>
      </c>
      <c r="V178" s="17">
        <v>10000</v>
      </c>
      <c r="W178" s="22">
        <v>0.4</v>
      </c>
      <c r="X178" s="23">
        <f t="shared" si="11"/>
        <v>50</v>
      </c>
      <c r="Y178" s="17">
        <v>33000</v>
      </c>
      <c r="Z178" s="17">
        <v>42000</v>
      </c>
      <c r="AA178" s="17">
        <v>15000</v>
      </c>
      <c r="AB178" s="17">
        <v>0</v>
      </c>
      <c r="AC178" s="15" t="s">
        <v>36</v>
      </c>
    </row>
    <row r="179" spans="1:29">
      <c r="A179" s="13" t="str">
        <f t="shared" si="8"/>
        <v>OverStock</v>
      </c>
      <c r="B179" s="14" t="s">
        <v>51</v>
      </c>
      <c r="C179" s="15" t="s">
        <v>33</v>
      </c>
      <c r="D179" s="24">
        <f t="shared" si="9"/>
        <v>63</v>
      </c>
      <c r="E179" s="18">
        <f t="shared" si="10"/>
        <v>33.6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63000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51000</v>
      </c>
      <c r="Q179" s="17">
        <v>12000</v>
      </c>
      <c r="R179" s="19">
        <v>63000</v>
      </c>
      <c r="S179" s="20">
        <v>33.6</v>
      </c>
      <c r="T179" s="21">
        <v>63</v>
      </c>
      <c r="U179" s="19">
        <v>1875</v>
      </c>
      <c r="V179" s="17">
        <v>1000</v>
      </c>
      <c r="W179" s="22">
        <v>0.5</v>
      </c>
      <c r="X179" s="23">
        <f t="shared" si="11"/>
        <v>100</v>
      </c>
      <c r="Y179" s="17">
        <v>3000</v>
      </c>
      <c r="Z179" s="17">
        <v>6000</v>
      </c>
      <c r="AA179" s="17">
        <v>0</v>
      </c>
      <c r="AB179" s="17">
        <v>0</v>
      </c>
      <c r="AC179" s="15" t="s">
        <v>36</v>
      </c>
    </row>
    <row r="180" spans="1:29">
      <c r="A180" s="13" t="str">
        <f t="shared" si="8"/>
        <v>ZeroZero</v>
      </c>
      <c r="B180" s="14" t="s">
        <v>52</v>
      </c>
      <c r="C180" s="15" t="s">
        <v>33</v>
      </c>
      <c r="D180" s="24" t="str">
        <f t="shared" si="9"/>
        <v>--</v>
      </c>
      <c r="E180" s="18" t="str">
        <f t="shared" si="10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3000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3000</v>
      </c>
      <c r="Q180" s="17">
        <v>0</v>
      </c>
      <c r="R180" s="19">
        <v>3000</v>
      </c>
      <c r="S180" s="20" t="s">
        <v>34</v>
      </c>
      <c r="T180" s="21" t="s">
        <v>34</v>
      </c>
      <c r="U180" s="19">
        <v>0</v>
      </c>
      <c r="V180" s="17" t="s">
        <v>34</v>
      </c>
      <c r="W180" s="22" t="s">
        <v>35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36</v>
      </c>
    </row>
    <row r="181" spans="1:29">
      <c r="A181" s="13" t="str">
        <f t="shared" si="8"/>
        <v>Normal</v>
      </c>
      <c r="B181" s="14" t="s">
        <v>233</v>
      </c>
      <c r="C181" s="15" t="s">
        <v>77</v>
      </c>
      <c r="D181" s="24" t="str">
        <f t="shared" si="9"/>
        <v>--</v>
      </c>
      <c r="E181" s="18">
        <f t="shared" si="10"/>
        <v>9.6</v>
      </c>
      <c r="F181" s="16" t="str">
        <f>IFERROR(VLOOKUP(B181,#REF!,6,FALSE),"")</f>
        <v/>
      </c>
      <c r="G181" s="17">
        <v>0</v>
      </c>
      <c r="H181" s="17">
        <v>0</v>
      </c>
      <c r="I181" s="17" t="str">
        <f>IFERROR(VLOOKUP(B181,#REF!,9,FALSE),"")</f>
        <v/>
      </c>
      <c r="J181" s="17">
        <v>18000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18000</v>
      </c>
      <c r="Q181" s="17">
        <v>0</v>
      </c>
      <c r="R181" s="19">
        <v>18000</v>
      </c>
      <c r="S181" s="20">
        <v>9.6</v>
      </c>
      <c r="T181" s="21" t="s">
        <v>34</v>
      </c>
      <c r="U181" s="19">
        <v>1875</v>
      </c>
      <c r="V181" s="17" t="s">
        <v>34</v>
      </c>
      <c r="W181" s="22" t="s">
        <v>35</v>
      </c>
      <c r="X181" s="23" t="str">
        <f t="shared" si="11"/>
        <v>E</v>
      </c>
      <c r="Y181" s="17">
        <v>0</v>
      </c>
      <c r="Z181" s="17">
        <v>0</v>
      </c>
      <c r="AA181" s="17">
        <v>0</v>
      </c>
      <c r="AB181" s="17">
        <v>0</v>
      </c>
      <c r="AC181" s="15" t="s">
        <v>36</v>
      </c>
    </row>
    <row r="182" spans="1:29">
      <c r="A182" s="13" t="str">
        <f t="shared" si="8"/>
        <v>OverStock</v>
      </c>
      <c r="B182" s="14" t="s">
        <v>53</v>
      </c>
      <c r="C182" s="15" t="s">
        <v>33</v>
      </c>
      <c r="D182" s="24">
        <f t="shared" si="9"/>
        <v>2.1</v>
      </c>
      <c r="E182" s="18">
        <f t="shared" si="10"/>
        <v>1.5</v>
      </c>
      <c r="F182" s="16" t="str">
        <f>IFERROR(VLOOKUP(B182,#REF!,6,FALSE),"")</f>
        <v/>
      </c>
      <c r="G182" s="17">
        <v>1035000</v>
      </c>
      <c r="H182" s="17">
        <v>0</v>
      </c>
      <c r="I182" s="17" t="str">
        <f>IFERROR(VLOOKUP(B182,#REF!,9,FALSE),"")</f>
        <v/>
      </c>
      <c r="J182" s="17">
        <v>36000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36000</v>
      </c>
      <c r="R182" s="19">
        <v>1071000</v>
      </c>
      <c r="S182" s="20">
        <v>43.9</v>
      </c>
      <c r="T182" s="21">
        <v>63.9</v>
      </c>
      <c r="U182" s="19">
        <v>24375</v>
      </c>
      <c r="V182" s="17">
        <v>16767</v>
      </c>
      <c r="W182" s="22">
        <v>0.7</v>
      </c>
      <c r="X182" s="23">
        <f t="shared" si="11"/>
        <v>100</v>
      </c>
      <c r="Y182" s="17">
        <v>36917</v>
      </c>
      <c r="Z182" s="17">
        <v>68313</v>
      </c>
      <c r="AA182" s="17">
        <v>57327</v>
      </c>
      <c r="AB182" s="17">
        <v>51389</v>
      </c>
      <c r="AC182" s="15" t="s">
        <v>36</v>
      </c>
    </row>
    <row r="183" spans="1:29">
      <c r="A183" s="13" t="str">
        <f t="shared" si="8"/>
        <v>ZeroZero</v>
      </c>
      <c r="B183" s="14" t="s">
        <v>54</v>
      </c>
      <c r="C183" s="15" t="s">
        <v>33</v>
      </c>
      <c r="D183" s="24" t="str">
        <f t="shared" si="9"/>
        <v>--</v>
      </c>
      <c r="E183" s="18" t="str">
        <f t="shared" si="10"/>
        <v>前八週無拉料</v>
      </c>
      <c r="F183" s="16" t="str">
        <f>IFERROR(VLOOKUP(B183,#REF!,6,FALSE),"")</f>
        <v/>
      </c>
      <c r="G183" s="17">
        <v>0</v>
      </c>
      <c r="H183" s="17">
        <v>0</v>
      </c>
      <c r="I183" s="17" t="str">
        <f>IFERROR(VLOOKUP(B183,#REF!,9,FALSE),"")</f>
        <v/>
      </c>
      <c r="J183" s="17">
        <v>4000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4000</v>
      </c>
      <c r="R183" s="19">
        <v>4000</v>
      </c>
      <c r="S183" s="20" t="s">
        <v>34</v>
      </c>
      <c r="T183" s="21" t="s">
        <v>34</v>
      </c>
      <c r="U183" s="19">
        <v>0</v>
      </c>
      <c r="V183" s="17" t="s">
        <v>34</v>
      </c>
      <c r="W183" s="22" t="s">
        <v>35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36</v>
      </c>
    </row>
    <row r="184" spans="1:29">
      <c r="A184" s="13" t="str">
        <f t="shared" si="8"/>
        <v>ZeroZero</v>
      </c>
      <c r="B184" s="14" t="s">
        <v>55</v>
      </c>
      <c r="C184" s="15" t="s">
        <v>33</v>
      </c>
      <c r="D184" s="24" t="str">
        <f t="shared" si="9"/>
        <v>--</v>
      </c>
      <c r="E184" s="18" t="str">
        <f t="shared" si="10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3000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3000</v>
      </c>
      <c r="Q184" s="17">
        <v>0</v>
      </c>
      <c r="R184" s="19">
        <v>3000</v>
      </c>
      <c r="S184" s="20" t="s">
        <v>34</v>
      </c>
      <c r="T184" s="21" t="s">
        <v>34</v>
      </c>
      <c r="U184" s="19">
        <v>0</v>
      </c>
      <c r="V184" s="17" t="s">
        <v>34</v>
      </c>
      <c r="W184" s="22" t="s">
        <v>35</v>
      </c>
      <c r="X184" s="23" t="str">
        <f t="shared" si="11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36</v>
      </c>
    </row>
    <row r="185" spans="1:29">
      <c r="A185" s="13" t="str">
        <f t="shared" si="8"/>
        <v>ZeroZero</v>
      </c>
      <c r="B185" s="14" t="s">
        <v>56</v>
      </c>
      <c r="C185" s="15" t="s">
        <v>33</v>
      </c>
      <c r="D185" s="24" t="str">
        <f t="shared" si="9"/>
        <v>--</v>
      </c>
      <c r="E185" s="18" t="str">
        <f t="shared" si="10"/>
        <v>前八週無拉料</v>
      </c>
      <c r="F185" s="16" t="str">
        <f>IFERROR(VLOOKUP(B185,#REF!,6,FALSE),"")</f>
        <v/>
      </c>
      <c r="G185" s="17">
        <v>0</v>
      </c>
      <c r="H185" s="17">
        <v>0</v>
      </c>
      <c r="I185" s="17" t="str">
        <f>IFERROR(VLOOKUP(B185,#REF!,9,FALSE),"")</f>
        <v/>
      </c>
      <c r="J185" s="17">
        <v>10000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5000</v>
      </c>
      <c r="Q185" s="17">
        <v>5000</v>
      </c>
      <c r="R185" s="19">
        <v>10000</v>
      </c>
      <c r="S185" s="20" t="s">
        <v>34</v>
      </c>
      <c r="T185" s="21" t="s">
        <v>34</v>
      </c>
      <c r="U185" s="19">
        <v>0</v>
      </c>
      <c r="V185" s="17" t="s">
        <v>34</v>
      </c>
      <c r="W185" s="22" t="s">
        <v>35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36</v>
      </c>
    </row>
    <row r="186" spans="1:29">
      <c r="A186" s="13" t="str">
        <f t="shared" si="8"/>
        <v>OverStock</v>
      </c>
      <c r="B186" s="14" t="s">
        <v>57</v>
      </c>
      <c r="C186" s="15" t="s">
        <v>33</v>
      </c>
      <c r="D186" s="24">
        <f t="shared" si="9"/>
        <v>0.7</v>
      </c>
      <c r="E186" s="18">
        <f t="shared" si="10"/>
        <v>8</v>
      </c>
      <c r="F186" s="16" t="str">
        <f>IFERROR(VLOOKUP(B186,#REF!,6,FALSE),"")</f>
        <v/>
      </c>
      <c r="G186" s="17">
        <v>181000</v>
      </c>
      <c r="H186" s="17">
        <v>0</v>
      </c>
      <c r="I186" s="17" t="str">
        <f>IFERROR(VLOOKUP(B186,#REF!,9,FALSE),"")</f>
        <v/>
      </c>
      <c r="J186" s="17">
        <v>3000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0</v>
      </c>
      <c r="Q186" s="17">
        <v>3000</v>
      </c>
      <c r="R186" s="19">
        <v>184000</v>
      </c>
      <c r="S186" s="20">
        <v>490.7</v>
      </c>
      <c r="T186" s="21">
        <v>41.2</v>
      </c>
      <c r="U186" s="19">
        <v>375</v>
      </c>
      <c r="V186" s="17">
        <v>4465</v>
      </c>
      <c r="W186" s="22">
        <v>11.9</v>
      </c>
      <c r="X186" s="23">
        <f t="shared" si="11"/>
        <v>150</v>
      </c>
      <c r="Y186" s="17">
        <v>12781</v>
      </c>
      <c r="Z186" s="17">
        <v>17616</v>
      </c>
      <c r="AA186" s="17">
        <v>11084</v>
      </c>
      <c r="AB186" s="17">
        <v>6460</v>
      </c>
      <c r="AC186" s="15" t="s">
        <v>36</v>
      </c>
    </row>
    <row r="187" spans="1:29">
      <c r="A187" s="13" t="str">
        <f t="shared" si="8"/>
        <v>Normal</v>
      </c>
      <c r="B187" s="14" t="s">
        <v>58</v>
      </c>
      <c r="C187" s="15" t="s">
        <v>33</v>
      </c>
      <c r="D187" s="24" t="str">
        <f t="shared" si="9"/>
        <v>--</v>
      </c>
      <c r="E187" s="18">
        <f t="shared" si="10"/>
        <v>3.9</v>
      </c>
      <c r="F187" s="16" t="str">
        <f>IFERROR(VLOOKUP(B187,#REF!,6,FALSE),"")</f>
        <v/>
      </c>
      <c r="G187" s="17">
        <v>30000</v>
      </c>
      <c r="H187" s="17">
        <v>0</v>
      </c>
      <c r="I187" s="17" t="str">
        <f>IFERROR(VLOOKUP(B187,#REF!,9,FALSE),"")</f>
        <v/>
      </c>
      <c r="J187" s="17">
        <v>45000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0</v>
      </c>
      <c r="Q187" s="17">
        <v>45000</v>
      </c>
      <c r="R187" s="19">
        <v>75000</v>
      </c>
      <c r="S187" s="20">
        <v>6.5</v>
      </c>
      <c r="T187" s="21" t="s">
        <v>34</v>
      </c>
      <c r="U187" s="19">
        <v>11563</v>
      </c>
      <c r="V187" s="17">
        <v>0</v>
      </c>
      <c r="W187" s="22" t="s">
        <v>35</v>
      </c>
      <c r="X187" s="23" t="str">
        <f t="shared" si="11"/>
        <v>E</v>
      </c>
      <c r="Y187" s="17">
        <v>0</v>
      </c>
      <c r="Z187" s="17">
        <v>0</v>
      </c>
      <c r="AA187" s="17">
        <v>0</v>
      </c>
      <c r="AB187" s="17">
        <v>20000</v>
      </c>
      <c r="AC187" s="15" t="s">
        <v>36</v>
      </c>
    </row>
    <row r="188" spans="1:29">
      <c r="A188" s="13" t="str">
        <f t="shared" si="8"/>
        <v>Normal</v>
      </c>
      <c r="B188" s="14" t="s">
        <v>59</v>
      </c>
      <c r="C188" s="15" t="s">
        <v>33</v>
      </c>
      <c r="D188" s="24">
        <f t="shared" si="9"/>
        <v>5.0999999999999996</v>
      </c>
      <c r="E188" s="18">
        <f t="shared" si="10"/>
        <v>4.8</v>
      </c>
      <c r="F188" s="16" t="str">
        <f>IFERROR(VLOOKUP(B188,#REF!,6,FALSE),"")</f>
        <v/>
      </c>
      <c r="G188" s="17">
        <v>45000</v>
      </c>
      <c r="H188" s="17">
        <v>0</v>
      </c>
      <c r="I188" s="17" t="str">
        <f>IFERROR(VLOOKUP(B188,#REF!,9,FALSE),"")</f>
        <v/>
      </c>
      <c r="J188" s="17">
        <v>30000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0</v>
      </c>
      <c r="Q188" s="17">
        <v>30000</v>
      </c>
      <c r="R188" s="19">
        <v>75000</v>
      </c>
      <c r="S188" s="20">
        <v>12</v>
      </c>
      <c r="T188" s="21">
        <v>12.9</v>
      </c>
      <c r="U188" s="19">
        <v>6250</v>
      </c>
      <c r="V188" s="17">
        <v>5833</v>
      </c>
      <c r="W188" s="22">
        <v>0.9</v>
      </c>
      <c r="X188" s="23">
        <f t="shared" si="11"/>
        <v>100</v>
      </c>
      <c r="Y188" s="17">
        <v>50000</v>
      </c>
      <c r="Z188" s="17">
        <v>15000</v>
      </c>
      <c r="AA188" s="17">
        <v>5000</v>
      </c>
      <c r="AB188" s="17">
        <v>0</v>
      </c>
      <c r="AC188" s="15" t="s">
        <v>36</v>
      </c>
    </row>
    <row r="189" spans="1:29">
      <c r="A189" s="13" t="str">
        <f t="shared" si="8"/>
        <v>ZeroZero</v>
      </c>
      <c r="B189" s="14" t="s">
        <v>60</v>
      </c>
      <c r="C189" s="15" t="s">
        <v>33</v>
      </c>
      <c r="D189" s="24" t="str">
        <f t="shared" si="9"/>
        <v>--</v>
      </c>
      <c r="E189" s="18" t="str">
        <f t="shared" si="10"/>
        <v>前八週無拉料</v>
      </c>
      <c r="F189" s="16" t="str">
        <f>IFERROR(VLOOKUP(B189,#REF!,6,FALSE),"")</f>
        <v/>
      </c>
      <c r="G189" s="17">
        <v>42500</v>
      </c>
      <c r="H189" s="17">
        <v>0</v>
      </c>
      <c r="I189" s="17" t="str">
        <f>IFERROR(VLOOKUP(B189,#REF!,9,FALSE),"")</f>
        <v/>
      </c>
      <c r="J189" s="17">
        <v>12500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2500</v>
      </c>
      <c r="Q189" s="17">
        <v>10000</v>
      </c>
      <c r="R189" s="19">
        <v>55000</v>
      </c>
      <c r="S189" s="20" t="s">
        <v>34</v>
      </c>
      <c r="T189" s="21" t="s">
        <v>34</v>
      </c>
      <c r="U189" s="19">
        <v>0</v>
      </c>
      <c r="V189" s="17" t="s">
        <v>34</v>
      </c>
      <c r="W189" s="22" t="s">
        <v>35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36</v>
      </c>
    </row>
    <row r="190" spans="1:29">
      <c r="A190" s="13" t="str">
        <f t="shared" si="8"/>
        <v>OverStock</v>
      </c>
      <c r="B190" s="14" t="s">
        <v>61</v>
      </c>
      <c r="C190" s="15" t="s">
        <v>33</v>
      </c>
      <c r="D190" s="24" t="str">
        <f t="shared" si="9"/>
        <v>--</v>
      </c>
      <c r="E190" s="18">
        <f t="shared" si="10"/>
        <v>7.2</v>
      </c>
      <c r="F190" s="16" t="str">
        <f>IFERROR(VLOOKUP(B190,#REF!,6,FALSE),"")</f>
        <v/>
      </c>
      <c r="G190" s="17">
        <v>195000</v>
      </c>
      <c r="H190" s="17">
        <v>0</v>
      </c>
      <c r="I190" s="17" t="str">
        <f>IFERROR(VLOOKUP(B190,#REF!,9,FALSE),"")</f>
        <v/>
      </c>
      <c r="J190" s="17">
        <v>67500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0</v>
      </c>
      <c r="Q190" s="17">
        <v>67500</v>
      </c>
      <c r="R190" s="19">
        <v>262500</v>
      </c>
      <c r="S190" s="20">
        <v>28</v>
      </c>
      <c r="T190" s="21" t="s">
        <v>34</v>
      </c>
      <c r="U190" s="19">
        <v>9375</v>
      </c>
      <c r="V190" s="17">
        <v>0</v>
      </c>
      <c r="W190" s="22" t="s">
        <v>35</v>
      </c>
      <c r="X190" s="23" t="str">
        <f t="shared" si="11"/>
        <v>E</v>
      </c>
      <c r="Y190" s="17">
        <v>0</v>
      </c>
      <c r="Z190" s="17">
        <v>0</v>
      </c>
      <c r="AA190" s="17">
        <v>0</v>
      </c>
      <c r="AB190" s="17">
        <v>27500</v>
      </c>
      <c r="AC190" s="15" t="s">
        <v>36</v>
      </c>
    </row>
    <row r="191" spans="1:29">
      <c r="A191" s="13" t="str">
        <f t="shared" si="8"/>
        <v>Normal</v>
      </c>
      <c r="B191" s="14" t="s">
        <v>62</v>
      </c>
      <c r="C191" s="15" t="s">
        <v>33</v>
      </c>
      <c r="D191" s="24">
        <f t="shared" si="9"/>
        <v>25.5</v>
      </c>
      <c r="E191" s="18">
        <f t="shared" si="10"/>
        <v>17</v>
      </c>
      <c r="F191" s="16" t="str">
        <f>IFERROR(VLOOKUP(B191,#REF!,6,FALSE),"")</f>
        <v/>
      </c>
      <c r="G191" s="17">
        <v>0</v>
      </c>
      <c r="H191" s="17">
        <v>0</v>
      </c>
      <c r="I191" s="17" t="str">
        <f>IFERROR(VLOOKUP(B191,#REF!,9,FALSE),"")</f>
        <v/>
      </c>
      <c r="J191" s="17">
        <v>42500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30000</v>
      </c>
      <c r="Q191" s="17">
        <v>12500</v>
      </c>
      <c r="R191" s="19">
        <v>42500</v>
      </c>
      <c r="S191" s="20">
        <v>17</v>
      </c>
      <c r="T191" s="21">
        <v>25.5</v>
      </c>
      <c r="U191" s="19">
        <v>2500</v>
      </c>
      <c r="V191" s="17">
        <v>1667</v>
      </c>
      <c r="W191" s="22">
        <v>0.7</v>
      </c>
      <c r="X191" s="23">
        <f t="shared" si="11"/>
        <v>100</v>
      </c>
      <c r="Y191" s="17">
        <v>10000</v>
      </c>
      <c r="Z191" s="17">
        <v>5000</v>
      </c>
      <c r="AA191" s="17">
        <v>2500</v>
      </c>
      <c r="AB191" s="17">
        <v>0</v>
      </c>
      <c r="AC191" s="15" t="s">
        <v>36</v>
      </c>
    </row>
    <row r="192" spans="1:29">
      <c r="A192" s="13" t="str">
        <f t="shared" si="8"/>
        <v>Normal</v>
      </c>
      <c r="B192" s="14" t="s">
        <v>63</v>
      </c>
      <c r="C192" s="15" t="s">
        <v>33</v>
      </c>
      <c r="D192" s="24">
        <f t="shared" si="9"/>
        <v>5.3</v>
      </c>
      <c r="E192" s="18">
        <f t="shared" si="10"/>
        <v>3.8</v>
      </c>
      <c r="F192" s="16" t="str">
        <f>IFERROR(VLOOKUP(B192,#REF!,6,FALSE),"")</f>
        <v/>
      </c>
      <c r="G192" s="17">
        <v>317500</v>
      </c>
      <c r="H192" s="17">
        <v>0</v>
      </c>
      <c r="I192" s="17" t="str">
        <f>IFERROR(VLOOKUP(B192,#REF!,9,FALSE),"")</f>
        <v/>
      </c>
      <c r="J192" s="17">
        <v>85000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0</v>
      </c>
      <c r="Q192" s="17">
        <v>85000</v>
      </c>
      <c r="R192" s="19">
        <v>402500</v>
      </c>
      <c r="S192" s="20">
        <v>17.899999999999999</v>
      </c>
      <c r="T192" s="21">
        <v>25</v>
      </c>
      <c r="U192" s="19">
        <v>22500</v>
      </c>
      <c r="V192" s="17">
        <v>16111</v>
      </c>
      <c r="W192" s="22">
        <v>0.7</v>
      </c>
      <c r="X192" s="23">
        <f t="shared" si="11"/>
        <v>100</v>
      </c>
      <c r="Y192" s="17">
        <v>80000</v>
      </c>
      <c r="Z192" s="17">
        <v>60000</v>
      </c>
      <c r="AA192" s="17">
        <v>40000</v>
      </c>
      <c r="AB192" s="17">
        <v>0</v>
      </c>
      <c r="AC192" s="15" t="s">
        <v>36</v>
      </c>
    </row>
    <row r="193" spans="1:29">
      <c r="A193" s="13" t="str">
        <f t="shared" si="8"/>
        <v>Normal</v>
      </c>
      <c r="B193" s="14" t="s">
        <v>64</v>
      </c>
      <c r="C193" s="15" t="s">
        <v>33</v>
      </c>
      <c r="D193" s="24" t="str">
        <f t="shared" si="9"/>
        <v>--</v>
      </c>
      <c r="E193" s="18">
        <f t="shared" si="10"/>
        <v>0.5</v>
      </c>
      <c r="F193" s="16" t="str">
        <f>IFERROR(VLOOKUP(B193,#REF!,6,FALSE),"")</f>
        <v/>
      </c>
      <c r="G193" s="17">
        <v>45000</v>
      </c>
      <c r="H193" s="17">
        <v>0</v>
      </c>
      <c r="I193" s="17" t="str">
        <f>IFERROR(VLOOKUP(B193,#REF!,9,FALSE),"")</f>
        <v/>
      </c>
      <c r="J193" s="17">
        <v>2500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0</v>
      </c>
      <c r="Q193" s="17">
        <v>2500</v>
      </c>
      <c r="R193" s="19">
        <v>47500</v>
      </c>
      <c r="S193" s="20">
        <v>10.1</v>
      </c>
      <c r="T193" s="21" t="s">
        <v>34</v>
      </c>
      <c r="U193" s="19">
        <v>4688</v>
      </c>
      <c r="V193" s="17" t="s">
        <v>34</v>
      </c>
      <c r="W193" s="22" t="s">
        <v>35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36</v>
      </c>
    </row>
    <row r="194" spans="1:29">
      <c r="A194" s="13" t="str">
        <f t="shared" si="8"/>
        <v>Normal</v>
      </c>
      <c r="B194" s="14" t="s">
        <v>65</v>
      </c>
      <c r="C194" s="15" t="s">
        <v>33</v>
      </c>
      <c r="D194" s="24" t="str">
        <f t="shared" si="9"/>
        <v>--</v>
      </c>
      <c r="E194" s="18">
        <f t="shared" si="10"/>
        <v>2.7</v>
      </c>
      <c r="F194" s="16" t="str">
        <f>IFERROR(VLOOKUP(B194,#REF!,6,FALSE),"")</f>
        <v/>
      </c>
      <c r="G194" s="17">
        <v>55000</v>
      </c>
      <c r="H194" s="17">
        <v>0</v>
      </c>
      <c r="I194" s="17" t="str">
        <f>IFERROR(VLOOKUP(B194,#REF!,9,FALSE),"")</f>
        <v/>
      </c>
      <c r="J194" s="17">
        <v>10000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0</v>
      </c>
      <c r="Q194" s="17">
        <v>10000</v>
      </c>
      <c r="R194" s="19">
        <v>65000</v>
      </c>
      <c r="S194" s="20">
        <v>17.3</v>
      </c>
      <c r="T194" s="21" t="s">
        <v>34</v>
      </c>
      <c r="U194" s="19">
        <v>3750</v>
      </c>
      <c r="V194" s="17" t="s">
        <v>34</v>
      </c>
      <c r="W194" s="22" t="s">
        <v>35</v>
      </c>
      <c r="X194" s="23" t="str">
        <f t="shared" si="11"/>
        <v>E</v>
      </c>
      <c r="Y194" s="17">
        <v>0</v>
      </c>
      <c r="Z194" s="17">
        <v>0</v>
      </c>
      <c r="AA194" s="17">
        <v>0</v>
      </c>
      <c r="AB194" s="17">
        <v>0</v>
      </c>
      <c r="AC194" s="15" t="s">
        <v>36</v>
      </c>
    </row>
    <row r="195" spans="1:29">
      <c r="A195" s="13" t="str">
        <f t="shared" si="8"/>
        <v>Normal</v>
      </c>
      <c r="B195" s="14" t="s">
        <v>234</v>
      </c>
      <c r="C195" s="15" t="s">
        <v>77</v>
      </c>
      <c r="D195" s="24" t="str">
        <f t="shared" si="9"/>
        <v>--</v>
      </c>
      <c r="E195" s="18">
        <f t="shared" si="10"/>
        <v>0</v>
      </c>
      <c r="F195" s="16" t="str">
        <f>IFERROR(VLOOKUP(B195,#REF!,6,FALSE),"")</f>
        <v/>
      </c>
      <c r="G195" s="17">
        <v>2000</v>
      </c>
      <c r="H195" s="17">
        <v>2000</v>
      </c>
      <c r="I195" s="17" t="str">
        <f>IFERROR(VLOOKUP(B195,#REF!,9,FALSE),"")</f>
        <v/>
      </c>
      <c r="J195" s="17">
        <v>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0</v>
      </c>
      <c r="Q195" s="17">
        <v>0</v>
      </c>
      <c r="R195" s="19">
        <v>2000</v>
      </c>
      <c r="S195" s="20">
        <v>16</v>
      </c>
      <c r="T195" s="21" t="s">
        <v>34</v>
      </c>
      <c r="U195" s="19">
        <v>125</v>
      </c>
      <c r="V195" s="17">
        <v>0</v>
      </c>
      <c r="W195" s="22" t="s">
        <v>35</v>
      </c>
      <c r="X195" s="23" t="str">
        <f t="shared" si="11"/>
        <v>E</v>
      </c>
      <c r="Y195" s="17">
        <v>0</v>
      </c>
      <c r="Z195" s="17">
        <v>0</v>
      </c>
      <c r="AA195" s="17">
        <v>0</v>
      </c>
      <c r="AB195" s="17">
        <v>0</v>
      </c>
      <c r="AC195" s="15" t="s">
        <v>36</v>
      </c>
    </row>
    <row r="196" spans="1:29">
      <c r="A196" s="13" t="str">
        <f t="shared" ref="A196:A259" si="12">IF(OR(U196=0,LEN(U196)=0)*OR(V196=0,LEN(V196)=0),IF(R196&gt;0,"ZeroZero","None"),IF(IF(LEN(S196)=0,0,S196)&gt;24,"OverStock",IF(U196=0,"FCST","Normal")))</f>
        <v>Normal</v>
      </c>
      <c r="B196" s="14" t="s">
        <v>235</v>
      </c>
      <c r="C196" s="15" t="s">
        <v>77</v>
      </c>
      <c r="D196" s="24" t="str">
        <f t="shared" ref="D196:D259" si="13">IF(OR(V196=0,LEN(V196)=0),"--",ROUND(J196/V196,1))</f>
        <v>--</v>
      </c>
      <c r="E196" s="18">
        <f t="shared" ref="E196:E259" si="14">IF(U196=0,"前八週無拉料",ROUND(J196/U196,1))</f>
        <v>8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3000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3000</v>
      </c>
      <c r="Q196" s="17">
        <v>0</v>
      </c>
      <c r="R196" s="19">
        <v>3000</v>
      </c>
      <c r="S196" s="20">
        <v>8</v>
      </c>
      <c r="T196" s="21" t="s">
        <v>34</v>
      </c>
      <c r="U196" s="19">
        <v>375</v>
      </c>
      <c r="V196" s="17" t="s">
        <v>34</v>
      </c>
      <c r="W196" s="22" t="s">
        <v>35</v>
      </c>
      <c r="X196" s="23" t="str">
        <f t="shared" ref="X196:X259" si="15">IF($W196="E","E",IF($W196="F","F",IF($W196&lt;0.5,50,IF($W196&lt;2,100,150))))</f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36</v>
      </c>
    </row>
    <row r="197" spans="1:29">
      <c r="A197" s="13" t="str">
        <f t="shared" si="12"/>
        <v>FCST</v>
      </c>
      <c r="B197" s="14" t="s">
        <v>236</v>
      </c>
      <c r="C197" s="15" t="s">
        <v>71</v>
      </c>
      <c r="D197" s="24">
        <f t="shared" si="13"/>
        <v>0</v>
      </c>
      <c r="E197" s="18" t="str">
        <f t="shared" si="14"/>
        <v>前八週無拉料</v>
      </c>
      <c r="F197" s="16" t="str">
        <f>IFERROR(VLOOKUP(B197,#REF!,6,FALSE),"")</f>
        <v/>
      </c>
      <c r="G197" s="17">
        <v>48000</v>
      </c>
      <c r="H197" s="17">
        <v>40000</v>
      </c>
      <c r="I197" s="17" t="str">
        <f>IFERROR(VLOOKUP(B197,#REF!,9,FALSE),"")</f>
        <v/>
      </c>
      <c r="J197" s="17">
        <v>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0</v>
      </c>
      <c r="Q197" s="17">
        <v>0</v>
      </c>
      <c r="R197" s="19">
        <v>48000</v>
      </c>
      <c r="S197" s="20" t="s">
        <v>34</v>
      </c>
      <c r="T197" s="21">
        <v>623.4</v>
      </c>
      <c r="U197" s="19">
        <v>0</v>
      </c>
      <c r="V197" s="17">
        <v>77</v>
      </c>
      <c r="W197" s="22" t="s">
        <v>43</v>
      </c>
      <c r="X197" s="23" t="str">
        <f t="shared" si="15"/>
        <v>F</v>
      </c>
      <c r="Y197" s="17">
        <v>0</v>
      </c>
      <c r="Z197" s="17">
        <v>0</v>
      </c>
      <c r="AA197" s="17">
        <v>2002</v>
      </c>
      <c r="AB197" s="17">
        <v>3906</v>
      </c>
      <c r="AC197" s="15" t="s">
        <v>36</v>
      </c>
    </row>
    <row r="198" spans="1:29">
      <c r="A198" s="13" t="str">
        <f t="shared" si="12"/>
        <v>ZeroZero</v>
      </c>
      <c r="B198" s="14" t="s">
        <v>237</v>
      </c>
      <c r="C198" s="15" t="s">
        <v>71</v>
      </c>
      <c r="D198" s="24" t="str">
        <f t="shared" si="13"/>
        <v>--</v>
      </c>
      <c r="E198" s="18" t="str">
        <f t="shared" si="14"/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8000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8000</v>
      </c>
      <c r="Q198" s="17">
        <v>0</v>
      </c>
      <c r="R198" s="19">
        <v>8000</v>
      </c>
      <c r="S198" s="20" t="s">
        <v>34</v>
      </c>
      <c r="T198" s="21" t="s">
        <v>34</v>
      </c>
      <c r="U198" s="19">
        <v>0</v>
      </c>
      <c r="V198" s="17" t="s">
        <v>34</v>
      </c>
      <c r="W198" s="22" t="s">
        <v>35</v>
      </c>
      <c r="X198" s="23" t="str">
        <f t="shared" si="15"/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36</v>
      </c>
    </row>
    <row r="199" spans="1:29">
      <c r="A199" s="13" t="str">
        <f t="shared" si="12"/>
        <v>Normal</v>
      </c>
      <c r="B199" s="14" t="s">
        <v>238</v>
      </c>
      <c r="C199" s="15" t="s">
        <v>71</v>
      </c>
      <c r="D199" s="24" t="str">
        <f t="shared" si="13"/>
        <v>--</v>
      </c>
      <c r="E199" s="18">
        <f t="shared" si="14"/>
        <v>8.8000000000000007</v>
      </c>
      <c r="F199" s="16" t="str">
        <f>IFERROR(VLOOKUP(B199,#REF!,6,FALSE),"")</f>
        <v/>
      </c>
      <c r="G199" s="17">
        <v>0</v>
      </c>
      <c r="H199" s="17">
        <v>0</v>
      </c>
      <c r="I199" s="17" t="str">
        <f>IFERROR(VLOOKUP(B199,#REF!,9,FALSE),"")</f>
        <v/>
      </c>
      <c r="J199" s="17">
        <v>33000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33000</v>
      </c>
      <c r="Q199" s="17">
        <v>0</v>
      </c>
      <c r="R199" s="19">
        <v>33000</v>
      </c>
      <c r="S199" s="20">
        <v>8.8000000000000007</v>
      </c>
      <c r="T199" s="21" t="s">
        <v>34</v>
      </c>
      <c r="U199" s="19">
        <v>3750</v>
      </c>
      <c r="V199" s="17" t="s">
        <v>34</v>
      </c>
      <c r="W199" s="22" t="s">
        <v>35</v>
      </c>
      <c r="X199" s="23" t="str">
        <f t="shared" si="15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36</v>
      </c>
    </row>
    <row r="200" spans="1:29">
      <c r="A200" s="13" t="str">
        <f t="shared" si="12"/>
        <v>Normal</v>
      </c>
      <c r="B200" s="14" t="s">
        <v>239</v>
      </c>
      <c r="C200" s="15" t="s">
        <v>71</v>
      </c>
      <c r="D200" s="24">
        <f t="shared" si="13"/>
        <v>1.5</v>
      </c>
      <c r="E200" s="18">
        <f t="shared" si="14"/>
        <v>1.6</v>
      </c>
      <c r="F200" s="16" t="str">
        <f>IFERROR(VLOOKUP(B200,#REF!,6,FALSE),"")</f>
        <v/>
      </c>
      <c r="G200" s="17">
        <v>228000</v>
      </c>
      <c r="H200" s="17">
        <v>123000</v>
      </c>
      <c r="I200" s="17" t="str">
        <f>IFERROR(VLOOKUP(B200,#REF!,9,FALSE),"")</f>
        <v/>
      </c>
      <c r="J200" s="17">
        <v>21000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21000</v>
      </c>
      <c r="Q200" s="17">
        <v>0</v>
      </c>
      <c r="R200" s="19">
        <v>249000</v>
      </c>
      <c r="S200" s="20">
        <v>19</v>
      </c>
      <c r="T200" s="21">
        <v>17.2</v>
      </c>
      <c r="U200" s="19">
        <v>13125</v>
      </c>
      <c r="V200" s="17">
        <v>14465</v>
      </c>
      <c r="W200" s="22">
        <v>1.1000000000000001</v>
      </c>
      <c r="X200" s="23">
        <f t="shared" si="15"/>
        <v>100</v>
      </c>
      <c r="Y200" s="17">
        <v>22982</v>
      </c>
      <c r="Z200" s="17">
        <v>54105</v>
      </c>
      <c r="AA200" s="17">
        <v>54300</v>
      </c>
      <c r="AB200" s="17">
        <v>42675</v>
      </c>
      <c r="AC200" s="15" t="s">
        <v>36</v>
      </c>
    </row>
    <row r="201" spans="1:29">
      <c r="A201" s="13" t="str">
        <f t="shared" si="12"/>
        <v>OverStock</v>
      </c>
      <c r="B201" s="14" t="s">
        <v>240</v>
      </c>
      <c r="C201" s="15" t="s">
        <v>71</v>
      </c>
      <c r="D201" s="24">
        <f t="shared" si="13"/>
        <v>31.4</v>
      </c>
      <c r="E201" s="18">
        <f t="shared" si="14"/>
        <v>8</v>
      </c>
      <c r="F201" s="16" t="str">
        <f>IFERROR(VLOOKUP(B201,#REF!,6,FALSE),"")</f>
        <v/>
      </c>
      <c r="G201" s="17">
        <v>783000</v>
      </c>
      <c r="H201" s="17">
        <v>363000</v>
      </c>
      <c r="I201" s="17" t="str">
        <f>IFERROR(VLOOKUP(B201,#REF!,9,FALSE),"")</f>
        <v/>
      </c>
      <c r="J201" s="17">
        <v>6000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6000</v>
      </c>
      <c r="Q201" s="17">
        <v>0</v>
      </c>
      <c r="R201" s="19">
        <v>789000</v>
      </c>
      <c r="S201" s="20">
        <v>1052</v>
      </c>
      <c r="T201" s="21">
        <v>4130.8999999999996</v>
      </c>
      <c r="U201" s="19">
        <v>750</v>
      </c>
      <c r="V201" s="17">
        <v>191</v>
      </c>
      <c r="W201" s="22">
        <v>0.3</v>
      </c>
      <c r="X201" s="23">
        <f t="shared" si="15"/>
        <v>50</v>
      </c>
      <c r="Y201" s="17">
        <v>163</v>
      </c>
      <c r="Z201" s="17">
        <v>798</v>
      </c>
      <c r="AA201" s="17">
        <v>759</v>
      </c>
      <c r="AB201" s="17">
        <v>1044</v>
      </c>
      <c r="AC201" s="15" t="s">
        <v>36</v>
      </c>
    </row>
    <row r="202" spans="1:29">
      <c r="A202" s="13" t="str">
        <f t="shared" si="12"/>
        <v>ZeroZero</v>
      </c>
      <c r="B202" s="14" t="s">
        <v>241</v>
      </c>
      <c r="C202" s="15" t="s">
        <v>71</v>
      </c>
      <c r="D202" s="24" t="str">
        <f t="shared" si="13"/>
        <v>--</v>
      </c>
      <c r="E202" s="18" t="str">
        <f t="shared" si="14"/>
        <v>前八週無拉料</v>
      </c>
      <c r="F202" s="16" t="str">
        <f>IFERROR(VLOOKUP(B202,#REF!,6,FALSE),"")</f>
        <v/>
      </c>
      <c r="G202" s="17">
        <v>90000</v>
      </c>
      <c r="H202" s="17">
        <v>90000</v>
      </c>
      <c r="I202" s="17" t="str">
        <f>IFERROR(VLOOKUP(B202,#REF!,9,FALSE),"")</f>
        <v/>
      </c>
      <c r="J202" s="17">
        <v>30000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30000</v>
      </c>
      <c r="Q202" s="17">
        <v>0</v>
      </c>
      <c r="R202" s="19">
        <v>120000</v>
      </c>
      <c r="S202" s="20" t="s">
        <v>34</v>
      </c>
      <c r="T202" s="21" t="s">
        <v>34</v>
      </c>
      <c r="U202" s="19">
        <v>0</v>
      </c>
      <c r="V202" s="17" t="s">
        <v>34</v>
      </c>
      <c r="W202" s="22" t="s">
        <v>35</v>
      </c>
      <c r="X202" s="23" t="str">
        <f t="shared" si="15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36</v>
      </c>
    </row>
    <row r="203" spans="1:29">
      <c r="A203" s="13" t="str">
        <f t="shared" si="12"/>
        <v>Normal</v>
      </c>
      <c r="B203" s="14" t="s">
        <v>242</v>
      </c>
      <c r="C203" s="15" t="s">
        <v>71</v>
      </c>
      <c r="D203" s="24">
        <f t="shared" si="13"/>
        <v>9.1999999999999993</v>
      </c>
      <c r="E203" s="18">
        <f t="shared" si="14"/>
        <v>18</v>
      </c>
      <c r="F203" s="16" t="str">
        <f>IFERROR(VLOOKUP(B203,#REF!,6,FALSE),"")</f>
        <v/>
      </c>
      <c r="G203" s="17">
        <v>0</v>
      </c>
      <c r="H203" s="17">
        <v>0</v>
      </c>
      <c r="I203" s="17" t="str">
        <f>IFERROR(VLOOKUP(B203,#REF!,9,FALSE),"")</f>
        <v/>
      </c>
      <c r="J203" s="17">
        <v>27000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27000</v>
      </c>
      <c r="Q203" s="17">
        <v>0</v>
      </c>
      <c r="R203" s="19">
        <v>27000</v>
      </c>
      <c r="S203" s="20">
        <v>18</v>
      </c>
      <c r="T203" s="21">
        <v>9.1999999999999993</v>
      </c>
      <c r="U203" s="19">
        <v>1500</v>
      </c>
      <c r="V203" s="17">
        <v>2924</v>
      </c>
      <c r="W203" s="22">
        <v>1.9</v>
      </c>
      <c r="X203" s="23">
        <f t="shared" si="15"/>
        <v>100</v>
      </c>
      <c r="Y203" s="17">
        <v>9801</v>
      </c>
      <c r="Z203" s="17">
        <v>12000</v>
      </c>
      <c r="AA203" s="17">
        <v>8313</v>
      </c>
      <c r="AB203" s="17">
        <v>0</v>
      </c>
      <c r="AC203" s="15" t="s">
        <v>36</v>
      </c>
    </row>
    <row r="204" spans="1:29">
      <c r="A204" s="13" t="str">
        <f t="shared" si="12"/>
        <v>Normal</v>
      </c>
      <c r="B204" s="14" t="s">
        <v>243</v>
      </c>
      <c r="C204" s="15" t="s">
        <v>71</v>
      </c>
      <c r="D204" s="24">
        <f t="shared" si="13"/>
        <v>2.9</v>
      </c>
      <c r="E204" s="18">
        <f t="shared" si="14"/>
        <v>1.7</v>
      </c>
      <c r="F204" s="16" t="str">
        <f>IFERROR(VLOOKUP(B204,#REF!,6,FALSE),"")</f>
        <v/>
      </c>
      <c r="G204" s="17">
        <v>1048000</v>
      </c>
      <c r="H204" s="17">
        <v>824000</v>
      </c>
      <c r="I204" s="17" t="str">
        <f>IFERROR(VLOOKUP(B204,#REF!,9,FALSE),"")</f>
        <v/>
      </c>
      <c r="J204" s="17">
        <v>104000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104000</v>
      </c>
      <c r="Q204" s="17">
        <v>0</v>
      </c>
      <c r="R204" s="19">
        <v>1152000</v>
      </c>
      <c r="S204" s="20">
        <v>18.600000000000001</v>
      </c>
      <c r="T204" s="21">
        <v>31.9</v>
      </c>
      <c r="U204" s="19">
        <v>62000</v>
      </c>
      <c r="V204" s="17">
        <v>36140</v>
      </c>
      <c r="W204" s="22">
        <v>0.6</v>
      </c>
      <c r="X204" s="23">
        <f t="shared" si="15"/>
        <v>100</v>
      </c>
      <c r="Y204" s="17">
        <v>5001597</v>
      </c>
      <c r="Z204" s="17">
        <v>153902</v>
      </c>
      <c r="AA204" s="17">
        <v>242914</v>
      </c>
      <c r="AB204" s="17">
        <v>135002</v>
      </c>
      <c r="AC204" s="15" t="s">
        <v>36</v>
      </c>
    </row>
    <row r="205" spans="1:29">
      <c r="A205" s="13" t="str">
        <f t="shared" si="12"/>
        <v>FCST</v>
      </c>
      <c r="B205" s="14" t="s">
        <v>244</v>
      </c>
      <c r="C205" s="15" t="s">
        <v>71</v>
      </c>
      <c r="D205" s="24">
        <f t="shared" si="13"/>
        <v>1.2</v>
      </c>
      <c r="E205" s="18" t="str">
        <f t="shared" si="14"/>
        <v>前八週無拉料</v>
      </c>
      <c r="F205" s="16" t="str">
        <f>IFERROR(VLOOKUP(B205,#REF!,6,FALSE),"")</f>
        <v/>
      </c>
      <c r="G205" s="17">
        <v>135000</v>
      </c>
      <c r="H205" s="17">
        <v>18000</v>
      </c>
      <c r="I205" s="17" t="str">
        <f>IFERROR(VLOOKUP(B205,#REF!,9,FALSE),"")</f>
        <v/>
      </c>
      <c r="J205" s="17">
        <v>9000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9000</v>
      </c>
      <c r="Q205" s="17">
        <v>0</v>
      </c>
      <c r="R205" s="19">
        <v>144000</v>
      </c>
      <c r="S205" s="20" t="s">
        <v>34</v>
      </c>
      <c r="T205" s="21">
        <v>19.100000000000001</v>
      </c>
      <c r="U205" s="19">
        <v>0</v>
      </c>
      <c r="V205" s="17">
        <v>7550</v>
      </c>
      <c r="W205" s="22" t="s">
        <v>43</v>
      </c>
      <c r="X205" s="23" t="str">
        <f t="shared" si="15"/>
        <v>F</v>
      </c>
      <c r="Y205" s="17">
        <v>0</v>
      </c>
      <c r="Z205" s="17">
        <v>16814</v>
      </c>
      <c r="AA205" s="17">
        <v>51133</v>
      </c>
      <c r="AB205" s="17">
        <v>20471</v>
      </c>
      <c r="AC205" s="15" t="s">
        <v>36</v>
      </c>
    </row>
    <row r="206" spans="1:29">
      <c r="A206" s="13" t="str">
        <f t="shared" si="12"/>
        <v>Normal</v>
      </c>
      <c r="B206" s="14" t="s">
        <v>245</v>
      </c>
      <c r="C206" s="15" t="s">
        <v>71</v>
      </c>
      <c r="D206" s="24">
        <f t="shared" si="13"/>
        <v>6</v>
      </c>
      <c r="E206" s="18">
        <f t="shared" si="14"/>
        <v>8</v>
      </c>
      <c r="F206" s="16" t="str">
        <f>IFERROR(VLOOKUP(B206,#REF!,6,FALSE),"")</f>
        <v/>
      </c>
      <c r="G206" s="17">
        <v>6000</v>
      </c>
      <c r="H206" s="17">
        <v>6000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0</v>
      </c>
      <c r="R206" s="19">
        <v>9000</v>
      </c>
      <c r="S206" s="20">
        <v>24</v>
      </c>
      <c r="T206" s="21">
        <v>18.100000000000001</v>
      </c>
      <c r="U206" s="19">
        <v>375</v>
      </c>
      <c r="V206" s="17">
        <v>497</v>
      </c>
      <c r="W206" s="22">
        <v>1.3</v>
      </c>
      <c r="X206" s="23">
        <f t="shared" si="15"/>
        <v>100</v>
      </c>
      <c r="Y206" s="17">
        <v>518</v>
      </c>
      <c r="Z206" s="17">
        <v>1168</v>
      </c>
      <c r="AA206" s="17">
        <v>2784</v>
      </c>
      <c r="AB206" s="17">
        <v>0</v>
      </c>
      <c r="AC206" s="15" t="s">
        <v>36</v>
      </c>
    </row>
    <row r="207" spans="1:29">
      <c r="A207" s="13" t="str">
        <f t="shared" si="12"/>
        <v>ZeroZero</v>
      </c>
      <c r="B207" s="14" t="s">
        <v>246</v>
      </c>
      <c r="C207" s="15" t="s">
        <v>71</v>
      </c>
      <c r="D207" s="24" t="str">
        <f t="shared" si="13"/>
        <v>--</v>
      </c>
      <c r="E207" s="18" t="str">
        <f t="shared" si="14"/>
        <v>前八週無拉料</v>
      </c>
      <c r="F207" s="16" t="str">
        <f>IFERROR(VLOOKUP(B207,#REF!,6,FALSE),"")</f>
        <v/>
      </c>
      <c r="G207" s="17">
        <v>1560000</v>
      </c>
      <c r="H207" s="17">
        <v>750000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1560000</v>
      </c>
      <c r="S207" s="20" t="s">
        <v>34</v>
      </c>
      <c r="T207" s="21" t="s">
        <v>34</v>
      </c>
      <c r="U207" s="19">
        <v>0</v>
      </c>
      <c r="V207" s="17" t="s">
        <v>34</v>
      </c>
      <c r="W207" s="22" t="s">
        <v>35</v>
      </c>
      <c r="X207" s="23" t="str">
        <f t="shared" si="15"/>
        <v>E</v>
      </c>
      <c r="Y207" s="17">
        <v>0</v>
      </c>
      <c r="Z207" s="17">
        <v>0</v>
      </c>
      <c r="AA207" s="17">
        <v>0</v>
      </c>
      <c r="AB207" s="17">
        <v>0</v>
      </c>
      <c r="AC207" s="15" t="s">
        <v>36</v>
      </c>
    </row>
    <row r="208" spans="1:29">
      <c r="A208" s="13" t="str">
        <f t="shared" si="12"/>
        <v>ZeroZero</v>
      </c>
      <c r="B208" s="14" t="s">
        <v>247</v>
      </c>
      <c r="C208" s="15" t="s">
        <v>71</v>
      </c>
      <c r="D208" s="24" t="str">
        <f t="shared" si="13"/>
        <v>--</v>
      </c>
      <c r="E208" s="18" t="str">
        <f t="shared" si="14"/>
        <v>前八週無拉料</v>
      </c>
      <c r="F208" s="16" t="str">
        <f>IFERROR(VLOOKUP(B208,#REF!,6,FALSE),"")</f>
        <v/>
      </c>
      <c r="G208" s="17">
        <v>3000</v>
      </c>
      <c r="H208" s="17">
        <v>3000</v>
      </c>
      <c r="I208" s="17" t="str">
        <f>IFERROR(VLOOKUP(B208,#REF!,9,FALSE),"")</f>
        <v/>
      </c>
      <c r="J208" s="17">
        <v>6000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6000</v>
      </c>
      <c r="Q208" s="17">
        <v>0</v>
      </c>
      <c r="R208" s="19">
        <v>9000</v>
      </c>
      <c r="S208" s="20" t="s">
        <v>34</v>
      </c>
      <c r="T208" s="21" t="s">
        <v>34</v>
      </c>
      <c r="U208" s="19">
        <v>0</v>
      </c>
      <c r="V208" s="17" t="s">
        <v>34</v>
      </c>
      <c r="W208" s="22" t="s">
        <v>35</v>
      </c>
      <c r="X208" s="23" t="str">
        <f t="shared" si="15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36</v>
      </c>
    </row>
    <row r="209" spans="1:29">
      <c r="A209" s="13" t="str">
        <f t="shared" si="12"/>
        <v>FCST</v>
      </c>
      <c r="B209" s="14" t="s">
        <v>248</v>
      </c>
      <c r="C209" s="15" t="s">
        <v>71</v>
      </c>
      <c r="D209" s="24">
        <f t="shared" si="13"/>
        <v>0</v>
      </c>
      <c r="E209" s="18" t="str">
        <f t="shared" si="14"/>
        <v>前八週無拉料</v>
      </c>
      <c r="F209" s="16" t="str">
        <f>IFERROR(VLOOKUP(B209,#REF!,6,FALSE),"")</f>
        <v/>
      </c>
      <c r="G209" s="17">
        <v>0</v>
      </c>
      <c r="H209" s="17">
        <v>0</v>
      </c>
      <c r="I209" s="17" t="str">
        <f>IFERROR(VLOOKUP(B209,#REF!,9,FALSE),"")</f>
        <v/>
      </c>
      <c r="J209" s="17">
        <v>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0</v>
      </c>
      <c r="Q209" s="17">
        <v>0</v>
      </c>
      <c r="R209" s="19">
        <v>0</v>
      </c>
      <c r="S209" s="20" t="s">
        <v>34</v>
      </c>
      <c r="T209" s="21">
        <v>0</v>
      </c>
      <c r="U209" s="19">
        <v>0</v>
      </c>
      <c r="V209" s="17">
        <v>333</v>
      </c>
      <c r="W209" s="22" t="s">
        <v>43</v>
      </c>
      <c r="X209" s="23" t="str">
        <f t="shared" si="15"/>
        <v>F</v>
      </c>
      <c r="Y209" s="17">
        <v>3000</v>
      </c>
      <c r="Z209" s="17">
        <v>0</v>
      </c>
      <c r="AA209" s="17">
        <v>0</v>
      </c>
      <c r="AB209" s="17">
        <v>0</v>
      </c>
      <c r="AC209" s="15" t="s">
        <v>36</v>
      </c>
    </row>
    <row r="210" spans="1:29">
      <c r="A210" s="13" t="str">
        <f t="shared" si="12"/>
        <v>OverStock</v>
      </c>
      <c r="B210" s="14" t="s">
        <v>249</v>
      </c>
      <c r="C210" s="15" t="s">
        <v>71</v>
      </c>
      <c r="D210" s="24">
        <f t="shared" si="13"/>
        <v>1.6</v>
      </c>
      <c r="E210" s="18">
        <f t="shared" si="14"/>
        <v>8</v>
      </c>
      <c r="F210" s="16" t="str">
        <f>IFERROR(VLOOKUP(B210,#REF!,6,FALSE),"")</f>
        <v/>
      </c>
      <c r="G210" s="17">
        <v>2416000</v>
      </c>
      <c r="H210" s="17">
        <v>208000</v>
      </c>
      <c r="I210" s="17" t="str">
        <f>IFERROR(VLOOKUP(B210,#REF!,9,FALSE),"")</f>
        <v/>
      </c>
      <c r="J210" s="17">
        <v>232000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56000</v>
      </c>
      <c r="Q210" s="17">
        <v>176000</v>
      </c>
      <c r="R210" s="19">
        <v>2648000</v>
      </c>
      <c r="S210" s="20">
        <v>91.3</v>
      </c>
      <c r="T210" s="21">
        <v>18.5</v>
      </c>
      <c r="U210" s="19">
        <v>29000</v>
      </c>
      <c r="V210" s="17">
        <v>143111</v>
      </c>
      <c r="W210" s="22">
        <v>4.9000000000000004</v>
      </c>
      <c r="X210" s="23">
        <f t="shared" si="15"/>
        <v>150</v>
      </c>
      <c r="Y210" s="17">
        <v>56000</v>
      </c>
      <c r="Z210" s="17">
        <v>512000</v>
      </c>
      <c r="AA210" s="17">
        <v>792000</v>
      </c>
      <c r="AB210" s="17">
        <v>16000</v>
      </c>
      <c r="AC210" s="15" t="s">
        <v>36</v>
      </c>
    </row>
    <row r="211" spans="1:29">
      <c r="A211" s="13" t="str">
        <f t="shared" si="12"/>
        <v>OverStock</v>
      </c>
      <c r="B211" s="14" t="s">
        <v>250</v>
      </c>
      <c r="C211" s="15" t="s">
        <v>71</v>
      </c>
      <c r="D211" s="24">
        <f t="shared" si="13"/>
        <v>10.7</v>
      </c>
      <c r="E211" s="18">
        <f t="shared" si="14"/>
        <v>26.4</v>
      </c>
      <c r="F211" s="16" t="str">
        <f>IFERROR(VLOOKUP(B211,#REF!,6,FALSE),"")</f>
        <v/>
      </c>
      <c r="G211" s="17">
        <v>3104000</v>
      </c>
      <c r="H211" s="17">
        <v>1304000</v>
      </c>
      <c r="I211" s="17" t="str">
        <f>IFERROR(VLOOKUP(B211,#REF!,9,FALSE),"")</f>
        <v/>
      </c>
      <c r="J211" s="17">
        <v>3832000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3832000</v>
      </c>
      <c r="Q211" s="17">
        <v>0</v>
      </c>
      <c r="R211" s="19">
        <v>6936000</v>
      </c>
      <c r="S211" s="20">
        <v>47.8</v>
      </c>
      <c r="T211" s="21">
        <v>19.399999999999999</v>
      </c>
      <c r="U211" s="19">
        <v>145000</v>
      </c>
      <c r="V211" s="17">
        <v>357919</v>
      </c>
      <c r="W211" s="22">
        <v>2.5</v>
      </c>
      <c r="X211" s="23">
        <f t="shared" si="15"/>
        <v>150</v>
      </c>
      <c r="Y211" s="17">
        <v>6322399</v>
      </c>
      <c r="Z211" s="17">
        <v>1439138</v>
      </c>
      <c r="AA211" s="17">
        <v>635615</v>
      </c>
      <c r="AB211" s="17">
        <v>745890</v>
      </c>
      <c r="AC211" s="15" t="s">
        <v>36</v>
      </c>
    </row>
    <row r="212" spans="1:29">
      <c r="A212" s="13" t="str">
        <f t="shared" si="12"/>
        <v>FCST</v>
      </c>
      <c r="B212" s="14" t="s">
        <v>251</v>
      </c>
      <c r="C212" s="15" t="s">
        <v>71</v>
      </c>
      <c r="D212" s="24">
        <f t="shared" si="13"/>
        <v>0</v>
      </c>
      <c r="E212" s="18" t="str">
        <f t="shared" si="14"/>
        <v>前八週無拉料</v>
      </c>
      <c r="F212" s="16" t="str">
        <f>IFERROR(VLOOKUP(B212,#REF!,6,FALSE),"")</f>
        <v/>
      </c>
      <c r="G212" s="17">
        <v>0</v>
      </c>
      <c r="H212" s="17">
        <v>0</v>
      </c>
      <c r="I212" s="17" t="str">
        <f>IFERROR(VLOOKUP(B212,#REF!,9,FALSE),"")</f>
        <v/>
      </c>
      <c r="J212" s="17">
        <v>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0</v>
      </c>
      <c r="Q212" s="17">
        <v>0</v>
      </c>
      <c r="R212" s="19">
        <v>0</v>
      </c>
      <c r="S212" s="20" t="s">
        <v>34</v>
      </c>
      <c r="T212" s="21">
        <v>0</v>
      </c>
      <c r="U212" s="19">
        <v>0</v>
      </c>
      <c r="V212" s="17">
        <v>4667</v>
      </c>
      <c r="W212" s="22" t="s">
        <v>43</v>
      </c>
      <c r="X212" s="23" t="str">
        <f t="shared" si="15"/>
        <v>F</v>
      </c>
      <c r="Y212" s="17">
        <v>3000</v>
      </c>
      <c r="Z212" s="17">
        <v>21000</v>
      </c>
      <c r="AA212" s="17">
        <v>18000</v>
      </c>
      <c r="AB212" s="17">
        <v>382</v>
      </c>
      <c r="AC212" s="15" t="s">
        <v>36</v>
      </c>
    </row>
    <row r="213" spans="1:29">
      <c r="A213" s="13" t="str">
        <f t="shared" si="12"/>
        <v>FCST</v>
      </c>
      <c r="B213" s="14" t="s">
        <v>252</v>
      </c>
      <c r="C213" s="15" t="s">
        <v>71</v>
      </c>
      <c r="D213" s="24">
        <f t="shared" si="13"/>
        <v>0</v>
      </c>
      <c r="E213" s="18" t="str">
        <f t="shared" si="14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0</v>
      </c>
      <c r="Q213" s="17">
        <v>0</v>
      </c>
      <c r="R213" s="19">
        <v>0</v>
      </c>
      <c r="S213" s="20" t="s">
        <v>34</v>
      </c>
      <c r="T213" s="21">
        <v>0</v>
      </c>
      <c r="U213" s="19">
        <v>0</v>
      </c>
      <c r="V213" s="17">
        <v>333</v>
      </c>
      <c r="W213" s="22" t="s">
        <v>43</v>
      </c>
      <c r="X213" s="23" t="str">
        <f t="shared" si="15"/>
        <v>F</v>
      </c>
      <c r="Y213" s="17">
        <v>3000</v>
      </c>
      <c r="Z213" s="17">
        <v>0</v>
      </c>
      <c r="AA213" s="17">
        <v>0</v>
      </c>
      <c r="AB213" s="17">
        <v>0</v>
      </c>
      <c r="AC213" s="15" t="s">
        <v>36</v>
      </c>
    </row>
    <row r="214" spans="1:29">
      <c r="A214" s="13" t="str">
        <f t="shared" si="12"/>
        <v>ZeroZero</v>
      </c>
      <c r="B214" s="14" t="s">
        <v>253</v>
      </c>
      <c r="C214" s="15" t="s">
        <v>71</v>
      </c>
      <c r="D214" s="24" t="str">
        <f t="shared" si="13"/>
        <v>--</v>
      </c>
      <c r="E214" s="18" t="str">
        <f t="shared" si="14"/>
        <v>前八週無拉料</v>
      </c>
      <c r="F214" s="16" t="str">
        <f>IFERROR(VLOOKUP(B214,#REF!,6,FALSE),"")</f>
        <v/>
      </c>
      <c r="G214" s="17">
        <v>0</v>
      </c>
      <c r="H214" s="17">
        <v>0</v>
      </c>
      <c r="I214" s="17" t="str">
        <f>IFERROR(VLOOKUP(B214,#REF!,9,FALSE),"")</f>
        <v/>
      </c>
      <c r="J214" s="17">
        <v>30000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30000</v>
      </c>
      <c r="Q214" s="17">
        <v>0</v>
      </c>
      <c r="R214" s="19">
        <v>30000</v>
      </c>
      <c r="S214" s="20" t="s">
        <v>34</v>
      </c>
      <c r="T214" s="21" t="s">
        <v>34</v>
      </c>
      <c r="U214" s="19">
        <v>0</v>
      </c>
      <c r="V214" s="17" t="s">
        <v>34</v>
      </c>
      <c r="W214" s="22" t="s">
        <v>35</v>
      </c>
      <c r="X214" s="23" t="str">
        <f t="shared" si="15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36</v>
      </c>
    </row>
    <row r="215" spans="1:29">
      <c r="A215" s="13" t="str">
        <f t="shared" si="12"/>
        <v>FCST</v>
      </c>
      <c r="B215" s="14" t="s">
        <v>254</v>
      </c>
      <c r="C215" s="15" t="s">
        <v>71</v>
      </c>
      <c r="D215" s="24">
        <f t="shared" si="13"/>
        <v>0</v>
      </c>
      <c r="E215" s="18" t="str">
        <f t="shared" si="14"/>
        <v>前八週無拉料</v>
      </c>
      <c r="F215" s="16" t="str">
        <f>IFERROR(VLOOKUP(B215,#REF!,6,FALSE),"")</f>
        <v/>
      </c>
      <c r="G215" s="17">
        <v>0</v>
      </c>
      <c r="H215" s="17">
        <v>0</v>
      </c>
      <c r="I215" s="17" t="str">
        <f>IFERROR(VLOOKUP(B215,#REF!,9,FALSE),"")</f>
        <v/>
      </c>
      <c r="J215" s="17">
        <v>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0</v>
      </c>
      <c r="Q215" s="17">
        <v>0</v>
      </c>
      <c r="R215" s="19">
        <v>0</v>
      </c>
      <c r="S215" s="20" t="s">
        <v>34</v>
      </c>
      <c r="T215" s="21">
        <v>0</v>
      </c>
      <c r="U215" s="19">
        <v>0</v>
      </c>
      <c r="V215" s="17">
        <v>66</v>
      </c>
      <c r="W215" s="22" t="s">
        <v>43</v>
      </c>
      <c r="X215" s="23" t="str">
        <f t="shared" si="15"/>
        <v>F</v>
      </c>
      <c r="Y215" s="17">
        <v>598</v>
      </c>
      <c r="Z215" s="17">
        <v>0</v>
      </c>
      <c r="AA215" s="17">
        <v>0</v>
      </c>
      <c r="AB215" s="17">
        <v>0</v>
      </c>
      <c r="AC215" s="15" t="s">
        <v>36</v>
      </c>
    </row>
    <row r="216" spans="1:29">
      <c r="A216" s="13" t="str">
        <f t="shared" si="12"/>
        <v>Normal</v>
      </c>
      <c r="B216" s="14" t="s">
        <v>255</v>
      </c>
      <c r="C216" s="15" t="s">
        <v>71</v>
      </c>
      <c r="D216" s="24">
        <f t="shared" si="13"/>
        <v>9.6999999999999993</v>
      </c>
      <c r="E216" s="18">
        <f t="shared" si="14"/>
        <v>13.3</v>
      </c>
      <c r="F216" s="16" t="str">
        <f>IFERROR(VLOOKUP(B216,#REF!,6,FALSE),"")</f>
        <v/>
      </c>
      <c r="G216" s="17">
        <v>12000</v>
      </c>
      <c r="H216" s="17">
        <v>8000</v>
      </c>
      <c r="I216" s="17" t="str">
        <f>IFERROR(VLOOKUP(B216,#REF!,9,FALSE),"")</f>
        <v/>
      </c>
      <c r="J216" s="17">
        <v>20000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20000</v>
      </c>
      <c r="Q216" s="17">
        <v>0</v>
      </c>
      <c r="R216" s="19">
        <v>32000</v>
      </c>
      <c r="S216" s="20">
        <v>21.3</v>
      </c>
      <c r="T216" s="21">
        <v>15.5</v>
      </c>
      <c r="U216" s="19">
        <v>1500</v>
      </c>
      <c r="V216" s="17">
        <v>2064</v>
      </c>
      <c r="W216" s="22">
        <v>1.4</v>
      </c>
      <c r="X216" s="23">
        <f t="shared" si="15"/>
        <v>100</v>
      </c>
      <c r="Y216" s="17">
        <v>9114</v>
      </c>
      <c r="Z216" s="17">
        <v>10430</v>
      </c>
      <c r="AA216" s="17">
        <v>9465</v>
      </c>
      <c r="AB216" s="17">
        <v>6510</v>
      </c>
      <c r="AC216" s="15" t="s">
        <v>36</v>
      </c>
    </row>
    <row r="217" spans="1:29">
      <c r="A217" s="13" t="str">
        <f t="shared" si="12"/>
        <v>OverStock</v>
      </c>
      <c r="B217" s="14" t="s">
        <v>256</v>
      </c>
      <c r="C217" s="15" t="s">
        <v>71</v>
      </c>
      <c r="D217" s="24">
        <f t="shared" si="13"/>
        <v>4.3</v>
      </c>
      <c r="E217" s="18">
        <f t="shared" si="14"/>
        <v>9.1999999999999993</v>
      </c>
      <c r="F217" s="16" t="str">
        <f>IFERROR(VLOOKUP(B217,#REF!,6,FALSE),"")</f>
        <v/>
      </c>
      <c r="G217" s="17">
        <v>768000</v>
      </c>
      <c r="H217" s="17">
        <v>453000</v>
      </c>
      <c r="I217" s="17" t="str">
        <f>IFERROR(VLOOKUP(B217,#REF!,9,FALSE),"")</f>
        <v/>
      </c>
      <c r="J217" s="17">
        <v>336000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336000</v>
      </c>
      <c r="Q217" s="17">
        <v>0</v>
      </c>
      <c r="R217" s="19">
        <v>1104000</v>
      </c>
      <c r="S217" s="20">
        <v>30.4</v>
      </c>
      <c r="T217" s="21">
        <v>14.2</v>
      </c>
      <c r="U217" s="19">
        <v>36375</v>
      </c>
      <c r="V217" s="17">
        <v>77886</v>
      </c>
      <c r="W217" s="22">
        <v>2.1</v>
      </c>
      <c r="X217" s="23">
        <f t="shared" si="15"/>
        <v>150</v>
      </c>
      <c r="Y217" s="17">
        <v>5275800</v>
      </c>
      <c r="Z217" s="17">
        <v>220762</v>
      </c>
      <c r="AA217" s="17">
        <v>280972</v>
      </c>
      <c r="AB217" s="17">
        <v>182982</v>
      </c>
      <c r="AC217" s="15" t="s">
        <v>36</v>
      </c>
    </row>
    <row r="218" spans="1:29">
      <c r="A218" s="13" t="str">
        <f t="shared" si="12"/>
        <v>Normal</v>
      </c>
      <c r="B218" s="14" t="s">
        <v>257</v>
      </c>
      <c r="C218" s="15" t="s">
        <v>71</v>
      </c>
      <c r="D218" s="24">
        <f t="shared" si="13"/>
        <v>9.1999999999999993</v>
      </c>
      <c r="E218" s="18">
        <f t="shared" si="14"/>
        <v>7.5</v>
      </c>
      <c r="F218" s="16" t="str">
        <f>IFERROR(VLOOKUP(B218,#REF!,6,FALSE),"")</f>
        <v/>
      </c>
      <c r="G218" s="17">
        <v>25059000</v>
      </c>
      <c r="H218" s="17">
        <v>17859000</v>
      </c>
      <c r="I218" s="17" t="str">
        <f>IFERROR(VLOOKUP(B218,#REF!,9,FALSE),"")</f>
        <v/>
      </c>
      <c r="J218" s="17">
        <v>13518000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8151000</v>
      </c>
      <c r="Q218" s="17">
        <v>5367000</v>
      </c>
      <c r="R218" s="19">
        <v>38577000</v>
      </c>
      <c r="S218" s="20">
        <v>21.3</v>
      </c>
      <c r="T218" s="21">
        <v>26.3</v>
      </c>
      <c r="U218" s="19">
        <v>1808625</v>
      </c>
      <c r="V218" s="17">
        <v>1466855</v>
      </c>
      <c r="W218" s="22">
        <v>0.8</v>
      </c>
      <c r="X218" s="23">
        <f t="shared" si="15"/>
        <v>100</v>
      </c>
      <c r="Y218" s="17">
        <v>8968400</v>
      </c>
      <c r="Z218" s="17">
        <v>5495025</v>
      </c>
      <c r="AA218" s="17">
        <v>4641563</v>
      </c>
      <c r="AB218" s="17">
        <v>1938140</v>
      </c>
      <c r="AC218" s="15" t="s">
        <v>36</v>
      </c>
    </row>
    <row r="219" spans="1:29">
      <c r="A219" s="13" t="str">
        <f t="shared" si="12"/>
        <v>ZeroZero</v>
      </c>
      <c r="B219" s="14" t="s">
        <v>258</v>
      </c>
      <c r="C219" s="15" t="s">
        <v>71</v>
      </c>
      <c r="D219" s="24" t="str">
        <f t="shared" si="13"/>
        <v>--</v>
      </c>
      <c r="E219" s="18" t="str">
        <f t="shared" si="14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1500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1500</v>
      </c>
      <c r="Q219" s="17">
        <v>0</v>
      </c>
      <c r="R219" s="19">
        <v>1500</v>
      </c>
      <c r="S219" s="20" t="s">
        <v>34</v>
      </c>
      <c r="T219" s="21" t="s">
        <v>34</v>
      </c>
      <c r="U219" s="19">
        <v>0</v>
      </c>
      <c r="V219" s="17" t="s">
        <v>34</v>
      </c>
      <c r="W219" s="22" t="s">
        <v>35</v>
      </c>
      <c r="X219" s="23" t="str">
        <f t="shared" si="15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36</v>
      </c>
    </row>
    <row r="220" spans="1:29">
      <c r="A220" s="13" t="str">
        <f t="shared" si="12"/>
        <v>OverStock</v>
      </c>
      <c r="B220" s="14" t="s">
        <v>259</v>
      </c>
      <c r="C220" s="15" t="s">
        <v>71</v>
      </c>
      <c r="D220" s="24">
        <f t="shared" si="13"/>
        <v>11.8</v>
      </c>
      <c r="E220" s="18">
        <f t="shared" si="14"/>
        <v>21.6</v>
      </c>
      <c r="F220" s="16" t="str">
        <f>IFERROR(VLOOKUP(B220,#REF!,6,FALSE),"")</f>
        <v/>
      </c>
      <c r="G220" s="17">
        <v>594000</v>
      </c>
      <c r="H220" s="17">
        <v>594000</v>
      </c>
      <c r="I220" s="17" t="str">
        <f>IFERROR(VLOOKUP(B220,#REF!,9,FALSE),"")</f>
        <v/>
      </c>
      <c r="J220" s="17">
        <v>1005000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843000</v>
      </c>
      <c r="Q220" s="17">
        <v>162000</v>
      </c>
      <c r="R220" s="19">
        <v>1599000</v>
      </c>
      <c r="S220" s="20">
        <v>34.4</v>
      </c>
      <c r="T220" s="21">
        <v>18.8</v>
      </c>
      <c r="U220" s="19">
        <v>46500</v>
      </c>
      <c r="V220" s="17">
        <v>84845</v>
      </c>
      <c r="W220" s="22">
        <v>1.8</v>
      </c>
      <c r="X220" s="23">
        <f t="shared" si="15"/>
        <v>100</v>
      </c>
      <c r="Y220" s="17">
        <v>72262</v>
      </c>
      <c r="Z220" s="17">
        <v>388589</v>
      </c>
      <c r="AA220" s="17">
        <v>400948</v>
      </c>
      <c r="AB220" s="17">
        <v>198244</v>
      </c>
      <c r="AC220" s="15" t="s">
        <v>36</v>
      </c>
    </row>
    <row r="221" spans="1:29">
      <c r="A221" s="13" t="str">
        <f t="shared" si="12"/>
        <v>ZeroZero</v>
      </c>
      <c r="B221" s="14" t="s">
        <v>260</v>
      </c>
      <c r="C221" s="15" t="s">
        <v>71</v>
      </c>
      <c r="D221" s="24" t="str">
        <f t="shared" si="13"/>
        <v>--</v>
      </c>
      <c r="E221" s="18" t="str">
        <f t="shared" si="14"/>
        <v>前八週無拉料</v>
      </c>
      <c r="F221" s="16" t="str">
        <f>IFERROR(VLOOKUP(B221,#REF!,6,FALSE),"")</f>
        <v/>
      </c>
      <c r="G221" s="17">
        <v>3000</v>
      </c>
      <c r="H221" s="17">
        <v>3000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3000</v>
      </c>
      <c r="S221" s="20" t="s">
        <v>34</v>
      </c>
      <c r="T221" s="21" t="s">
        <v>34</v>
      </c>
      <c r="U221" s="19">
        <v>0</v>
      </c>
      <c r="V221" s="17" t="s">
        <v>34</v>
      </c>
      <c r="W221" s="22" t="s">
        <v>35</v>
      </c>
      <c r="X221" s="23" t="str">
        <f t="shared" si="15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36</v>
      </c>
    </row>
    <row r="222" spans="1:29">
      <c r="A222" s="13" t="str">
        <f t="shared" si="12"/>
        <v>FCST</v>
      </c>
      <c r="B222" s="14" t="s">
        <v>261</v>
      </c>
      <c r="C222" s="15" t="s">
        <v>71</v>
      </c>
      <c r="D222" s="24">
        <f t="shared" si="13"/>
        <v>32.1</v>
      </c>
      <c r="E222" s="18" t="str">
        <f t="shared" si="14"/>
        <v>前八週無拉料</v>
      </c>
      <c r="F222" s="16" t="str">
        <f>IFERROR(VLOOKUP(B222,#REF!,6,FALSE),"")</f>
        <v/>
      </c>
      <c r="G222" s="17">
        <v>0</v>
      </c>
      <c r="H222" s="17">
        <v>0</v>
      </c>
      <c r="I222" s="17" t="str">
        <f>IFERROR(VLOOKUP(B222,#REF!,9,FALSE),"")</f>
        <v/>
      </c>
      <c r="J222" s="17">
        <v>15000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15000</v>
      </c>
      <c r="Q222" s="17">
        <v>0</v>
      </c>
      <c r="R222" s="19">
        <v>15000</v>
      </c>
      <c r="S222" s="20" t="s">
        <v>34</v>
      </c>
      <c r="T222" s="21">
        <v>32.1</v>
      </c>
      <c r="U222" s="19">
        <v>0</v>
      </c>
      <c r="V222" s="17">
        <v>467</v>
      </c>
      <c r="W222" s="22" t="s">
        <v>43</v>
      </c>
      <c r="X222" s="23" t="str">
        <f t="shared" si="15"/>
        <v>F</v>
      </c>
      <c r="Y222" s="17">
        <v>3000</v>
      </c>
      <c r="Z222" s="17">
        <v>0</v>
      </c>
      <c r="AA222" s="17">
        <v>1207</v>
      </c>
      <c r="AB222" s="17">
        <v>0</v>
      </c>
      <c r="AC222" s="15" t="s">
        <v>36</v>
      </c>
    </row>
    <row r="223" spans="1:29">
      <c r="A223" s="13" t="str">
        <f t="shared" si="12"/>
        <v>OverStock</v>
      </c>
      <c r="B223" s="14" t="s">
        <v>262</v>
      </c>
      <c r="C223" s="15" t="s">
        <v>71</v>
      </c>
      <c r="D223" s="24">
        <f t="shared" si="13"/>
        <v>19.399999999999999</v>
      </c>
      <c r="E223" s="18">
        <f t="shared" si="14"/>
        <v>21.3</v>
      </c>
      <c r="F223" s="16" t="str">
        <f>IFERROR(VLOOKUP(B223,#REF!,6,FALSE),"")</f>
        <v/>
      </c>
      <c r="G223" s="17">
        <v>12912000</v>
      </c>
      <c r="H223" s="17">
        <v>10760000</v>
      </c>
      <c r="I223" s="17" t="str">
        <f>IFERROR(VLOOKUP(B223,#REF!,9,FALSE),"")</f>
        <v/>
      </c>
      <c r="J223" s="17">
        <v>14830000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7214000</v>
      </c>
      <c r="Q223" s="17">
        <v>7616000</v>
      </c>
      <c r="R223" s="19">
        <v>27742000</v>
      </c>
      <c r="S223" s="20">
        <v>39.9</v>
      </c>
      <c r="T223" s="21">
        <v>36.299999999999997</v>
      </c>
      <c r="U223" s="19">
        <v>696000</v>
      </c>
      <c r="V223" s="17">
        <v>764076</v>
      </c>
      <c r="W223" s="22">
        <v>1.1000000000000001</v>
      </c>
      <c r="X223" s="23">
        <f t="shared" si="15"/>
        <v>100</v>
      </c>
      <c r="Y223" s="17">
        <v>1468679</v>
      </c>
      <c r="Z223" s="17">
        <v>3291388</v>
      </c>
      <c r="AA223" s="17">
        <v>2359128</v>
      </c>
      <c r="AB223" s="17">
        <v>419473</v>
      </c>
      <c r="AC223" s="15" t="s">
        <v>36</v>
      </c>
    </row>
    <row r="224" spans="1:29">
      <c r="A224" s="13" t="str">
        <f t="shared" si="12"/>
        <v>OverStock</v>
      </c>
      <c r="B224" s="14" t="s">
        <v>263</v>
      </c>
      <c r="C224" s="15" t="s">
        <v>71</v>
      </c>
      <c r="D224" s="24">
        <f t="shared" si="13"/>
        <v>11.8</v>
      </c>
      <c r="E224" s="18">
        <f t="shared" si="14"/>
        <v>12.1</v>
      </c>
      <c r="F224" s="16" t="str">
        <f>IFERROR(VLOOKUP(B224,#REF!,6,FALSE),"")</f>
        <v/>
      </c>
      <c r="G224" s="17">
        <v>5250000</v>
      </c>
      <c r="H224" s="17">
        <v>3750000</v>
      </c>
      <c r="I224" s="17" t="str">
        <f>IFERROR(VLOOKUP(B224,#REF!,9,FALSE),"")</f>
        <v/>
      </c>
      <c r="J224" s="17">
        <v>4224000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1464000</v>
      </c>
      <c r="Q224" s="17">
        <v>2760000</v>
      </c>
      <c r="R224" s="19">
        <v>9474000</v>
      </c>
      <c r="S224" s="20">
        <v>27</v>
      </c>
      <c r="T224" s="21">
        <v>26.4</v>
      </c>
      <c r="U224" s="19">
        <v>350250</v>
      </c>
      <c r="V224" s="17">
        <v>358971</v>
      </c>
      <c r="W224" s="22">
        <v>1</v>
      </c>
      <c r="X224" s="23">
        <f t="shared" si="15"/>
        <v>100</v>
      </c>
      <c r="Y224" s="17">
        <v>809444</v>
      </c>
      <c r="Z224" s="17">
        <v>1507091</v>
      </c>
      <c r="AA224" s="17">
        <v>944682</v>
      </c>
      <c r="AB224" s="17">
        <v>70066</v>
      </c>
      <c r="AC224" s="15" t="s">
        <v>36</v>
      </c>
    </row>
    <row r="225" spans="1:29">
      <c r="A225" s="13" t="str">
        <f t="shared" si="12"/>
        <v>FCST</v>
      </c>
      <c r="B225" s="14" t="s">
        <v>264</v>
      </c>
      <c r="C225" s="15" t="s">
        <v>71</v>
      </c>
      <c r="D225" s="24">
        <f t="shared" si="13"/>
        <v>0</v>
      </c>
      <c r="E225" s="18" t="str">
        <f t="shared" si="14"/>
        <v>前八週無拉料</v>
      </c>
      <c r="F225" s="16" t="str">
        <f>IFERROR(VLOOKUP(B225,#REF!,6,FALSE),"")</f>
        <v/>
      </c>
      <c r="G225" s="17">
        <v>0</v>
      </c>
      <c r="H225" s="17">
        <v>0</v>
      </c>
      <c r="I225" s="17" t="str">
        <f>IFERROR(VLOOKUP(B225,#REF!,9,FALSE),"")</f>
        <v/>
      </c>
      <c r="J225" s="17">
        <v>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0</v>
      </c>
      <c r="Q225" s="17">
        <v>0</v>
      </c>
      <c r="R225" s="19">
        <v>0</v>
      </c>
      <c r="S225" s="20" t="s">
        <v>34</v>
      </c>
      <c r="T225" s="21">
        <v>0</v>
      </c>
      <c r="U225" s="19">
        <v>0</v>
      </c>
      <c r="V225" s="17">
        <v>167</v>
      </c>
      <c r="W225" s="22" t="s">
        <v>43</v>
      </c>
      <c r="X225" s="23" t="str">
        <f t="shared" si="15"/>
        <v>F</v>
      </c>
      <c r="Y225" s="17">
        <v>0</v>
      </c>
      <c r="Z225" s="17">
        <v>726</v>
      </c>
      <c r="AA225" s="17">
        <v>776</v>
      </c>
      <c r="AB225" s="17">
        <v>0</v>
      </c>
      <c r="AC225" s="15" t="s">
        <v>36</v>
      </c>
    </row>
    <row r="226" spans="1:29">
      <c r="A226" s="13" t="str">
        <f t="shared" si="12"/>
        <v>FCST</v>
      </c>
      <c r="B226" s="14" t="s">
        <v>265</v>
      </c>
      <c r="C226" s="15" t="s">
        <v>71</v>
      </c>
      <c r="D226" s="24">
        <f t="shared" si="13"/>
        <v>0</v>
      </c>
      <c r="E226" s="18" t="str">
        <f t="shared" si="14"/>
        <v>前八週無拉料</v>
      </c>
      <c r="F226" s="16" t="str">
        <f>IFERROR(VLOOKUP(B226,#REF!,6,FALSE),"")</f>
        <v/>
      </c>
      <c r="G226" s="17">
        <v>28000</v>
      </c>
      <c r="H226" s="17">
        <v>0</v>
      </c>
      <c r="I226" s="17" t="str">
        <f>IFERROR(VLOOKUP(B226,#REF!,9,FALSE),"")</f>
        <v/>
      </c>
      <c r="J226" s="17">
        <v>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0</v>
      </c>
      <c r="Q226" s="17">
        <v>0</v>
      </c>
      <c r="R226" s="19">
        <v>28000</v>
      </c>
      <c r="S226" s="20" t="s">
        <v>34</v>
      </c>
      <c r="T226" s="21">
        <v>42.8</v>
      </c>
      <c r="U226" s="19">
        <v>0</v>
      </c>
      <c r="V226" s="17">
        <v>654</v>
      </c>
      <c r="W226" s="22" t="s">
        <v>43</v>
      </c>
      <c r="X226" s="23" t="str">
        <f t="shared" si="15"/>
        <v>F</v>
      </c>
      <c r="Y226" s="17">
        <v>2163</v>
      </c>
      <c r="Z226" s="17">
        <v>2160</v>
      </c>
      <c r="AA226" s="17">
        <v>1560</v>
      </c>
      <c r="AB226" s="17">
        <v>1680</v>
      </c>
      <c r="AC226" s="15" t="s">
        <v>36</v>
      </c>
    </row>
    <row r="227" spans="1:29">
      <c r="A227" s="13" t="str">
        <f t="shared" si="12"/>
        <v>OverStock</v>
      </c>
      <c r="B227" s="14" t="s">
        <v>266</v>
      </c>
      <c r="C227" s="15" t="s">
        <v>71</v>
      </c>
      <c r="D227" s="24">
        <f t="shared" si="13"/>
        <v>10.6</v>
      </c>
      <c r="E227" s="18">
        <f t="shared" si="14"/>
        <v>18.600000000000001</v>
      </c>
      <c r="F227" s="16" t="str">
        <f>IFERROR(VLOOKUP(B227,#REF!,6,FALSE),"")</f>
        <v/>
      </c>
      <c r="G227" s="17">
        <v>18702000</v>
      </c>
      <c r="H227" s="17">
        <v>3402000</v>
      </c>
      <c r="I227" s="17" t="str">
        <f>IFERROR(VLOOKUP(B227,#REF!,9,FALSE),"")</f>
        <v/>
      </c>
      <c r="J227" s="17">
        <v>3918000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3117000</v>
      </c>
      <c r="Q227" s="17">
        <v>801000</v>
      </c>
      <c r="R227" s="19">
        <v>22620000</v>
      </c>
      <c r="S227" s="20">
        <v>107.3</v>
      </c>
      <c r="T227" s="21">
        <v>61.4</v>
      </c>
      <c r="U227" s="19">
        <v>210750</v>
      </c>
      <c r="V227" s="17">
        <v>368496</v>
      </c>
      <c r="W227" s="22">
        <v>1.7</v>
      </c>
      <c r="X227" s="23">
        <f t="shared" si="15"/>
        <v>100</v>
      </c>
      <c r="Y227" s="17">
        <v>36103</v>
      </c>
      <c r="Z227" s="17">
        <v>926542</v>
      </c>
      <c r="AA227" s="17">
        <v>2386825</v>
      </c>
      <c r="AB227" s="17">
        <v>934054</v>
      </c>
      <c r="AC227" s="15" t="s">
        <v>36</v>
      </c>
    </row>
    <row r="228" spans="1:29">
      <c r="A228" s="13" t="str">
        <f t="shared" si="12"/>
        <v>OverStock</v>
      </c>
      <c r="B228" s="14" t="s">
        <v>267</v>
      </c>
      <c r="C228" s="15" t="s">
        <v>71</v>
      </c>
      <c r="D228" s="24">
        <f t="shared" si="13"/>
        <v>498.1</v>
      </c>
      <c r="E228" s="18">
        <f t="shared" si="14"/>
        <v>579.1</v>
      </c>
      <c r="F228" s="16" t="str">
        <f>IFERROR(VLOOKUP(B228,#REF!,6,FALSE),"")</f>
        <v/>
      </c>
      <c r="G228" s="17">
        <v>0</v>
      </c>
      <c r="H228" s="17">
        <v>0</v>
      </c>
      <c r="I228" s="17" t="str">
        <f>IFERROR(VLOOKUP(B228,#REF!,9,FALSE),"")</f>
        <v/>
      </c>
      <c r="J228" s="17">
        <v>2823000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2805000</v>
      </c>
      <c r="Q228" s="17">
        <v>18000</v>
      </c>
      <c r="R228" s="19">
        <v>2823000</v>
      </c>
      <c r="S228" s="20">
        <v>579.1</v>
      </c>
      <c r="T228" s="21">
        <v>498.1</v>
      </c>
      <c r="U228" s="19">
        <v>4875</v>
      </c>
      <c r="V228" s="17">
        <v>5667</v>
      </c>
      <c r="W228" s="22">
        <v>1.2</v>
      </c>
      <c r="X228" s="23">
        <f t="shared" si="15"/>
        <v>100</v>
      </c>
      <c r="Y228" s="17">
        <v>3000</v>
      </c>
      <c r="Z228" s="17">
        <v>21000</v>
      </c>
      <c r="AA228" s="17">
        <v>30000</v>
      </c>
      <c r="AB228" s="17">
        <v>0</v>
      </c>
      <c r="AC228" s="15" t="s">
        <v>36</v>
      </c>
    </row>
    <row r="229" spans="1:29">
      <c r="A229" s="13" t="str">
        <f t="shared" si="12"/>
        <v>Normal</v>
      </c>
      <c r="B229" s="14" t="s">
        <v>268</v>
      </c>
      <c r="C229" s="15" t="s">
        <v>71</v>
      </c>
      <c r="D229" s="24" t="str">
        <f t="shared" si="13"/>
        <v>--</v>
      </c>
      <c r="E229" s="18">
        <f t="shared" si="14"/>
        <v>0</v>
      </c>
      <c r="F229" s="16" t="str">
        <f>IFERROR(VLOOKUP(B229,#REF!,6,FALSE),"")</f>
        <v/>
      </c>
      <c r="G229" s="17">
        <v>0</v>
      </c>
      <c r="H229" s="17">
        <v>0</v>
      </c>
      <c r="I229" s="17" t="str">
        <f>IFERROR(VLOOKUP(B229,#REF!,9,FALSE),"")</f>
        <v/>
      </c>
      <c r="J229" s="17">
        <v>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0</v>
      </c>
      <c r="Q229" s="17">
        <v>0</v>
      </c>
      <c r="R229" s="19">
        <v>0</v>
      </c>
      <c r="S229" s="20">
        <v>0</v>
      </c>
      <c r="T229" s="21" t="s">
        <v>34</v>
      </c>
      <c r="U229" s="19">
        <v>188</v>
      </c>
      <c r="V229" s="17" t="s">
        <v>34</v>
      </c>
      <c r="W229" s="22" t="s">
        <v>35</v>
      </c>
      <c r="X229" s="23" t="str">
        <f t="shared" si="15"/>
        <v>E</v>
      </c>
      <c r="Y229" s="17">
        <v>0</v>
      </c>
      <c r="Z229" s="17">
        <v>0</v>
      </c>
      <c r="AA229" s="17">
        <v>0</v>
      </c>
      <c r="AB229" s="17">
        <v>0</v>
      </c>
      <c r="AC229" s="15" t="s">
        <v>36</v>
      </c>
    </row>
    <row r="230" spans="1:29">
      <c r="A230" s="13" t="str">
        <f t="shared" si="12"/>
        <v>ZeroZero</v>
      </c>
      <c r="B230" s="14" t="s">
        <v>269</v>
      </c>
      <c r="C230" s="15" t="s">
        <v>71</v>
      </c>
      <c r="D230" s="24" t="str">
        <f t="shared" si="13"/>
        <v>--</v>
      </c>
      <c r="E230" s="18" t="str">
        <f t="shared" si="14"/>
        <v>前八週無拉料</v>
      </c>
      <c r="F230" s="16" t="str">
        <f>IFERROR(VLOOKUP(B230,#REF!,6,FALSE),"")</f>
        <v/>
      </c>
      <c r="G230" s="17">
        <v>12000</v>
      </c>
      <c r="H230" s="17">
        <v>0</v>
      </c>
      <c r="I230" s="17" t="str">
        <f>IFERROR(VLOOKUP(B230,#REF!,9,FALSE),"")</f>
        <v/>
      </c>
      <c r="J230" s="17">
        <v>33000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33000</v>
      </c>
      <c r="Q230" s="17">
        <v>0</v>
      </c>
      <c r="R230" s="19">
        <v>45000</v>
      </c>
      <c r="S230" s="20" t="s">
        <v>34</v>
      </c>
      <c r="T230" s="21" t="s">
        <v>34</v>
      </c>
      <c r="U230" s="19">
        <v>0</v>
      </c>
      <c r="V230" s="17" t="s">
        <v>34</v>
      </c>
      <c r="W230" s="22" t="s">
        <v>35</v>
      </c>
      <c r="X230" s="23" t="str">
        <f t="shared" si="15"/>
        <v>E</v>
      </c>
      <c r="Y230" s="17">
        <v>0</v>
      </c>
      <c r="Z230" s="17">
        <v>0</v>
      </c>
      <c r="AA230" s="17">
        <v>0</v>
      </c>
      <c r="AB230" s="17">
        <v>0</v>
      </c>
      <c r="AC230" s="15" t="s">
        <v>36</v>
      </c>
    </row>
    <row r="231" spans="1:29">
      <c r="A231" s="13" t="str">
        <f t="shared" si="12"/>
        <v>ZeroZero</v>
      </c>
      <c r="B231" s="14" t="s">
        <v>270</v>
      </c>
      <c r="C231" s="15" t="s">
        <v>71</v>
      </c>
      <c r="D231" s="24" t="str">
        <f t="shared" si="13"/>
        <v>--</v>
      </c>
      <c r="E231" s="18" t="str">
        <f t="shared" si="14"/>
        <v>前八週無拉料</v>
      </c>
      <c r="F231" s="16" t="str">
        <f>IFERROR(VLOOKUP(B231,#REF!,6,FALSE),"")</f>
        <v/>
      </c>
      <c r="G231" s="17">
        <v>9000</v>
      </c>
      <c r="H231" s="17">
        <v>0</v>
      </c>
      <c r="I231" s="17" t="str">
        <f>IFERROR(VLOOKUP(B231,#REF!,9,FALSE),"")</f>
        <v/>
      </c>
      <c r="J231" s="17">
        <v>26000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26000</v>
      </c>
      <c r="Q231" s="17">
        <v>0</v>
      </c>
      <c r="R231" s="19">
        <v>35000</v>
      </c>
      <c r="S231" s="20" t="s">
        <v>34</v>
      </c>
      <c r="T231" s="21" t="s">
        <v>34</v>
      </c>
      <c r="U231" s="19">
        <v>0</v>
      </c>
      <c r="V231" s="17" t="s">
        <v>34</v>
      </c>
      <c r="W231" s="22" t="s">
        <v>35</v>
      </c>
      <c r="X231" s="23" t="str">
        <f t="shared" si="15"/>
        <v>E</v>
      </c>
      <c r="Y231" s="17">
        <v>0</v>
      </c>
      <c r="Z231" s="17">
        <v>0</v>
      </c>
      <c r="AA231" s="17">
        <v>0</v>
      </c>
      <c r="AB231" s="17">
        <v>0</v>
      </c>
      <c r="AC231" s="15" t="s">
        <v>36</v>
      </c>
    </row>
    <row r="232" spans="1:29">
      <c r="A232" s="13" t="str">
        <f t="shared" si="12"/>
        <v>ZeroZero</v>
      </c>
      <c r="B232" s="14" t="s">
        <v>271</v>
      </c>
      <c r="C232" s="15" t="s">
        <v>71</v>
      </c>
      <c r="D232" s="24" t="str">
        <f t="shared" si="13"/>
        <v>--</v>
      </c>
      <c r="E232" s="18" t="str">
        <f t="shared" si="14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1000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1000</v>
      </c>
      <c r="Q232" s="17">
        <v>0</v>
      </c>
      <c r="R232" s="19">
        <v>1000</v>
      </c>
      <c r="S232" s="20" t="s">
        <v>34</v>
      </c>
      <c r="T232" s="21" t="s">
        <v>34</v>
      </c>
      <c r="U232" s="19">
        <v>0</v>
      </c>
      <c r="V232" s="17" t="s">
        <v>34</v>
      </c>
      <c r="W232" s="22" t="s">
        <v>35</v>
      </c>
      <c r="X232" s="23" t="str">
        <f t="shared" si="15"/>
        <v>E</v>
      </c>
      <c r="Y232" s="17">
        <v>0</v>
      </c>
      <c r="Z232" s="17">
        <v>0</v>
      </c>
      <c r="AA232" s="17">
        <v>0</v>
      </c>
      <c r="AB232" s="17">
        <v>0</v>
      </c>
      <c r="AC232" s="15" t="s">
        <v>36</v>
      </c>
    </row>
    <row r="233" spans="1:29">
      <c r="A233" s="13" t="str">
        <f t="shared" si="12"/>
        <v>Normal</v>
      </c>
      <c r="B233" s="14" t="s">
        <v>272</v>
      </c>
      <c r="C233" s="15" t="s">
        <v>71</v>
      </c>
      <c r="D233" s="24">
        <f t="shared" si="13"/>
        <v>18</v>
      </c>
      <c r="E233" s="18">
        <f t="shared" si="14"/>
        <v>16</v>
      </c>
      <c r="F233" s="16" t="str">
        <f>IFERROR(VLOOKUP(B233,#REF!,6,FALSE),"")</f>
        <v/>
      </c>
      <c r="G233" s="17">
        <v>0</v>
      </c>
      <c r="H233" s="17">
        <v>0</v>
      </c>
      <c r="I233" s="17" t="str">
        <f>IFERROR(VLOOKUP(B233,#REF!,9,FALSE),"")</f>
        <v/>
      </c>
      <c r="J233" s="17">
        <v>18000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17000</v>
      </c>
      <c r="Q233" s="17">
        <v>1000</v>
      </c>
      <c r="R233" s="19">
        <v>18000</v>
      </c>
      <c r="S233" s="20">
        <v>16</v>
      </c>
      <c r="T233" s="21">
        <v>18</v>
      </c>
      <c r="U233" s="19">
        <v>1125</v>
      </c>
      <c r="V233" s="17">
        <v>1000</v>
      </c>
      <c r="W233" s="22">
        <v>0.9</v>
      </c>
      <c r="X233" s="23">
        <f t="shared" si="15"/>
        <v>100</v>
      </c>
      <c r="Y233" s="17">
        <v>3000</v>
      </c>
      <c r="Z233" s="17">
        <v>2000</v>
      </c>
      <c r="AA233" s="17">
        <v>4000</v>
      </c>
      <c r="AB233" s="17">
        <v>0</v>
      </c>
      <c r="AC233" s="15" t="s">
        <v>36</v>
      </c>
    </row>
    <row r="234" spans="1:29">
      <c r="A234" s="13" t="str">
        <f t="shared" si="12"/>
        <v>Normal</v>
      </c>
      <c r="B234" s="14" t="s">
        <v>273</v>
      </c>
      <c r="C234" s="15" t="s">
        <v>71</v>
      </c>
      <c r="D234" s="24">
        <f t="shared" si="13"/>
        <v>0</v>
      </c>
      <c r="E234" s="18">
        <f t="shared" si="14"/>
        <v>0</v>
      </c>
      <c r="F234" s="16" t="str">
        <f>IFERROR(VLOOKUP(B234,#REF!,6,FALSE),"")</f>
        <v/>
      </c>
      <c r="G234" s="17">
        <v>3000</v>
      </c>
      <c r="H234" s="17">
        <v>3000</v>
      </c>
      <c r="I234" s="17" t="str">
        <f>IFERROR(VLOOKUP(B234,#REF!,9,FALSE),"")</f>
        <v/>
      </c>
      <c r="J234" s="17">
        <v>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0</v>
      </c>
      <c r="R234" s="19">
        <v>3000</v>
      </c>
      <c r="S234" s="20">
        <v>8</v>
      </c>
      <c r="T234" s="21">
        <v>750</v>
      </c>
      <c r="U234" s="19">
        <v>375</v>
      </c>
      <c r="V234" s="17">
        <v>4</v>
      </c>
      <c r="W234" s="22">
        <v>0</v>
      </c>
      <c r="X234" s="23">
        <f t="shared" si="15"/>
        <v>50</v>
      </c>
      <c r="Y234" s="17">
        <v>0</v>
      </c>
      <c r="Z234" s="17">
        <v>40</v>
      </c>
      <c r="AA234" s="17">
        <v>0</v>
      </c>
      <c r="AB234" s="17">
        <v>0</v>
      </c>
      <c r="AC234" s="15" t="s">
        <v>36</v>
      </c>
    </row>
    <row r="235" spans="1:29">
      <c r="A235" s="13" t="str">
        <f t="shared" si="12"/>
        <v>ZeroZero</v>
      </c>
      <c r="B235" s="14" t="s">
        <v>274</v>
      </c>
      <c r="C235" s="15" t="s">
        <v>71</v>
      </c>
      <c r="D235" s="24" t="str">
        <f t="shared" si="13"/>
        <v>--</v>
      </c>
      <c r="E235" s="18" t="str">
        <f t="shared" si="14"/>
        <v>前八週無拉料</v>
      </c>
      <c r="F235" s="16" t="str">
        <f>IFERROR(VLOOKUP(B235,#REF!,6,FALSE),"")</f>
        <v/>
      </c>
      <c r="G235" s="17">
        <v>0</v>
      </c>
      <c r="H235" s="17">
        <v>0</v>
      </c>
      <c r="I235" s="17" t="str">
        <f>IFERROR(VLOOKUP(B235,#REF!,9,FALSE),"")</f>
        <v/>
      </c>
      <c r="J235" s="17">
        <v>8500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8500</v>
      </c>
      <c r="Q235" s="17">
        <v>0</v>
      </c>
      <c r="R235" s="19">
        <v>8500</v>
      </c>
      <c r="S235" s="20" t="s">
        <v>34</v>
      </c>
      <c r="T235" s="21" t="s">
        <v>34</v>
      </c>
      <c r="U235" s="19">
        <v>0</v>
      </c>
      <c r="V235" s="17" t="s">
        <v>34</v>
      </c>
      <c r="W235" s="22" t="s">
        <v>35</v>
      </c>
      <c r="X235" s="23" t="str">
        <f t="shared" si="15"/>
        <v>E</v>
      </c>
      <c r="Y235" s="17">
        <v>0</v>
      </c>
      <c r="Z235" s="17">
        <v>0</v>
      </c>
      <c r="AA235" s="17">
        <v>0</v>
      </c>
      <c r="AB235" s="17">
        <v>0</v>
      </c>
      <c r="AC235" s="15" t="s">
        <v>36</v>
      </c>
    </row>
    <row r="236" spans="1:29">
      <c r="A236" s="13" t="str">
        <f t="shared" si="12"/>
        <v>ZeroZero</v>
      </c>
      <c r="B236" s="14" t="s">
        <v>275</v>
      </c>
      <c r="C236" s="15" t="s">
        <v>71</v>
      </c>
      <c r="D236" s="24" t="str">
        <f t="shared" si="13"/>
        <v>--</v>
      </c>
      <c r="E236" s="18" t="str">
        <f t="shared" si="14"/>
        <v>前八週無拉料</v>
      </c>
      <c r="F236" s="16" t="str">
        <f>IFERROR(VLOOKUP(B236,#REF!,6,FALSE),"")</f>
        <v/>
      </c>
      <c r="G236" s="17">
        <v>29000</v>
      </c>
      <c r="H236" s="17">
        <v>0</v>
      </c>
      <c r="I236" s="17" t="str">
        <f>IFERROR(VLOOKUP(B236,#REF!,9,FALSE),"")</f>
        <v/>
      </c>
      <c r="J236" s="17">
        <v>14221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14221</v>
      </c>
      <c r="Q236" s="17">
        <v>0</v>
      </c>
      <c r="R236" s="19">
        <v>43221</v>
      </c>
      <c r="S236" s="20" t="s">
        <v>34</v>
      </c>
      <c r="T236" s="21" t="s">
        <v>34</v>
      </c>
      <c r="U236" s="19">
        <v>0</v>
      </c>
      <c r="V236" s="17" t="s">
        <v>34</v>
      </c>
      <c r="W236" s="22" t="s">
        <v>35</v>
      </c>
      <c r="X236" s="23" t="str">
        <f t="shared" si="15"/>
        <v>E</v>
      </c>
      <c r="Y236" s="17">
        <v>0</v>
      </c>
      <c r="Z236" s="17">
        <v>0</v>
      </c>
      <c r="AA236" s="17">
        <v>0</v>
      </c>
      <c r="AB236" s="17">
        <v>0</v>
      </c>
      <c r="AC236" s="15" t="s">
        <v>36</v>
      </c>
    </row>
    <row r="237" spans="1:29">
      <c r="A237" s="13" t="str">
        <f t="shared" si="12"/>
        <v>ZeroZero</v>
      </c>
      <c r="B237" s="14" t="s">
        <v>276</v>
      </c>
      <c r="C237" s="15" t="s">
        <v>71</v>
      </c>
      <c r="D237" s="24" t="str">
        <f t="shared" si="13"/>
        <v>--</v>
      </c>
      <c r="E237" s="18" t="str">
        <f t="shared" si="14"/>
        <v>前八週無拉料</v>
      </c>
      <c r="F237" s="16" t="str">
        <f>IFERROR(VLOOKUP(B237,#REF!,6,FALSE),"")</f>
        <v/>
      </c>
      <c r="G237" s="17">
        <v>0</v>
      </c>
      <c r="H237" s="17">
        <v>0</v>
      </c>
      <c r="I237" s="17" t="str">
        <f>IFERROR(VLOOKUP(B237,#REF!,9,FALSE),"")</f>
        <v/>
      </c>
      <c r="J237" s="17">
        <v>5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5</v>
      </c>
      <c r="Q237" s="17">
        <v>0</v>
      </c>
      <c r="R237" s="19">
        <v>5</v>
      </c>
      <c r="S237" s="20" t="s">
        <v>34</v>
      </c>
      <c r="T237" s="21" t="s">
        <v>34</v>
      </c>
      <c r="U237" s="19">
        <v>0</v>
      </c>
      <c r="V237" s="17" t="s">
        <v>34</v>
      </c>
      <c r="W237" s="22" t="s">
        <v>35</v>
      </c>
      <c r="X237" s="23" t="str">
        <f t="shared" si="15"/>
        <v>E</v>
      </c>
      <c r="Y237" s="17">
        <v>0</v>
      </c>
      <c r="Z237" s="17">
        <v>0</v>
      </c>
      <c r="AA237" s="17">
        <v>0</v>
      </c>
      <c r="AB237" s="17">
        <v>0</v>
      </c>
      <c r="AC237" s="15" t="s">
        <v>36</v>
      </c>
    </row>
    <row r="238" spans="1:29">
      <c r="A238" s="13" t="str">
        <f t="shared" si="12"/>
        <v>ZeroZero</v>
      </c>
      <c r="B238" s="14" t="s">
        <v>277</v>
      </c>
      <c r="C238" s="15" t="s">
        <v>71</v>
      </c>
      <c r="D238" s="24" t="str">
        <f t="shared" si="13"/>
        <v>--</v>
      </c>
      <c r="E238" s="18" t="str">
        <f t="shared" si="14"/>
        <v>前八週無拉料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2450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2450</v>
      </c>
      <c r="Q238" s="17">
        <v>0</v>
      </c>
      <c r="R238" s="19">
        <v>2450</v>
      </c>
      <c r="S238" s="20" t="s">
        <v>34</v>
      </c>
      <c r="T238" s="21" t="s">
        <v>34</v>
      </c>
      <c r="U238" s="19">
        <v>0</v>
      </c>
      <c r="V238" s="17" t="s">
        <v>34</v>
      </c>
      <c r="W238" s="22" t="s">
        <v>35</v>
      </c>
      <c r="X238" s="23" t="str">
        <f t="shared" si="15"/>
        <v>E</v>
      </c>
      <c r="Y238" s="17">
        <v>0</v>
      </c>
      <c r="Z238" s="17">
        <v>0</v>
      </c>
      <c r="AA238" s="17">
        <v>0</v>
      </c>
      <c r="AB238" s="17">
        <v>0</v>
      </c>
      <c r="AC238" s="15" t="s">
        <v>36</v>
      </c>
    </row>
    <row r="239" spans="1:29">
      <c r="A239" s="13" t="str">
        <f t="shared" si="12"/>
        <v>ZeroZero</v>
      </c>
      <c r="B239" s="14" t="s">
        <v>278</v>
      </c>
      <c r="C239" s="15" t="s">
        <v>71</v>
      </c>
      <c r="D239" s="24" t="str">
        <f t="shared" si="13"/>
        <v>--</v>
      </c>
      <c r="E239" s="18" t="str">
        <f t="shared" si="14"/>
        <v>前八週無拉料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30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30</v>
      </c>
      <c r="Q239" s="17">
        <v>0</v>
      </c>
      <c r="R239" s="19">
        <v>30</v>
      </c>
      <c r="S239" s="20" t="s">
        <v>34</v>
      </c>
      <c r="T239" s="21" t="s">
        <v>34</v>
      </c>
      <c r="U239" s="19">
        <v>0</v>
      </c>
      <c r="V239" s="17" t="s">
        <v>34</v>
      </c>
      <c r="W239" s="22" t="s">
        <v>35</v>
      </c>
      <c r="X239" s="23" t="str">
        <f t="shared" si="15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36</v>
      </c>
    </row>
    <row r="240" spans="1:29">
      <c r="A240" s="13" t="str">
        <f t="shared" si="12"/>
        <v>FCST</v>
      </c>
      <c r="B240" s="14" t="s">
        <v>279</v>
      </c>
      <c r="C240" s="15" t="s">
        <v>71</v>
      </c>
      <c r="D240" s="24">
        <f t="shared" si="13"/>
        <v>0</v>
      </c>
      <c r="E240" s="18" t="str">
        <f t="shared" si="14"/>
        <v>前八週無拉料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 t="s">
        <v>34</v>
      </c>
      <c r="T240" s="21">
        <v>0</v>
      </c>
      <c r="U240" s="19">
        <v>0</v>
      </c>
      <c r="V240" s="17">
        <v>444</v>
      </c>
      <c r="W240" s="22" t="s">
        <v>43</v>
      </c>
      <c r="X240" s="23" t="str">
        <f t="shared" si="15"/>
        <v>F</v>
      </c>
      <c r="Y240" s="17">
        <v>0</v>
      </c>
      <c r="Z240" s="17">
        <v>0</v>
      </c>
      <c r="AA240" s="17">
        <v>8000</v>
      </c>
      <c r="AB240" s="17">
        <v>4000</v>
      </c>
      <c r="AC240" s="15" t="s">
        <v>36</v>
      </c>
    </row>
    <row r="241" spans="1:29">
      <c r="A241" s="13" t="str">
        <f t="shared" si="12"/>
        <v>ZeroZero</v>
      </c>
      <c r="B241" s="14" t="s">
        <v>280</v>
      </c>
      <c r="C241" s="15" t="s">
        <v>71</v>
      </c>
      <c r="D241" s="24" t="str">
        <f t="shared" si="13"/>
        <v>--</v>
      </c>
      <c r="E241" s="18" t="str">
        <f t="shared" si="14"/>
        <v>前八週無拉料</v>
      </c>
      <c r="F241" s="16" t="str">
        <f>IFERROR(VLOOKUP(B241,#REF!,6,FALSE),"")</f>
        <v/>
      </c>
      <c r="G241" s="17">
        <v>0</v>
      </c>
      <c r="H241" s="17">
        <v>0</v>
      </c>
      <c r="I241" s="17" t="str">
        <f>IFERROR(VLOOKUP(B241,#REF!,9,FALSE),"")</f>
        <v/>
      </c>
      <c r="J241" s="17">
        <v>8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8</v>
      </c>
      <c r="Q241" s="17">
        <v>0</v>
      </c>
      <c r="R241" s="19">
        <v>8</v>
      </c>
      <c r="S241" s="20" t="s">
        <v>34</v>
      </c>
      <c r="T241" s="21" t="s">
        <v>34</v>
      </c>
      <c r="U241" s="19">
        <v>0</v>
      </c>
      <c r="V241" s="17" t="s">
        <v>34</v>
      </c>
      <c r="W241" s="22" t="s">
        <v>35</v>
      </c>
      <c r="X241" s="23" t="str">
        <f t="shared" si="15"/>
        <v>E</v>
      </c>
      <c r="Y241" s="17">
        <v>0</v>
      </c>
      <c r="Z241" s="17">
        <v>0</v>
      </c>
      <c r="AA241" s="17">
        <v>0</v>
      </c>
      <c r="AB241" s="17">
        <v>0</v>
      </c>
      <c r="AC241" s="15" t="s">
        <v>36</v>
      </c>
    </row>
    <row r="242" spans="1:29">
      <c r="A242" s="13" t="str">
        <f t="shared" si="12"/>
        <v>OverStock</v>
      </c>
      <c r="B242" s="14" t="s">
        <v>281</v>
      </c>
      <c r="C242" s="15" t="s">
        <v>71</v>
      </c>
      <c r="D242" s="24" t="str">
        <f t="shared" si="13"/>
        <v>--</v>
      </c>
      <c r="E242" s="18">
        <f t="shared" si="14"/>
        <v>48.7</v>
      </c>
      <c r="F242" s="16" t="str">
        <f>IFERROR(VLOOKUP(B242,#REF!,6,FALSE),"")</f>
        <v/>
      </c>
      <c r="G242" s="17">
        <v>10050</v>
      </c>
      <c r="H242" s="17">
        <v>0</v>
      </c>
      <c r="I242" s="17" t="str">
        <f>IFERROR(VLOOKUP(B242,#REF!,9,FALSE),"")</f>
        <v/>
      </c>
      <c r="J242" s="17">
        <v>96250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96250</v>
      </c>
      <c r="Q242" s="17">
        <v>0</v>
      </c>
      <c r="R242" s="19">
        <v>106300</v>
      </c>
      <c r="S242" s="20">
        <v>53.8</v>
      </c>
      <c r="T242" s="21" t="s">
        <v>34</v>
      </c>
      <c r="U242" s="19">
        <v>1975</v>
      </c>
      <c r="V242" s="17" t="s">
        <v>34</v>
      </c>
      <c r="W242" s="22" t="s">
        <v>35</v>
      </c>
      <c r="X242" s="23" t="str">
        <f t="shared" si="15"/>
        <v>E</v>
      </c>
      <c r="Y242" s="17">
        <v>0</v>
      </c>
      <c r="Z242" s="17">
        <v>0</v>
      </c>
      <c r="AA242" s="17">
        <v>0</v>
      </c>
      <c r="AB242" s="17">
        <v>0</v>
      </c>
      <c r="AC242" s="15" t="s">
        <v>36</v>
      </c>
    </row>
    <row r="243" spans="1:29">
      <c r="A243" s="13" t="str">
        <f t="shared" si="12"/>
        <v>Normal</v>
      </c>
      <c r="B243" s="14" t="s">
        <v>282</v>
      </c>
      <c r="C243" s="15" t="s">
        <v>71</v>
      </c>
      <c r="D243" s="24" t="str">
        <f t="shared" si="13"/>
        <v>--</v>
      </c>
      <c r="E243" s="18">
        <f t="shared" si="14"/>
        <v>7.2</v>
      </c>
      <c r="F243" s="16" t="str">
        <f>IFERROR(VLOOKUP(B243,#REF!,6,FALSE),"")</f>
        <v/>
      </c>
      <c r="G243" s="17">
        <v>350000</v>
      </c>
      <c r="H243" s="17">
        <v>0</v>
      </c>
      <c r="I243" s="17" t="str">
        <f>IFERROR(VLOOKUP(B243,#REF!,9,FALSE),"")</f>
        <v/>
      </c>
      <c r="J243" s="17">
        <v>575040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575040</v>
      </c>
      <c r="Q243" s="17">
        <v>0</v>
      </c>
      <c r="R243" s="19">
        <v>925040</v>
      </c>
      <c r="S243" s="20">
        <v>11.5</v>
      </c>
      <c r="T243" s="21" t="s">
        <v>34</v>
      </c>
      <c r="U243" s="19">
        <v>80285</v>
      </c>
      <c r="V243" s="17" t="s">
        <v>34</v>
      </c>
      <c r="W243" s="22" t="s">
        <v>35</v>
      </c>
      <c r="X243" s="23" t="str">
        <f t="shared" si="15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36</v>
      </c>
    </row>
    <row r="244" spans="1:29">
      <c r="A244" s="13" t="str">
        <f t="shared" si="12"/>
        <v>Normal</v>
      </c>
      <c r="B244" s="14" t="s">
        <v>283</v>
      </c>
      <c r="C244" s="15" t="s">
        <v>71</v>
      </c>
      <c r="D244" s="24" t="str">
        <f t="shared" si="13"/>
        <v>--</v>
      </c>
      <c r="E244" s="18">
        <f t="shared" si="14"/>
        <v>8.6999999999999993</v>
      </c>
      <c r="F244" s="16" t="str">
        <f>IFERROR(VLOOKUP(B244,#REF!,6,FALSE),"")</f>
        <v/>
      </c>
      <c r="G244" s="17">
        <v>560000</v>
      </c>
      <c r="H244" s="17">
        <v>0</v>
      </c>
      <c r="I244" s="17" t="str">
        <f>IFERROR(VLOOKUP(B244,#REF!,9,FALSE),"")</f>
        <v/>
      </c>
      <c r="J244" s="17">
        <v>577200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577200</v>
      </c>
      <c r="Q244" s="17">
        <v>0</v>
      </c>
      <c r="R244" s="19">
        <v>1137200</v>
      </c>
      <c r="S244" s="20">
        <v>17.2</v>
      </c>
      <c r="T244" s="21" t="s">
        <v>34</v>
      </c>
      <c r="U244" s="19">
        <v>66180</v>
      </c>
      <c r="V244" s="17">
        <v>0</v>
      </c>
      <c r="W244" s="22" t="s">
        <v>35</v>
      </c>
      <c r="X244" s="23" t="str">
        <f t="shared" si="15"/>
        <v>E</v>
      </c>
      <c r="Y244" s="17">
        <v>0</v>
      </c>
      <c r="Z244" s="17">
        <v>0</v>
      </c>
      <c r="AA244" s="17">
        <v>124000</v>
      </c>
      <c r="AB244" s="17">
        <v>293000</v>
      </c>
      <c r="AC244" s="15" t="s">
        <v>36</v>
      </c>
    </row>
    <row r="245" spans="1:29">
      <c r="A245" s="13" t="str">
        <f t="shared" si="12"/>
        <v>ZeroZero</v>
      </c>
      <c r="B245" s="14" t="s">
        <v>284</v>
      </c>
      <c r="C245" s="15" t="s">
        <v>71</v>
      </c>
      <c r="D245" s="24" t="str">
        <f t="shared" si="13"/>
        <v>--</v>
      </c>
      <c r="E245" s="18" t="str">
        <f t="shared" si="14"/>
        <v>前八週無拉料</v>
      </c>
      <c r="F245" s="16" t="str">
        <f>IFERROR(VLOOKUP(B245,#REF!,6,FALSE),"")</f>
        <v/>
      </c>
      <c r="G245" s="17">
        <v>12600</v>
      </c>
      <c r="H245" s="17">
        <v>0</v>
      </c>
      <c r="I245" s="17" t="str">
        <f>IFERROR(VLOOKUP(B245,#REF!,9,FALSE),"")</f>
        <v/>
      </c>
      <c r="J245" s="17">
        <v>13987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13987</v>
      </c>
      <c r="Q245" s="17">
        <v>0</v>
      </c>
      <c r="R245" s="19">
        <v>26587</v>
      </c>
      <c r="S245" s="20" t="s">
        <v>34</v>
      </c>
      <c r="T245" s="21" t="s">
        <v>34</v>
      </c>
      <c r="U245" s="19">
        <v>0</v>
      </c>
      <c r="V245" s="17" t="s">
        <v>34</v>
      </c>
      <c r="W245" s="22" t="s">
        <v>35</v>
      </c>
      <c r="X245" s="23" t="str">
        <f t="shared" si="15"/>
        <v>E</v>
      </c>
      <c r="Y245" s="17">
        <v>0</v>
      </c>
      <c r="Z245" s="17">
        <v>0</v>
      </c>
      <c r="AA245" s="17">
        <v>0</v>
      </c>
      <c r="AB245" s="17">
        <v>0</v>
      </c>
      <c r="AC245" s="15" t="s">
        <v>36</v>
      </c>
    </row>
    <row r="246" spans="1:29">
      <c r="A246" s="13" t="str">
        <f t="shared" si="12"/>
        <v>Normal</v>
      </c>
      <c r="B246" s="14" t="s">
        <v>285</v>
      </c>
      <c r="C246" s="15" t="s">
        <v>71</v>
      </c>
      <c r="D246" s="24" t="str">
        <f t="shared" si="13"/>
        <v>--</v>
      </c>
      <c r="E246" s="18">
        <f t="shared" si="14"/>
        <v>6.2</v>
      </c>
      <c r="F246" s="16" t="str">
        <f>IFERROR(VLOOKUP(B246,#REF!,6,FALSE),"")</f>
        <v/>
      </c>
      <c r="G246" s="17">
        <v>175853</v>
      </c>
      <c r="H246" s="17">
        <v>0</v>
      </c>
      <c r="I246" s="17" t="str">
        <f>IFERROR(VLOOKUP(B246,#REF!,9,FALSE),"")</f>
        <v/>
      </c>
      <c r="J246" s="17">
        <v>133710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133710</v>
      </c>
      <c r="Q246" s="17">
        <v>0</v>
      </c>
      <c r="R246" s="19">
        <v>309563</v>
      </c>
      <c r="S246" s="20">
        <v>14.3</v>
      </c>
      <c r="T246" s="21" t="s">
        <v>34</v>
      </c>
      <c r="U246" s="19">
        <v>21713</v>
      </c>
      <c r="V246" s="17" t="s">
        <v>34</v>
      </c>
      <c r="W246" s="22" t="s">
        <v>35</v>
      </c>
      <c r="X246" s="23" t="str">
        <f t="shared" si="15"/>
        <v>E</v>
      </c>
      <c r="Y246" s="17">
        <v>0</v>
      </c>
      <c r="Z246" s="17">
        <v>0</v>
      </c>
      <c r="AA246" s="17">
        <v>0</v>
      </c>
      <c r="AB246" s="17">
        <v>0</v>
      </c>
      <c r="AC246" s="15" t="s">
        <v>36</v>
      </c>
    </row>
    <row r="247" spans="1:29">
      <c r="A247" s="13" t="str">
        <f t="shared" si="12"/>
        <v>ZeroZero</v>
      </c>
      <c r="B247" s="14" t="s">
        <v>286</v>
      </c>
      <c r="C247" s="15" t="s">
        <v>71</v>
      </c>
      <c r="D247" s="24" t="str">
        <f t="shared" si="13"/>
        <v>--</v>
      </c>
      <c r="E247" s="18" t="str">
        <f t="shared" si="14"/>
        <v>前八週無拉料</v>
      </c>
      <c r="F247" s="16" t="str">
        <f>IFERROR(VLOOKUP(B247,#REF!,6,FALSE),"")</f>
        <v/>
      </c>
      <c r="G247" s="17">
        <v>0</v>
      </c>
      <c r="H247" s="17">
        <v>0</v>
      </c>
      <c r="I247" s="17" t="str">
        <f>IFERROR(VLOOKUP(B247,#REF!,9,FALSE),"")</f>
        <v/>
      </c>
      <c r="J247" s="17">
        <v>197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197</v>
      </c>
      <c r="Q247" s="17">
        <v>0</v>
      </c>
      <c r="R247" s="19">
        <v>197</v>
      </c>
      <c r="S247" s="20" t="s">
        <v>34</v>
      </c>
      <c r="T247" s="21" t="s">
        <v>34</v>
      </c>
      <c r="U247" s="19">
        <v>0</v>
      </c>
      <c r="V247" s="17" t="s">
        <v>34</v>
      </c>
      <c r="W247" s="22" t="s">
        <v>35</v>
      </c>
      <c r="X247" s="23" t="str">
        <f t="shared" si="15"/>
        <v>E</v>
      </c>
      <c r="Y247" s="17">
        <v>0</v>
      </c>
      <c r="Z247" s="17">
        <v>0</v>
      </c>
      <c r="AA247" s="17">
        <v>0</v>
      </c>
      <c r="AB247" s="17">
        <v>0</v>
      </c>
      <c r="AC247" s="15" t="s">
        <v>36</v>
      </c>
    </row>
    <row r="248" spans="1:29">
      <c r="A248" s="13" t="str">
        <f t="shared" si="12"/>
        <v>ZeroZero</v>
      </c>
      <c r="B248" s="14" t="s">
        <v>287</v>
      </c>
      <c r="C248" s="15" t="s">
        <v>71</v>
      </c>
      <c r="D248" s="24" t="str">
        <f t="shared" si="13"/>
        <v>--</v>
      </c>
      <c r="E248" s="18" t="str">
        <f t="shared" si="14"/>
        <v>前八週無拉料</v>
      </c>
      <c r="F248" s="16" t="str">
        <f>IFERROR(VLOOKUP(B248,#REF!,6,FALSE),"")</f>
        <v/>
      </c>
      <c r="G248" s="17">
        <v>26000</v>
      </c>
      <c r="H248" s="17">
        <v>0</v>
      </c>
      <c r="I248" s="17" t="str">
        <f>IFERROR(VLOOKUP(B248,#REF!,9,FALSE),"")</f>
        <v/>
      </c>
      <c r="J248" s="17">
        <v>4346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4346</v>
      </c>
      <c r="Q248" s="17">
        <v>0</v>
      </c>
      <c r="R248" s="19">
        <v>30346</v>
      </c>
      <c r="S248" s="20" t="s">
        <v>34</v>
      </c>
      <c r="T248" s="21" t="s">
        <v>34</v>
      </c>
      <c r="U248" s="19">
        <v>0</v>
      </c>
      <c r="V248" s="17" t="s">
        <v>34</v>
      </c>
      <c r="W248" s="22" t="s">
        <v>35</v>
      </c>
      <c r="X248" s="23" t="str">
        <f t="shared" si="15"/>
        <v>E</v>
      </c>
      <c r="Y248" s="17">
        <v>0</v>
      </c>
      <c r="Z248" s="17">
        <v>0</v>
      </c>
      <c r="AA248" s="17">
        <v>0</v>
      </c>
      <c r="AB248" s="17">
        <v>0</v>
      </c>
      <c r="AC248" s="15" t="s">
        <v>36</v>
      </c>
    </row>
    <row r="249" spans="1:29">
      <c r="A249" s="13" t="str">
        <f t="shared" si="12"/>
        <v>Normal</v>
      </c>
      <c r="B249" s="14" t="s">
        <v>288</v>
      </c>
      <c r="C249" s="15" t="s">
        <v>71</v>
      </c>
      <c r="D249" s="24" t="str">
        <f t="shared" si="13"/>
        <v>--</v>
      </c>
      <c r="E249" s="18">
        <f t="shared" si="14"/>
        <v>6.4</v>
      </c>
      <c r="F249" s="16" t="str">
        <f>IFERROR(VLOOKUP(B249,#REF!,6,FALSE),"")</f>
        <v/>
      </c>
      <c r="G249" s="17">
        <v>202200</v>
      </c>
      <c r="H249" s="17">
        <v>42200</v>
      </c>
      <c r="I249" s="17" t="str">
        <f>IFERROR(VLOOKUP(B249,#REF!,9,FALSE),"")</f>
        <v/>
      </c>
      <c r="J249" s="17">
        <v>96019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96019</v>
      </c>
      <c r="Q249" s="17">
        <v>0</v>
      </c>
      <c r="R249" s="19">
        <v>298219</v>
      </c>
      <c r="S249" s="20">
        <v>19.899999999999999</v>
      </c>
      <c r="T249" s="21" t="s">
        <v>34</v>
      </c>
      <c r="U249" s="19">
        <v>14950</v>
      </c>
      <c r="V249" s="17">
        <v>0</v>
      </c>
      <c r="W249" s="22" t="s">
        <v>35</v>
      </c>
      <c r="X249" s="23" t="str">
        <f t="shared" si="15"/>
        <v>E</v>
      </c>
      <c r="Y249" s="17">
        <v>0</v>
      </c>
      <c r="Z249" s="17">
        <v>0</v>
      </c>
      <c r="AA249" s="17">
        <v>0</v>
      </c>
      <c r="AB249" s="17">
        <v>9450</v>
      </c>
      <c r="AC249" s="15" t="s">
        <v>36</v>
      </c>
    </row>
    <row r="250" spans="1:29">
      <c r="A250" s="13" t="str">
        <f t="shared" si="12"/>
        <v>Normal</v>
      </c>
      <c r="B250" s="14" t="s">
        <v>289</v>
      </c>
      <c r="C250" s="15" t="s">
        <v>71</v>
      </c>
      <c r="D250" s="24" t="str">
        <f t="shared" si="13"/>
        <v>--</v>
      </c>
      <c r="E250" s="18">
        <f t="shared" si="14"/>
        <v>9</v>
      </c>
      <c r="F250" s="16" t="str">
        <f>IFERROR(VLOOKUP(B250,#REF!,6,FALSE),"")</f>
        <v/>
      </c>
      <c r="G250" s="17">
        <v>50000</v>
      </c>
      <c r="H250" s="17">
        <v>0</v>
      </c>
      <c r="I250" s="17" t="str">
        <f>IFERROR(VLOOKUP(B250,#REF!,9,FALSE),"")</f>
        <v/>
      </c>
      <c r="J250" s="17">
        <v>52909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52909</v>
      </c>
      <c r="Q250" s="17">
        <v>0</v>
      </c>
      <c r="R250" s="19">
        <v>102909</v>
      </c>
      <c r="S250" s="20">
        <v>17.399999999999999</v>
      </c>
      <c r="T250" s="21" t="s">
        <v>34</v>
      </c>
      <c r="U250" s="19">
        <v>5905</v>
      </c>
      <c r="V250" s="17" t="s">
        <v>34</v>
      </c>
      <c r="W250" s="22" t="s">
        <v>35</v>
      </c>
      <c r="X250" s="23" t="str">
        <f t="shared" si="15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36</v>
      </c>
    </row>
    <row r="251" spans="1:29">
      <c r="A251" s="13" t="str">
        <f t="shared" si="12"/>
        <v>FCST</v>
      </c>
      <c r="B251" s="14" t="s">
        <v>290</v>
      </c>
      <c r="C251" s="15" t="s">
        <v>71</v>
      </c>
      <c r="D251" s="24">
        <f t="shared" si="13"/>
        <v>0</v>
      </c>
      <c r="E251" s="18" t="str">
        <f t="shared" si="14"/>
        <v>前八週無拉料</v>
      </c>
      <c r="F251" s="16" t="str">
        <f>IFERROR(VLOOKUP(B251,#REF!,6,FALSE),"")</f>
        <v/>
      </c>
      <c r="G251" s="17">
        <v>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0</v>
      </c>
      <c r="S251" s="20" t="s">
        <v>34</v>
      </c>
      <c r="T251" s="21">
        <v>0</v>
      </c>
      <c r="U251" s="19">
        <v>0</v>
      </c>
      <c r="V251" s="17">
        <v>107</v>
      </c>
      <c r="W251" s="22" t="s">
        <v>43</v>
      </c>
      <c r="X251" s="23" t="str">
        <f t="shared" si="15"/>
        <v>F</v>
      </c>
      <c r="Y251" s="17">
        <v>0</v>
      </c>
      <c r="Z251" s="17">
        <v>0</v>
      </c>
      <c r="AA251" s="17">
        <v>960</v>
      </c>
      <c r="AB251" s="17">
        <v>0</v>
      </c>
      <c r="AC251" s="15" t="s">
        <v>36</v>
      </c>
    </row>
    <row r="252" spans="1:29">
      <c r="A252" s="13" t="str">
        <f t="shared" si="12"/>
        <v>OverStock</v>
      </c>
      <c r="B252" s="14" t="s">
        <v>291</v>
      </c>
      <c r="C252" s="15" t="s">
        <v>71</v>
      </c>
      <c r="D252" s="24" t="str">
        <f t="shared" si="13"/>
        <v>--</v>
      </c>
      <c r="E252" s="18">
        <f t="shared" si="14"/>
        <v>18.600000000000001</v>
      </c>
      <c r="F252" s="16" t="str">
        <f>IFERROR(VLOOKUP(B252,#REF!,6,FALSE),"")</f>
        <v/>
      </c>
      <c r="G252" s="17">
        <v>160000</v>
      </c>
      <c r="H252" s="17">
        <v>0</v>
      </c>
      <c r="I252" s="17" t="str">
        <f>IFERROR(VLOOKUP(B252,#REF!,9,FALSE),"")</f>
        <v/>
      </c>
      <c r="J252" s="17">
        <v>356638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356638</v>
      </c>
      <c r="Q252" s="17">
        <v>0</v>
      </c>
      <c r="R252" s="19">
        <v>516638</v>
      </c>
      <c r="S252" s="20">
        <v>27</v>
      </c>
      <c r="T252" s="21" t="s">
        <v>34</v>
      </c>
      <c r="U252" s="19">
        <v>19163</v>
      </c>
      <c r="V252" s="17" t="s">
        <v>34</v>
      </c>
      <c r="W252" s="22" t="s">
        <v>35</v>
      </c>
      <c r="X252" s="23" t="str">
        <f t="shared" si="15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36</v>
      </c>
    </row>
    <row r="253" spans="1:29">
      <c r="A253" s="13" t="str">
        <f t="shared" si="12"/>
        <v>ZeroZero</v>
      </c>
      <c r="B253" s="14" t="s">
        <v>292</v>
      </c>
      <c r="C253" s="15" t="s">
        <v>71</v>
      </c>
      <c r="D253" s="24" t="str">
        <f t="shared" si="13"/>
        <v>--</v>
      </c>
      <c r="E253" s="18" t="str">
        <f t="shared" si="14"/>
        <v>前八週無拉料</v>
      </c>
      <c r="F253" s="16" t="str">
        <f>IFERROR(VLOOKUP(B253,#REF!,6,FALSE),"")</f>
        <v/>
      </c>
      <c r="G253" s="17">
        <v>0</v>
      </c>
      <c r="H253" s="17">
        <v>0</v>
      </c>
      <c r="I253" s="17" t="str">
        <f>IFERROR(VLOOKUP(B253,#REF!,9,FALSE),"")</f>
        <v/>
      </c>
      <c r="J253" s="17">
        <v>4375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4375</v>
      </c>
      <c r="Q253" s="17">
        <v>0</v>
      </c>
      <c r="R253" s="19">
        <v>4375</v>
      </c>
      <c r="S253" s="20" t="s">
        <v>34</v>
      </c>
      <c r="T253" s="21" t="s">
        <v>34</v>
      </c>
      <c r="U253" s="19">
        <v>0</v>
      </c>
      <c r="V253" s="17" t="s">
        <v>34</v>
      </c>
      <c r="W253" s="22" t="s">
        <v>35</v>
      </c>
      <c r="X253" s="23" t="str">
        <f t="shared" si="15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36</v>
      </c>
    </row>
    <row r="254" spans="1:29">
      <c r="A254" s="13" t="str">
        <f t="shared" si="12"/>
        <v>FCST</v>
      </c>
      <c r="B254" s="14" t="s">
        <v>293</v>
      </c>
      <c r="C254" s="15" t="s">
        <v>71</v>
      </c>
      <c r="D254" s="24">
        <f t="shared" si="13"/>
        <v>0</v>
      </c>
      <c r="E254" s="18" t="str">
        <f t="shared" si="14"/>
        <v>前八週無拉料</v>
      </c>
      <c r="F254" s="16" t="str">
        <f>IFERROR(VLOOKUP(B254,#REF!,6,FALSE),"")</f>
        <v/>
      </c>
      <c r="G254" s="17">
        <v>0</v>
      </c>
      <c r="H254" s="17">
        <v>0</v>
      </c>
      <c r="I254" s="17" t="str">
        <f>IFERROR(VLOOKUP(B254,#REF!,9,FALSE),"")</f>
        <v/>
      </c>
      <c r="J254" s="17">
        <v>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0</v>
      </c>
      <c r="Q254" s="17">
        <v>0</v>
      </c>
      <c r="R254" s="19">
        <v>0</v>
      </c>
      <c r="S254" s="20" t="s">
        <v>34</v>
      </c>
      <c r="T254" s="21">
        <v>0</v>
      </c>
      <c r="U254" s="19">
        <v>0</v>
      </c>
      <c r="V254" s="17">
        <v>4737</v>
      </c>
      <c r="W254" s="22" t="s">
        <v>43</v>
      </c>
      <c r="X254" s="23" t="str">
        <f t="shared" si="15"/>
        <v>F</v>
      </c>
      <c r="Y254" s="17">
        <v>15264</v>
      </c>
      <c r="Z254" s="17">
        <v>15203</v>
      </c>
      <c r="AA254" s="17">
        <v>15190</v>
      </c>
      <c r="AB254" s="17">
        <v>12090</v>
      </c>
      <c r="AC254" s="15" t="s">
        <v>36</v>
      </c>
    </row>
    <row r="255" spans="1:29">
      <c r="A255" s="13" t="str">
        <f t="shared" si="12"/>
        <v>Normal</v>
      </c>
      <c r="B255" s="14" t="s">
        <v>294</v>
      </c>
      <c r="C255" s="15" t="s">
        <v>71</v>
      </c>
      <c r="D255" s="24">
        <f t="shared" si="13"/>
        <v>2.2999999999999998</v>
      </c>
      <c r="E255" s="18">
        <f t="shared" si="14"/>
        <v>3</v>
      </c>
      <c r="F255" s="16" t="str">
        <f>IFERROR(VLOOKUP(B255,#REF!,6,FALSE),"")</f>
        <v/>
      </c>
      <c r="G255" s="17">
        <v>28000</v>
      </c>
      <c r="H255" s="17">
        <v>26000</v>
      </c>
      <c r="I255" s="17" t="str">
        <f>IFERROR(VLOOKUP(B255,#REF!,9,FALSE),"")</f>
        <v/>
      </c>
      <c r="J255" s="17">
        <v>12000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12000</v>
      </c>
      <c r="Q255" s="17">
        <v>0</v>
      </c>
      <c r="R255" s="19">
        <v>40000</v>
      </c>
      <c r="S255" s="20">
        <v>10</v>
      </c>
      <c r="T255" s="21">
        <v>7.8</v>
      </c>
      <c r="U255" s="19">
        <v>4000</v>
      </c>
      <c r="V255" s="17">
        <v>5119</v>
      </c>
      <c r="W255" s="22">
        <v>1.3</v>
      </c>
      <c r="X255" s="23">
        <f t="shared" si="15"/>
        <v>100</v>
      </c>
      <c r="Y255" s="17">
        <v>10025270</v>
      </c>
      <c r="Z255" s="17">
        <v>12901</v>
      </c>
      <c r="AA255" s="17">
        <v>9250</v>
      </c>
      <c r="AB255" s="17">
        <v>5100</v>
      </c>
      <c r="AC255" s="15" t="s">
        <v>36</v>
      </c>
    </row>
    <row r="256" spans="1:29">
      <c r="A256" s="13" t="str">
        <f t="shared" si="12"/>
        <v>ZeroZero</v>
      </c>
      <c r="B256" s="14" t="s">
        <v>295</v>
      </c>
      <c r="C256" s="15" t="s">
        <v>71</v>
      </c>
      <c r="D256" s="24" t="str">
        <f t="shared" si="13"/>
        <v>--</v>
      </c>
      <c r="E256" s="18" t="str">
        <f t="shared" si="14"/>
        <v>前八週無拉料</v>
      </c>
      <c r="F256" s="16" t="str">
        <f>IFERROR(VLOOKUP(B256,#REF!,6,FALSE),"")</f>
        <v/>
      </c>
      <c r="G256" s="17">
        <v>0</v>
      </c>
      <c r="H256" s="17">
        <v>0</v>
      </c>
      <c r="I256" s="17" t="str">
        <f>IFERROR(VLOOKUP(B256,#REF!,9,FALSE),"")</f>
        <v/>
      </c>
      <c r="J256" s="17">
        <v>8000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8000</v>
      </c>
      <c r="Q256" s="17">
        <v>0</v>
      </c>
      <c r="R256" s="19">
        <v>8000</v>
      </c>
      <c r="S256" s="20" t="s">
        <v>34</v>
      </c>
      <c r="T256" s="21" t="s">
        <v>34</v>
      </c>
      <c r="U256" s="19">
        <v>0</v>
      </c>
      <c r="V256" s="17" t="s">
        <v>34</v>
      </c>
      <c r="W256" s="22" t="s">
        <v>35</v>
      </c>
      <c r="X256" s="23" t="str">
        <f t="shared" si="15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36</v>
      </c>
    </row>
    <row r="257" spans="1:29">
      <c r="A257" s="13" t="str">
        <f t="shared" si="12"/>
        <v>ZeroZero</v>
      </c>
      <c r="B257" s="14" t="s">
        <v>296</v>
      </c>
      <c r="C257" s="15" t="s">
        <v>71</v>
      </c>
      <c r="D257" s="24" t="str">
        <f t="shared" si="13"/>
        <v>--</v>
      </c>
      <c r="E257" s="18" t="str">
        <f t="shared" si="14"/>
        <v>前八週無拉料</v>
      </c>
      <c r="F257" s="16" t="str">
        <f>IFERROR(VLOOKUP(B257,#REF!,6,FALSE),"")</f>
        <v/>
      </c>
      <c r="G257" s="17">
        <v>0</v>
      </c>
      <c r="H257" s="17">
        <v>0</v>
      </c>
      <c r="I257" s="17" t="str">
        <f>IFERROR(VLOOKUP(B257,#REF!,9,FALSE),"")</f>
        <v/>
      </c>
      <c r="J257" s="17">
        <v>9350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9350</v>
      </c>
      <c r="Q257" s="17">
        <v>0</v>
      </c>
      <c r="R257" s="19">
        <v>9350</v>
      </c>
      <c r="S257" s="20" t="s">
        <v>34</v>
      </c>
      <c r="T257" s="21" t="s">
        <v>34</v>
      </c>
      <c r="U257" s="19">
        <v>0</v>
      </c>
      <c r="V257" s="17" t="s">
        <v>34</v>
      </c>
      <c r="W257" s="22" t="s">
        <v>35</v>
      </c>
      <c r="X257" s="23" t="str">
        <f t="shared" si="15"/>
        <v>E</v>
      </c>
      <c r="Y257" s="17">
        <v>0</v>
      </c>
      <c r="Z257" s="17">
        <v>0</v>
      </c>
      <c r="AA257" s="17">
        <v>0</v>
      </c>
      <c r="AB257" s="17">
        <v>0</v>
      </c>
      <c r="AC257" s="15" t="s">
        <v>36</v>
      </c>
    </row>
    <row r="258" spans="1:29">
      <c r="A258" s="13" t="str">
        <f t="shared" si="12"/>
        <v>Normal</v>
      </c>
      <c r="B258" s="14" t="s">
        <v>297</v>
      </c>
      <c r="C258" s="15" t="s">
        <v>71</v>
      </c>
      <c r="D258" s="24">
        <f t="shared" si="13"/>
        <v>16.899999999999999</v>
      </c>
      <c r="E258" s="18">
        <f t="shared" si="14"/>
        <v>21.3</v>
      </c>
      <c r="F258" s="16" t="str">
        <f>IFERROR(VLOOKUP(B258,#REF!,6,FALSE),"")</f>
        <v/>
      </c>
      <c r="G258" s="17">
        <v>2000</v>
      </c>
      <c r="H258" s="17">
        <v>2000</v>
      </c>
      <c r="I258" s="17" t="str">
        <f>IFERROR(VLOOKUP(B258,#REF!,9,FALSE),"")</f>
        <v/>
      </c>
      <c r="J258" s="17">
        <v>16000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16000</v>
      </c>
      <c r="Q258" s="17">
        <v>0</v>
      </c>
      <c r="R258" s="19">
        <v>18000</v>
      </c>
      <c r="S258" s="20">
        <v>24</v>
      </c>
      <c r="T258" s="21">
        <v>19</v>
      </c>
      <c r="U258" s="19">
        <v>750</v>
      </c>
      <c r="V258" s="17">
        <v>949</v>
      </c>
      <c r="W258" s="22">
        <v>1.3</v>
      </c>
      <c r="X258" s="23">
        <f t="shared" si="15"/>
        <v>100</v>
      </c>
      <c r="Y258" s="17">
        <v>1003053</v>
      </c>
      <c r="Z258" s="17">
        <v>3660</v>
      </c>
      <c r="AA258" s="17">
        <v>2102</v>
      </c>
      <c r="AB258" s="17">
        <v>1330</v>
      </c>
      <c r="AC258" s="15" t="s">
        <v>36</v>
      </c>
    </row>
    <row r="259" spans="1:29">
      <c r="A259" s="13" t="str">
        <f t="shared" si="12"/>
        <v>FCST</v>
      </c>
      <c r="B259" s="14" t="s">
        <v>298</v>
      </c>
      <c r="C259" s="15" t="s">
        <v>71</v>
      </c>
      <c r="D259" s="24">
        <f t="shared" si="13"/>
        <v>6.8</v>
      </c>
      <c r="E259" s="18" t="str">
        <f t="shared" si="14"/>
        <v>前八週無拉料</v>
      </c>
      <c r="F259" s="16" t="str">
        <f>IFERROR(VLOOKUP(B259,#REF!,6,FALSE),"")</f>
        <v/>
      </c>
      <c r="G259" s="17">
        <v>12000</v>
      </c>
      <c r="H259" s="17">
        <v>6000</v>
      </c>
      <c r="I259" s="17" t="str">
        <f>IFERROR(VLOOKUP(B259,#REF!,9,FALSE),"")</f>
        <v/>
      </c>
      <c r="J259" s="17">
        <v>14000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14000</v>
      </c>
      <c r="Q259" s="17">
        <v>0</v>
      </c>
      <c r="R259" s="19">
        <v>26000</v>
      </c>
      <c r="S259" s="20" t="s">
        <v>34</v>
      </c>
      <c r="T259" s="21">
        <v>12.6</v>
      </c>
      <c r="U259" s="19">
        <v>0</v>
      </c>
      <c r="V259" s="17">
        <v>2056</v>
      </c>
      <c r="W259" s="22" t="s">
        <v>43</v>
      </c>
      <c r="X259" s="23" t="str">
        <f t="shared" si="15"/>
        <v>F</v>
      </c>
      <c r="Y259" s="17">
        <v>1007293</v>
      </c>
      <c r="Z259" s="17">
        <v>4861</v>
      </c>
      <c r="AA259" s="17">
        <v>7062</v>
      </c>
      <c r="AB259" s="17">
        <v>2160</v>
      </c>
      <c r="AC259" s="15" t="s">
        <v>36</v>
      </c>
    </row>
    <row r="260" spans="1:29">
      <c r="A260" s="13" t="str">
        <f t="shared" ref="A260:A323" si="16">IF(OR(U260=0,LEN(U260)=0)*OR(V260=0,LEN(V260)=0),IF(R260&gt;0,"ZeroZero","None"),IF(IF(LEN(S260)=0,0,S260)&gt;24,"OverStock",IF(U260=0,"FCST","Normal")))</f>
        <v>Normal</v>
      </c>
      <c r="B260" s="14" t="s">
        <v>299</v>
      </c>
      <c r="C260" s="15" t="s">
        <v>71</v>
      </c>
      <c r="D260" s="24" t="str">
        <f t="shared" ref="D260:D323" si="17">IF(OR(V260=0,LEN(V260)=0),"--",ROUND(J260/V260,1))</f>
        <v>--</v>
      </c>
      <c r="E260" s="18">
        <f t="shared" ref="E260:E323" si="18">IF(U260=0,"前八週無拉料",ROUND(J260/U260,1))</f>
        <v>20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20000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0</v>
      </c>
      <c r="Q260" s="17">
        <v>20000</v>
      </c>
      <c r="R260" s="19">
        <v>20000</v>
      </c>
      <c r="S260" s="20">
        <v>20</v>
      </c>
      <c r="T260" s="21" t="s">
        <v>34</v>
      </c>
      <c r="U260" s="19">
        <v>1000</v>
      </c>
      <c r="V260" s="17" t="s">
        <v>34</v>
      </c>
      <c r="W260" s="22" t="s">
        <v>35</v>
      </c>
      <c r="X260" s="23" t="str">
        <f t="shared" ref="X260:X323" si="19">IF($W260="E","E",IF($W260="F","F",IF($W260&lt;0.5,50,IF($W260&lt;2,100,150))))</f>
        <v>E</v>
      </c>
      <c r="Y260" s="17">
        <v>0</v>
      </c>
      <c r="Z260" s="17">
        <v>0</v>
      </c>
      <c r="AA260" s="17">
        <v>0</v>
      </c>
      <c r="AB260" s="17">
        <v>0</v>
      </c>
      <c r="AC260" s="15" t="s">
        <v>36</v>
      </c>
    </row>
    <row r="261" spans="1:29">
      <c r="A261" s="13" t="str">
        <f t="shared" si="16"/>
        <v>Normal</v>
      </c>
      <c r="B261" s="14" t="s">
        <v>300</v>
      </c>
      <c r="C261" s="15" t="s">
        <v>71</v>
      </c>
      <c r="D261" s="24">
        <f t="shared" si="17"/>
        <v>62.4</v>
      </c>
      <c r="E261" s="18">
        <f t="shared" si="18"/>
        <v>18.5</v>
      </c>
      <c r="F261" s="16" t="str">
        <f>IFERROR(VLOOKUP(B261,#REF!,6,FALSE),"")</f>
        <v/>
      </c>
      <c r="G261" s="17">
        <v>0</v>
      </c>
      <c r="H261" s="17">
        <v>0</v>
      </c>
      <c r="I261" s="17" t="str">
        <f>IFERROR(VLOOKUP(B261,#REF!,9,FALSE),"")</f>
        <v/>
      </c>
      <c r="J261" s="17">
        <v>60000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12000</v>
      </c>
      <c r="Q261" s="17">
        <v>48000</v>
      </c>
      <c r="R261" s="19">
        <v>60000</v>
      </c>
      <c r="S261" s="20">
        <v>18.5</v>
      </c>
      <c r="T261" s="21">
        <v>62.4</v>
      </c>
      <c r="U261" s="19">
        <v>3250</v>
      </c>
      <c r="V261" s="17">
        <v>961</v>
      </c>
      <c r="W261" s="22">
        <v>0.3</v>
      </c>
      <c r="X261" s="23">
        <f t="shared" si="19"/>
        <v>50</v>
      </c>
      <c r="Y261" s="17">
        <v>4214</v>
      </c>
      <c r="Z261" s="17">
        <v>2631</v>
      </c>
      <c r="AA261" s="17">
        <v>2120</v>
      </c>
      <c r="AB261" s="17">
        <v>1100</v>
      </c>
      <c r="AC261" s="15" t="s">
        <v>36</v>
      </c>
    </row>
    <row r="262" spans="1:29">
      <c r="A262" s="13" t="str">
        <f t="shared" si="16"/>
        <v>Normal</v>
      </c>
      <c r="B262" s="14" t="s">
        <v>301</v>
      </c>
      <c r="C262" s="15" t="s">
        <v>71</v>
      </c>
      <c r="D262" s="24">
        <f t="shared" si="17"/>
        <v>6.5</v>
      </c>
      <c r="E262" s="18">
        <f t="shared" si="18"/>
        <v>6.9</v>
      </c>
      <c r="F262" s="16" t="str">
        <f>IFERROR(VLOOKUP(B262,#REF!,6,FALSE),"")</f>
        <v/>
      </c>
      <c r="G262" s="17">
        <v>40000</v>
      </c>
      <c r="H262" s="17">
        <v>22000</v>
      </c>
      <c r="I262" s="17" t="str">
        <f>IFERROR(VLOOKUP(B262,#REF!,9,FALSE),"")</f>
        <v/>
      </c>
      <c r="J262" s="17">
        <v>26000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26000</v>
      </c>
      <c r="Q262" s="17">
        <v>0</v>
      </c>
      <c r="R262" s="19">
        <v>66000</v>
      </c>
      <c r="S262" s="20">
        <v>17.600000000000001</v>
      </c>
      <c r="T262" s="21">
        <v>16.5</v>
      </c>
      <c r="U262" s="19">
        <v>3750</v>
      </c>
      <c r="V262" s="17">
        <v>4000</v>
      </c>
      <c r="W262" s="22">
        <v>1.1000000000000001</v>
      </c>
      <c r="X262" s="23">
        <f t="shared" si="19"/>
        <v>100</v>
      </c>
      <c r="Y262" s="17">
        <v>15000</v>
      </c>
      <c r="Z262" s="17">
        <v>12000</v>
      </c>
      <c r="AA262" s="17">
        <v>12000</v>
      </c>
      <c r="AB262" s="17">
        <v>9000</v>
      </c>
      <c r="AC262" s="15" t="s">
        <v>36</v>
      </c>
    </row>
    <row r="263" spans="1:29">
      <c r="A263" s="13" t="str">
        <f t="shared" si="16"/>
        <v>Normal</v>
      </c>
      <c r="B263" s="14" t="s">
        <v>302</v>
      </c>
      <c r="C263" s="15" t="s">
        <v>71</v>
      </c>
      <c r="D263" s="24" t="str">
        <f t="shared" si="17"/>
        <v>--</v>
      </c>
      <c r="E263" s="18">
        <f t="shared" si="18"/>
        <v>0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0</v>
      </c>
      <c r="Q263" s="17">
        <v>0</v>
      </c>
      <c r="R263" s="19">
        <v>0</v>
      </c>
      <c r="S263" s="20">
        <v>0</v>
      </c>
      <c r="T263" s="21" t="s">
        <v>34</v>
      </c>
      <c r="U263" s="19">
        <v>250</v>
      </c>
      <c r="V263" s="17" t="s">
        <v>34</v>
      </c>
      <c r="W263" s="22" t="s">
        <v>35</v>
      </c>
      <c r="X263" s="23" t="str">
        <f t="shared" si="19"/>
        <v>E</v>
      </c>
      <c r="Y263" s="17">
        <v>0</v>
      </c>
      <c r="Z263" s="17">
        <v>0</v>
      </c>
      <c r="AA263" s="17">
        <v>0</v>
      </c>
      <c r="AB263" s="17">
        <v>0</v>
      </c>
      <c r="AC263" s="15" t="s">
        <v>36</v>
      </c>
    </row>
    <row r="264" spans="1:29">
      <c r="A264" s="13" t="str">
        <f t="shared" si="16"/>
        <v>Normal</v>
      </c>
      <c r="B264" s="14" t="s">
        <v>303</v>
      </c>
      <c r="C264" s="15" t="s">
        <v>71</v>
      </c>
      <c r="D264" s="24">
        <f t="shared" si="17"/>
        <v>28.5</v>
      </c>
      <c r="E264" s="18">
        <f t="shared" si="18"/>
        <v>20.5</v>
      </c>
      <c r="F264" s="16" t="str">
        <f>IFERROR(VLOOKUP(B264,#REF!,6,FALSE),"")</f>
        <v/>
      </c>
      <c r="G264" s="17">
        <v>39000</v>
      </c>
      <c r="H264" s="17">
        <v>6000</v>
      </c>
      <c r="I264" s="17" t="str">
        <f>IFERROR(VLOOKUP(B264,#REF!,9,FALSE),"")</f>
        <v/>
      </c>
      <c r="J264" s="17">
        <v>315000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135000</v>
      </c>
      <c r="Q264" s="17">
        <v>180000</v>
      </c>
      <c r="R264" s="19">
        <v>354000</v>
      </c>
      <c r="S264" s="20">
        <v>23</v>
      </c>
      <c r="T264" s="21">
        <v>32</v>
      </c>
      <c r="U264" s="19">
        <v>15375</v>
      </c>
      <c r="V264" s="17">
        <v>11071</v>
      </c>
      <c r="W264" s="22">
        <v>0.7</v>
      </c>
      <c r="X264" s="23">
        <f t="shared" si="19"/>
        <v>100</v>
      </c>
      <c r="Y264" s="17">
        <v>57140</v>
      </c>
      <c r="Z264" s="17">
        <v>25320</v>
      </c>
      <c r="AA264" s="17">
        <v>25058</v>
      </c>
      <c r="AB264" s="17">
        <v>2020</v>
      </c>
      <c r="AC264" s="15" t="s">
        <v>36</v>
      </c>
    </row>
    <row r="265" spans="1:29">
      <c r="A265" s="13" t="str">
        <f t="shared" si="16"/>
        <v>OverStock</v>
      </c>
      <c r="B265" s="14" t="s">
        <v>304</v>
      </c>
      <c r="C265" s="15" t="s">
        <v>71</v>
      </c>
      <c r="D265" s="24">
        <f t="shared" si="17"/>
        <v>12.3</v>
      </c>
      <c r="E265" s="18">
        <f t="shared" si="18"/>
        <v>16</v>
      </c>
      <c r="F265" s="16" t="str">
        <f>IFERROR(VLOOKUP(B265,#REF!,6,FALSE),"")</f>
        <v/>
      </c>
      <c r="G265" s="17">
        <v>8000</v>
      </c>
      <c r="H265" s="17">
        <v>4000</v>
      </c>
      <c r="I265" s="17" t="str">
        <f>IFERROR(VLOOKUP(B265,#REF!,9,FALSE),"")</f>
        <v/>
      </c>
      <c r="J265" s="17">
        <v>8000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8000</v>
      </c>
      <c r="Q265" s="17">
        <v>0</v>
      </c>
      <c r="R265" s="19">
        <v>16000</v>
      </c>
      <c r="S265" s="20">
        <v>32</v>
      </c>
      <c r="T265" s="21">
        <v>24.6</v>
      </c>
      <c r="U265" s="19">
        <v>500</v>
      </c>
      <c r="V265" s="17">
        <v>651</v>
      </c>
      <c r="W265" s="22">
        <v>1.3</v>
      </c>
      <c r="X265" s="23">
        <f t="shared" si="19"/>
        <v>100</v>
      </c>
      <c r="Y265" s="17">
        <v>0</v>
      </c>
      <c r="Z265" s="17">
        <v>3742</v>
      </c>
      <c r="AA265" s="17">
        <v>2614</v>
      </c>
      <c r="AB265" s="17">
        <v>480</v>
      </c>
      <c r="AC265" s="15" t="s">
        <v>36</v>
      </c>
    </row>
    <row r="266" spans="1:29">
      <c r="A266" s="13" t="str">
        <f t="shared" si="16"/>
        <v>Normal</v>
      </c>
      <c r="B266" s="14" t="s">
        <v>305</v>
      </c>
      <c r="C266" s="15" t="s">
        <v>71</v>
      </c>
      <c r="D266" s="24">
        <f t="shared" si="17"/>
        <v>17.3</v>
      </c>
      <c r="E266" s="18">
        <f t="shared" si="18"/>
        <v>15.8</v>
      </c>
      <c r="F266" s="16" t="str">
        <f>IFERROR(VLOOKUP(B266,#REF!,6,FALSE),"")</f>
        <v/>
      </c>
      <c r="G266" s="17">
        <v>75000</v>
      </c>
      <c r="H266" s="17">
        <v>75000</v>
      </c>
      <c r="I266" s="17" t="str">
        <f>IFERROR(VLOOKUP(B266,#REF!,9,FALSE),"")</f>
        <v/>
      </c>
      <c r="J266" s="17">
        <v>201000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63000</v>
      </c>
      <c r="Q266" s="17">
        <v>138000</v>
      </c>
      <c r="R266" s="19">
        <v>276000</v>
      </c>
      <c r="S266" s="20">
        <v>21.6</v>
      </c>
      <c r="T266" s="21">
        <v>23.7</v>
      </c>
      <c r="U266" s="19">
        <v>12750</v>
      </c>
      <c r="V266" s="17">
        <v>11639</v>
      </c>
      <c r="W266" s="22">
        <v>0.9</v>
      </c>
      <c r="X266" s="23">
        <f t="shared" si="19"/>
        <v>100</v>
      </c>
      <c r="Y266" s="17">
        <v>56877</v>
      </c>
      <c r="Z266" s="17">
        <v>44032</v>
      </c>
      <c r="AA266" s="17">
        <v>5372</v>
      </c>
      <c r="AB266" s="17">
        <v>0</v>
      </c>
      <c r="AC266" s="15" t="s">
        <v>36</v>
      </c>
    </row>
    <row r="267" spans="1:29">
      <c r="A267" s="13" t="str">
        <f t="shared" si="16"/>
        <v>OverStock</v>
      </c>
      <c r="B267" s="14" t="s">
        <v>306</v>
      </c>
      <c r="C267" s="15" t="s">
        <v>71</v>
      </c>
      <c r="D267" s="24">
        <f t="shared" si="17"/>
        <v>39.5</v>
      </c>
      <c r="E267" s="18">
        <f t="shared" si="18"/>
        <v>14.1</v>
      </c>
      <c r="F267" s="16" t="str">
        <f>IFERROR(VLOOKUP(B267,#REF!,6,FALSE),"")</f>
        <v/>
      </c>
      <c r="G267" s="17">
        <v>1080000</v>
      </c>
      <c r="H267" s="17">
        <v>570000</v>
      </c>
      <c r="I267" s="17" t="str">
        <f>IFERROR(VLOOKUP(B267,#REF!,9,FALSE),"")</f>
        <v/>
      </c>
      <c r="J267" s="17">
        <v>1233000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489000</v>
      </c>
      <c r="Q267" s="17">
        <v>744000</v>
      </c>
      <c r="R267" s="19">
        <v>2313000</v>
      </c>
      <c r="S267" s="20">
        <v>26.4</v>
      </c>
      <c r="T267" s="21">
        <v>74.099999999999994</v>
      </c>
      <c r="U267" s="19">
        <v>87750</v>
      </c>
      <c r="V267" s="17">
        <v>31226</v>
      </c>
      <c r="W267" s="22">
        <v>0.4</v>
      </c>
      <c r="X267" s="23">
        <f t="shared" si="19"/>
        <v>50</v>
      </c>
      <c r="Y267" s="17">
        <v>86258</v>
      </c>
      <c r="Z267" s="17">
        <v>107129</v>
      </c>
      <c r="AA267" s="17">
        <v>123794</v>
      </c>
      <c r="AB267" s="17">
        <v>1618</v>
      </c>
      <c r="AC267" s="15" t="s">
        <v>36</v>
      </c>
    </row>
    <row r="268" spans="1:29">
      <c r="A268" s="13" t="str">
        <f t="shared" si="16"/>
        <v>Normal</v>
      </c>
      <c r="B268" s="14" t="s">
        <v>307</v>
      </c>
      <c r="C268" s="15" t="s">
        <v>71</v>
      </c>
      <c r="D268" s="24">
        <f t="shared" si="17"/>
        <v>27</v>
      </c>
      <c r="E268" s="18">
        <f t="shared" si="18"/>
        <v>3</v>
      </c>
      <c r="F268" s="16" t="str">
        <f>IFERROR(VLOOKUP(B268,#REF!,6,FALSE),"")</f>
        <v/>
      </c>
      <c r="G268" s="17">
        <v>15000</v>
      </c>
      <c r="H268" s="17">
        <v>15000</v>
      </c>
      <c r="I268" s="17" t="str">
        <f>IFERROR(VLOOKUP(B268,#REF!,9,FALSE),"")</f>
        <v/>
      </c>
      <c r="J268" s="17">
        <v>9000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9000</v>
      </c>
      <c r="Q268" s="17">
        <v>0</v>
      </c>
      <c r="R268" s="19">
        <v>24000</v>
      </c>
      <c r="S268" s="20">
        <v>8</v>
      </c>
      <c r="T268" s="21">
        <v>72.099999999999994</v>
      </c>
      <c r="U268" s="19">
        <v>3000</v>
      </c>
      <c r="V268" s="17">
        <v>333</v>
      </c>
      <c r="W268" s="22">
        <v>0.1</v>
      </c>
      <c r="X268" s="23">
        <f t="shared" si="19"/>
        <v>50</v>
      </c>
      <c r="Y268" s="17">
        <v>3000</v>
      </c>
      <c r="Z268" s="17">
        <v>0</v>
      </c>
      <c r="AA268" s="17">
        <v>0</v>
      </c>
      <c r="AB268" s="17">
        <v>0</v>
      </c>
      <c r="AC268" s="15" t="s">
        <v>36</v>
      </c>
    </row>
    <row r="269" spans="1:29">
      <c r="A269" s="13" t="str">
        <f t="shared" si="16"/>
        <v>Normal</v>
      </c>
      <c r="B269" s="14" t="s">
        <v>308</v>
      </c>
      <c r="C269" s="15" t="s">
        <v>71</v>
      </c>
      <c r="D269" s="24">
        <f t="shared" si="17"/>
        <v>7.6</v>
      </c>
      <c r="E269" s="18">
        <f t="shared" si="18"/>
        <v>8</v>
      </c>
      <c r="F269" s="16" t="str">
        <f>IFERROR(VLOOKUP(B269,#REF!,6,FALSE),"")</f>
        <v/>
      </c>
      <c r="G269" s="17">
        <v>63000</v>
      </c>
      <c r="H269" s="17">
        <v>48000</v>
      </c>
      <c r="I269" s="17" t="str">
        <f>IFERROR(VLOOKUP(B269,#REF!,9,FALSE),"")</f>
        <v/>
      </c>
      <c r="J269" s="17">
        <v>123000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123000</v>
      </c>
      <c r="Q269" s="17">
        <v>0</v>
      </c>
      <c r="R269" s="19">
        <v>186000</v>
      </c>
      <c r="S269" s="20">
        <v>12.1</v>
      </c>
      <c r="T269" s="21">
        <v>11.4</v>
      </c>
      <c r="U269" s="19">
        <v>15375</v>
      </c>
      <c r="V269" s="17">
        <v>16264</v>
      </c>
      <c r="W269" s="22">
        <v>1.1000000000000001</v>
      </c>
      <c r="X269" s="23">
        <f t="shared" si="19"/>
        <v>100</v>
      </c>
      <c r="Y269" s="17">
        <v>61526</v>
      </c>
      <c r="Z269" s="17">
        <v>26131</v>
      </c>
      <c r="AA269" s="17">
        <v>79935</v>
      </c>
      <c r="AB269" s="17">
        <v>42665</v>
      </c>
      <c r="AC269" s="15" t="s">
        <v>36</v>
      </c>
    </row>
    <row r="270" spans="1:29">
      <c r="A270" s="13" t="str">
        <f t="shared" si="16"/>
        <v>Normal</v>
      </c>
      <c r="B270" s="14" t="s">
        <v>309</v>
      </c>
      <c r="C270" s="15" t="s">
        <v>71</v>
      </c>
      <c r="D270" s="24">
        <f t="shared" si="17"/>
        <v>4</v>
      </c>
      <c r="E270" s="18">
        <f t="shared" si="18"/>
        <v>5.2</v>
      </c>
      <c r="F270" s="16" t="str">
        <f>IFERROR(VLOOKUP(B270,#REF!,6,FALSE),"")</f>
        <v/>
      </c>
      <c r="G270" s="17">
        <v>840000</v>
      </c>
      <c r="H270" s="17">
        <v>810000</v>
      </c>
      <c r="I270" s="17" t="str">
        <f>IFERROR(VLOOKUP(B270,#REF!,9,FALSE),"")</f>
        <v/>
      </c>
      <c r="J270" s="17">
        <v>303000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303000</v>
      </c>
      <c r="Q270" s="17">
        <v>0</v>
      </c>
      <c r="R270" s="19">
        <v>1143000</v>
      </c>
      <c r="S270" s="20">
        <v>19.5</v>
      </c>
      <c r="T270" s="21">
        <v>15.2</v>
      </c>
      <c r="U270" s="19">
        <v>58500</v>
      </c>
      <c r="V270" s="17">
        <v>75000</v>
      </c>
      <c r="W270" s="22">
        <v>1.3</v>
      </c>
      <c r="X270" s="23">
        <f t="shared" si="19"/>
        <v>100</v>
      </c>
      <c r="Y270" s="17">
        <v>111000</v>
      </c>
      <c r="Z270" s="17">
        <v>312000</v>
      </c>
      <c r="AA270" s="17">
        <v>303000</v>
      </c>
      <c r="AB270" s="17">
        <v>135000</v>
      </c>
      <c r="AC270" s="15" t="s">
        <v>36</v>
      </c>
    </row>
    <row r="271" spans="1:29">
      <c r="A271" s="13" t="str">
        <f t="shared" si="16"/>
        <v>Normal</v>
      </c>
      <c r="B271" s="14" t="s">
        <v>310</v>
      </c>
      <c r="C271" s="15" t="s">
        <v>71</v>
      </c>
      <c r="D271" s="24">
        <f t="shared" si="17"/>
        <v>88.6</v>
      </c>
      <c r="E271" s="18">
        <f t="shared" si="18"/>
        <v>14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21000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21000</v>
      </c>
      <c r="Q271" s="17">
        <v>0</v>
      </c>
      <c r="R271" s="19">
        <v>21000</v>
      </c>
      <c r="S271" s="20">
        <v>14</v>
      </c>
      <c r="T271" s="21">
        <v>88.6</v>
      </c>
      <c r="U271" s="19">
        <v>1500</v>
      </c>
      <c r="V271" s="17">
        <v>237</v>
      </c>
      <c r="W271" s="22">
        <v>0.2</v>
      </c>
      <c r="X271" s="23">
        <f t="shared" si="19"/>
        <v>50</v>
      </c>
      <c r="Y271" s="17">
        <v>0</v>
      </c>
      <c r="Z271" s="17">
        <v>1233</v>
      </c>
      <c r="AA271" s="17">
        <v>990</v>
      </c>
      <c r="AB271" s="17">
        <v>900</v>
      </c>
      <c r="AC271" s="15" t="s">
        <v>36</v>
      </c>
    </row>
    <row r="272" spans="1:29">
      <c r="A272" s="13" t="str">
        <f t="shared" si="16"/>
        <v>OverStock</v>
      </c>
      <c r="B272" s="14" t="s">
        <v>311</v>
      </c>
      <c r="C272" s="15" t="s">
        <v>71</v>
      </c>
      <c r="D272" s="24">
        <f t="shared" si="17"/>
        <v>20.3</v>
      </c>
      <c r="E272" s="18">
        <f t="shared" si="18"/>
        <v>24</v>
      </c>
      <c r="F272" s="16" t="str">
        <f>IFERROR(VLOOKUP(B272,#REF!,6,FALSE),"")</f>
        <v/>
      </c>
      <c r="G272" s="17">
        <v>21000</v>
      </c>
      <c r="H272" s="17">
        <v>3000</v>
      </c>
      <c r="I272" s="17" t="str">
        <f>IFERROR(VLOOKUP(B272,#REF!,9,FALSE),"")</f>
        <v/>
      </c>
      <c r="J272" s="17">
        <v>9000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9000</v>
      </c>
      <c r="Q272" s="17">
        <v>0</v>
      </c>
      <c r="R272" s="19">
        <v>30000</v>
      </c>
      <c r="S272" s="20">
        <v>80</v>
      </c>
      <c r="T272" s="21">
        <v>67.599999999999994</v>
      </c>
      <c r="U272" s="19">
        <v>375</v>
      </c>
      <c r="V272" s="17">
        <v>444</v>
      </c>
      <c r="W272" s="22">
        <v>1.2</v>
      </c>
      <c r="X272" s="23">
        <f t="shared" si="19"/>
        <v>100</v>
      </c>
      <c r="Y272" s="17">
        <v>0</v>
      </c>
      <c r="Z272" s="17">
        <v>2000</v>
      </c>
      <c r="AA272" s="17">
        <v>2000</v>
      </c>
      <c r="AB272" s="17">
        <v>0</v>
      </c>
      <c r="AC272" s="15" t="s">
        <v>36</v>
      </c>
    </row>
    <row r="273" spans="1:29">
      <c r="A273" s="13" t="str">
        <f t="shared" si="16"/>
        <v>ZeroZero</v>
      </c>
      <c r="B273" s="14" t="s">
        <v>312</v>
      </c>
      <c r="C273" s="15" t="s">
        <v>71</v>
      </c>
      <c r="D273" s="24" t="str">
        <f t="shared" si="17"/>
        <v>--</v>
      </c>
      <c r="E273" s="18" t="str">
        <f t="shared" si="18"/>
        <v>前八週無拉料</v>
      </c>
      <c r="F273" s="16" t="str">
        <f>IFERROR(VLOOKUP(B273,#REF!,6,FALSE),"")</f>
        <v/>
      </c>
      <c r="G273" s="17">
        <v>0</v>
      </c>
      <c r="H273" s="17">
        <v>0</v>
      </c>
      <c r="I273" s="17" t="str">
        <f>IFERROR(VLOOKUP(B273,#REF!,9,FALSE),"")</f>
        <v/>
      </c>
      <c r="J273" s="17">
        <v>126000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126000</v>
      </c>
      <c r="Q273" s="17">
        <v>0</v>
      </c>
      <c r="R273" s="19">
        <v>126000</v>
      </c>
      <c r="S273" s="20" t="s">
        <v>34</v>
      </c>
      <c r="T273" s="21" t="s">
        <v>34</v>
      </c>
      <c r="U273" s="19">
        <v>0</v>
      </c>
      <c r="V273" s="17" t="s">
        <v>34</v>
      </c>
      <c r="W273" s="22" t="s">
        <v>35</v>
      </c>
      <c r="X273" s="23" t="str">
        <f t="shared" si="19"/>
        <v>E</v>
      </c>
      <c r="Y273" s="17">
        <v>0</v>
      </c>
      <c r="Z273" s="17">
        <v>0</v>
      </c>
      <c r="AA273" s="17">
        <v>0</v>
      </c>
      <c r="AB273" s="17">
        <v>0</v>
      </c>
      <c r="AC273" s="15" t="s">
        <v>36</v>
      </c>
    </row>
    <row r="274" spans="1:29">
      <c r="A274" s="13" t="str">
        <f t="shared" si="16"/>
        <v>Normal</v>
      </c>
      <c r="B274" s="14" t="s">
        <v>313</v>
      </c>
      <c r="C274" s="15" t="s">
        <v>71</v>
      </c>
      <c r="D274" s="24">
        <f t="shared" si="17"/>
        <v>0.1</v>
      </c>
      <c r="E274" s="18">
        <f t="shared" si="18"/>
        <v>0.2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3000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3000</v>
      </c>
      <c r="Q274" s="17">
        <v>0</v>
      </c>
      <c r="R274" s="19">
        <v>3000</v>
      </c>
      <c r="S274" s="20">
        <v>0.2</v>
      </c>
      <c r="T274" s="21">
        <v>0.1</v>
      </c>
      <c r="U274" s="19">
        <v>18750</v>
      </c>
      <c r="V274" s="17">
        <v>32552</v>
      </c>
      <c r="W274" s="22">
        <v>1.7</v>
      </c>
      <c r="X274" s="23">
        <f t="shared" si="19"/>
        <v>100</v>
      </c>
      <c r="Y274" s="17">
        <v>45778</v>
      </c>
      <c r="Z274" s="17">
        <v>144546</v>
      </c>
      <c r="AA274" s="17">
        <v>109354</v>
      </c>
      <c r="AB274" s="17">
        <v>19726</v>
      </c>
      <c r="AC274" s="15" t="s">
        <v>36</v>
      </c>
    </row>
    <row r="275" spans="1:29">
      <c r="A275" s="13" t="str">
        <f t="shared" si="16"/>
        <v>ZeroZero</v>
      </c>
      <c r="B275" s="14" t="s">
        <v>314</v>
      </c>
      <c r="C275" s="15" t="s">
        <v>71</v>
      </c>
      <c r="D275" s="24" t="str">
        <f t="shared" si="17"/>
        <v>--</v>
      </c>
      <c r="E275" s="18" t="str">
        <f t="shared" si="18"/>
        <v>前八週無拉料</v>
      </c>
      <c r="F275" s="16" t="str">
        <f>IFERROR(VLOOKUP(B275,#REF!,6,FALSE),"")</f>
        <v/>
      </c>
      <c r="G275" s="17">
        <v>585000</v>
      </c>
      <c r="H275" s="17">
        <v>195000</v>
      </c>
      <c r="I275" s="17" t="str">
        <f>IFERROR(VLOOKUP(B275,#REF!,9,FALSE),"")</f>
        <v/>
      </c>
      <c r="J275" s="17">
        <v>144000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144000</v>
      </c>
      <c r="R275" s="19">
        <v>729000</v>
      </c>
      <c r="S275" s="20" t="s">
        <v>34</v>
      </c>
      <c r="T275" s="21" t="s">
        <v>34</v>
      </c>
      <c r="U275" s="19">
        <v>0</v>
      </c>
      <c r="V275" s="17" t="s">
        <v>34</v>
      </c>
      <c r="W275" s="22" t="s">
        <v>35</v>
      </c>
      <c r="X275" s="23" t="str">
        <f t="shared" si="19"/>
        <v>E</v>
      </c>
      <c r="Y275" s="17">
        <v>0</v>
      </c>
      <c r="Z275" s="17">
        <v>0</v>
      </c>
      <c r="AA275" s="17">
        <v>0</v>
      </c>
      <c r="AB275" s="17">
        <v>0</v>
      </c>
      <c r="AC275" s="15" t="s">
        <v>36</v>
      </c>
    </row>
    <row r="276" spans="1:29">
      <c r="A276" s="13" t="str">
        <f t="shared" si="16"/>
        <v>Normal</v>
      </c>
      <c r="B276" s="14" t="s">
        <v>315</v>
      </c>
      <c r="C276" s="15" t="s">
        <v>71</v>
      </c>
      <c r="D276" s="24">
        <f t="shared" si="17"/>
        <v>27.7</v>
      </c>
      <c r="E276" s="18">
        <f t="shared" si="18"/>
        <v>8.8000000000000007</v>
      </c>
      <c r="F276" s="16" t="str">
        <f>IFERROR(VLOOKUP(B276,#REF!,6,FALSE),"")</f>
        <v/>
      </c>
      <c r="G276" s="17">
        <v>69000</v>
      </c>
      <c r="H276" s="17">
        <v>69000</v>
      </c>
      <c r="I276" s="17" t="str">
        <f>IFERROR(VLOOKUP(B276,#REF!,9,FALSE),"")</f>
        <v/>
      </c>
      <c r="J276" s="17">
        <v>240000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240000</v>
      </c>
      <c r="Q276" s="17">
        <v>0</v>
      </c>
      <c r="R276" s="19">
        <v>309000</v>
      </c>
      <c r="S276" s="20">
        <v>11.3</v>
      </c>
      <c r="T276" s="21">
        <v>35.700000000000003</v>
      </c>
      <c r="U276" s="19">
        <v>27375</v>
      </c>
      <c r="V276" s="17">
        <v>8667</v>
      </c>
      <c r="W276" s="22">
        <v>0.3</v>
      </c>
      <c r="X276" s="23">
        <f t="shared" si="19"/>
        <v>50</v>
      </c>
      <c r="Y276" s="17">
        <v>75000</v>
      </c>
      <c r="Z276" s="17">
        <v>3000</v>
      </c>
      <c r="AA276" s="17">
        <v>0</v>
      </c>
      <c r="AB276" s="17">
        <v>0</v>
      </c>
      <c r="AC276" s="15" t="s">
        <v>36</v>
      </c>
    </row>
    <row r="277" spans="1:29">
      <c r="A277" s="13" t="str">
        <f t="shared" si="16"/>
        <v>OverStock</v>
      </c>
      <c r="B277" s="14" t="s">
        <v>316</v>
      </c>
      <c r="C277" s="15" t="s">
        <v>71</v>
      </c>
      <c r="D277" s="24">
        <f t="shared" si="17"/>
        <v>7.4</v>
      </c>
      <c r="E277" s="18">
        <f t="shared" si="18"/>
        <v>10.5</v>
      </c>
      <c r="F277" s="16" t="str">
        <f>IFERROR(VLOOKUP(B277,#REF!,6,FALSE),"")</f>
        <v/>
      </c>
      <c r="G277" s="17">
        <v>4668000</v>
      </c>
      <c r="H277" s="17">
        <v>3168000</v>
      </c>
      <c r="I277" s="17" t="str">
        <f>IFERROR(VLOOKUP(B277,#REF!,9,FALSE),"")</f>
        <v/>
      </c>
      <c r="J277" s="17">
        <v>2835000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1539000</v>
      </c>
      <c r="Q277" s="17">
        <v>1296000</v>
      </c>
      <c r="R277" s="19">
        <v>7503000</v>
      </c>
      <c r="S277" s="20">
        <v>27.7</v>
      </c>
      <c r="T277" s="21">
        <v>19.5</v>
      </c>
      <c r="U277" s="19">
        <v>270750</v>
      </c>
      <c r="V277" s="17">
        <v>384274</v>
      </c>
      <c r="W277" s="22">
        <v>1.4</v>
      </c>
      <c r="X277" s="23">
        <f t="shared" si="19"/>
        <v>100</v>
      </c>
      <c r="Y277" s="17">
        <v>671918</v>
      </c>
      <c r="Z277" s="17">
        <v>1604946</v>
      </c>
      <c r="AA277" s="17">
        <v>1438009</v>
      </c>
      <c r="AB277" s="17">
        <v>669624</v>
      </c>
      <c r="AC277" s="15" t="s">
        <v>36</v>
      </c>
    </row>
    <row r="278" spans="1:29">
      <c r="A278" s="13" t="str">
        <f t="shared" si="16"/>
        <v>Normal</v>
      </c>
      <c r="B278" s="14" t="s">
        <v>317</v>
      </c>
      <c r="C278" s="15" t="s">
        <v>71</v>
      </c>
      <c r="D278" s="24">
        <f t="shared" si="17"/>
        <v>5</v>
      </c>
      <c r="E278" s="18">
        <f t="shared" si="18"/>
        <v>6.6</v>
      </c>
      <c r="F278" s="16" t="str">
        <f>IFERROR(VLOOKUP(B278,#REF!,6,FALSE),"")</f>
        <v/>
      </c>
      <c r="G278" s="17">
        <v>1740000</v>
      </c>
      <c r="H278" s="17">
        <v>1440000</v>
      </c>
      <c r="I278" s="17" t="str">
        <f>IFERROR(VLOOKUP(B278,#REF!,9,FALSE),"")</f>
        <v/>
      </c>
      <c r="J278" s="17">
        <v>891000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888000</v>
      </c>
      <c r="Q278" s="17">
        <v>3000</v>
      </c>
      <c r="R278" s="19">
        <v>2631000</v>
      </c>
      <c r="S278" s="20">
        <v>19.5</v>
      </c>
      <c r="T278" s="21">
        <v>14.7</v>
      </c>
      <c r="U278" s="19">
        <v>135000</v>
      </c>
      <c r="V278" s="17">
        <v>178652</v>
      </c>
      <c r="W278" s="22">
        <v>1.3</v>
      </c>
      <c r="X278" s="23">
        <f t="shared" si="19"/>
        <v>100</v>
      </c>
      <c r="Y278" s="17">
        <v>307171</v>
      </c>
      <c r="Z278" s="17">
        <v>721080</v>
      </c>
      <c r="AA278" s="17">
        <v>709164</v>
      </c>
      <c r="AB278" s="17">
        <v>339720</v>
      </c>
      <c r="AC278" s="15" t="s">
        <v>36</v>
      </c>
    </row>
    <row r="279" spans="1:29">
      <c r="A279" s="13" t="str">
        <f t="shared" si="16"/>
        <v>Normal</v>
      </c>
      <c r="B279" s="14" t="s">
        <v>318</v>
      </c>
      <c r="C279" s="15" t="s">
        <v>71</v>
      </c>
      <c r="D279" s="24">
        <f t="shared" si="17"/>
        <v>11.8</v>
      </c>
      <c r="E279" s="18">
        <f t="shared" si="18"/>
        <v>7.7</v>
      </c>
      <c r="F279" s="16" t="str">
        <f>IFERROR(VLOOKUP(B279,#REF!,6,FALSE),"")</f>
        <v/>
      </c>
      <c r="G279" s="17">
        <v>105000</v>
      </c>
      <c r="H279" s="17">
        <v>105000</v>
      </c>
      <c r="I279" s="17" t="str">
        <f>IFERROR(VLOOKUP(B279,#REF!,9,FALSE),"")</f>
        <v/>
      </c>
      <c r="J279" s="17">
        <v>153000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153000</v>
      </c>
      <c r="Q279" s="17">
        <v>0</v>
      </c>
      <c r="R279" s="19">
        <v>258000</v>
      </c>
      <c r="S279" s="20">
        <v>13</v>
      </c>
      <c r="T279" s="21">
        <v>19.899999999999999</v>
      </c>
      <c r="U279" s="19">
        <v>19875</v>
      </c>
      <c r="V279" s="17">
        <v>12976</v>
      </c>
      <c r="W279" s="22">
        <v>0.7</v>
      </c>
      <c r="X279" s="23">
        <f t="shared" si="19"/>
        <v>100</v>
      </c>
      <c r="Y279" s="17">
        <v>10049502</v>
      </c>
      <c r="Z279" s="17">
        <v>49160</v>
      </c>
      <c r="AA279" s="17">
        <v>20680</v>
      </c>
      <c r="AB279" s="17">
        <v>16580</v>
      </c>
      <c r="AC279" s="15" t="s">
        <v>36</v>
      </c>
    </row>
    <row r="280" spans="1:29">
      <c r="A280" s="13" t="str">
        <f t="shared" si="16"/>
        <v>Normal</v>
      </c>
      <c r="B280" s="14" t="s">
        <v>319</v>
      </c>
      <c r="C280" s="15" t="s">
        <v>71</v>
      </c>
      <c r="D280" s="24">
        <f t="shared" si="17"/>
        <v>10.7</v>
      </c>
      <c r="E280" s="18">
        <f t="shared" si="18"/>
        <v>8.6</v>
      </c>
      <c r="F280" s="16" t="str">
        <f>IFERROR(VLOOKUP(B280,#REF!,6,FALSE),"")</f>
        <v/>
      </c>
      <c r="G280" s="17">
        <v>60000</v>
      </c>
      <c r="H280" s="17">
        <v>60000</v>
      </c>
      <c r="I280" s="17" t="str">
        <f>IFERROR(VLOOKUP(B280,#REF!,9,FALSE),"")</f>
        <v/>
      </c>
      <c r="J280" s="17">
        <v>42000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42000</v>
      </c>
      <c r="Q280" s="17">
        <v>0</v>
      </c>
      <c r="R280" s="19">
        <v>102000</v>
      </c>
      <c r="S280" s="20">
        <v>20.9</v>
      </c>
      <c r="T280" s="21">
        <v>25.9</v>
      </c>
      <c r="U280" s="19">
        <v>4875</v>
      </c>
      <c r="V280" s="17">
        <v>3936</v>
      </c>
      <c r="W280" s="22">
        <v>0.8</v>
      </c>
      <c r="X280" s="23">
        <f t="shared" si="19"/>
        <v>100</v>
      </c>
      <c r="Y280" s="17">
        <v>1009754</v>
      </c>
      <c r="Z280" s="17">
        <v>17280</v>
      </c>
      <c r="AA280" s="17">
        <v>8940</v>
      </c>
      <c r="AB280" s="17">
        <v>5400</v>
      </c>
      <c r="AC280" s="15" t="s">
        <v>36</v>
      </c>
    </row>
    <row r="281" spans="1:29">
      <c r="A281" s="13" t="str">
        <f t="shared" si="16"/>
        <v>OverStock</v>
      </c>
      <c r="B281" s="14" t="s">
        <v>320</v>
      </c>
      <c r="C281" s="15" t="s">
        <v>71</v>
      </c>
      <c r="D281" s="24">
        <f t="shared" si="17"/>
        <v>0</v>
      </c>
      <c r="E281" s="18">
        <f t="shared" si="18"/>
        <v>0</v>
      </c>
      <c r="F281" s="16" t="str">
        <f>IFERROR(VLOOKUP(B281,#REF!,6,FALSE),"")</f>
        <v/>
      </c>
      <c r="G281" s="17">
        <v>162000</v>
      </c>
      <c r="H281" s="17">
        <v>144000</v>
      </c>
      <c r="I281" s="17" t="str">
        <f>IFERROR(VLOOKUP(B281,#REF!,9,FALSE),"")</f>
        <v/>
      </c>
      <c r="J281" s="17">
        <v>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0</v>
      </c>
      <c r="Q281" s="17">
        <v>0</v>
      </c>
      <c r="R281" s="19">
        <v>162000</v>
      </c>
      <c r="S281" s="20">
        <v>33.200000000000003</v>
      </c>
      <c r="T281" s="21">
        <v>28.6</v>
      </c>
      <c r="U281" s="19">
        <v>4875</v>
      </c>
      <c r="V281" s="17">
        <v>5673</v>
      </c>
      <c r="W281" s="22">
        <v>1.2</v>
      </c>
      <c r="X281" s="23">
        <f t="shared" si="19"/>
        <v>100</v>
      </c>
      <c r="Y281" s="17">
        <v>1004357</v>
      </c>
      <c r="Z281" s="17">
        <v>23976</v>
      </c>
      <c r="AA281" s="17">
        <v>23360</v>
      </c>
      <c r="AB281" s="17">
        <v>15360</v>
      </c>
      <c r="AC281" s="15" t="s">
        <v>36</v>
      </c>
    </row>
    <row r="282" spans="1:29">
      <c r="A282" s="13" t="str">
        <f t="shared" si="16"/>
        <v>OverStock</v>
      </c>
      <c r="B282" s="14" t="s">
        <v>321</v>
      </c>
      <c r="C282" s="15" t="s">
        <v>71</v>
      </c>
      <c r="D282" s="24">
        <f t="shared" si="17"/>
        <v>3.8</v>
      </c>
      <c r="E282" s="18">
        <f t="shared" si="18"/>
        <v>5.5</v>
      </c>
      <c r="F282" s="16" t="str">
        <f>IFERROR(VLOOKUP(B282,#REF!,6,FALSE),"")</f>
        <v/>
      </c>
      <c r="G282" s="17">
        <v>273000</v>
      </c>
      <c r="H282" s="17">
        <v>174000</v>
      </c>
      <c r="I282" s="17" t="str">
        <f>IFERROR(VLOOKUP(B282,#REF!,9,FALSE),"")</f>
        <v/>
      </c>
      <c r="J282" s="17">
        <v>78000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78000</v>
      </c>
      <c r="R282" s="19">
        <v>351000</v>
      </c>
      <c r="S282" s="20">
        <v>24.6</v>
      </c>
      <c r="T282" s="21">
        <v>17.2</v>
      </c>
      <c r="U282" s="19">
        <v>14250</v>
      </c>
      <c r="V282" s="17">
        <v>20409</v>
      </c>
      <c r="W282" s="22">
        <v>1.4</v>
      </c>
      <c r="X282" s="23">
        <f t="shared" si="19"/>
        <v>100</v>
      </c>
      <c r="Y282" s="17">
        <v>70250</v>
      </c>
      <c r="Z282" s="17">
        <v>64721</v>
      </c>
      <c r="AA282" s="17">
        <v>48814</v>
      </c>
      <c r="AB282" s="17">
        <v>13000</v>
      </c>
      <c r="AC282" s="15" t="s">
        <v>36</v>
      </c>
    </row>
    <row r="283" spans="1:29">
      <c r="A283" s="13" t="str">
        <f t="shared" si="16"/>
        <v>OverStock</v>
      </c>
      <c r="B283" s="14" t="s">
        <v>322</v>
      </c>
      <c r="C283" s="15" t="s">
        <v>71</v>
      </c>
      <c r="D283" s="24">
        <f t="shared" si="17"/>
        <v>2.2999999999999998</v>
      </c>
      <c r="E283" s="18">
        <f t="shared" si="18"/>
        <v>2.2999999999999998</v>
      </c>
      <c r="F283" s="16" t="str">
        <f>IFERROR(VLOOKUP(B283,#REF!,6,FALSE),"")</f>
        <v/>
      </c>
      <c r="G283" s="17">
        <v>1035000</v>
      </c>
      <c r="H283" s="17">
        <v>495000</v>
      </c>
      <c r="I283" s="17" t="str">
        <f>IFERROR(VLOOKUP(B283,#REF!,9,FALSE),"")</f>
        <v/>
      </c>
      <c r="J283" s="17">
        <v>81000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81000</v>
      </c>
      <c r="Q283" s="17">
        <v>0</v>
      </c>
      <c r="R283" s="19">
        <v>1116000</v>
      </c>
      <c r="S283" s="20">
        <v>31.3</v>
      </c>
      <c r="T283" s="21">
        <v>31.1</v>
      </c>
      <c r="U283" s="19">
        <v>35625</v>
      </c>
      <c r="V283" s="17">
        <v>35906</v>
      </c>
      <c r="W283" s="22">
        <v>1</v>
      </c>
      <c r="X283" s="23">
        <f t="shared" si="19"/>
        <v>100</v>
      </c>
      <c r="Y283" s="17">
        <v>50102</v>
      </c>
      <c r="Z283" s="17">
        <v>115926</v>
      </c>
      <c r="AA283" s="17">
        <v>157520</v>
      </c>
      <c r="AB283" s="17">
        <v>94055</v>
      </c>
      <c r="AC283" s="15" t="s">
        <v>36</v>
      </c>
    </row>
    <row r="284" spans="1:29">
      <c r="A284" s="13" t="str">
        <f t="shared" si="16"/>
        <v>FCST</v>
      </c>
      <c r="B284" s="14" t="s">
        <v>323</v>
      </c>
      <c r="C284" s="15" t="s">
        <v>71</v>
      </c>
      <c r="D284" s="24">
        <f t="shared" si="17"/>
        <v>45</v>
      </c>
      <c r="E284" s="18" t="str">
        <f t="shared" si="18"/>
        <v>前八週無拉料</v>
      </c>
      <c r="F284" s="16" t="str">
        <f>IFERROR(VLOOKUP(B284,#REF!,6,FALSE),"")</f>
        <v/>
      </c>
      <c r="G284" s="17">
        <v>3000</v>
      </c>
      <c r="H284" s="17">
        <v>3000</v>
      </c>
      <c r="I284" s="17" t="str">
        <f>IFERROR(VLOOKUP(B284,#REF!,9,FALSE),"")</f>
        <v/>
      </c>
      <c r="J284" s="17">
        <v>15000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15000</v>
      </c>
      <c r="Q284" s="17">
        <v>0</v>
      </c>
      <c r="R284" s="19">
        <v>18000</v>
      </c>
      <c r="S284" s="20" t="s">
        <v>34</v>
      </c>
      <c r="T284" s="21">
        <v>54.1</v>
      </c>
      <c r="U284" s="19">
        <v>0</v>
      </c>
      <c r="V284" s="17">
        <v>333</v>
      </c>
      <c r="W284" s="22" t="s">
        <v>43</v>
      </c>
      <c r="X284" s="23" t="str">
        <f t="shared" si="19"/>
        <v>F</v>
      </c>
      <c r="Y284" s="17">
        <v>0</v>
      </c>
      <c r="Z284" s="17">
        <v>0</v>
      </c>
      <c r="AA284" s="17">
        <v>3000</v>
      </c>
      <c r="AB284" s="17">
        <v>0</v>
      </c>
      <c r="AC284" s="15" t="s">
        <v>36</v>
      </c>
    </row>
    <row r="285" spans="1:29">
      <c r="A285" s="13" t="str">
        <f t="shared" si="16"/>
        <v>OverStock</v>
      </c>
      <c r="B285" s="14" t="s">
        <v>324</v>
      </c>
      <c r="C285" s="15" t="s">
        <v>71</v>
      </c>
      <c r="D285" s="24">
        <f t="shared" si="17"/>
        <v>2.6</v>
      </c>
      <c r="E285" s="18">
        <f t="shared" si="18"/>
        <v>10.7</v>
      </c>
      <c r="F285" s="16" t="str">
        <f>IFERROR(VLOOKUP(B285,#REF!,6,FALSE),"")</f>
        <v/>
      </c>
      <c r="G285" s="17">
        <v>39000</v>
      </c>
      <c r="H285" s="17">
        <v>18000</v>
      </c>
      <c r="I285" s="17" t="str">
        <f>IFERROR(VLOOKUP(B285,#REF!,9,FALSE),"")</f>
        <v/>
      </c>
      <c r="J285" s="17">
        <v>12000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12000</v>
      </c>
      <c r="Q285" s="17">
        <v>0</v>
      </c>
      <c r="R285" s="19">
        <v>51000</v>
      </c>
      <c r="S285" s="20">
        <v>45.3</v>
      </c>
      <c r="T285" s="21">
        <v>10.9</v>
      </c>
      <c r="U285" s="19">
        <v>1125</v>
      </c>
      <c r="V285" s="17">
        <v>4661</v>
      </c>
      <c r="W285" s="22">
        <v>4.0999999999999996</v>
      </c>
      <c r="X285" s="23">
        <f t="shared" si="19"/>
        <v>150</v>
      </c>
      <c r="Y285" s="17">
        <v>1014717</v>
      </c>
      <c r="Z285" s="17">
        <v>14770</v>
      </c>
      <c r="AA285" s="17">
        <v>13542</v>
      </c>
      <c r="AB285" s="17">
        <v>7170</v>
      </c>
      <c r="AC285" s="15" t="s">
        <v>36</v>
      </c>
    </row>
    <row r="286" spans="1:29">
      <c r="A286" s="13" t="str">
        <f t="shared" si="16"/>
        <v>Normal</v>
      </c>
      <c r="B286" s="14" t="s">
        <v>325</v>
      </c>
      <c r="C286" s="15" t="s">
        <v>71</v>
      </c>
      <c r="D286" s="24">
        <f t="shared" si="17"/>
        <v>1</v>
      </c>
      <c r="E286" s="18">
        <f t="shared" si="18"/>
        <v>1.6</v>
      </c>
      <c r="F286" s="16" t="str">
        <f>IFERROR(VLOOKUP(B286,#REF!,6,FALSE),"")</f>
        <v/>
      </c>
      <c r="G286" s="17">
        <v>36000</v>
      </c>
      <c r="H286" s="17">
        <v>0</v>
      </c>
      <c r="I286" s="17" t="str">
        <f>IFERROR(VLOOKUP(B286,#REF!,9,FALSE),"")</f>
        <v/>
      </c>
      <c r="J286" s="17">
        <v>3000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3000</v>
      </c>
      <c r="Q286" s="17">
        <v>0</v>
      </c>
      <c r="R286" s="19">
        <v>39000</v>
      </c>
      <c r="S286" s="20">
        <v>20.8</v>
      </c>
      <c r="T286" s="21">
        <v>13.6</v>
      </c>
      <c r="U286" s="19">
        <v>1875</v>
      </c>
      <c r="V286" s="17">
        <v>2869</v>
      </c>
      <c r="W286" s="22">
        <v>1.5</v>
      </c>
      <c r="X286" s="23">
        <f t="shared" si="19"/>
        <v>100</v>
      </c>
      <c r="Y286" s="17">
        <v>20810</v>
      </c>
      <c r="Z286" s="17">
        <v>2501</v>
      </c>
      <c r="AA286" s="17">
        <v>3055</v>
      </c>
      <c r="AB286" s="17">
        <v>3009</v>
      </c>
      <c r="AC286" s="15" t="s">
        <v>36</v>
      </c>
    </row>
    <row r="287" spans="1:29">
      <c r="A287" s="13" t="str">
        <f t="shared" si="16"/>
        <v>Normal</v>
      </c>
      <c r="B287" s="14" t="s">
        <v>326</v>
      </c>
      <c r="C287" s="15" t="s">
        <v>71</v>
      </c>
      <c r="D287" s="24" t="str">
        <f t="shared" si="17"/>
        <v>--</v>
      </c>
      <c r="E287" s="18">
        <f t="shared" si="18"/>
        <v>16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6000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6000</v>
      </c>
      <c r="Q287" s="17">
        <v>0</v>
      </c>
      <c r="R287" s="19">
        <v>6000</v>
      </c>
      <c r="S287" s="20">
        <v>16</v>
      </c>
      <c r="T287" s="21" t="s">
        <v>34</v>
      </c>
      <c r="U287" s="19">
        <v>375</v>
      </c>
      <c r="V287" s="17" t="s">
        <v>34</v>
      </c>
      <c r="W287" s="22" t="s">
        <v>35</v>
      </c>
      <c r="X287" s="23" t="str">
        <f t="shared" si="19"/>
        <v>E</v>
      </c>
      <c r="Y287" s="17">
        <v>0</v>
      </c>
      <c r="Z287" s="17">
        <v>0</v>
      </c>
      <c r="AA287" s="17">
        <v>0</v>
      </c>
      <c r="AB287" s="17">
        <v>0</v>
      </c>
      <c r="AC287" s="15" t="s">
        <v>36</v>
      </c>
    </row>
    <row r="288" spans="1:29">
      <c r="A288" s="13" t="str">
        <f t="shared" si="16"/>
        <v>OverStock</v>
      </c>
      <c r="B288" s="14" t="s">
        <v>327</v>
      </c>
      <c r="C288" s="15" t="s">
        <v>71</v>
      </c>
      <c r="D288" s="24">
        <f t="shared" si="17"/>
        <v>15.3</v>
      </c>
      <c r="E288" s="18">
        <f t="shared" si="18"/>
        <v>10.8</v>
      </c>
      <c r="F288" s="16" t="str">
        <f>IFERROR(VLOOKUP(B288,#REF!,6,FALSE),"")</f>
        <v/>
      </c>
      <c r="G288" s="17">
        <v>456000</v>
      </c>
      <c r="H288" s="17">
        <v>456000</v>
      </c>
      <c r="I288" s="17" t="str">
        <f>IFERROR(VLOOKUP(B288,#REF!,9,FALSE),"")</f>
        <v/>
      </c>
      <c r="J288" s="17">
        <v>150000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42000</v>
      </c>
      <c r="Q288" s="17">
        <v>108000</v>
      </c>
      <c r="R288" s="19">
        <v>606000</v>
      </c>
      <c r="S288" s="20">
        <v>43.7</v>
      </c>
      <c r="T288" s="21">
        <v>61.8</v>
      </c>
      <c r="U288" s="19">
        <v>13875</v>
      </c>
      <c r="V288" s="17">
        <v>9810</v>
      </c>
      <c r="W288" s="22">
        <v>0.7</v>
      </c>
      <c r="X288" s="23">
        <f t="shared" si="19"/>
        <v>100</v>
      </c>
      <c r="Y288" s="17">
        <v>11153</v>
      </c>
      <c r="Z288" s="17">
        <v>56221</v>
      </c>
      <c r="AA288" s="17">
        <v>31773</v>
      </c>
      <c r="AB288" s="17">
        <v>17834</v>
      </c>
      <c r="AC288" s="15" t="s">
        <v>36</v>
      </c>
    </row>
    <row r="289" spans="1:29">
      <c r="A289" s="13" t="str">
        <f t="shared" si="16"/>
        <v>Normal</v>
      </c>
      <c r="B289" s="14" t="s">
        <v>328</v>
      </c>
      <c r="C289" s="15" t="s">
        <v>71</v>
      </c>
      <c r="D289" s="24">
        <f t="shared" si="17"/>
        <v>0</v>
      </c>
      <c r="E289" s="18">
        <f t="shared" si="18"/>
        <v>0</v>
      </c>
      <c r="F289" s="16" t="str">
        <f>IFERROR(VLOOKUP(B289,#REF!,6,FALSE),"")</f>
        <v/>
      </c>
      <c r="G289" s="17">
        <v>0</v>
      </c>
      <c r="H289" s="17">
        <v>0</v>
      </c>
      <c r="I289" s="17" t="str">
        <f>IFERROR(VLOOKUP(B289,#REF!,9,FALSE),"")</f>
        <v/>
      </c>
      <c r="J289" s="17">
        <v>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0</v>
      </c>
      <c r="Q289" s="17">
        <v>0</v>
      </c>
      <c r="R289" s="19">
        <v>0</v>
      </c>
      <c r="S289" s="20">
        <v>0</v>
      </c>
      <c r="T289" s="21">
        <v>0</v>
      </c>
      <c r="U289" s="19">
        <v>375</v>
      </c>
      <c r="V289" s="17">
        <v>70</v>
      </c>
      <c r="W289" s="22">
        <v>0.2</v>
      </c>
      <c r="X289" s="23">
        <f t="shared" si="19"/>
        <v>50</v>
      </c>
      <c r="Y289" s="17">
        <v>0</v>
      </c>
      <c r="Z289" s="17">
        <v>632</v>
      </c>
      <c r="AA289" s="17">
        <v>0</v>
      </c>
      <c r="AB289" s="17">
        <v>0</v>
      </c>
      <c r="AC289" s="15" t="s">
        <v>36</v>
      </c>
    </row>
    <row r="290" spans="1:29">
      <c r="A290" s="13" t="str">
        <f t="shared" si="16"/>
        <v>Normal</v>
      </c>
      <c r="B290" s="14" t="s">
        <v>329</v>
      </c>
      <c r="C290" s="15" t="s">
        <v>71</v>
      </c>
      <c r="D290" s="24">
        <f t="shared" si="17"/>
        <v>64.3</v>
      </c>
      <c r="E290" s="18">
        <f t="shared" si="18"/>
        <v>24</v>
      </c>
      <c r="F290" s="16" t="str">
        <f>IFERROR(VLOOKUP(B290,#REF!,6,FALSE),"")</f>
        <v/>
      </c>
      <c r="G290" s="17">
        <v>0</v>
      </c>
      <c r="H290" s="17">
        <v>0</v>
      </c>
      <c r="I290" s="17" t="str">
        <f>IFERROR(VLOOKUP(B290,#REF!,9,FALSE),"")</f>
        <v/>
      </c>
      <c r="J290" s="17">
        <v>9000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9000</v>
      </c>
      <c r="Q290" s="17">
        <v>0</v>
      </c>
      <c r="R290" s="19">
        <v>9000</v>
      </c>
      <c r="S290" s="20">
        <v>24</v>
      </c>
      <c r="T290" s="21">
        <v>64.3</v>
      </c>
      <c r="U290" s="19">
        <v>375</v>
      </c>
      <c r="V290" s="17">
        <v>140</v>
      </c>
      <c r="W290" s="22">
        <v>0.4</v>
      </c>
      <c r="X290" s="23">
        <f t="shared" si="19"/>
        <v>50</v>
      </c>
      <c r="Y290" s="17">
        <v>535</v>
      </c>
      <c r="Z290" s="17">
        <v>405</v>
      </c>
      <c r="AA290" s="17">
        <v>380</v>
      </c>
      <c r="AB290" s="17">
        <v>180</v>
      </c>
      <c r="AC290" s="15" t="s">
        <v>36</v>
      </c>
    </row>
    <row r="291" spans="1:29">
      <c r="A291" s="13" t="str">
        <f t="shared" si="16"/>
        <v>ZeroZero</v>
      </c>
      <c r="B291" s="14" t="s">
        <v>330</v>
      </c>
      <c r="C291" s="15" t="s">
        <v>71</v>
      </c>
      <c r="D291" s="24" t="str">
        <f t="shared" si="17"/>
        <v>--</v>
      </c>
      <c r="E291" s="18" t="str">
        <f t="shared" si="18"/>
        <v>前八週無拉料</v>
      </c>
      <c r="F291" s="16" t="str">
        <f>IFERROR(VLOOKUP(B291,#REF!,6,FALSE),"")</f>
        <v/>
      </c>
      <c r="G291" s="17">
        <v>25000</v>
      </c>
      <c r="H291" s="17">
        <v>25000</v>
      </c>
      <c r="I291" s="17" t="str">
        <f>IFERROR(VLOOKUP(B291,#REF!,9,FALSE),"")</f>
        <v/>
      </c>
      <c r="J291" s="17">
        <v>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0</v>
      </c>
      <c r="Q291" s="17">
        <v>0</v>
      </c>
      <c r="R291" s="19">
        <v>25000</v>
      </c>
      <c r="S291" s="20" t="s">
        <v>34</v>
      </c>
      <c r="T291" s="21" t="s">
        <v>34</v>
      </c>
      <c r="U291" s="19">
        <v>0</v>
      </c>
      <c r="V291" s="17" t="s">
        <v>34</v>
      </c>
      <c r="W291" s="22" t="s">
        <v>35</v>
      </c>
      <c r="X291" s="23" t="str">
        <f t="shared" si="19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36</v>
      </c>
    </row>
    <row r="292" spans="1:29">
      <c r="A292" s="13" t="str">
        <f t="shared" si="16"/>
        <v>OverStock</v>
      </c>
      <c r="B292" s="14" t="s">
        <v>331</v>
      </c>
      <c r="C292" s="15" t="s">
        <v>71</v>
      </c>
      <c r="D292" s="24">
        <f t="shared" si="17"/>
        <v>34.799999999999997</v>
      </c>
      <c r="E292" s="18">
        <f t="shared" si="18"/>
        <v>34.200000000000003</v>
      </c>
      <c r="F292" s="16" t="str">
        <f>IFERROR(VLOOKUP(B292,#REF!,6,FALSE),"")</f>
        <v/>
      </c>
      <c r="G292" s="17">
        <v>30000</v>
      </c>
      <c r="H292" s="17">
        <v>30000</v>
      </c>
      <c r="I292" s="17" t="str">
        <f>IFERROR(VLOOKUP(B292,#REF!,9,FALSE),"")</f>
        <v/>
      </c>
      <c r="J292" s="17">
        <v>141000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87000</v>
      </c>
      <c r="Q292" s="17">
        <v>54000</v>
      </c>
      <c r="R292" s="19">
        <v>171000</v>
      </c>
      <c r="S292" s="20">
        <v>41.5</v>
      </c>
      <c r="T292" s="21">
        <v>42.2</v>
      </c>
      <c r="U292" s="19">
        <v>4125</v>
      </c>
      <c r="V292" s="17">
        <v>4056</v>
      </c>
      <c r="W292" s="22">
        <v>1</v>
      </c>
      <c r="X292" s="23">
        <f t="shared" si="19"/>
        <v>100</v>
      </c>
      <c r="Y292" s="17">
        <v>21415</v>
      </c>
      <c r="Z292" s="17">
        <v>15563</v>
      </c>
      <c r="AA292" s="17">
        <v>1899</v>
      </c>
      <c r="AB292" s="17">
        <v>0</v>
      </c>
      <c r="AC292" s="15" t="s">
        <v>36</v>
      </c>
    </row>
    <row r="293" spans="1:29">
      <c r="A293" s="13" t="str">
        <f t="shared" si="16"/>
        <v>OverStock</v>
      </c>
      <c r="B293" s="14" t="s">
        <v>332</v>
      </c>
      <c r="C293" s="15" t="s">
        <v>71</v>
      </c>
      <c r="D293" s="24">
        <f t="shared" si="17"/>
        <v>25.1</v>
      </c>
      <c r="E293" s="18">
        <f t="shared" si="18"/>
        <v>24</v>
      </c>
      <c r="F293" s="16" t="str">
        <f>IFERROR(VLOOKUP(B293,#REF!,6,FALSE),"")</f>
        <v/>
      </c>
      <c r="G293" s="17">
        <v>15000</v>
      </c>
      <c r="H293" s="17">
        <v>15000</v>
      </c>
      <c r="I293" s="17" t="str">
        <f>IFERROR(VLOOKUP(B293,#REF!,9,FALSE),"")</f>
        <v/>
      </c>
      <c r="J293" s="17">
        <v>18000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6000</v>
      </c>
      <c r="Q293" s="17">
        <v>12000</v>
      </c>
      <c r="R293" s="19">
        <v>33000</v>
      </c>
      <c r="S293" s="20">
        <v>44</v>
      </c>
      <c r="T293" s="21">
        <v>46</v>
      </c>
      <c r="U293" s="19">
        <v>750</v>
      </c>
      <c r="V293" s="17">
        <v>717</v>
      </c>
      <c r="W293" s="22">
        <v>1</v>
      </c>
      <c r="X293" s="23">
        <f t="shared" si="19"/>
        <v>100</v>
      </c>
      <c r="Y293" s="17">
        <v>2542</v>
      </c>
      <c r="Z293" s="17">
        <v>2613</v>
      </c>
      <c r="AA293" s="17">
        <v>1500</v>
      </c>
      <c r="AB293" s="17">
        <v>950</v>
      </c>
      <c r="AC293" s="15" t="s">
        <v>36</v>
      </c>
    </row>
    <row r="294" spans="1:29">
      <c r="A294" s="13" t="str">
        <f t="shared" si="16"/>
        <v>Normal</v>
      </c>
      <c r="B294" s="14" t="s">
        <v>333</v>
      </c>
      <c r="C294" s="15" t="s">
        <v>71</v>
      </c>
      <c r="D294" s="24" t="str">
        <f t="shared" si="17"/>
        <v>--</v>
      </c>
      <c r="E294" s="18">
        <f t="shared" si="18"/>
        <v>8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5000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5000</v>
      </c>
      <c r="Q294" s="17">
        <v>0</v>
      </c>
      <c r="R294" s="19">
        <v>5000</v>
      </c>
      <c r="S294" s="20">
        <v>8</v>
      </c>
      <c r="T294" s="21" t="s">
        <v>34</v>
      </c>
      <c r="U294" s="19">
        <v>625</v>
      </c>
      <c r="V294" s="17" t="s">
        <v>34</v>
      </c>
      <c r="W294" s="22" t="s">
        <v>35</v>
      </c>
      <c r="X294" s="23" t="str">
        <f t="shared" si="19"/>
        <v>E</v>
      </c>
      <c r="Y294" s="17">
        <v>0</v>
      </c>
      <c r="Z294" s="17">
        <v>0</v>
      </c>
      <c r="AA294" s="17">
        <v>0</v>
      </c>
      <c r="AB294" s="17">
        <v>0</v>
      </c>
      <c r="AC294" s="15" t="s">
        <v>36</v>
      </c>
    </row>
    <row r="295" spans="1:29">
      <c r="A295" s="13" t="str">
        <f t="shared" si="16"/>
        <v>Normal</v>
      </c>
      <c r="B295" s="14" t="s">
        <v>334</v>
      </c>
      <c r="C295" s="15" t="s">
        <v>71</v>
      </c>
      <c r="D295" s="24">
        <f t="shared" si="17"/>
        <v>9.9</v>
      </c>
      <c r="E295" s="18">
        <f t="shared" si="18"/>
        <v>6.2</v>
      </c>
      <c r="F295" s="16" t="str">
        <f>IFERROR(VLOOKUP(B295,#REF!,6,FALSE),"")</f>
        <v/>
      </c>
      <c r="G295" s="17">
        <v>66000</v>
      </c>
      <c r="H295" s="17">
        <v>66000</v>
      </c>
      <c r="I295" s="17" t="str">
        <f>IFERROR(VLOOKUP(B295,#REF!,9,FALSE),"")</f>
        <v/>
      </c>
      <c r="J295" s="17">
        <v>126000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108000</v>
      </c>
      <c r="Q295" s="17">
        <v>18000</v>
      </c>
      <c r="R295" s="19">
        <v>192000</v>
      </c>
      <c r="S295" s="20">
        <v>9.5</v>
      </c>
      <c r="T295" s="21">
        <v>15.2</v>
      </c>
      <c r="U295" s="19">
        <v>20250</v>
      </c>
      <c r="V295" s="17">
        <v>12667</v>
      </c>
      <c r="W295" s="22">
        <v>0.6</v>
      </c>
      <c r="X295" s="23">
        <f t="shared" si="19"/>
        <v>100</v>
      </c>
      <c r="Y295" s="17">
        <v>12406</v>
      </c>
      <c r="Z295" s="17">
        <v>101596</v>
      </c>
      <c r="AA295" s="17">
        <v>0</v>
      </c>
      <c r="AB295" s="17">
        <v>0</v>
      </c>
      <c r="AC295" s="15" t="s">
        <v>36</v>
      </c>
    </row>
    <row r="296" spans="1:29">
      <c r="A296" s="13" t="str">
        <f t="shared" si="16"/>
        <v>Normal</v>
      </c>
      <c r="B296" s="14" t="s">
        <v>335</v>
      </c>
      <c r="C296" s="15" t="s">
        <v>71</v>
      </c>
      <c r="D296" s="24">
        <f t="shared" si="17"/>
        <v>0.7</v>
      </c>
      <c r="E296" s="18">
        <f t="shared" si="18"/>
        <v>0.6</v>
      </c>
      <c r="F296" s="16" t="str">
        <f>IFERROR(VLOOKUP(B296,#REF!,6,FALSE),"")</f>
        <v/>
      </c>
      <c r="G296" s="17">
        <v>644000</v>
      </c>
      <c r="H296" s="17">
        <v>524000</v>
      </c>
      <c r="I296" s="17" t="str">
        <f>IFERROR(VLOOKUP(B296,#REF!,9,FALSE),"")</f>
        <v/>
      </c>
      <c r="J296" s="17">
        <v>40000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40000</v>
      </c>
      <c r="Q296" s="17">
        <v>0</v>
      </c>
      <c r="R296" s="19">
        <v>684000</v>
      </c>
      <c r="S296" s="20">
        <v>10.9</v>
      </c>
      <c r="T296" s="21">
        <v>12.7</v>
      </c>
      <c r="U296" s="19">
        <v>62500</v>
      </c>
      <c r="V296" s="17">
        <v>53998</v>
      </c>
      <c r="W296" s="22">
        <v>0.9</v>
      </c>
      <c r="X296" s="23">
        <f t="shared" si="19"/>
        <v>100</v>
      </c>
      <c r="Y296" s="17">
        <v>480069</v>
      </c>
      <c r="Z296" s="17">
        <v>215516</v>
      </c>
      <c r="AA296" s="17">
        <v>191035</v>
      </c>
      <c r="AB296" s="17">
        <v>149307</v>
      </c>
      <c r="AC296" s="15" t="s">
        <v>36</v>
      </c>
    </row>
    <row r="297" spans="1:29">
      <c r="A297" s="13" t="str">
        <f t="shared" si="16"/>
        <v>Normal</v>
      </c>
      <c r="B297" s="14" t="s">
        <v>336</v>
      </c>
      <c r="C297" s="15" t="s">
        <v>71</v>
      </c>
      <c r="D297" s="24">
        <f t="shared" si="17"/>
        <v>0.8</v>
      </c>
      <c r="E297" s="18">
        <f t="shared" si="18"/>
        <v>0.9</v>
      </c>
      <c r="F297" s="16" t="str">
        <f>IFERROR(VLOOKUP(B297,#REF!,6,FALSE),"")</f>
        <v/>
      </c>
      <c r="G297" s="17">
        <v>100000</v>
      </c>
      <c r="H297" s="17">
        <v>100000</v>
      </c>
      <c r="I297" s="17" t="str">
        <f>IFERROR(VLOOKUP(B297,#REF!,9,FALSE),"")</f>
        <v/>
      </c>
      <c r="J297" s="17">
        <v>12000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12000</v>
      </c>
      <c r="Q297" s="17">
        <v>0</v>
      </c>
      <c r="R297" s="19">
        <v>112000</v>
      </c>
      <c r="S297" s="20">
        <v>8.6</v>
      </c>
      <c r="T297" s="21">
        <v>7.9</v>
      </c>
      <c r="U297" s="19">
        <v>13000</v>
      </c>
      <c r="V297" s="17">
        <v>14118</v>
      </c>
      <c r="W297" s="22">
        <v>1.1000000000000001</v>
      </c>
      <c r="X297" s="23">
        <f t="shared" si="19"/>
        <v>100</v>
      </c>
      <c r="Y297" s="17">
        <v>30393</v>
      </c>
      <c r="Z297" s="17">
        <v>63716</v>
      </c>
      <c r="AA297" s="17">
        <v>39079</v>
      </c>
      <c r="AB297" s="17">
        <v>24510</v>
      </c>
      <c r="AC297" s="15" t="s">
        <v>36</v>
      </c>
    </row>
    <row r="298" spans="1:29">
      <c r="A298" s="13" t="str">
        <f t="shared" si="16"/>
        <v>Normal</v>
      </c>
      <c r="B298" s="14" t="s">
        <v>337</v>
      </c>
      <c r="C298" s="15" t="s">
        <v>71</v>
      </c>
      <c r="D298" s="24">
        <f t="shared" si="17"/>
        <v>11.8</v>
      </c>
      <c r="E298" s="18">
        <f t="shared" si="18"/>
        <v>8.5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74000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74000</v>
      </c>
      <c r="Q298" s="17">
        <v>0</v>
      </c>
      <c r="R298" s="19">
        <v>74000</v>
      </c>
      <c r="S298" s="20">
        <v>8.5</v>
      </c>
      <c r="T298" s="21">
        <v>11.8</v>
      </c>
      <c r="U298" s="19">
        <v>8750</v>
      </c>
      <c r="V298" s="17">
        <v>6291</v>
      </c>
      <c r="W298" s="22">
        <v>0.7</v>
      </c>
      <c r="X298" s="23">
        <f t="shared" si="19"/>
        <v>100</v>
      </c>
      <c r="Y298" s="17">
        <v>5818</v>
      </c>
      <c r="Z298" s="17">
        <v>50798</v>
      </c>
      <c r="AA298" s="17">
        <v>0</v>
      </c>
      <c r="AB298" s="17">
        <v>0</v>
      </c>
      <c r="AC298" s="15" t="s">
        <v>36</v>
      </c>
    </row>
    <row r="299" spans="1:29">
      <c r="A299" s="13" t="str">
        <f t="shared" si="16"/>
        <v>Normal</v>
      </c>
      <c r="B299" s="14" t="s">
        <v>338</v>
      </c>
      <c r="C299" s="15" t="s">
        <v>71</v>
      </c>
      <c r="D299" s="24">
        <f t="shared" si="17"/>
        <v>3.3</v>
      </c>
      <c r="E299" s="18">
        <f t="shared" si="18"/>
        <v>2.7</v>
      </c>
      <c r="F299" s="16" t="str">
        <f>IFERROR(VLOOKUP(B299,#REF!,6,FALSE),"")</f>
        <v/>
      </c>
      <c r="G299" s="17">
        <v>20000</v>
      </c>
      <c r="H299" s="17">
        <v>20000</v>
      </c>
      <c r="I299" s="17" t="str">
        <f>IFERROR(VLOOKUP(B299,#REF!,9,FALSE),"")</f>
        <v/>
      </c>
      <c r="J299" s="17">
        <v>10000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10000</v>
      </c>
      <c r="Q299" s="17">
        <v>0</v>
      </c>
      <c r="R299" s="19">
        <v>30000</v>
      </c>
      <c r="S299" s="20">
        <v>8</v>
      </c>
      <c r="T299" s="21">
        <v>9.9</v>
      </c>
      <c r="U299" s="19">
        <v>3750</v>
      </c>
      <c r="V299" s="17">
        <v>3024</v>
      </c>
      <c r="W299" s="22">
        <v>0.8</v>
      </c>
      <c r="X299" s="23">
        <f t="shared" si="19"/>
        <v>100</v>
      </c>
      <c r="Y299" s="17">
        <v>1817</v>
      </c>
      <c r="Z299" s="17">
        <v>25399</v>
      </c>
      <c r="AA299" s="17">
        <v>0</v>
      </c>
      <c r="AB299" s="17">
        <v>0</v>
      </c>
      <c r="AC299" s="15" t="s">
        <v>36</v>
      </c>
    </row>
    <row r="300" spans="1:29">
      <c r="A300" s="13" t="str">
        <f t="shared" si="16"/>
        <v>ZeroZero</v>
      </c>
      <c r="B300" s="14" t="s">
        <v>339</v>
      </c>
      <c r="C300" s="15" t="s">
        <v>71</v>
      </c>
      <c r="D300" s="24" t="str">
        <f t="shared" si="17"/>
        <v>--</v>
      </c>
      <c r="E300" s="18" t="str">
        <f t="shared" si="18"/>
        <v>前八週無拉料</v>
      </c>
      <c r="F300" s="16" t="str">
        <f>IFERROR(VLOOKUP(B300,#REF!,6,FALSE),"")</f>
        <v/>
      </c>
      <c r="G300" s="17">
        <v>0</v>
      </c>
      <c r="H300" s="17">
        <v>0</v>
      </c>
      <c r="I300" s="17" t="str">
        <f>IFERROR(VLOOKUP(B300,#REF!,9,FALSE),"")</f>
        <v/>
      </c>
      <c r="J300" s="17">
        <v>15000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15000</v>
      </c>
      <c r="Q300" s="17">
        <v>0</v>
      </c>
      <c r="R300" s="19">
        <v>15000</v>
      </c>
      <c r="S300" s="20" t="s">
        <v>34</v>
      </c>
      <c r="T300" s="21" t="s">
        <v>34</v>
      </c>
      <c r="U300" s="19">
        <v>0</v>
      </c>
      <c r="V300" s="17" t="s">
        <v>34</v>
      </c>
      <c r="W300" s="22" t="s">
        <v>35</v>
      </c>
      <c r="X300" s="23" t="str">
        <f t="shared" si="19"/>
        <v>E</v>
      </c>
      <c r="Y300" s="17">
        <v>0</v>
      </c>
      <c r="Z300" s="17">
        <v>0</v>
      </c>
      <c r="AA300" s="17">
        <v>0</v>
      </c>
      <c r="AB300" s="17">
        <v>0</v>
      </c>
      <c r="AC300" s="15" t="s">
        <v>36</v>
      </c>
    </row>
    <row r="301" spans="1:29">
      <c r="A301" s="13" t="str">
        <f t="shared" si="16"/>
        <v>ZeroZero</v>
      </c>
      <c r="B301" s="14" t="s">
        <v>340</v>
      </c>
      <c r="C301" s="15" t="s">
        <v>71</v>
      </c>
      <c r="D301" s="24" t="str">
        <f t="shared" si="17"/>
        <v>--</v>
      </c>
      <c r="E301" s="18" t="str">
        <f t="shared" si="18"/>
        <v>前八週無拉料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2885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2885</v>
      </c>
      <c r="Q301" s="17">
        <v>0</v>
      </c>
      <c r="R301" s="19">
        <v>2885</v>
      </c>
      <c r="S301" s="20" t="s">
        <v>34</v>
      </c>
      <c r="T301" s="21" t="s">
        <v>34</v>
      </c>
      <c r="U301" s="19">
        <v>0</v>
      </c>
      <c r="V301" s="17" t="s">
        <v>34</v>
      </c>
      <c r="W301" s="22" t="s">
        <v>35</v>
      </c>
      <c r="X301" s="23" t="str">
        <f t="shared" si="19"/>
        <v>E</v>
      </c>
      <c r="Y301" s="17">
        <v>0</v>
      </c>
      <c r="Z301" s="17">
        <v>0</v>
      </c>
      <c r="AA301" s="17">
        <v>0</v>
      </c>
      <c r="AB301" s="17">
        <v>0</v>
      </c>
      <c r="AC301" s="15" t="s">
        <v>36</v>
      </c>
    </row>
    <row r="302" spans="1:29">
      <c r="A302" s="13" t="str">
        <f t="shared" si="16"/>
        <v>ZeroZero</v>
      </c>
      <c r="B302" s="14" t="s">
        <v>341</v>
      </c>
      <c r="C302" s="15" t="s">
        <v>71</v>
      </c>
      <c r="D302" s="24" t="str">
        <f t="shared" si="17"/>
        <v>--</v>
      </c>
      <c r="E302" s="18" t="str">
        <f t="shared" si="18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14172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14172</v>
      </c>
      <c r="Q302" s="17">
        <v>0</v>
      </c>
      <c r="R302" s="19">
        <v>14172</v>
      </c>
      <c r="S302" s="20" t="s">
        <v>34</v>
      </c>
      <c r="T302" s="21" t="s">
        <v>34</v>
      </c>
      <c r="U302" s="19">
        <v>0</v>
      </c>
      <c r="V302" s="17" t="s">
        <v>34</v>
      </c>
      <c r="W302" s="22" t="s">
        <v>35</v>
      </c>
      <c r="X302" s="23" t="str">
        <f t="shared" si="19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36</v>
      </c>
    </row>
    <row r="303" spans="1:29">
      <c r="A303" s="13" t="str">
        <f t="shared" si="16"/>
        <v>ZeroZero</v>
      </c>
      <c r="B303" s="14" t="s">
        <v>342</v>
      </c>
      <c r="C303" s="15" t="s">
        <v>71</v>
      </c>
      <c r="D303" s="24" t="str">
        <f t="shared" si="17"/>
        <v>--</v>
      </c>
      <c r="E303" s="18" t="str">
        <f t="shared" si="18"/>
        <v>前八週無拉料</v>
      </c>
      <c r="F303" s="16" t="str">
        <f>IFERROR(VLOOKUP(B303,#REF!,6,FALSE),"")</f>
        <v/>
      </c>
      <c r="G303" s="17">
        <v>162500</v>
      </c>
      <c r="H303" s="17">
        <v>0</v>
      </c>
      <c r="I303" s="17" t="str">
        <f>IFERROR(VLOOKUP(B303,#REF!,9,FALSE),"")</f>
        <v/>
      </c>
      <c r="J303" s="17">
        <v>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0</v>
      </c>
      <c r="Q303" s="17">
        <v>0</v>
      </c>
      <c r="R303" s="19">
        <v>162500</v>
      </c>
      <c r="S303" s="20" t="s">
        <v>34</v>
      </c>
      <c r="T303" s="21" t="s">
        <v>34</v>
      </c>
      <c r="U303" s="19">
        <v>0</v>
      </c>
      <c r="V303" s="17" t="s">
        <v>34</v>
      </c>
      <c r="W303" s="22" t="s">
        <v>35</v>
      </c>
      <c r="X303" s="23" t="str">
        <f t="shared" si="19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36</v>
      </c>
    </row>
    <row r="304" spans="1:29">
      <c r="A304" s="13" t="str">
        <f t="shared" si="16"/>
        <v>OverStock</v>
      </c>
      <c r="B304" s="14" t="s">
        <v>343</v>
      </c>
      <c r="C304" s="15" t="s">
        <v>71</v>
      </c>
      <c r="D304" s="24" t="str">
        <f t="shared" si="17"/>
        <v>--</v>
      </c>
      <c r="E304" s="18">
        <f t="shared" si="18"/>
        <v>9.4</v>
      </c>
      <c r="F304" s="16" t="str">
        <f>IFERROR(VLOOKUP(B304,#REF!,6,FALSE),"")</f>
        <v/>
      </c>
      <c r="G304" s="17">
        <v>60000</v>
      </c>
      <c r="H304" s="17">
        <v>2000</v>
      </c>
      <c r="I304" s="17" t="str">
        <f>IFERROR(VLOOKUP(B304,#REF!,9,FALSE),"")</f>
        <v/>
      </c>
      <c r="J304" s="17">
        <v>36320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36320</v>
      </c>
      <c r="Q304" s="17">
        <v>0</v>
      </c>
      <c r="R304" s="19">
        <v>96320</v>
      </c>
      <c r="S304" s="20">
        <v>24.9</v>
      </c>
      <c r="T304" s="21" t="s">
        <v>34</v>
      </c>
      <c r="U304" s="19">
        <v>3861</v>
      </c>
      <c r="V304" s="17" t="s">
        <v>34</v>
      </c>
      <c r="W304" s="22" t="s">
        <v>35</v>
      </c>
      <c r="X304" s="23" t="str">
        <f t="shared" si="19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36</v>
      </c>
    </row>
    <row r="305" spans="1:29">
      <c r="A305" s="13" t="str">
        <f t="shared" si="16"/>
        <v>ZeroZero</v>
      </c>
      <c r="B305" s="14" t="s">
        <v>344</v>
      </c>
      <c r="C305" s="15" t="s">
        <v>71</v>
      </c>
      <c r="D305" s="24" t="str">
        <f t="shared" si="17"/>
        <v>--</v>
      </c>
      <c r="E305" s="18" t="str">
        <f t="shared" si="18"/>
        <v>前八週無拉料</v>
      </c>
      <c r="F305" s="16" t="str">
        <f>IFERROR(VLOOKUP(B305,#REF!,6,FALSE),"")</f>
        <v/>
      </c>
      <c r="G305" s="17">
        <v>6000</v>
      </c>
      <c r="H305" s="17">
        <v>6000</v>
      </c>
      <c r="I305" s="17" t="str">
        <f>IFERROR(VLOOKUP(B305,#REF!,9,FALSE),"")</f>
        <v/>
      </c>
      <c r="J305" s="17">
        <v>184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184</v>
      </c>
      <c r="Q305" s="17">
        <v>0</v>
      </c>
      <c r="R305" s="19">
        <v>6184</v>
      </c>
      <c r="S305" s="20" t="s">
        <v>34</v>
      </c>
      <c r="T305" s="21" t="s">
        <v>34</v>
      </c>
      <c r="U305" s="19">
        <v>0</v>
      </c>
      <c r="V305" s="17" t="s">
        <v>34</v>
      </c>
      <c r="W305" s="22" t="s">
        <v>35</v>
      </c>
      <c r="X305" s="23" t="str">
        <f t="shared" si="19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36</v>
      </c>
    </row>
    <row r="306" spans="1:29">
      <c r="A306" s="13" t="str">
        <f t="shared" si="16"/>
        <v>ZeroZero</v>
      </c>
      <c r="B306" s="14" t="s">
        <v>345</v>
      </c>
      <c r="C306" s="15" t="s">
        <v>71</v>
      </c>
      <c r="D306" s="24" t="str">
        <f t="shared" si="17"/>
        <v>--</v>
      </c>
      <c r="E306" s="18" t="str">
        <f t="shared" si="18"/>
        <v>前八週無拉料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160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160</v>
      </c>
      <c r="Q306" s="17">
        <v>0</v>
      </c>
      <c r="R306" s="19">
        <v>160</v>
      </c>
      <c r="S306" s="20" t="s">
        <v>34</v>
      </c>
      <c r="T306" s="21" t="s">
        <v>34</v>
      </c>
      <c r="U306" s="19">
        <v>0</v>
      </c>
      <c r="V306" s="17" t="s">
        <v>34</v>
      </c>
      <c r="W306" s="22" t="s">
        <v>35</v>
      </c>
      <c r="X306" s="23" t="str">
        <f t="shared" si="19"/>
        <v>E</v>
      </c>
      <c r="Y306" s="17">
        <v>0</v>
      </c>
      <c r="Z306" s="17">
        <v>0</v>
      </c>
      <c r="AA306" s="17">
        <v>0</v>
      </c>
      <c r="AB306" s="17">
        <v>0</v>
      </c>
      <c r="AC306" s="15" t="s">
        <v>36</v>
      </c>
    </row>
    <row r="307" spans="1:29">
      <c r="A307" s="13" t="str">
        <f t="shared" si="16"/>
        <v>ZeroZero</v>
      </c>
      <c r="B307" s="14" t="s">
        <v>346</v>
      </c>
      <c r="C307" s="15" t="s">
        <v>71</v>
      </c>
      <c r="D307" s="24" t="str">
        <f t="shared" si="17"/>
        <v>--</v>
      </c>
      <c r="E307" s="18" t="str">
        <f t="shared" si="18"/>
        <v>前八週無拉料</v>
      </c>
      <c r="F307" s="16" t="str">
        <f>IFERROR(VLOOKUP(B307,#REF!,6,FALSE),"")</f>
        <v/>
      </c>
      <c r="G307" s="17">
        <v>0</v>
      </c>
      <c r="H307" s="17">
        <v>0</v>
      </c>
      <c r="I307" s="17" t="str">
        <f>IFERROR(VLOOKUP(B307,#REF!,9,FALSE),"")</f>
        <v/>
      </c>
      <c r="J307" s="17">
        <v>181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181</v>
      </c>
      <c r="Q307" s="17">
        <v>0</v>
      </c>
      <c r="R307" s="19">
        <v>181</v>
      </c>
      <c r="S307" s="20" t="s">
        <v>34</v>
      </c>
      <c r="T307" s="21" t="s">
        <v>34</v>
      </c>
      <c r="U307" s="19">
        <v>0</v>
      </c>
      <c r="V307" s="17" t="s">
        <v>34</v>
      </c>
      <c r="W307" s="22" t="s">
        <v>35</v>
      </c>
      <c r="X307" s="23" t="str">
        <f t="shared" si="19"/>
        <v>E</v>
      </c>
      <c r="Y307" s="17">
        <v>0</v>
      </c>
      <c r="Z307" s="17">
        <v>0</v>
      </c>
      <c r="AA307" s="17">
        <v>0</v>
      </c>
      <c r="AB307" s="17">
        <v>0</v>
      </c>
      <c r="AC307" s="15" t="s">
        <v>36</v>
      </c>
    </row>
    <row r="308" spans="1:29">
      <c r="A308" s="13" t="str">
        <f t="shared" si="16"/>
        <v>ZeroZero</v>
      </c>
      <c r="B308" s="14" t="s">
        <v>347</v>
      </c>
      <c r="C308" s="15" t="s">
        <v>71</v>
      </c>
      <c r="D308" s="24" t="str">
        <f t="shared" si="17"/>
        <v>--</v>
      </c>
      <c r="E308" s="18" t="str">
        <f t="shared" si="18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29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29</v>
      </c>
      <c r="Q308" s="17">
        <v>0</v>
      </c>
      <c r="R308" s="19">
        <v>29</v>
      </c>
      <c r="S308" s="20" t="s">
        <v>34</v>
      </c>
      <c r="T308" s="21" t="s">
        <v>34</v>
      </c>
      <c r="U308" s="19">
        <v>0</v>
      </c>
      <c r="V308" s="17" t="s">
        <v>34</v>
      </c>
      <c r="W308" s="22" t="s">
        <v>35</v>
      </c>
      <c r="X308" s="23" t="str">
        <f t="shared" si="19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36</v>
      </c>
    </row>
    <row r="309" spans="1:29">
      <c r="A309" s="13" t="str">
        <f t="shared" si="16"/>
        <v>ZeroZero</v>
      </c>
      <c r="B309" s="14" t="s">
        <v>348</v>
      </c>
      <c r="C309" s="15" t="s">
        <v>71</v>
      </c>
      <c r="D309" s="24" t="str">
        <f t="shared" si="17"/>
        <v>--</v>
      </c>
      <c r="E309" s="18" t="str">
        <f t="shared" si="18"/>
        <v>前八週無拉料</v>
      </c>
      <c r="F309" s="16" t="str">
        <f>IFERROR(VLOOKUP(B309,#REF!,6,FALSE),"")</f>
        <v/>
      </c>
      <c r="G309" s="17">
        <v>0</v>
      </c>
      <c r="H309" s="17">
        <v>0</v>
      </c>
      <c r="I309" s="17" t="str">
        <f>IFERROR(VLOOKUP(B309,#REF!,9,FALSE),"")</f>
        <v/>
      </c>
      <c r="J309" s="17">
        <v>299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299</v>
      </c>
      <c r="Q309" s="17">
        <v>0</v>
      </c>
      <c r="R309" s="19">
        <v>299</v>
      </c>
      <c r="S309" s="20" t="s">
        <v>34</v>
      </c>
      <c r="T309" s="21" t="s">
        <v>34</v>
      </c>
      <c r="U309" s="19">
        <v>0</v>
      </c>
      <c r="V309" s="17" t="s">
        <v>34</v>
      </c>
      <c r="W309" s="22" t="s">
        <v>35</v>
      </c>
      <c r="X309" s="23" t="str">
        <f t="shared" si="19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36</v>
      </c>
    </row>
    <row r="310" spans="1:29">
      <c r="A310" s="13" t="str">
        <f t="shared" si="16"/>
        <v>ZeroZero</v>
      </c>
      <c r="B310" s="14" t="s">
        <v>349</v>
      </c>
      <c r="C310" s="15" t="s">
        <v>71</v>
      </c>
      <c r="D310" s="24" t="str">
        <f t="shared" si="17"/>
        <v>--</v>
      </c>
      <c r="E310" s="18" t="str">
        <f t="shared" si="18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26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26</v>
      </c>
      <c r="Q310" s="17">
        <v>0</v>
      </c>
      <c r="R310" s="19">
        <v>26</v>
      </c>
      <c r="S310" s="20" t="s">
        <v>34</v>
      </c>
      <c r="T310" s="21" t="s">
        <v>34</v>
      </c>
      <c r="U310" s="19">
        <v>0</v>
      </c>
      <c r="V310" s="17" t="s">
        <v>34</v>
      </c>
      <c r="W310" s="22" t="s">
        <v>35</v>
      </c>
      <c r="X310" s="23" t="str">
        <f t="shared" si="19"/>
        <v>E</v>
      </c>
      <c r="Y310" s="17">
        <v>0</v>
      </c>
      <c r="Z310" s="17">
        <v>0</v>
      </c>
      <c r="AA310" s="17">
        <v>0</v>
      </c>
      <c r="AB310" s="17">
        <v>0</v>
      </c>
      <c r="AC310" s="15" t="s">
        <v>36</v>
      </c>
    </row>
    <row r="311" spans="1:29">
      <c r="A311" s="13" t="str">
        <f t="shared" si="16"/>
        <v>ZeroZero</v>
      </c>
      <c r="B311" s="14" t="s">
        <v>350</v>
      </c>
      <c r="C311" s="15" t="s">
        <v>71</v>
      </c>
      <c r="D311" s="24" t="str">
        <f t="shared" si="17"/>
        <v>--</v>
      </c>
      <c r="E311" s="18" t="str">
        <f t="shared" si="18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760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760</v>
      </c>
      <c r="Q311" s="17">
        <v>0</v>
      </c>
      <c r="R311" s="19">
        <v>760</v>
      </c>
      <c r="S311" s="20" t="s">
        <v>34</v>
      </c>
      <c r="T311" s="21" t="s">
        <v>34</v>
      </c>
      <c r="U311" s="19">
        <v>0</v>
      </c>
      <c r="V311" s="17" t="s">
        <v>34</v>
      </c>
      <c r="W311" s="22" t="s">
        <v>35</v>
      </c>
      <c r="X311" s="23" t="str">
        <f t="shared" si="19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36</v>
      </c>
    </row>
    <row r="312" spans="1:29">
      <c r="A312" s="13" t="str">
        <f t="shared" si="16"/>
        <v>FCST</v>
      </c>
      <c r="B312" s="14" t="s">
        <v>351</v>
      </c>
      <c r="C312" s="15" t="s">
        <v>71</v>
      </c>
      <c r="D312" s="24">
        <f t="shared" si="17"/>
        <v>94</v>
      </c>
      <c r="E312" s="18" t="str">
        <f t="shared" si="18"/>
        <v>前八週無拉料</v>
      </c>
      <c r="F312" s="16" t="str">
        <f>IFERROR(VLOOKUP(B312,#REF!,6,FALSE),"")</f>
        <v/>
      </c>
      <c r="G312" s="17">
        <v>22500</v>
      </c>
      <c r="H312" s="17">
        <v>22500</v>
      </c>
      <c r="I312" s="17" t="str">
        <f>IFERROR(VLOOKUP(B312,#REF!,9,FALSE),"")</f>
        <v/>
      </c>
      <c r="J312" s="17">
        <v>2067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2067</v>
      </c>
      <c r="Q312" s="17">
        <v>0</v>
      </c>
      <c r="R312" s="19">
        <v>24567</v>
      </c>
      <c r="S312" s="20" t="s">
        <v>34</v>
      </c>
      <c r="T312" s="21">
        <v>1116.7</v>
      </c>
      <c r="U312" s="19">
        <v>0</v>
      </c>
      <c r="V312" s="17">
        <v>22</v>
      </c>
      <c r="W312" s="22" t="s">
        <v>43</v>
      </c>
      <c r="X312" s="23" t="str">
        <f t="shared" si="19"/>
        <v>F</v>
      </c>
      <c r="Y312" s="17">
        <v>0</v>
      </c>
      <c r="Z312" s="17">
        <v>194</v>
      </c>
      <c r="AA312" s="17">
        <v>0</v>
      </c>
      <c r="AB312" s="17">
        <v>0</v>
      </c>
      <c r="AC312" s="15" t="s">
        <v>36</v>
      </c>
    </row>
    <row r="313" spans="1:29">
      <c r="A313" s="13" t="str">
        <f t="shared" si="16"/>
        <v>FCST</v>
      </c>
      <c r="B313" s="14" t="s">
        <v>352</v>
      </c>
      <c r="C313" s="15" t="s">
        <v>71</v>
      </c>
      <c r="D313" s="24">
        <f t="shared" si="17"/>
        <v>25.6</v>
      </c>
      <c r="E313" s="18" t="str">
        <f t="shared" si="18"/>
        <v>前八週無拉料</v>
      </c>
      <c r="F313" s="16" t="str">
        <f>IFERROR(VLOOKUP(B313,#REF!,6,FALSE),"")</f>
        <v/>
      </c>
      <c r="G313" s="17">
        <v>18390</v>
      </c>
      <c r="H313" s="17">
        <v>5000</v>
      </c>
      <c r="I313" s="17" t="str">
        <f>IFERROR(VLOOKUP(B313,#REF!,9,FALSE),"")</f>
        <v/>
      </c>
      <c r="J313" s="17">
        <v>3610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3610</v>
      </c>
      <c r="Q313" s="17">
        <v>0</v>
      </c>
      <c r="R313" s="19">
        <v>22000</v>
      </c>
      <c r="S313" s="20" t="s">
        <v>34</v>
      </c>
      <c r="T313" s="21">
        <v>156</v>
      </c>
      <c r="U313" s="19">
        <v>0</v>
      </c>
      <c r="V313" s="17">
        <v>141</v>
      </c>
      <c r="W313" s="22" t="s">
        <v>43</v>
      </c>
      <c r="X313" s="23" t="str">
        <f t="shared" si="19"/>
        <v>F</v>
      </c>
      <c r="Y313" s="17">
        <v>0</v>
      </c>
      <c r="Z313" s="17">
        <v>0</v>
      </c>
      <c r="AA313" s="17">
        <v>2577</v>
      </c>
      <c r="AB313" s="17">
        <v>3842</v>
      </c>
      <c r="AC313" s="15" t="s">
        <v>36</v>
      </c>
    </row>
    <row r="314" spans="1:29">
      <c r="A314" s="13" t="str">
        <f t="shared" si="16"/>
        <v>Normal</v>
      </c>
      <c r="B314" s="14" t="s">
        <v>353</v>
      </c>
      <c r="C314" s="15" t="s">
        <v>71</v>
      </c>
      <c r="D314" s="24">
        <f t="shared" si="17"/>
        <v>5.6</v>
      </c>
      <c r="E314" s="18">
        <f t="shared" si="18"/>
        <v>8</v>
      </c>
      <c r="F314" s="16" t="str">
        <f>IFERROR(VLOOKUP(B314,#REF!,6,FALSE),"")</f>
        <v/>
      </c>
      <c r="G314" s="17">
        <v>2000</v>
      </c>
      <c r="H314" s="17">
        <v>0</v>
      </c>
      <c r="I314" s="17" t="str">
        <f>IFERROR(VLOOKUP(B314,#REF!,9,FALSE),"")</f>
        <v/>
      </c>
      <c r="J314" s="17">
        <v>2000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2000</v>
      </c>
      <c r="Q314" s="17">
        <v>0</v>
      </c>
      <c r="R314" s="19">
        <v>4000</v>
      </c>
      <c r="S314" s="20">
        <v>16</v>
      </c>
      <c r="T314" s="21">
        <v>11.1</v>
      </c>
      <c r="U314" s="19">
        <v>250</v>
      </c>
      <c r="V314" s="17">
        <v>360</v>
      </c>
      <c r="W314" s="22">
        <v>1.4</v>
      </c>
      <c r="X314" s="23">
        <f t="shared" si="19"/>
        <v>100</v>
      </c>
      <c r="Y314" s="17">
        <v>1158</v>
      </c>
      <c r="Z314" s="17">
        <v>1442</v>
      </c>
      <c r="AA314" s="17">
        <v>1440</v>
      </c>
      <c r="AB314" s="17">
        <v>1080</v>
      </c>
      <c r="AC314" s="15" t="s">
        <v>36</v>
      </c>
    </row>
    <row r="315" spans="1:29">
      <c r="A315" s="13" t="str">
        <f t="shared" si="16"/>
        <v>Normal</v>
      </c>
      <c r="B315" s="14" t="s">
        <v>354</v>
      </c>
      <c r="C315" s="15" t="s">
        <v>71</v>
      </c>
      <c r="D315" s="24" t="str">
        <f t="shared" si="17"/>
        <v>--</v>
      </c>
      <c r="E315" s="18">
        <f t="shared" si="18"/>
        <v>8</v>
      </c>
      <c r="F315" s="16" t="str">
        <f>IFERROR(VLOOKUP(B315,#REF!,6,FALSE),"")</f>
        <v/>
      </c>
      <c r="G315" s="17">
        <v>0</v>
      </c>
      <c r="H315" s="17">
        <v>0</v>
      </c>
      <c r="I315" s="17" t="str">
        <f>IFERROR(VLOOKUP(B315,#REF!,9,FALSE),"")</f>
        <v/>
      </c>
      <c r="J315" s="17">
        <v>5000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5000</v>
      </c>
      <c r="Q315" s="17">
        <v>0</v>
      </c>
      <c r="R315" s="19">
        <v>5000</v>
      </c>
      <c r="S315" s="20">
        <v>8</v>
      </c>
      <c r="T315" s="21" t="s">
        <v>34</v>
      </c>
      <c r="U315" s="19">
        <v>625</v>
      </c>
      <c r="V315" s="17" t="s">
        <v>34</v>
      </c>
      <c r="W315" s="22" t="s">
        <v>35</v>
      </c>
      <c r="X315" s="23" t="str">
        <f t="shared" si="19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36</v>
      </c>
    </row>
    <row r="316" spans="1:29">
      <c r="A316" s="13" t="str">
        <f t="shared" si="16"/>
        <v>Normal</v>
      </c>
      <c r="B316" s="14" t="s">
        <v>355</v>
      </c>
      <c r="C316" s="15" t="s">
        <v>71</v>
      </c>
      <c r="D316" s="24" t="str">
        <f t="shared" si="17"/>
        <v>--</v>
      </c>
      <c r="E316" s="18">
        <f t="shared" si="18"/>
        <v>0</v>
      </c>
      <c r="F316" s="16" t="str">
        <f>IFERROR(VLOOKUP(B316,#REF!,6,FALSE),"")</f>
        <v/>
      </c>
      <c r="G316" s="17">
        <v>0</v>
      </c>
      <c r="H316" s="17">
        <v>0</v>
      </c>
      <c r="I316" s="17" t="str">
        <f>IFERROR(VLOOKUP(B316,#REF!,9,FALSE),"")</f>
        <v/>
      </c>
      <c r="J316" s="17">
        <v>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0</v>
      </c>
      <c r="Q316" s="17">
        <v>0</v>
      </c>
      <c r="R316" s="19">
        <v>0</v>
      </c>
      <c r="S316" s="20">
        <v>0</v>
      </c>
      <c r="T316" s="21" t="s">
        <v>34</v>
      </c>
      <c r="U316" s="19">
        <v>313</v>
      </c>
      <c r="V316" s="17" t="s">
        <v>34</v>
      </c>
      <c r="W316" s="22" t="s">
        <v>35</v>
      </c>
      <c r="X316" s="23" t="str">
        <f t="shared" si="19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36</v>
      </c>
    </row>
    <row r="317" spans="1:29">
      <c r="A317" s="13" t="str">
        <f t="shared" si="16"/>
        <v>ZeroZero</v>
      </c>
      <c r="B317" s="14" t="s">
        <v>356</v>
      </c>
      <c r="C317" s="15" t="s">
        <v>71</v>
      </c>
      <c r="D317" s="24" t="str">
        <f t="shared" si="17"/>
        <v>--</v>
      </c>
      <c r="E317" s="18" t="str">
        <f t="shared" si="18"/>
        <v>前八週無拉料</v>
      </c>
      <c r="F317" s="16" t="str">
        <f>IFERROR(VLOOKUP(B317,#REF!,6,FALSE),"")</f>
        <v/>
      </c>
      <c r="G317" s="17">
        <v>0</v>
      </c>
      <c r="H317" s="17">
        <v>0</v>
      </c>
      <c r="I317" s="17" t="str">
        <f>IFERROR(VLOOKUP(B317,#REF!,9,FALSE),"")</f>
        <v/>
      </c>
      <c r="J317" s="17">
        <v>3000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3000</v>
      </c>
      <c r="Q317" s="17">
        <v>0</v>
      </c>
      <c r="R317" s="19">
        <v>3000</v>
      </c>
      <c r="S317" s="20" t="s">
        <v>34</v>
      </c>
      <c r="T317" s="21" t="s">
        <v>34</v>
      </c>
      <c r="U317" s="19">
        <v>0</v>
      </c>
      <c r="V317" s="17" t="s">
        <v>34</v>
      </c>
      <c r="W317" s="22" t="s">
        <v>35</v>
      </c>
      <c r="X317" s="23" t="str">
        <f t="shared" si="19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36</v>
      </c>
    </row>
    <row r="318" spans="1:29">
      <c r="A318" s="13" t="str">
        <f t="shared" si="16"/>
        <v>FCST</v>
      </c>
      <c r="B318" s="14" t="s">
        <v>357</v>
      </c>
      <c r="C318" s="15" t="s">
        <v>71</v>
      </c>
      <c r="D318" s="24">
        <f t="shared" si="17"/>
        <v>1.8</v>
      </c>
      <c r="E318" s="18" t="str">
        <f t="shared" si="18"/>
        <v>前八週無拉料</v>
      </c>
      <c r="F318" s="16" t="str">
        <f>IFERROR(VLOOKUP(B318,#REF!,6,FALSE),"")</f>
        <v/>
      </c>
      <c r="G318" s="17">
        <v>15000</v>
      </c>
      <c r="H318" s="17">
        <v>0</v>
      </c>
      <c r="I318" s="17" t="str">
        <f>IFERROR(VLOOKUP(B318,#REF!,9,FALSE),"")</f>
        <v/>
      </c>
      <c r="J318" s="17">
        <v>3000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3000</v>
      </c>
      <c r="Q318" s="17">
        <v>0</v>
      </c>
      <c r="R318" s="19">
        <v>18000</v>
      </c>
      <c r="S318" s="20" t="s">
        <v>34</v>
      </c>
      <c r="T318" s="21">
        <v>10.8</v>
      </c>
      <c r="U318" s="19">
        <v>0</v>
      </c>
      <c r="V318" s="17">
        <v>1667</v>
      </c>
      <c r="W318" s="22" t="s">
        <v>43</v>
      </c>
      <c r="X318" s="23" t="str">
        <f t="shared" si="19"/>
        <v>F</v>
      </c>
      <c r="Y318" s="17">
        <v>0</v>
      </c>
      <c r="Z318" s="17">
        <v>2500</v>
      </c>
      <c r="AA318" s="17">
        <v>17500</v>
      </c>
      <c r="AB318" s="17">
        <v>5000</v>
      </c>
      <c r="AC318" s="15" t="s">
        <v>36</v>
      </c>
    </row>
    <row r="319" spans="1:29">
      <c r="A319" s="13" t="str">
        <f t="shared" si="16"/>
        <v>Normal</v>
      </c>
      <c r="B319" s="14" t="s">
        <v>358</v>
      </c>
      <c r="C319" s="15" t="s">
        <v>71</v>
      </c>
      <c r="D319" s="24">
        <f t="shared" si="17"/>
        <v>27.9</v>
      </c>
      <c r="E319" s="18">
        <f t="shared" si="18"/>
        <v>23.6</v>
      </c>
      <c r="F319" s="16" t="str">
        <f>IFERROR(VLOOKUP(B319,#REF!,6,FALSE),"")</f>
        <v/>
      </c>
      <c r="G319" s="17">
        <v>0</v>
      </c>
      <c r="H319" s="17">
        <v>0</v>
      </c>
      <c r="I319" s="17" t="str">
        <f>IFERROR(VLOOKUP(B319,#REF!,9,FALSE),"")</f>
        <v/>
      </c>
      <c r="J319" s="17">
        <v>168000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168000</v>
      </c>
      <c r="Q319" s="17">
        <v>0</v>
      </c>
      <c r="R319" s="19">
        <v>168000</v>
      </c>
      <c r="S319" s="20">
        <v>23.6</v>
      </c>
      <c r="T319" s="21">
        <v>27.9</v>
      </c>
      <c r="U319" s="19">
        <v>7125</v>
      </c>
      <c r="V319" s="17">
        <v>6032</v>
      </c>
      <c r="W319" s="22">
        <v>0.8</v>
      </c>
      <c r="X319" s="23">
        <f t="shared" si="19"/>
        <v>100</v>
      </c>
      <c r="Y319" s="17">
        <v>12953</v>
      </c>
      <c r="Z319" s="17">
        <v>28224</v>
      </c>
      <c r="AA319" s="17">
        <v>14456</v>
      </c>
      <c r="AB319" s="17">
        <v>10304</v>
      </c>
      <c r="AC319" s="15" t="s">
        <v>36</v>
      </c>
    </row>
    <row r="320" spans="1:29">
      <c r="A320" s="13" t="str">
        <f t="shared" si="16"/>
        <v>Normal</v>
      </c>
      <c r="B320" s="14" t="s">
        <v>359</v>
      </c>
      <c r="C320" s="15" t="s">
        <v>71</v>
      </c>
      <c r="D320" s="24">
        <f t="shared" si="17"/>
        <v>4.4000000000000004</v>
      </c>
      <c r="E320" s="18">
        <f t="shared" si="18"/>
        <v>5.6</v>
      </c>
      <c r="F320" s="16" t="str">
        <f>IFERROR(VLOOKUP(B320,#REF!,6,FALSE),"")</f>
        <v/>
      </c>
      <c r="G320" s="17">
        <v>276300</v>
      </c>
      <c r="H320" s="17">
        <v>227300</v>
      </c>
      <c r="I320" s="17" t="str">
        <f>IFERROR(VLOOKUP(B320,#REF!,9,FALSE),"")</f>
        <v/>
      </c>
      <c r="J320" s="17">
        <v>136700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136700</v>
      </c>
      <c r="Q320" s="17">
        <v>0</v>
      </c>
      <c r="R320" s="19">
        <v>413000</v>
      </c>
      <c r="S320" s="20">
        <v>16.899999999999999</v>
      </c>
      <c r="T320" s="21">
        <v>13.3</v>
      </c>
      <c r="U320" s="19">
        <v>24375</v>
      </c>
      <c r="V320" s="17">
        <v>31111</v>
      </c>
      <c r="W320" s="22">
        <v>1.3</v>
      </c>
      <c r="X320" s="23">
        <f t="shared" si="19"/>
        <v>100</v>
      </c>
      <c r="Y320" s="17">
        <v>69000</v>
      </c>
      <c r="Z320" s="17">
        <v>129000</v>
      </c>
      <c r="AA320" s="17">
        <v>111000</v>
      </c>
      <c r="AB320" s="17">
        <v>79000</v>
      </c>
      <c r="AC320" s="15" t="s">
        <v>36</v>
      </c>
    </row>
    <row r="321" spans="1:29">
      <c r="A321" s="13" t="str">
        <f t="shared" si="16"/>
        <v>ZeroZero</v>
      </c>
      <c r="B321" s="14" t="s">
        <v>360</v>
      </c>
      <c r="C321" s="15" t="s">
        <v>71</v>
      </c>
      <c r="D321" s="24" t="str">
        <f t="shared" si="17"/>
        <v>--</v>
      </c>
      <c r="E321" s="18" t="str">
        <f t="shared" si="18"/>
        <v>前八週無拉料</v>
      </c>
      <c r="F321" s="16" t="str">
        <f>IFERROR(VLOOKUP(B321,#REF!,6,FALSE),"")</f>
        <v/>
      </c>
      <c r="G321" s="17">
        <v>1000</v>
      </c>
      <c r="H321" s="17">
        <v>0</v>
      </c>
      <c r="I321" s="17" t="str">
        <f>IFERROR(VLOOKUP(B321,#REF!,9,FALSE),"")</f>
        <v/>
      </c>
      <c r="J321" s="17">
        <v>1000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1000</v>
      </c>
      <c r="Q321" s="17">
        <v>0</v>
      </c>
      <c r="R321" s="19">
        <v>2000</v>
      </c>
      <c r="S321" s="20" t="s">
        <v>34</v>
      </c>
      <c r="T321" s="21" t="s">
        <v>34</v>
      </c>
      <c r="U321" s="19">
        <v>0</v>
      </c>
      <c r="V321" s="17" t="s">
        <v>34</v>
      </c>
      <c r="W321" s="22" t="s">
        <v>35</v>
      </c>
      <c r="X321" s="23" t="str">
        <f t="shared" si="19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36</v>
      </c>
    </row>
    <row r="322" spans="1:29">
      <c r="A322" s="13" t="str">
        <f t="shared" si="16"/>
        <v>OverStock</v>
      </c>
      <c r="B322" s="14" t="s">
        <v>361</v>
      </c>
      <c r="C322" s="15" t="s">
        <v>71</v>
      </c>
      <c r="D322" s="24">
        <f t="shared" si="17"/>
        <v>16.5</v>
      </c>
      <c r="E322" s="18">
        <f t="shared" si="18"/>
        <v>20</v>
      </c>
      <c r="F322" s="16" t="str">
        <f>IFERROR(VLOOKUP(B322,#REF!,6,FALSE),"")</f>
        <v/>
      </c>
      <c r="G322" s="17">
        <v>42000</v>
      </c>
      <c r="H322" s="17">
        <v>0</v>
      </c>
      <c r="I322" s="17" t="str">
        <f>IFERROR(VLOOKUP(B322,#REF!,9,FALSE),"")</f>
        <v/>
      </c>
      <c r="J322" s="17">
        <v>15000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12000</v>
      </c>
      <c r="Q322" s="17">
        <v>3000</v>
      </c>
      <c r="R322" s="19">
        <v>57000</v>
      </c>
      <c r="S322" s="20">
        <v>76</v>
      </c>
      <c r="T322" s="21">
        <v>62.6</v>
      </c>
      <c r="U322" s="19">
        <v>750</v>
      </c>
      <c r="V322" s="17">
        <v>910</v>
      </c>
      <c r="W322" s="22">
        <v>1.2</v>
      </c>
      <c r="X322" s="23">
        <f t="shared" si="19"/>
        <v>100</v>
      </c>
      <c r="Y322" s="17">
        <v>5000000</v>
      </c>
      <c r="Z322" s="17">
        <v>4766</v>
      </c>
      <c r="AA322" s="17">
        <v>4440</v>
      </c>
      <c r="AB322" s="17">
        <v>3060</v>
      </c>
      <c r="AC322" s="15" t="s">
        <v>36</v>
      </c>
    </row>
    <row r="323" spans="1:29">
      <c r="A323" s="13" t="str">
        <f t="shared" si="16"/>
        <v>OverStock</v>
      </c>
      <c r="B323" s="14" t="s">
        <v>362</v>
      </c>
      <c r="C323" s="15" t="s">
        <v>71</v>
      </c>
      <c r="D323" s="24">
        <f t="shared" si="17"/>
        <v>61.1</v>
      </c>
      <c r="E323" s="18">
        <f t="shared" si="18"/>
        <v>14.4</v>
      </c>
      <c r="F323" s="16" t="str">
        <f>IFERROR(VLOOKUP(B323,#REF!,6,FALSE),"")</f>
        <v/>
      </c>
      <c r="G323" s="17">
        <v>66000</v>
      </c>
      <c r="H323" s="17">
        <v>45000</v>
      </c>
      <c r="I323" s="17" t="str">
        <f>IFERROR(VLOOKUP(B323,#REF!,9,FALSE),"")</f>
        <v/>
      </c>
      <c r="J323" s="17">
        <v>81000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39000</v>
      </c>
      <c r="Q323" s="17">
        <v>42000</v>
      </c>
      <c r="R323" s="19">
        <v>147000</v>
      </c>
      <c r="S323" s="20">
        <v>26.1</v>
      </c>
      <c r="T323" s="21">
        <v>110.9</v>
      </c>
      <c r="U323" s="19">
        <v>5625</v>
      </c>
      <c r="V323" s="17">
        <v>1325</v>
      </c>
      <c r="W323" s="22">
        <v>0.2</v>
      </c>
      <c r="X323" s="23">
        <f t="shared" si="19"/>
        <v>50</v>
      </c>
      <c r="Y323" s="17">
        <v>10501</v>
      </c>
      <c r="Z323" s="17">
        <v>1545</v>
      </c>
      <c r="AA323" s="17">
        <v>860</v>
      </c>
      <c r="AB323" s="17">
        <v>0</v>
      </c>
      <c r="AC323" s="15" t="s">
        <v>36</v>
      </c>
    </row>
    <row r="324" spans="1:29">
      <c r="A324" s="13" t="str">
        <f t="shared" ref="A324:A387" si="20">IF(OR(U324=0,LEN(U324)=0)*OR(V324=0,LEN(V324)=0),IF(R324&gt;0,"ZeroZero","None"),IF(IF(LEN(S324)=0,0,S324)&gt;24,"OverStock",IF(U324=0,"FCST","Normal")))</f>
        <v>ZeroZero</v>
      </c>
      <c r="B324" s="14" t="s">
        <v>363</v>
      </c>
      <c r="C324" s="15" t="s">
        <v>71</v>
      </c>
      <c r="D324" s="24" t="str">
        <f t="shared" ref="D324:D387" si="21">IF(OR(V324=0,LEN(V324)=0),"--",ROUND(J324/V324,1))</f>
        <v>--</v>
      </c>
      <c r="E324" s="18" t="str">
        <f t="shared" ref="E324:E387" si="22">IF(U324=0,"前八週無拉料",ROUND(J324/U324,1))</f>
        <v>前八週無拉料</v>
      </c>
      <c r="F324" s="16" t="str">
        <f>IFERROR(VLOOKUP(B324,#REF!,6,FALSE),"")</f>
        <v/>
      </c>
      <c r="G324" s="17">
        <v>42500</v>
      </c>
      <c r="H324" s="17">
        <v>0</v>
      </c>
      <c r="I324" s="17" t="str">
        <f>IFERROR(VLOOKUP(B324,#REF!,9,FALSE),"")</f>
        <v/>
      </c>
      <c r="J324" s="17">
        <v>17500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17500</v>
      </c>
      <c r="Q324" s="17">
        <v>0</v>
      </c>
      <c r="R324" s="19">
        <v>60000</v>
      </c>
      <c r="S324" s="20" t="s">
        <v>34</v>
      </c>
      <c r="T324" s="21" t="s">
        <v>34</v>
      </c>
      <c r="U324" s="19">
        <v>0</v>
      </c>
      <c r="V324" s="17" t="s">
        <v>34</v>
      </c>
      <c r="W324" s="22" t="s">
        <v>35</v>
      </c>
      <c r="X324" s="23" t="str">
        <f t="shared" ref="X324:X387" si="23">IF($W324="E","E",IF($W324="F","F",IF($W324&lt;0.5,50,IF($W324&lt;2,100,150))))</f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36</v>
      </c>
    </row>
    <row r="325" spans="1:29">
      <c r="A325" s="13" t="str">
        <f t="shared" si="20"/>
        <v>ZeroZero</v>
      </c>
      <c r="B325" s="14" t="s">
        <v>364</v>
      </c>
      <c r="C325" s="15" t="s">
        <v>71</v>
      </c>
      <c r="D325" s="24" t="str">
        <f t="shared" si="21"/>
        <v>--</v>
      </c>
      <c r="E325" s="18" t="str">
        <f t="shared" si="22"/>
        <v>前八週無拉料</v>
      </c>
      <c r="F325" s="16" t="str">
        <f>IFERROR(VLOOKUP(B325,#REF!,6,FALSE),"")</f>
        <v/>
      </c>
      <c r="G325" s="17">
        <v>30000</v>
      </c>
      <c r="H325" s="17">
        <v>0</v>
      </c>
      <c r="I325" s="17" t="str">
        <f>IFERROR(VLOOKUP(B325,#REF!,9,FALSE),"")</f>
        <v/>
      </c>
      <c r="J325" s="17">
        <v>0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0</v>
      </c>
      <c r="Q325" s="17">
        <v>0</v>
      </c>
      <c r="R325" s="19">
        <v>30000</v>
      </c>
      <c r="S325" s="20" t="s">
        <v>34</v>
      </c>
      <c r="T325" s="21" t="s">
        <v>34</v>
      </c>
      <c r="U325" s="19">
        <v>0</v>
      </c>
      <c r="V325" s="17" t="s">
        <v>34</v>
      </c>
      <c r="W325" s="22" t="s">
        <v>35</v>
      </c>
      <c r="X325" s="23" t="str">
        <f t="shared" si="23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36</v>
      </c>
    </row>
    <row r="326" spans="1:29">
      <c r="A326" s="13" t="str">
        <f t="shared" si="20"/>
        <v>OverStock</v>
      </c>
      <c r="B326" s="14" t="s">
        <v>365</v>
      </c>
      <c r="C326" s="15" t="s">
        <v>71</v>
      </c>
      <c r="D326" s="24" t="str">
        <f t="shared" si="21"/>
        <v>--</v>
      </c>
      <c r="E326" s="18">
        <f t="shared" si="22"/>
        <v>0</v>
      </c>
      <c r="F326" s="16" t="str">
        <f>IFERROR(VLOOKUP(B326,#REF!,6,FALSE),"")</f>
        <v/>
      </c>
      <c r="G326" s="17">
        <v>51000</v>
      </c>
      <c r="H326" s="17">
        <v>33000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51000</v>
      </c>
      <c r="S326" s="20">
        <v>34</v>
      </c>
      <c r="T326" s="21" t="s">
        <v>34</v>
      </c>
      <c r="U326" s="19">
        <v>1500</v>
      </c>
      <c r="V326" s="17" t="s">
        <v>34</v>
      </c>
      <c r="W326" s="22" t="s">
        <v>35</v>
      </c>
      <c r="X326" s="23" t="str">
        <f t="shared" si="23"/>
        <v>E</v>
      </c>
      <c r="Y326" s="17">
        <v>0</v>
      </c>
      <c r="Z326" s="17">
        <v>0</v>
      </c>
      <c r="AA326" s="17">
        <v>0</v>
      </c>
      <c r="AB326" s="17">
        <v>0</v>
      </c>
      <c r="AC326" s="15" t="s">
        <v>36</v>
      </c>
    </row>
    <row r="327" spans="1:29">
      <c r="A327" s="13" t="str">
        <f t="shared" si="20"/>
        <v>Normal</v>
      </c>
      <c r="B327" s="14" t="s">
        <v>366</v>
      </c>
      <c r="C327" s="15" t="s">
        <v>71</v>
      </c>
      <c r="D327" s="24" t="str">
        <f t="shared" si="21"/>
        <v>--</v>
      </c>
      <c r="E327" s="18">
        <f t="shared" si="22"/>
        <v>14.2</v>
      </c>
      <c r="F327" s="16" t="str">
        <f>IFERROR(VLOOKUP(B327,#REF!,6,FALSE),"")</f>
        <v/>
      </c>
      <c r="G327" s="17">
        <v>42000</v>
      </c>
      <c r="H327" s="17">
        <v>0</v>
      </c>
      <c r="I327" s="17" t="str">
        <f>IFERROR(VLOOKUP(B327,#REF!,9,FALSE),"")</f>
        <v/>
      </c>
      <c r="J327" s="17">
        <v>405000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270000</v>
      </c>
      <c r="Q327" s="17">
        <v>135000</v>
      </c>
      <c r="R327" s="19">
        <v>447000</v>
      </c>
      <c r="S327" s="20">
        <v>15.7</v>
      </c>
      <c r="T327" s="21" t="s">
        <v>34</v>
      </c>
      <c r="U327" s="19">
        <v>28500</v>
      </c>
      <c r="V327" s="17" t="s">
        <v>34</v>
      </c>
      <c r="W327" s="22" t="s">
        <v>35</v>
      </c>
      <c r="X327" s="23" t="str">
        <f t="shared" si="23"/>
        <v>E</v>
      </c>
      <c r="Y327" s="17">
        <v>0</v>
      </c>
      <c r="Z327" s="17">
        <v>0</v>
      </c>
      <c r="AA327" s="17">
        <v>0</v>
      </c>
      <c r="AB327" s="17">
        <v>0</v>
      </c>
      <c r="AC327" s="15" t="s">
        <v>36</v>
      </c>
    </row>
    <row r="328" spans="1:29">
      <c r="A328" s="13" t="str">
        <f t="shared" si="20"/>
        <v>Normal</v>
      </c>
      <c r="B328" s="14" t="s">
        <v>367</v>
      </c>
      <c r="C328" s="15" t="s">
        <v>71</v>
      </c>
      <c r="D328" s="24" t="str">
        <f t="shared" si="21"/>
        <v>--</v>
      </c>
      <c r="E328" s="18">
        <f t="shared" si="22"/>
        <v>2.5</v>
      </c>
      <c r="F328" s="16" t="str">
        <f>IFERROR(VLOOKUP(B328,#REF!,6,FALSE),"")</f>
        <v/>
      </c>
      <c r="G328" s="17">
        <v>360000</v>
      </c>
      <c r="H328" s="17">
        <v>0</v>
      </c>
      <c r="I328" s="17" t="str">
        <f>IFERROR(VLOOKUP(B328,#REF!,9,FALSE),"")</f>
        <v/>
      </c>
      <c r="J328" s="17">
        <v>115000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115000</v>
      </c>
      <c r="Q328" s="17">
        <v>0</v>
      </c>
      <c r="R328" s="19">
        <v>475000</v>
      </c>
      <c r="S328" s="20">
        <v>10.1</v>
      </c>
      <c r="T328" s="21" t="s">
        <v>34</v>
      </c>
      <c r="U328" s="19">
        <v>46875</v>
      </c>
      <c r="V328" s="17" t="s">
        <v>34</v>
      </c>
      <c r="W328" s="22" t="s">
        <v>35</v>
      </c>
      <c r="X328" s="23" t="str">
        <f t="shared" si="23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36</v>
      </c>
    </row>
    <row r="329" spans="1:29">
      <c r="A329" s="13" t="str">
        <f t="shared" si="20"/>
        <v>ZeroZero</v>
      </c>
      <c r="B329" s="14" t="s">
        <v>368</v>
      </c>
      <c r="C329" s="15" t="s">
        <v>71</v>
      </c>
      <c r="D329" s="24" t="str">
        <f t="shared" si="21"/>
        <v>--</v>
      </c>
      <c r="E329" s="18" t="str">
        <f t="shared" si="22"/>
        <v>前八週無拉料</v>
      </c>
      <c r="F329" s="16" t="str">
        <f>IFERROR(VLOOKUP(B329,#REF!,6,FALSE),"")</f>
        <v/>
      </c>
      <c r="G329" s="17">
        <v>9000</v>
      </c>
      <c r="H329" s="17">
        <v>3000</v>
      </c>
      <c r="I329" s="17" t="str">
        <f>IFERROR(VLOOKUP(B329,#REF!,9,FALSE),"")</f>
        <v/>
      </c>
      <c r="J329" s="17">
        <v>3000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3000</v>
      </c>
      <c r="Q329" s="17">
        <v>0</v>
      </c>
      <c r="R329" s="19">
        <v>12000</v>
      </c>
      <c r="S329" s="20" t="s">
        <v>34</v>
      </c>
      <c r="T329" s="21" t="s">
        <v>34</v>
      </c>
      <c r="U329" s="19">
        <v>0</v>
      </c>
      <c r="V329" s="17" t="s">
        <v>34</v>
      </c>
      <c r="W329" s="22" t="s">
        <v>35</v>
      </c>
      <c r="X329" s="23" t="str">
        <f t="shared" si="23"/>
        <v>E</v>
      </c>
      <c r="Y329" s="17">
        <v>0</v>
      </c>
      <c r="Z329" s="17">
        <v>0</v>
      </c>
      <c r="AA329" s="17">
        <v>0</v>
      </c>
      <c r="AB329" s="17">
        <v>0</v>
      </c>
      <c r="AC329" s="15" t="s">
        <v>36</v>
      </c>
    </row>
    <row r="330" spans="1:29">
      <c r="A330" s="13" t="str">
        <f t="shared" si="20"/>
        <v>ZeroZero</v>
      </c>
      <c r="B330" s="14" t="s">
        <v>369</v>
      </c>
      <c r="C330" s="15" t="s">
        <v>71</v>
      </c>
      <c r="D330" s="24" t="str">
        <f t="shared" si="21"/>
        <v>--</v>
      </c>
      <c r="E330" s="18" t="str">
        <f t="shared" si="22"/>
        <v>前八週無拉料</v>
      </c>
      <c r="F330" s="16" t="str">
        <f>IFERROR(VLOOKUP(B330,#REF!,6,FALSE),"")</f>
        <v/>
      </c>
      <c r="G330" s="17">
        <v>6000</v>
      </c>
      <c r="H330" s="17">
        <v>0</v>
      </c>
      <c r="I330" s="17" t="str">
        <f>IFERROR(VLOOKUP(B330,#REF!,9,FALSE),"")</f>
        <v/>
      </c>
      <c r="J330" s="17">
        <v>18000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18000</v>
      </c>
      <c r="Q330" s="17">
        <v>0</v>
      </c>
      <c r="R330" s="19">
        <v>24000</v>
      </c>
      <c r="S330" s="20" t="s">
        <v>34</v>
      </c>
      <c r="T330" s="21" t="s">
        <v>34</v>
      </c>
      <c r="U330" s="19">
        <v>0</v>
      </c>
      <c r="V330" s="17" t="s">
        <v>34</v>
      </c>
      <c r="W330" s="22" t="s">
        <v>35</v>
      </c>
      <c r="X330" s="23" t="str">
        <f t="shared" si="23"/>
        <v>E</v>
      </c>
      <c r="Y330" s="17">
        <v>0</v>
      </c>
      <c r="Z330" s="17">
        <v>0</v>
      </c>
      <c r="AA330" s="17">
        <v>0</v>
      </c>
      <c r="AB330" s="17">
        <v>0</v>
      </c>
      <c r="AC330" s="15" t="s">
        <v>36</v>
      </c>
    </row>
    <row r="331" spans="1:29">
      <c r="A331" s="13" t="str">
        <f t="shared" si="20"/>
        <v>OverStock</v>
      </c>
      <c r="B331" s="14" t="s">
        <v>370</v>
      </c>
      <c r="C331" s="15" t="s">
        <v>71</v>
      </c>
      <c r="D331" s="24">
        <f t="shared" si="21"/>
        <v>7.1</v>
      </c>
      <c r="E331" s="18">
        <f t="shared" si="22"/>
        <v>9.9</v>
      </c>
      <c r="F331" s="16" t="str">
        <f>IFERROR(VLOOKUP(B331,#REF!,6,FALSE),"")</f>
        <v/>
      </c>
      <c r="G331" s="17">
        <v>822000</v>
      </c>
      <c r="H331" s="17">
        <v>537000</v>
      </c>
      <c r="I331" s="17" t="str">
        <f>IFERROR(VLOOKUP(B331,#REF!,9,FALSE),"")</f>
        <v/>
      </c>
      <c r="J331" s="17">
        <v>279000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279000</v>
      </c>
      <c r="Q331" s="17">
        <v>0</v>
      </c>
      <c r="R331" s="19">
        <v>1101000</v>
      </c>
      <c r="S331" s="20">
        <v>39.1</v>
      </c>
      <c r="T331" s="21">
        <v>28</v>
      </c>
      <c r="U331" s="19">
        <v>28125</v>
      </c>
      <c r="V331" s="17">
        <v>39286</v>
      </c>
      <c r="W331" s="22">
        <v>1.4</v>
      </c>
      <c r="X331" s="23">
        <f t="shared" si="23"/>
        <v>100</v>
      </c>
      <c r="Y331" s="17">
        <v>5157392</v>
      </c>
      <c r="Z331" s="17">
        <v>134625</v>
      </c>
      <c r="AA331" s="17">
        <v>85775</v>
      </c>
      <c r="AB331" s="17">
        <v>107991</v>
      </c>
      <c r="AC331" s="15" t="s">
        <v>36</v>
      </c>
    </row>
    <row r="332" spans="1:29">
      <c r="A332" s="13" t="str">
        <f t="shared" si="20"/>
        <v>OverStock</v>
      </c>
      <c r="B332" s="14" t="s">
        <v>371</v>
      </c>
      <c r="C332" s="15" t="s">
        <v>71</v>
      </c>
      <c r="D332" s="24">
        <f t="shared" si="21"/>
        <v>6.7</v>
      </c>
      <c r="E332" s="18">
        <f t="shared" si="22"/>
        <v>11.4</v>
      </c>
      <c r="F332" s="16" t="str">
        <f>IFERROR(VLOOKUP(B332,#REF!,6,FALSE),"")</f>
        <v/>
      </c>
      <c r="G332" s="17">
        <v>480000</v>
      </c>
      <c r="H332" s="17">
        <v>368000</v>
      </c>
      <c r="I332" s="17" t="str">
        <f>IFERROR(VLOOKUP(B332,#REF!,9,FALSE),"")</f>
        <v/>
      </c>
      <c r="J332" s="17">
        <v>388000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388000</v>
      </c>
      <c r="Q332" s="17">
        <v>0</v>
      </c>
      <c r="R332" s="19">
        <v>868000</v>
      </c>
      <c r="S332" s="20">
        <v>25.5</v>
      </c>
      <c r="T332" s="21">
        <v>14.9</v>
      </c>
      <c r="U332" s="19">
        <v>34000</v>
      </c>
      <c r="V332" s="17">
        <v>58333</v>
      </c>
      <c r="W332" s="22">
        <v>1.7</v>
      </c>
      <c r="X332" s="23">
        <f t="shared" si="23"/>
        <v>100</v>
      </c>
      <c r="Y332" s="17">
        <v>180000</v>
      </c>
      <c r="Z332" s="17">
        <v>204000</v>
      </c>
      <c r="AA332" s="17">
        <v>219000</v>
      </c>
      <c r="AB332" s="17">
        <v>174000</v>
      </c>
      <c r="AC332" s="15" t="s">
        <v>36</v>
      </c>
    </row>
    <row r="333" spans="1:29">
      <c r="A333" s="13" t="str">
        <f t="shared" si="20"/>
        <v>ZeroZero</v>
      </c>
      <c r="B333" s="14" t="s">
        <v>372</v>
      </c>
      <c r="C333" s="15" t="s">
        <v>71</v>
      </c>
      <c r="D333" s="24" t="str">
        <f t="shared" si="21"/>
        <v>--</v>
      </c>
      <c r="E333" s="18" t="str">
        <f t="shared" si="22"/>
        <v>前八週無拉料</v>
      </c>
      <c r="F333" s="16" t="str">
        <f>IFERROR(VLOOKUP(B333,#REF!,6,FALSE),"")</f>
        <v/>
      </c>
      <c r="G333" s="17">
        <v>0</v>
      </c>
      <c r="H333" s="17">
        <v>0</v>
      </c>
      <c r="I333" s="17" t="str">
        <f>IFERROR(VLOOKUP(B333,#REF!,9,FALSE),"")</f>
        <v/>
      </c>
      <c r="J333" s="17">
        <v>20000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20000</v>
      </c>
      <c r="Q333" s="17">
        <v>0</v>
      </c>
      <c r="R333" s="19">
        <v>20000</v>
      </c>
      <c r="S333" s="20" t="s">
        <v>34</v>
      </c>
      <c r="T333" s="21" t="s">
        <v>34</v>
      </c>
      <c r="U333" s="19">
        <v>0</v>
      </c>
      <c r="V333" s="17">
        <v>0</v>
      </c>
      <c r="W333" s="22" t="s">
        <v>35</v>
      </c>
      <c r="X333" s="23" t="str">
        <f t="shared" si="23"/>
        <v>E</v>
      </c>
      <c r="Y333" s="17">
        <v>0</v>
      </c>
      <c r="Z333" s="17">
        <v>0</v>
      </c>
      <c r="AA333" s="17">
        <v>3000</v>
      </c>
      <c r="AB333" s="17">
        <v>0</v>
      </c>
      <c r="AC333" s="15" t="s">
        <v>36</v>
      </c>
    </row>
    <row r="334" spans="1:29">
      <c r="A334" s="13" t="str">
        <f t="shared" si="20"/>
        <v>ZeroZero</v>
      </c>
      <c r="B334" s="14" t="s">
        <v>373</v>
      </c>
      <c r="C334" s="15" t="s">
        <v>71</v>
      </c>
      <c r="D334" s="24" t="str">
        <f t="shared" si="21"/>
        <v>--</v>
      </c>
      <c r="E334" s="18" t="str">
        <f t="shared" si="22"/>
        <v>前八週無拉料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5000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5000</v>
      </c>
      <c r="Q334" s="17">
        <v>0</v>
      </c>
      <c r="R334" s="19">
        <v>5000</v>
      </c>
      <c r="S334" s="20" t="s">
        <v>34</v>
      </c>
      <c r="T334" s="21" t="s">
        <v>34</v>
      </c>
      <c r="U334" s="19">
        <v>0</v>
      </c>
      <c r="V334" s="17" t="s">
        <v>34</v>
      </c>
      <c r="W334" s="22" t="s">
        <v>35</v>
      </c>
      <c r="X334" s="23" t="str">
        <f t="shared" si="23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36</v>
      </c>
    </row>
    <row r="335" spans="1:29">
      <c r="A335" s="13" t="str">
        <f t="shared" si="20"/>
        <v>ZeroZero</v>
      </c>
      <c r="B335" s="14" t="s">
        <v>374</v>
      </c>
      <c r="C335" s="15" t="s">
        <v>71</v>
      </c>
      <c r="D335" s="24" t="str">
        <f t="shared" si="21"/>
        <v>--</v>
      </c>
      <c r="E335" s="18" t="str">
        <f t="shared" si="22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5000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5000</v>
      </c>
      <c r="Q335" s="17">
        <v>0</v>
      </c>
      <c r="R335" s="19">
        <v>5000</v>
      </c>
      <c r="S335" s="20" t="s">
        <v>34</v>
      </c>
      <c r="T335" s="21" t="s">
        <v>34</v>
      </c>
      <c r="U335" s="19">
        <v>0</v>
      </c>
      <c r="V335" s="17" t="s">
        <v>34</v>
      </c>
      <c r="W335" s="22" t="s">
        <v>35</v>
      </c>
      <c r="X335" s="23" t="str">
        <f t="shared" si="23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36</v>
      </c>
    </row>
    <row r="336" spans="1:29">
      <c r="A336" s="13" t="str">
        <f t="shared" si="20"/>
        <v>ZeroZero</v>
      </c>
      <c r="B336" s="14" t="s">
        <v>375</v>
      </c>
      <c r="C336" s="15" t="s">
        <v>71</v>
      </c>
      <c r="D336" s="24" t="str">
        <f t="shared" si="21"/>
        <v>--</v>
      </c>
      <c r="E336" s="18" t="str">
        <f t="shared" si="22"/>
        <v>前八週無拉料</v>
      </c>
      <c r="F336" s="16" t="str">
        <f>IFERROR(VLOOKUP(B336,#REF!,6,FALSE),"")</f>
        <v/>
      </c>
      <c r="G336" s="17">
        <v>0</v>
      </c>
      <c r="H336" s="17">
        <v>0</v>
      </c>
      <c r="I336" s="17" t="str">
        <f>IFERROR(VLOOKUP(B336,#REF!,9,FALSE),"")</f>
        <v/>
      </c>
      <c r="J336" s="17">
        <v>660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660</v>
      </c>
      <c r="Q336" s="17">
        <v>0</v>
      </c>
      <c r="R336" s="19">
        <v>660</v>
      </c>
      <c r="S336" s="20" t="s">
        <v>34</v>
      </c>
      <c r="T336" s="21" t="s">
        <v>34</v>
      </c>
      <c r="U336" s="19">
        <v>0</v>
      </c>
      <c r="V336" s="17" t="s">
        <v>34</v>
      </c>
      <c r="W336" s="22" t="s">
        <v>35</v>
      </c>
      <c r="X336" s="23" t="str">
        <f t="shared" si="23"/>
        <v>E</v>
      </c>
      <c r="Y336" s="17">
        <v>0</v>
      </c>
      <c r="Z336" s="17">
        <v>0</v>
      </c>
      <c r="AA336" s="17">
        <v>0</v>
      </c>
      <c r="AB336" s="17">
        <v>0</v>
      </c>
      <c r="AC336" s="15" t="s">
        <v>36</v>
      </c>
    </row>
    <row r="337" spans="1:29">
      <c r="A337" s="13" t="str">
        <f t="shared" si="20"/>
        <v>Normal</v>
      </c>
      <c r="B337" s="14" t="s">
        <v>376</v>
      </c>
      <c r="C337" s="15" t="s">
        <v>77</v>
      </c>
      <c r="D337" s="24">
        <f t="shared" si="21"/>
        <v>0</v>
      </c>
      <c r="E337" s="18">
        <f t="shared" si="22"/>
        <v>0</v>
      </c>
      <c r="F337" s="16" t="str">
        <f>IFERROR(VLOOKUP(B337,#REF!,6,FALSE),"")</f>
        <v/>
      </c>
      <c r="G337" s="17">
        <v>0</v>
      </c>
      <c r="H337" s="17">
        <v>0</v>
      </c>
      <c r="I337" s="17" t="str">
        <f>IFERROR(VLOOKUP(B337,#REF!,9,FALSE),"")</f>
        <v/>
      </c>
      <c r="J337" s="17">
        <v>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0</v>
      </c>
      <c r="Q337" s="17">
        <v>0</v>
      </c>
      <c r="R337" s="19">
        <v>0</v>
      </c>
      <c r="S337" s="20">
        <v>0</v>
      </c>
      <c r="T337" s="21">
        <v>0</v>
      </c>
      <c r="U337" s="19">
        <v>5000</v>
      </c>
      <c r="V337" s="17">
        <v>4274</v>
      </c>
      <c r="W337" s="22">
        <v>0.9</v>
      </c>
      <c r="X337" s="23">
        <f t="shared" si="23"/>
        <v>100</v>
      </c>
      <c r="Y337" s="17">
        <v>0</v>
      </c>
      <c r="Z337" s="17">
        <v>14187</v>
      </c>
      <c r="AA337" s="17">
        <v>32148</v>
      </c>
      <c r="AB337" s="17">
        <v>23052</v>
      </c>
      <c r="AC337" s="15" t="s">
        <v>36</v>
      </c>
    </row>
    <row r="338" spans="1:29">
      <c r="A338" s="13" t="str">
        <f t="shared" si="20"/>
        <v>Normal</v>
      </c>
      <c r="B338" s="14" t="s">
        <v>377</v>
      </c>
      <c r="C338" s="15" t="s">
        <v>77</v>
      </c>
      <c r="D338" s="24" t="str">
        <f t="shared" si="21"/>
        <v>--</v>
      </c>
      <c r="E338" s="18">
        <f t="shared" si="22"/>
        <v>2.7</v>
      </c>
      <c r="F338" s="16" t="str">
        <f>IFERROR(VLOOKUP(B338,#REF!,6,FALSE),"")</f>
        <v/>
      </c>
      <c r="G338" s="17">
        <v>0</v>
      </c>
      <c r="H338" s="17">
        <v>0</v>
      </c>
      <c r="I338" s="17" t="str">
        <f>IFERROR(VLOOKUP(B338,#REF!,9,FALSE),"")</f>
        <v/>
      </c>
      <c r="J338" s="17">
        <v>3000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3000</v>
      </c>
      <c r="Q338" s="17">
        <v>0</v>
      </c>
      <c r="R338" s="19">
        <v>3000</v>
      </c>
      <c r="S338" s="20">
        <v>2.7</v>
      </c>
      <c r="T338" s="21" t="s">
        <v>34</v>
      </c>
      <c r="U338" s="19">
        <v>1125</v>
      </c>
      <c r="V338" s="17" t="s">
        <v>34</v>
      </c>
      <c r="W338" s="22" t="s">
        <v>35</v>
      </c>
      <c r="X338" s="23" t="str">
        <f t="shared" si="23"/>
        <v>E</v>
      </c>
      <c r="Y338" s="17">
        <v>0</v>
      </c>
      <c r="Z338" s="17">
        <v>0</v>
      </c>
      <c r="AA338" s="17">
        <v>0</v>
      </c>
      <c r="AB338" s="17">
        <v>0</v>
      </c>
      <c r="AC338" s="15" t="s">
        <v>36</v>
      </c>
    </row>
    <row r="339" spans="1:29">
      <c r="A339" s="13" t="str">
        <f t="shared" si="20"/>
        <v>OverStock</v>
      </c>
      <c r="B339" s="14" t="s">
        <v>378</v>
      </c>
      <c r="C339" s="15" t="s">
        <v>77</v>
      </c>
      <c r="D339" s="24">
        <f t="shared" si="21"/>
        <v>63.1</v>
      </c>
      <c r="E339" s="18">
        <f t="shared" si="22"/>
        <v>28</v>
      </c>
      <c r="F339" s="16" t="str">
        <f>IFERROR(VLOOKUP(B339,#REF!,6,FALSE),"")</f>
        <v/>
      </c>
      <c r="G339" s="17">
        <v>0</v>
      </c>
      <c r="H339" s="17">
        <v>0</v>
      </c>
      <c r="I339" s="17" t="str">
        <f>IFERROR(VLOOKUP(B339,#REF!,9,FALSE),"")</f>
        <v/>
      </c>
      <c r="J339" s="17">
        <v>21000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0</v>
      </c>
      <c r="P339" s="17">
        <v>18000</v>
      </c>
      <c r="Q339" s="17">
        <v>3000</v>
      </c>
      <c r="R339" s="19">
        <v>21000</v>
      </c>
      <c r="S339" s="20">
        <v>28</v>
      </c>
      <c r="T339" s="21">
        <v>63.1</v>
      </c>
      <c r="U339" s="19">
        <v>750</v>
      </c>
      <c r="V339" s="17">
        <v>333</v>
      </c>
      <c r="W339" s="22">
        <v>0.4</v>
      </c>
      <c r="X339" s="23">
        <f t="shared" si="23"/>
        <v>50</v>
      </c>
      <c r="Y339" s="17">
        <v>3000</v>
      </c>
      <c r="Z339" s="17">
        <v>0</v>
      </c>
      <c r="AA339" s="17">
        <v>3000</v>
      </c>
      <c r="AB339" s="17">
        <v>0</v>
      </c>
      <c r="AC339" s="15" t="s">
        <v>36</v>
      </c>
    </row>
    <row r="340" spans="1:29">
      <c r="A340" s="13" t="str">
        <f t="shared" si="20"/>
        <v>ZeroZero</v>
      </c>
      <c r="B340" s="14" t="s">
        <v>379</v>
      </c>
      <c r="C340" s="15" t="s">
        <v>173</v>
      </c>
      <c r="D340" s="24" t="str">
        <f t="shared" si="21"/>
        <v>--</v>
      </c>
      <c r="E340" s="18" t="str">
        <f t="shared" si="22"/>
        <v>前八週無拉料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7500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5000</v>
      </c>
      <c r="Q340" s="17">
        <v>2500</v>
      </c>
      <c r="R340" s="19">
        <v>7500</v>
      </c>
      <c r="S340" s="20" t="s">
        <v>34</v>
      </c>
      <c r="T340" s="21" t="s">
        <v>34</v>
      </c>
      <c r="U340" s="19">
        <v>0</v>
      </c>
      <c r="V340" s="17" t="s">
        <v>34</v>
      </c>
      <c r="W340" s="22" t="s">
        <v>35</v>
      </c>
      <c r="X340" s="23" t="str">
        <f t="shared" si="23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36</v>
      </c>
    </row>
    <row r="341" spans="1:29">
      <c r="A341" s="13" t="str">
        <f t="shared" si="20"/>
        <v>ZeroZero</v>
      </c>
      <c r="B341" s="14" t="s">
        <v>380</v>
      </c>
      <c r="C341" s="15" t="s">
        <v>173</v>
      </c>
      <c r="D341" s="24" t="str">
        <f t="shared" si="21"/>
        <v>--</v>
      </c>
      <c r="E341" s="18" t="str">
        <f t="shared" si="22"/>
        <v>前八週無拉料</v>
      </c>
      <c r="F341" s="16" t="str">
        <f>IFERROR(VLOOKUP(B341,#REF!,6,FALSE),"")</f>
        <v/>
      </c>
      <c r="G341" s="17">
        <v>0</v>
      </c>
      <c r="H341" s="17">
        <v>0</v>
      </c>
      <c r="I341" s="17" t="str">
        <f>IFERROR(VLOOKUP(B341,#REF!,9,FALSE),"")</f>
        <v/>
      </c>
      <c r="J341" s="17">
        <v>15000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15000</v>
      </c>
      <c r="Q341" s="17">
        <v>0</v>
      </c>
      <c r="R341" s="19">
        <v>15000</v>
      </c>
      <c r="S341" s="20" t="s">
        <v>34</v>
      </c>
      <c r="T341" s="21" t="s">
        <v>34</v>
      </c>
      <c r="U341" s="19">
        <v>0</v>
      </c>
      <c r="V341" s="17" t="s">
        <v>34</v>
      </c>
      <c r="W341" s="22" t="s">
        <v>35</v>
      </c>
      <c r="X341" s="23" t="str">
        <f t="shared" si="23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36</v>
      </c>
    </row>
    <row r="342" spans="1:29">
      <c r="A342" s="13" t="str">
        <f t="shared" si="20"/>
        <v>ZeroZero</v>
      </c>
      <c r="B342" s="14" t="s">
        <v>381</v>
      </c>
      <c r="C342" s="15" t="s">
        <v>173</v>
      </c>
      <c r="D342" s="24" t="str">
        <f t="shared" si="21"/>
        <v>--</v>
      </c>
      <c r="E342" s="18" t="str">
        <f t="shared" si="22"/>
        <v>前八週無拉料</v>
      </c>
      <c r="F342" s="16" t="str">
        <f>IFERROR(VLOOKUP(B342,#REF!,6,FALSE),"")</f>
        <v/>
      </c>
      <c r="G342" s="17">
        <v>0</v>
      </c>
      <c r="H342" s="17">
        <v>0</v>
      </c>
      <c r="I342" s="17" t="str">
        <f>IFERROR(VLOOKUP(B342,#REF!,9,FALSE),"")</f>
        <v/>
      </c>
      <c r="J342" s="17">
        <v>54000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54000</v>
      </c>
      <c r="Q342" s="17">
        <v>0</v>
      </c>
      <c r="R342" s="19">
        <v>54000</v>
      </c>
      <c r="S342" s="20" t="s">
        <v>34</v>
      </c>
      <c r="T342" s="21" t="s">
        <v>34</v>
      </c>
      <c r="U342" s="19">
        <v>0</v>
      </c>
      <c r="V342" s="17" t="s">
        <v>34</v>
      </c>
      <c r="W342" s="22" t="s">
        <v>35</v>
      </c>
      <c r="X342" s="23" t="str">
        <f t="shared" si="23"/>
        <v>E</v>
      </c>
      <c r="Y342" s="17">
        <v>0</v>
      </c>
      <c r="Z342" s="17">
        <v>0</v>
      </c>
      <c r="AA342" s="17">
        <v>0</v>
      </c>
      <c r="AB342" s="17">
        <v>0</v>
      </c>
      <c r="AC342" s="15" t="s">
        <v>36</v>
      </c>
    </row>
    <row r="343" spans="1:29">
      <c r="A343" s="13" t="str">
        <f t="shared" si="20"/>
        <v>OverStock</v>
      </c>
      <c r="B343" s="14" t="s">
        <v>382</v>
      </c>
      <c r="C343" s="15" t="s">
        <v>173</v>
      </c>
      <c r="D343" s="24">
        <f t="shared" si="21"/>
        <v>36.1</v>
      </c>
      <c r="E343" s="18">
        <f t="shared" si="22"/>
        <v>40.700000000000003</v>
      </c>
      <c r="F343" s="16" t="str">
        <f>IFERROR(VLOOKUP(B343,#REF!,6,FALSE),"")</f>
        <v/>
      </c>
      <c r="G343" s="17">
        <v>0</v>
      </c>
      <c r="H343" s="17">
        <v>0</v>
      </c>
      <c r="I343" s="17" t="str">
        <f>IFERROR(VLOOKUP(B343,#REF!,9,FALSE),"")</f>
        <v/>
      </c>
      <c r="J343" s="17">
        <v>351000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300000</v>
      </c>
      <c r="Q343" s="17">
        <v>51000</v>
      </c>
      <c r="R343" s="19">
        <v>351000</v>
      </c>
      <c r="S343" s="20">
        <v>40.700000000000003</v>
      </c>
      <c r="T343" s="21">
        <v>36.1</v>
      </c>
      <c r="U343" s="19">
        <v>8625</v>
      </c>
      <c r="V343" s="17">
        <v>9715</v>
      </c>
      <c r="W343" s="22">
        <v>1.1000000000000001</v>
      </c>
      <c r="X343" s="23">
        <f t="shared" si="23"/>
        <v>100</v>
      </c>
      <c r="Y343" s="17">
        <v>16205</v>
      </c>
      <c r="Z343" s="17">
        <v>41050</v>
      </c>
      <c r="AA343" s="17">
        <v>47684</v>
      </c>
      <c r="AB343" s="17">
        <v>12000</v>
      </c>
      <c r="AC343" s="15" t="s">
        <v>36</v>
      </c>
    </row>
    <row r="344" spans="1:29">
      <c r="A344" s="13" t="str">
        <f t="shared" si="20"/>
        <v>ZeroZero</v>
      </c>
      <c r="B344" s="14" t="s">
        <v>383</v>
      </c>
      <c r="C344" s="15" t="s">
        <v>173</v>
      </c>
      <c r="D344" s="24" t="str">
        <f t="shared" si="21"/>
        <v>--</v>
      </c>
      <c r="E344" s="18" t="str">
        <f t="shared" si="22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84000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84000</v>
      </c>
      <c r="Q344" s="17">
        <v>0</v>
      </c>
      <c r="R344" s="19">
        <v>84000</v>
      </c>
      <c r="S344" s="20" t="s">
        <v>34</v>
      </c>
      <c r="T344" s="21" t="s">
        <v>34</v>
      </c>
      <c r="U344" s="19">
        <v>0</v>
      </c>
      <c r="V344" s="17" t="s">
        <v>34</v>
      </c>
      <c r="W344" s="22" t="s">
        <v>35</v>
      </c>
      <c r="X344" s="23" t="str">
        <f t="shared" si="23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36</v>
      </c>
    </row>
    <row r="345" spans="1:29">
      <c r="A345" s="13" t="str">
        <f t="shared" si="20"/>
        <v>ZeroZero</v>
      </c>
      <c r="B345" s="14" t="s">
        <v>384</v>
      </c>
      <c r="C345" s="15" t="s">
        <v>173</v>
      </c>
      <c r="D345" s="24" t="str">
        <f t="shared" si="21"/>
        <v>--</v>
      </c>
      <c r="E345" s="18" t="str">
        <f t="shared" si="22"/>
        <v>前八週無拉料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24000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24000</v>
      </c>
      <c r="Q345" s="17">
        <v>0</v>
      </c>
      <c r="R345" s="19">
        <v>24000</v>
      </c>
      <c r="S345" s="20" t="s">
        <v>34</v>
      </c>
      <c r="T345" s="21" t="s">
        <v>34</v>
      </c>
      <c r="U345" s="19">
        <v>0</v>
      </c>
      <c r="V345" s="17" t="s">
        <v>34</v>
      </c>
      <c r="W345" s="22" t="s">
        <v>35</v>
      </c>
      <c r="X345" s="23" t="str">
        <f t="shared" si="23"/>
        <v>E</v>
      </c>
      <c r="Y345" s="17">
        <v>0</v>
      </c>
      <c r="Z345" s="17">
        <v>0</v>
      </c>
      <c r="AA345" s="17">
        <v>0</v>
      </c>
      <c r="AB345" s="17">
        <v>0</v>
      </c>
      <c r="AC345" s="15" t="s">
        <v>36</v>
      </c>
    </row>
    <row r="346" spans="1:29">
      <c r="A346" s="13" t="str">
        <f t="shared" si="20"/>
        <v>Normal</v>
      </c>
      <c r="B346" s="14" t="s">
        <v>385</v>
      </c>
      <c r="C346" s="15" t="s">
        <v>173</v>
      </c>
      <c r="D346" s="24">
        <f t="shared" si="21"/>
        <v>6.5</v>
      </c>
      <c r="E346" s="18">
        <f t="shared" si="22"/>
        <v>6.5</v>
      </c>
      <c r="F346" s="16" t="str">
        <f>IFERROR(VLOOKUP(B346,#REF!,6,FALSE),"")</f>
        <v/>
      </c>
      <c r="G346" s="17">
        <v>1980000</v>
      </c>
      <c r="H346" s="17">
        <v>1980000</v>
      </c>
      <c r="I346" s="17" t="str">
        <f>IFERROR(VLOOKUP(B346,#REF!,9,FALSE),"")</f>
        <v/>
      </c>
      <c r="J346" s="17">
        <v>912500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0</v>
      </c>
      <c r="Q346" s="17">
        <v>912500</v>
      </c>
      <c r="R346" s="19">
        <v>2892500</v>
      </c>
      <c r="S346" s="20">
        <v>20.8</v>
      </c>
      <c r="T346" s="21">
        <v>20.6</v>
      </c>
      <c r="U346" s="19">
        <v>139376</v>
      </c>
      <c r="V346" s="17">
        <v>140488</v>
      </c>
      <c r="W346" s="22">
        <v>1</v>
      </c>
      <c r="X346" s="23">
        <f t="shared" si="23"/>
        <v>100</v>
      </c>
      <c r="Y346" s="17">
        <v>311851</v>
      </c>
      <c r="Z346" s="17">
        <v>596413</v>
      </c>
      <c r="AA346" s="17">
        <v>381332</v>
      </c>
      <c r="AB346" s="17">
        <v>28337</v>
      </c>
      <c r="AC346" s="15" t="s">
        <v>36</v>
      </c>
    </row>
    <row r="347" spans="1:29">
      <c r="A347" s="13" t="str">
        <f t="shared" si="20"/>
        <v>Normal</v>
      </c>
      <c r="B347" s="14" t="s">
        <v>386</v>
      </c>
      <c r="C347" s="15" t="s">
        <v>173</v>
      </c>
      <c r="D347" s="24">
        <f t="shared" si="21"/>
        <v>0</v>
      </c>
      <c r="E347" s="18">
        <f t="shared" si="22"/>
        <v>0</v>
      </c>
      <c r="F347" s="16" t="str">
        <f>IFERROR(VLOOKUP(B347,#REF!,6,FALSE),"")</f>
        <v/>
      </c>
      <c r="G347" s="17">
        <v>100000</v>
      </c>
      <c r="H347" s="17">
        <v>70000</v>
      </c>
      <c r="I347" s="17" t="str">
        <f>IFERROR(VLOOKUP(B347,#REF!,9,FALSE),"")</f>
        <v/>
      </c>
      <c r="J347" s="17">
        <v>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0</v>
      </c>
      <c r="R347" s="19">
        <v>100000</v>
      </c>
      <c r="S347" s="20">
        <v>18.8</v>
      </c>
      <c r="T347" s="21">
        <v>51</v>
      </c>
      <c r="U347" s="19">
        <v>5313</v>
      </c>
      <c r="V347" s="17">
        <v>1960</v>
      </c>
      <c r="W347" s="22">
        <v>0.4</v>
      </c>
      <c r="X347" s="23">
        <f t="shared" si="23"/>
        <v>50</v>
      </c>
      <c r="Y347" s="17">
        <v>3600</v>
      </c>
      <c r="Z347" s="17">
        <v>12933</v>
      </c>
      <c r="AA347" s="17">
        <v>2800</v>
      </c>
      <c r="AB347" s="17">
        <v>108</v>
      </c>
      <c r="AC347" s="15" t="s">
        <v>36</v>
      </c>
    </row>
    <row r="348" spans="1:29">
      <c r="A348" s="13" t="str">
        <f t="shared" si="20"/>
        <v>Normal</v>
      </c>
      <c r="B348" s="14" t="s">
        <v>387</v>
      </c>
      <c r="C348" s="15" t="s">
        <v>173</v>
      </c>
      <c r="D348" s="24">
        <f t="shared" si="21"/>
        <v>2.7</v>
      </c>
      <c r="E348" s="18">
        <f t="shared" si="22"/>
        <v>2.5</v>
      </c>
      <c r="F348" s="16" t="str">
        <f>IFERROR(VLOOKUP(B348,#REF!,6,FALSE),"")</f>
        <v/>
      </c>
      <c r="G348" s="17">
        <v>406831</v>
      </c>
      <c r="H348" s="17">
        <v>320000</v>
      </c>
      <c r="I348" s="17" t="str">
        <f>IFERROR(VLOOKUP(B348,#REF!,9,FALSE),"")</f>
        <v/>
      </c>
      <c r="J348" s="17">
        <v>82500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82500</v>
      </c>
      <c r="R348" s="19">
        <v>489331</v>
      </c>
      <c r="S348" s="20">
        <v>15</v>
      </c>
      <c r="T348" s="21">
        <v>16.2</v>
      </c>
      <c r="U348" s="19">
        <v>32584</v>
      </c>
      <c r="V348" s="17">
        <v>30251</v>
      </c>
      <c r="W348" s="22">
        <v>0.9</v>
      </c>
      <c r="X348" s="23">
        <f t="shared" si="23"/>
        <v>100</v>
      </c>
      <c r="Y348" s="17">
        <v>54086</v>
      </c>
      <c r="Z348" s="17">
        <v>153841</v>
      </c>
      <c r="AA348" s="17">
        <v>66978</v>
      </c>
      <c r="AB348" s="17">
        <v>1668</v>
      </c>
      <c r="AC348" s="15" t="s">
        <v>36</v>
      </c>
    </row>
    <row r="349" spans="1:29">
      <c r="A349" s="13" t="str">
        <f t="shared" si="20"/>
        <v>Normal</v>
      </c>
      <c r="B349" s="14" t="s">
        <v>388</v>
      </c>
      <c r="C349" s="15" t="s">
        <v>173</v>
      </c>
      <c r="D349" s="24">
        <f t="shared" si="21"/>
        <v>5.4</v>
      </c>
      <c r="E349" s="18">
        <f t="shared" si="22"/>
        <v>4.5</v>
      </c>
      <c r="F349" s="16" t="str">
        <f>IFERROR(VLOOKUP(B349,#REF!,6,FALSE),"")</f>
        <v/>
      </c>
      <c r="G349" s="17">
        <v>80000</v>
      </c>
      <c r="H349" s="17">
        <v>80000</v>
      </c>
      <c r="I349" s="17" t="str">
        <f>IFERROR(VLOOKUP(B349,#REF!,9,FALSE),"")</f>
        <v/>
      </c>
      <c r="J349" s="17">
        <v>77500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2500</v>
      </c>
      <c r="Q349" s="17">
        <v>75000</v>
      </c>
      <c r="R349" s="19">
        <v>157500</v>
      </c>
      <c r="S349" s="20">
        <v>9.1999999999999993</v>
      </c>
      <c r="T349" s="21">
        <v>11.1</v>
      </c>
      <c r="U349" s="19">
        <v>17188</v>
      </c>
      <c r="V349" s="17">
        <v>14225</v>
      </c>
      <c r="W349" s="22">
        <v>0.8</v>
      </c>
      <c r="X349" s="23">
        <f t="shared" si="23"/>
        <v>100</v>
      </c>
      <c r="Y349" s="17">
        <v>46909</v>
      </c>
      <c r="Z349" s="17">
        <v>59693</v>
      </c>
      <c r="AA349" s="17">
        <v>23115</v>
      </c>
      <c r="AB349" s="17">
        <v>108</v>
      </c>
      <c r="AC349" s="15" t="s">
        <v>36</v>
      </c>
    </row>
    <row r="350" spans="1:29">
      <c r="A350" s="13" t="str">
        <f t="shared" si="20"/>
        <v>Normal</v>
      </c>
      <c r="B350" s="14" t="s">
        <v>389</v>
      </c>
      <c r="C350" s="15" t="s">
        <v>173</v>
      </c>
      <c r="D350" s="24" t="str">
        <f t="shared" si="21"/>
        <v>--</v>
      </c>
      <c r="E350" s="18">
        <f t="shared" si="22"/>
        <v>0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>
        <v>0</v>
      </c>
      <c r="T350" s="21" t="s">
        <v>34</v>
      </c>
      <c r="U350" s="19">
        <v>939</v>
      </c>
      <c r="V350" s="17" t="s">
        <v>34</v>
      </c>
      <c r="W350" s="22" t="s">
        <v>35</v>
      </c>
      <c r="X350" s="23" t="str">
        <f t="shared" si="23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36</v>
      </c>
    </row>
    <row r="351" spans="1:29">
      <c r="A351" s="13" t="str">
        <f t="shared" si="20"/>
        <v>OverStock</v>
      </c>
      <c r="B351" s="14" t="s">
        <v>390</v>
      </c>
      <c r="C351" s="15" t="s">
        <v>173</v>
      </c>
      <c r="D351" s="24">
        <f t="shared" si="21"/>
        <v>6.5</v>
      </c>
      <c r="E351" s="18">
        <f t="shared" si="22"/>
        <v>12</v>
      </c>
      <c r="F351" s="16" t="str">
        <f>IFERROR(VLOOKUP(B351,#REF!,6,FALSE),"")</f>
        <v/>
      </c>
      <c r="G351" s="17">
        <v>42500</v>
      </c>
      <c r="H351" s="17">
        <v>42500</v>
      </c>
      <c r="I351" s="17" t="str">
        <f>IFERROR(VLOOKUP(B351,#REF!,9,FALSE),"")</f>
        <v/>
      </c>
      <c r="J351" s="17">
        <v>7500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0</v>
      </c>
      <c r="Q351" s="17">
        <v>7500</v>
      </c>
      <c r="R351" s="19">
        <v>50000</v>
      </c>
      <c r="S351" s="20">
        <v>80</v>
      </c>
      <c r="T351" s="21">
        <v>43.3</v>
      </c>
      <c r="U351" s="19">
        <v>625</v>
      </c>
      <c r="V351" s="17">
        <v>1155</v>
      </c>
      <c r="W351" s="22">
        <v>1.8</v>
      </c>
      <c r="X351" s="23">
        <f t="shared" si="23"/>
        <v>100</v>
      </c>
      <c r="Y351" s="17">
        <v>0</v>
      </c>
      <c r="Z351" s="17">
        <v>6821</v>
      </c>
      <c r="AA351" s="17">
        <v>4585</v>
      </c>
      <c r="AB351" s="17">
        <v>2306</v>
      </c>
      <c r="AC351" s="15" t="s">
        <v>36</v>
      </c>
    </row>
    <row r="352" spans="1:29">
      <c r="A352" s="13" t="str">
        <f t="shared" si="20"/>
        <v>OverStock</v>
      </c>
      <c r="B352" s="14" t="s">
        <v>391</v>
      </c>
      <c r="C352" s="15" t="s">
        <v>173</v>
      </c>
      <c r="D352" s="24">
        <f t="shared" si="21"/>
        <v>36.1</v>
      </c>
      <c r="E352" s="18">
        <f t="shared" si="22"/>
        <v>73.099999999999994</v>
      </c>
      <c r="F352" s="16" t="str">
        <f>IFERROR(VLOOKUP(B352,#REF!,6,FALSE),"")</f>
        <v/>
      </c>
      <c r="G352" s="17">
        <v>12500</v>
      </c>
      <c r="H352" s="17">
        <v>12500</v>
      </c>
      <c r="I352" s="17" t="str">
        <f>IFERROR(VLOOKUP(B352,#REF!,9,FALSE),"")</f>
        <v/>
      </c>
      <c r="J352" s="17">
        <v>160000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130000</v>
      </c>
      <c r="Q352" s="17">
        <v>30000</v>
      </c>
      <c r="R352" s="19">
        <v>172500</v>
      </c>
      <c r="S352" s="20">
        <v>78.8</v>
      </c>
      <c r="T352" s="21">
        <v>38.9</v>
      </c>
      <c r="U352" s="19">
        <v>2188</v>
      </c>
      <c r="V352" s="17">
        <v>4437</v>
      </c>
      <c r="W352" s="22">
        <v>2</v>
      </c>
      <c r="X352" s="23">
        <f t="shared" si="23"/>
        <v>150</v>
      </c>
      <c r="Y352" s="17">
        <v>7925</v>
      </c>
      <c r="Z352" s="17">
        <v>23831</v>
      </c>
      <c r="AA352" s="17">
        <v>11636</v>
      </c>
      <c r="AB352" s="17">
        <v>14641</v>
      </c>
      <c r="AC352" s="15" t="s">
        <v>36</v>
      </c>
    </row>
    <row r="353" spans="1:29">
      <c r="A353" s="13" t="str">
        <f t="shared" si="20"/>
        <v>Normal</v>
      </c>
      <c r="B353" s="14" t="s">
        <v>392</v>
      </c>
      <c r="C353" s="15" t="s">
        <v>173</v>
      </c>
      <c r="D353" s="24">
        <f t="shared" si="21"/>
        <v>0</v>
      </c>
      <c r="E353" s="18">
        <f t="shared" si="22"/>
        <v>0</v>
      </c>
      <c r="F353" s="16" t="str">
        <f>IFERROR(VLOOKUP(B353,#REF!,6,FALSE),"")</f>
        <v/>
      </c>
      <c r="G353" s="17">
        <v>0</v>
      </c>
      <c r="H353" s="17">
        <v>0</v>
      </c>
      <c r="I353" s="17" t="str">
        <f>IFERROR(VLOOKUP(B353,#REF!,9,FALSE),"")</f>
        <v/>
      </c>
      <c r="J353" s="17">
        <v>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0</v>
      </c>
      <c r="Q353" s="17">
        <v>0</v>
      </c>
      <c r="R353" s="19">
        <v>0</v>
      </c>
      <c r="S353" s="20">
        <v>0</v>
      </c>
      <c r="T353" s="21">
        <v>0</v>
      </c>
      <c r="U353" s="19">
        <v>313</v>
      </c>
      <c r="V353" s="17">
        <v>318</v>
      </c>
      <c r="W353" s="22">
        <v>1</v>
      </c>
      <c r="X353" s="23">
        <f t="shared" si="23"/>
        <v>100</v>
      </c>
      <c r="Y353" s="17">
        <v>2500</v>
      </c>
      <c r="Z353" s="17">
        <v>0</v>
      </c>
      <c r="AA353" s="17">
        <v>356</v>
      </c>
      <c r="AB353" s="17">
        <v>0</v>
      </c>
      <c r="AC353" s="15" t="s">
        <v>36</v>
      </c>
    </row>
    <row r="354" spans="1:29">
      <c r="A354" s="13" t="str">
        <f t="shared" si="20"/>
        <v>OverStock</v>
      </c>
      <c r="B354" s="14" t="s">
        <v>393</v>
      </c>
      <c r="C354" s="15" t="s">
        <v>173</v>
      </c>
      <c r="D354" s="24">
        <f t="shared" si="21"/>
        <v>135.69999999999999</v>
      </c>
      <c r="E354" s="18">
        <f t="shared" si="22"/>
        <v>44.9</v>
      </c>
      <c r="F354" s="16" t="str">
        <f>IFERROR(VLOOKUP(B354,#REF!,6,FALSE),"")</f>
        <v/>
      </c>
      <c r="G354" s="17">
        <v>0</v>
      </c>
      <c r="H354" s="17">
        <v>0</v>
      </c>
      <c r="I354" s="17" t="str">
        <f>IFERROR(VLOOKUP(B354,#REF!,9,FALSE),"")</f>
        <v/>
      </c>
      <c r="J354" s="17">
        <v>182500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0</v>
      </c>
      <c r="P354" s="17">
        <v>167500</v>
      </c>
      <c r="Q354" s="17">
        <v>15000</v>
      </c>
      <c r="R354" s="19">
        <v>182500</v>
      </c>
      <c r="S354" s="20">
        <v>44.9</v>
      </c>
      <c r="T354" s="21">
        <v>135.69999999999999</v>
      </c>
      <c r="U354" s="19">
        <v>4063</v>
      </c>
      <c r="V354" s="17">
        <v>1345</v>
      </c>
      <c r="W354" s="22">
        <v>0.3</v>
      </c>
      <c r="X354" s="23">
        <f t="shared" si="23"/>
        <v>50</v>
      </c>
      <c r="Y354" s="17">
        <v>6810</v>
      </c>
      <c r="Z354" s="17">
        <v>4877</v>
      </c>
      <c r="AA354" s="17">
        <v>460</v>
      </c>
      <c r="AB354" s="17">
        <v>0</v>
      </c>
      <c r="AC354" s="15" t="s">
        <v>36</v>
      </c>
    </row>
    <row r="355" spans="1:29">
      <c r="A355" s="13" t="str">
        <f t="shared" si="20"/>
        <v>Normal</v>
      </c>
      <c r="B355" s="14" t="s">
        <v>394</v>
      </c>
      <c r="C355" s="15" t="s">
        <v>173</v>
      </c>
      <c r="D355" s="24" t="str">
        <f t="shared" si="21"/>
        <v>--</v>
      </c>
      <c r="E355" s="18">
        <f t="shared" si="22"/>
        <v>24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7500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7500</v>
      </c>
      <c r="Q355" s="17">
        <v>0</v>
      </c>
      <c r="R355" s="19">
        <v>7500</v>
      </c>
      <c r="S355" s="20">
        <v>24</v>
      </c>
      <c r="T355" s="21" t="s">
        <v>34</v>
      </c>
      <c r="U355" s="19">
        <v>313</v>
      </c>
      <c r="V355" s="17" t="s">
        <v>34</v>
      </c>
      <c r="W355" s="22" t="s">
        <v>35</v>
      </c>
      <c r="X355" s="23" t="str">
        <f t="shared" si="23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36</v>
      </c>
    </row>
    <row r="356" spans="1:29">
      <c r="A356" s="13" t="str">
        <f t="shared" si="20"/>
        <v>OverStock</v>
      </c>
      <c r="B356" s="14" t="s">
        <v>395</v>
      </c>
      <c r="C356" s="15" t="s">
        <v>173</v>
      </c>
      <c r="D356" s="24">
        <f t="shared" si="21"/>
        <v>0</v>
      </c>
      <c r="E356" s="18">
        <f t="shared" si="22"/>
        <v>0</v>
      </c>
      <c r="F356" s="16" t="str">
        <f>IFERROR(VLOOKUP(B356,#REF!,6,FALSE),"")</f>
        <v/>
      </c>
      <c r="G356" s="17">
        <v>30000</v>
      </c>
      <c r="H356" s="17">
        <v>30000</v>
      </c>
      <c r="I356" s="17" t="str">
        <f>IFERROR(VLOOKUP(B356,#REF!,9,FALSE),"")</f>
        <v/>
      </c>
      <c r="J356" s="17">
        <v>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0</v>
      </c>
      <c r="Q356" s="17">
        <v>0</v>
      </c>
      <c r="R356" s="19">
        <v>30000</v>
      </c>
      <c r="S356" s="20">
        <v>95.8</v>
      </c>
      <c r="T356" s="21">
        <v>64.900000000000006</v>
      </c>
      <c r="U356" s="19">
        <v>313</v>
      </c>
      <c r="V356" s="17">
        <v>462</v>
      </c>
      <c r="W356" s="22">
        <v>1.5</v>
      </c>
      <c r="X356" s="23">
        <f t="shared" si="23"/>
        <v>100</v>
      </c>
      <c r="Y356" s="17">
        <v>1683</v>
      </c>
      <c r="Z356" s="17">
        <v>1018</v>
      </c>
      <c r="AA356" s="17">
        <v>1892</v>
      </c>
      <c r="AB356" s="17">
        <v>730</v>
      </c>
      <c r="AC356" s="15" t="s">
        <v>36</v>
      </c>
    </row>
    <row r="357" spans="1:29">
      <c r="A357" s="13" t="str">
        <f t="shared" si="20"/>
        <v>ZeroZero</v>
      </c>
      <c r="B357" s="14" t="s">
        <v>396</v>
      </c>
      <c r="C357" s="15" t="s">
        <v>173</v>
      </c>
      <c r="D357" s="24" t="str">
        <f t="shared" si="21"/>
        <v>--</v>
      </c>
      <c r="E357" s="18" t="str">
        <f t="shared" si="22"/>
        <v>前八週無拉料</v>
      </c>
      <c r="F357" s="16" t="str">
        <f>IFERROR(VLOOKUP(B357,#REF!,6,FALSE),"")</f>
        <v/>
      </c>
      <c r="G357" s="17">
        <v>0</v>
      </c>
      <c r="H357" s="17">
        <v>0</v>
      </c>
      <c r="I357" s="17" t="str">
        <f>IFERROR(VLOOKUP(B357,#REF!,9,FALSE),"")</f>
        <v/>
      </c>
      <c r="J357" s="17">
        <v>9000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9000</v>
      </c>
      <c r="Q357" s="17">
        <v>0</v>
      </c>
      <c r="R357" s="19">
        <v>9000</v>
      </c>
      <c r="S357" s="20" t="s">
        <v>34</v>
      </c>
      <c r="T357" s="21" t="s">
        <v>34</v>
      </c>
      <c r="U357" s="19">
        <v>0</v>
      </c>
      <c r="V357" s="17" t="s">
        <v>34</v>
      </c>
      <c r="W357" s="22" t="s">
        <v>35</v>
      </c>
      <c r="X357" s="23" t="str">
        <f t="shared" si="23"/>
        <v>E</v>
      </c>
      <c r="Y357" s="17">
        <v>0</v>
      </c>
      <c r="Z357" s="17">
        <v>0</v>
      </c>
      <c r="AA357" s="17">
        <v>0</v>
      </c>
      <c r="AB357" s="17">
        <v>0</v>
      </c>
      <c r="AC357" s="15" t="s">
        <v>36</v>
      </c>
    </row>
    <row r="358" spans="1:29">
      <c r="A358" s="13" t="str">
        <f t="shared" si="20"/>
        <v>Normal</v>
      </c>
      <c r="B358" s="14" t="s">
        <v>397</v>
      </c>
      <c r="C358" s="15" t="s">
        <v>173</v>
      </c>
      <c r="D358" s="24">
        <f t="shared" si="21"/>
        <v>8.1</v>
      </c>
      <c r="E358" s="18">
        <f t="shared" si="22"/>
        <v>7.6</v>
      </c>
      <c r="F358" s="16" t="str">
        <f>IFERROR(VLOOKUP(B358,#REF!,6,FALSE),"")</f>
        <v/>
      </c>
      <c r="G358" s="17">
        <v>70000</v>
      </c>
      <c r="H358" s="17">
        <v>30000</v>
      </c>
      <c r="I358" s="17" t="str">
        <f>IFERROR(VLOOKUP(B358,#REF!,9,FALSE),"")</f>
        <v/>
      </c>
      <c r="J358" s="17">
        <v>45000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0</v>
      </c>
      <c r="Q358" s="17">
        <v>45000</v>
      </c>
      <c r="R358" s="19">
        <v>115000</v>
      </c>
      <c r="S358" s="20">
        <v>19.399999999999999</v>
      </c>
      <c r="T358" s="21">
        <v>20.8</v>
      </c>
      <c r="U358" s="19">
        <v>5938</v>
      </c>
      <c r="V358" s="17">
        <v>5532</v>
      </c>
      <c r="W358" s="22">
        <v>0.9</v>
      </c>
      <c r="X358" s="23">
        <f t="shared" si="23"/>
        <v>100</v>
      </c>
      <c r="Y358" s="17">
        <v>22262</v>
      </c>
      <c r="Z358" s="17">
        <v>20535</v>
      </c>
      <c r="AA358" s="17">
        <v>6991</v>
      </c>
      <c r="AB358" s="17">
        <v>0</v>
      </c>
      <c r="AC358" s="15" t="s">
        <v>36</v>
      </c>
    </row>
    <row r="359" spans="1:29">
      <c r="A359" s="13" t="str">
        <f t="shared" si="20"/>
        <v>FCST</v>
      </c>
      <c r="B359" s="14" t="s">
        <v>398</v>
      </c>
      <c r="C359" s="15" t="s">
        <v>173</v>
      </c>
      <c r="D359" s="24">
        <f t="shared" si="21"/>
        <v>21.2</v>
      </c>
      <c r="E359" s="18" t="str">
        <f t="shared" si="22"/>
        <v>前八週無拉料</v>
      </c>
      <c r="F359" s="16" t="str">
        <f>IFERROR(VLOOKUP(B359,#REF!,6,FALSE),"")</f>
        <v/>
      </c>
      <c r="G359" s="17">
        <v>0</v>
      </c>
      <c r="H359" s="17">
        <v>0</v>
      </c>
      <c r="I359" s="17" t="str">
        <f>IFERROR(VLOOKUP(B359,#REF!,9,FALSE),"")</f>
        <v/>
      </c>
      <c r="J359" s="17">
        <v>15000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12500</v>
      </c>
      <c r="Q359" s="17">
        <v>2500</v>
      </c>
      <c r="R359" s="19">
        <v>15000</v>
      </c>
      <c r="S359" s="20" t="s">
        <v>34</v>
      </c>
      <c r="T359" s="21">
        <v>21.2</v>
      </c>
      <c r="U359" s="19">
        <v>0</v>
      </c>
      <c r="V359" s="17">
        <v>708</v>
      </c>
      <c r="W359" s="22" t="s">
        <v>43</v>
      </c>
      <c r="X359" s="23" t="str">
        <f t="shared" si="23"/>
        <v>F</v>
      </c>
      <c r="Y359" s="17">
        <v>2280</v>
      </c>
      <c r="Z359" s="17">
        <v>2520</v>
      </c>
      <c r="AA359" s="17">
        <v>1575</v>
      </c>
      <c r="AB359" s="17">
        <v>315</v>
      </c>
      <c r="AC359" s="15" t="s">
        <v>36</v>
      </c>
    </row>
    <row r="360" spans="1:29">
      <c r="A360" s="13" t="str">
        <f t="shared" si="20"/>
        <v>Normal</v>
      </c>
      <c r="B360" s="14" t="s">
        <v>399</v>
      </c>
      <c r="C360" s="15" t="s">
        <v>173</v>
      </c>
      <c r="D360" s="24">
        <f t="shared" si="21"/>
        <v>0.8</v>
      </c>
      <c r="E360" s="18">
        <f t="shared" si="22"/>
        <v>1.1000000000000001</v>
      </c>
      <c r="F360" s="16" t="str">
        <f>IFERROR(VLOOKUP(B360,#REF!,6,FALSE),"")</f>
        <v/>
      </c>
      <c r="G360" s="17">
        <v>57000</v>
      </c>
      <c r="H360" s="17">
        <v>57000</v>
      </c>
      <c r="I360" s="17" t="str">
        <f>IFERROR(VLOOKUP(B360,#REF!,9,FALSE),"")</f>
        <v/>
      </c>
      <c r="J360" s="17">
        <v>3000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3000</v>
      </c>
      <c r="Q360" s="17">
        <v>0</v>
      </c>
      <c r="R360" s="19">
        <v>60000</v>
      </c>
      <c r="S360" s="20">
        <v>21.3</v>
      </c>
      <c r="T360" s="21">
        <v>16.600000000000001</v>
      </c>
      <c r="U360" s="19">
        <v>2811</v>
      </c>
      <c r="V360" s="17">
        <v>3621</v>
      </c>
      <c r="W360" s="22">
        <v>1.3</v>
      </c>
      <c r="X360" s="23">
        <f t="shared" si="23"/>
        <v>100</v>
      </c>
      <c r="Y360" s="17">
        <v>1466</v>
      </c>
      <c r="Z360" s="17">
        <v>21200</v>
      </c>
      <c r="AA360" s="17">
        <v>13760</v>
      </c>
      <c r="AB360" s="17">
        <v>8640</v>
      </c>
      <c r="AC360" s="15" t="s">
        <v>36</v>
      </c>
    </row>
    <row r="361" spans="1:29">
      <c r="A361" s="13" t="str">
        <f t="shared" si="20"/>
        <v>ZeroZero</v>
      </c>
      <c r="B361" s="14" t="s">
        <v>400</v>
      </c>
      <c r="C361" s="15" t="s">
        <v>173</v>
      </c>
      <c r="D361" s="24" t="str">
        <f t="shared" si="21"/>
        <v>--</v>
      </c>
      <c r="E361" s="18" t="str">
        <f t="shared" si="22"/>
        <v>前八週無拉料</v>
      </c>
      <c r="F361" s="16" t="str">
        <f>IFERROR(VLOOKUP(B361,#REF!,6,FALSE),"")</f>
        <v/>
      </c>
      <c r="G361" s="17">
        <v>0</v>
      </c>
      <c r="H361" s="17">
        <v>0</v>
      </c>
      <c r="I361" s="17" t="str">
        <f>IFERROR(VLOOKUP(B361,#REF!,9,FALSE),"")</f>
        <v/>
      </c>
      <c r="J361" s="17">
        <v>6000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6000</v>
      </c>
      <c r="Q361" s="17">
        <v>0</v>
      </c>
      <c r="R361" s="19">
        <v>6000</v>
      </c>
      <c r="S361" s="20" t="s">
        <v>34</v>
      </c>
      <c r="T361" s="21" t="s">
        <v>34</v>
      </c>
      <c r="U361" s="19">
        <v>0</v>
      </c>
      <c r="V361" s="17" t="s">
        <v>34</v>
      </c>
      <c r="W361" s="22" t="s">
        <v>35</v>
      </c>
      <c r="X361" s="23" t="str">
        <f t="shared" si="23"/>
        <v>E</v>
      </c>
      <c r="Y361" s="17">
        <v>0</v>
      </c>
      <c r="Z361" s="17">
        <v>0</v>
      </c>
      <c r="AA361" s="17">
        <v>0</v>
      </c>
      <c r="AB361" s="17">
        <v>0</v>
      </c>
      <c r="AC361" s="15" t="s">
        <v>36</v>
      </c>
    </row>
    <row r="362" spans="1:29">
      <c r="A362" s="13" t="str">
        <f t="shared" si="20"/>
        <v>ZeroZero</v>
      </c>
      <c r="B362" s="14" t="s">
        <v>401</v>
      </c>
      <c r="C362" s="15" t="s">
        <v>173</v>
      </c>
      <c r="D362" s="24" t="str">
        <f t="shared" si="21"/>
        <v>--</v>
      </c>
      <c r="E362" s="18" t="str">
        <f t="shared" si="22"/>
        <v>前八週無拉料</v>
      </c>
      <c r="F362" s="16" t="str">
        <f>IFERROR(VLOOKUP(B362,#REF!,6,FALSE),"")</f>
        <v/>
      </c>
      <c r="G362" s="17">
        <v>12000</v>
      </c>
      <c r="H362" s="17">
        <v>12000</v>
      </c>
      <c r="I362" s="17" t="str">
        <f>IFERROR(VLOOKUP(B362,#REF!,9,FALSE),"")</f>
        <v/>
      </c>
      <c r="J362" s="17">
        <v>21000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21000</v>
      </c>
      <c r="Q362" s="17">
        <v>0</v>
      </c>
      <c r="R362" s="19">
        <v>33000</v>
      </c>
      <c r="S362" s="20" t="s">
        <v>34</v>
      </c>
      <c r="T362" s="21" t="s">
        <v>34</v>
      </c>
      <c r="U362" s="19">
        <v>0</v>
      </c>
      <c r="V362" s="17" t="s">
        <v>34</v>
      </c>
      <c r="W362" s="22" t="s">
        <v>35</v>
      </c>
      <c r="X362" s="23" t="str">
        <f t="shared" si="23"/>
        <v>E</v>
      </c>
      <c r="Y362" s="17">
        <v>0</v>
      </c>
      <c r="Z362" s="17">
        <v>0</v>
      </c>
      <c r="AA362" s="17">
        <v>0</v>
      </c>
      <c r="AB362" s="17">
        <v>0</v>
      </c>
      <c r="AC362" s="15" t="s">
        <v>36</v>
      </c>
    </row>
    <row r="363" spans="1:29">
      <c r="A363" s="13" t="str">
        <f t="shared" si="20"/>
        <v>OverStock</v>
      </c>
      <c r="B363" s="14" t="s">
        <v>402</v>
      </c>
      <c r="C363" s="15" t="s">
        <v>173</v>
      </c>
      <c r="D363" s="24">
        <f t="shared" si="21"/>
        <v>7.2</v>
      </c>
      <c r="E363" s="18">
        <f t="shared" si="22"/>
        <v>9</v>
      </c>
      <c r="F363" s="16" t="str">
        <f>IFERROR(VLOOKUP(B363,#REF!,6,FALSE),"")</f>
        <v/>
      </c>
      <c r="G363" s="17">
        <v>2604000</v>
      </c>
      <c r="H363" s="17">
        <v>2604000</v>
      </c>
      <c r="I363" s="17" t="str">
        <f>IFERROR(VLOOKUP(B363,#REF!,9,FALSE),"")</f>
        <v/>
      </c>
      <c r="J363" s="17">
        <v>1350000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27000</v>
      </c>
      <c r="P363" s="17">
        <v>0</v>
      </c>
      <c r="Q363" s="17">
        <v>1323000</v>
      </c>
      <c r="R363" s="19">
        <v>3927000</v>
      </c>
      <c r="S363" s="20">
        <v>26.2</v>
      </c>
      <c r="T363" s="21">
        <v>21</v>
      </c>
      <c r="U363" s="19">
        <v>150000</v>
      </c>
      <c r="V363" s="17">
        <v>187371</v>
      </c>
      <c r="W363" s="22">
        <v>1.2</v>
      </c>
      <c r="X363" s="23">
        <f t="shared" si="23"/>
        <v>100</v>
      </c>
      <c r="Y363" s="17">
        <v>360160</v>
      </c>
      <c r="Z363" s="17">
        <v>826984</v>
      </c>
      <c r="AA363" s="17">
        <v>559800</v>
      </c>
      <c r="AB363" s="17">
        <v>85150</v>
      </c>
      <c r="AC363" s="15" t="s">
        <v>36</v>
      </c>
    </row>
    <row r="364" spans="1:29">
      <c r="A364" s="13" t="str">
        <f t="shared" si="20"/>
        <v>OverStock</v>
      </c>
      <c r="B364" s="14" t="s">
        <v>403</v>
      </c>
      <c r="C364" s="15" t="s">
        <v>173</v>
      </c>
      <c r="D364" s="24">
        <f t="shared" si="21"/>
        <v>16.100000000000001</v>
      </c>
      <c r="E364" s="18">
        <f t="shared" si="22"/>
        <v>14.7</v>
      </c>
      <c r="F364" s="16" t="str">
        <f>IFERROR(VLOOKUP(B364,#REF!,6,FALSE),"")</f>
        <v/>
      </c>
      <c r="G364" s="17">
        <v>69000</v>
      </c>
      <c r="H364" s="17">
        <v>69000</v>
      </c>
      <c r="I364" s="17" t="str">
        <f>IFERROR(VLOOKUP(B364,#REF!,9,FALSE),"")</f>
        <v/>
      </c>
      <c r="J364" s="17">
        <v>33000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18000</v>
      </c>
      <c r="Q364" s="17">
        <v>15000</v>
      </c>
      <c r="R364" s="19">
        <v>102000</v>
      </c>
      <c r="S364" s="20">
        <v>45.3</v>
      </c>
      <c r="T364" s="21">
        <v>49.7</v>
      </c>
      <c r="U364" s="19">
        <v>2250</v>
      </c>
      <c r="V364" s="17">
        <v>2054</v>
      </c>
      <c r="W364" s="22">
        <v>0.9</v>
      </c>
      <c r="X364" s="23">
        <f t="shared" si="23"/>
        <v>100</v>
      </c>
      <c r="Y364" s="17">
        <v>7611</v>
      </c>
      <c r="Z364" s="17">
        <v>7301</v>
      </c>
      <c r="AA364" s="17">
        <v>4585</v>
      </c>
      <c r="AB364" s="17">
        <v>2306</v>
      </c>
      <c r="AC364" s="15" t="s">
        <v>36</v>
      </c>
    </row>
    <row r="365" spans="1:29">
      <c r="A365" s="13" t="str">
        <f t="shared" si="20"/>
        <v>ZeroZero</v>
      </c>
      <c r="B365" s="14" t="s">
        <v>404</v>
      </c>
      <c r="C365" s="15" t="s">
        <v>173</v>
      </c>
      <c r="D365" s="24" t="str">
        <f t="shared" si="21"/>
        <v>--</v>
      </c>
      <c r="E365" s="18" t="str">
        <f t="shared" si="22"/>
        <v>前八週無拉料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33000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33000</v>
      </c>
      <c r="Q365" s="17">
        <v>0</v>
      </c>
      <c r="R365" s="19">
        <v>33000</v>
      </c>
      <c r="S365" s="20" t="s">
        <v>34</v>
      </c>
      <c r="T365" s="21" t="s">
        <v>34</v>
      </c>
      <c r="U365" s="19">
        <v>0</v>
      </c>
      <c r="V365" s="17" t="s">
        <v>34</v>
      </c>
      <c r="W365" s="22" t="s">
        <v>35</v>
      </c>
      <c r="X365" s="23" t="str">
        <f t="shared" si="23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36</v>
      </c>
    </row>
    <row r="366" spans="1:29">
      <c r="A366" s="13" t="str">
        <f t="shared" si="20"/>
        <v>ZeroZero</v>
      </c>
      <c r="B366" s="14" t="s">
        <v>405</v>
      </c>
      <c r="C366" s="15" t="s">
        <v>173</v>
      </c>
      <c r="D366" s="24" t="str">
        <f t="shared" si="21"/>
        <v>--</v>
      </c>
      <c r="E366" s="18" t="str">
        <f t="shared" si="22"/>
        <v>前八週無拉料</v>
      </c>
      <c r="F366" s="16" t="str">
        <f>IFERROR(VLOOKUP(B366,#REF!,6,FALSE),"")</f>
        <v/>
      </c>
      <c r="G366" s="17">
        <v>0</v>
      </c>
      <c r="H366" s="17">
        <v>0</v>
      </c>
      <c r="I366" s="17" t="str">
        <f>IFERROR(VLOOKUP(B366,#REF!,9,FALSE),"")</f>
        <v/>
      </c>
      <c r="J366" s="17">
        <v>9000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9000</v>
      </c>
      <c r="Q366" s="17">
        <v>0</v>
      </c>
      <c r="R366" s="19">
        <v>9000</v>
      </c>
      <c r="S366" s="20" t="s">
        <v>34</v>
      </c>
      <c r="T366" s="21" t="s">
        <v>34</v>
      </c>
      <c r="U366" s="19">
        <v>0</v>
      </c>
      <c r="V366" s="17" t="s">
        <v>34</v>
      </c>
      <c r="W366" s="22" t="s">
        <v>35</v>
      </c>
      <c r="X366" s="23" t="str">
        <f t="shared" si="23"/>
        <v>E</v>
      </c>
      <c r="Y366" s="17">
        <v>0</v>
      </c>
      <c r="Z366" s="17">
        <v>0</v>
      </c>
      <c r="AA366" s="17">
        <v>0</v>
      </c>
      <c r="AB366" s="17">
        <v>0</v>
      </c>
      <c r="AC366" s="15" t="s">
        <v>36</v>
      </c>
    </row>
    <row r="367" spans="1:29">
      <c r="A367" s="13" t="str">
        <f t="shared" si="20"/>
        <v>ZeroZero</v>
      </c>
      <c r="B367" s="14" t="s">
        <v>406</v>
      </c>
      <c r="C367" s="15" t="s">
        <v>173</v>
      </c>
      <c r="D367" s="24" t="str">
        <f t="shared" si="21"/>
        <v>--</v>
      </c>
      <c r="E367" s="18" t="str">
        <f t="shared" si="22"/>
        <v>前八週無拉料</v>
      </c>
      <c r="F367" s="16" t="str">
        <f>IFERROR(VLOOKUP(B367,#REF!,6,FALSE),"")</f>
        <v/>
      </c>
      <c r="G367" s="17">
        <v>0</v>
      </c>
      <c r="H367" s="17">
        <v>0</v>
      </c>
      <c r="I367" s="17" t="str">
        <f>IFERROR(VLOOKUP(B367,#REF!,9,FALSE),"")</f>
        <v/>
      </c>
      <c r="J367" s="17">
        <v>1160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1160</v>
      </c>
      <c r="Q367" s="17">
        <v>0</v>
      </c>
      <c r="R367" s="19">
        <v>1160</v>
      </c>
      <c r="S367" s="20" t="s">
        <v>34</v>
      </c>
      <c r="T367" s="21" t="s">
        <v>34</v>
      </c>
      <c r="U367" s="19">
        <v>0</v>
      </c>
      <c r="V367" s="17" t="s">
        <v>34</v>
      </c>
      <c r="W367" s="22" t="s">
        <v>35</v>
      </c>
      <c r="X367" s="23" t="str">
        <f t="shared" si="23"/>
        <v>E</v>
      </c>
      <c r="Y367" s="17">
        <v>0</v>
      </c>
      <c r="Z367" s="17">
        <v>0</v>
      </c>
      <c r="AA367" s="17">
        <v>0</v>
      </c>
      <c r="AB367" s="17">
        <v>0</v>
      </c>
      <c r="AC367" s="15" t="s">
        <v>36</v>
      </c>
    </row>
    <row r="368" spans="1:29">
      <c r="A368" s="13" t="str">
        <f t="shared" si="20"/>
        <v>ZeroZero</v>
      </c>
      <c r="B368" s="14" t="s">
        <v>407</v>
      </c>
      <c r="C368" s="15" t="s">
        <v>173</v>
      </c>
      <c r="D368" s="24" t="str">
        <f t="shared" si="21"/>
        <v>--</v>
      </c>
      <c r="E368" s="18" t="str">
        <f t="shared" si="22"/>
        <v>前八週無拉料</v>
      </c>
      <c r="F368" s="16" t="str">
        <f>IFERROR(VLOOKUP(B368,#REF!,6,FALSE),"")</f>
        <v/>
      </c>
      <c r="G368" s="17">
        <v>0</v>
      </c>
      <c r="H368" s="17">
        <v>0</v>
      </c>
      <c r="I368" s="17" t="str">
        <f>IFERROR(VLOOKUP(B368,#REF!,9,FALSE),"")</f>
        <v/>
      </c>
      <c r="J368" s="17">
        <v>3000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3000</v>
      </c>
      <c r="Q368" s="17">
        <v>0</v>
      </c>
      <c r="R368" s="19">
        <v>3000</v>
      </c>
      <c r="S368" s="20" t="s">
        <v>34</v>
      </c>
      <c r="T368" s="21" t="s">
        <v>34</v>
      </c>
      <c r="U368" s="19">
        <v>0</v>
      </c>
      <c r="V368" s="17" t="s">
        <v>34</v>
      </c>
      <c r="W368" s="22" t="s">
        <v>35</v>
      </c>
      <c r="X368" s="23" t="str">
        <f t="shared" si="23"/>
        <v>E</v>
      </c>
      <c r="Y368" s="17">
        <v>0</v>
      </c>
      <c r="Z368" s="17">
        <v>0</v>
      </c>
      <c r="AA368" s="17">
        <v>0</v>
      </c>
      <c r="AB368" s="17">
        <v>0</v>
      </c>
      <c r="AC368" s="15" t="s">
        <v>36</v>
      </c>
    </row>
    <row r="369" spans="1:29">
      <c r="A369" s="13" t="str">
        <f t="shared" si="20"/>
        <v>ZeroZero</v>
      </c>
      <c r="B369" s="14" t="s">
        <v>408</v>
      </c>
      <c r="C369" s="15" t="s">
        <v>173</v>
      </c>
      <c r="D369" s="24" t="str">
        <f t="shared" si="21"/>
        <v>--</v>
      </c>
      <c r="E369" s="18" t="str">
        <f t="shared" si="22"/>
        <v>前八週無拉料</v>
      </c>
      <c r="F369" s="16" t="str">
        <f>IFERROR(VLOOKUP(B369,#REF!,6,FALSE),"")</f>
        <v/>
      </c>
      <c r="G369" s="17">
        <v>0</v>
      </c>
      <c r="H369" s="17">
        <v>0</v>
      </c>
      <c r="I369" s="17" t="str">
        <f>IFERROR(VLOOKUP(B369,#REF!,9,FALSE),"")</f>
        <v/>
      </c>
      <c r="J369" s="17">
        <v>3000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3000</v>
      </c>
      <c r="Q369" s="17">
        <v>0</v>
      </c>
      <c r="R369" s="19">
        <v>3000</v>
      </c>
      <c r="S369" s="20" t="s">
        <v>34</v>
      </c>
      <c r="T369" s="21" t="s">
        <v>34</v>
      </c>
      <c r="U369" s="19">
        <v>0</v>
      </c>
      <c r="V369" s="17" t="s">
        <v>34</v>
      </c>
      <c r="W369" s="22" t="s">
        <v>35</v>
      </c>
      <c r="X369" s="23" t="str">
        <f t="shared" si="23"/>
        <v>E</v>
      </c>
      <c r="Y369" s="17">
        <v>0</v>
      </c>
      <c r="Z369" s="17">
        <v>0</v>
      </c>
      <c r="AA369" s="17">
        <v>0</v>
      </c>
      <c r="AB369" s="17">
        <v>0</v>
      </c>
      <c r="AC369" s="15" t="s">
        <v>36</v>
      </c>
    </row>
    <row r="370" spans="1:29">
      <c r="A370" s="13" t="str">
        <f t="shared" si="20"/>
        <v>OverStock</v>
      </c>
      <c r="B370" s="14" t="s">
        <v>409</v>
      </c>
      <c r="C370" s="15" t="s">
        <v>173</v>
      </c>
      <c r="D370" s="24">
        <f t="shared" si="21"/>
        <v>36.5</v>
      </c>
      <c r="E370" s="18">
        <f t="shared" si="22"/>
        <v>50.6</v>
      </c>
      <c r="F370" s="16" t="str">
        <f>IFERROR(VLOOKUP(B370,#REF!,6,FALSE),"")</f>
        <v/>
      </c>
      <c r="G370" s="17">
        <v>6000</v>
      </c>
      <c r="H370" s="17">
        <v>6000</v>
      </c>
      <c r="I370" s="17" t="str">
        <f>IFERROR(VLOOKUP(B370,#REF!,9,FALSE),"")</f>
        <v/>
      </c>
      <c r="J370" s="17">
        <v>854000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9000</v>
      </c>
      <c r="P370" s="17">
        <v>776000</v>
      </c>
      <c r="Q370" s="17">
        <v>69000</v>
      </c>
      <c r="R370" s="19">
        <v>851000</v>
      </c>
      <c r="S370" s="20">
        <v>50.4</v>
      </c>
      <c r="T370" s="21">
        <v>36.4</v>
      </c>
      <c r="U370" s="19">
        <v>16875</v>
      </c>
      <c r="V370" s="17">
        <v>23397</v>
      </c>
      <c r="W370" s="22">
        <v>1.4</v>
      </c>
      <c r="X370" s="23">
        <f t="shared" si="23"/>
        <v>100</v>
      </c>
      <c r="Y370" s="17">
        <v>32415</v>
      </c>
      <c r="Z370" s="17">
        <v>129256</v>
      </c>
      <c r="AA370" s="17">
        <v>62908</v>
      </c>
      <c r="AB370" s="17">
        <v>0</v>
      </c>
      <c r="AC370" s="15" t="s">
        <v>36</v>
      </c>
    </row>
    <row r="371" spans="1:29">
      <c r="A371" s="13" t="str">
        <f t="shared" si="20"/>
        <v>OverStock</v>
      </c>
      <c r="B371" s="14" t="s">
        <v>410</v>
      </c>
      <c r="C371" s="15" t="s">
        <v>173</v>
      </c>
      <c r="D371" s="24">
        <f t="shared" si="21"/>
        <v>152</v>
      </c>
      <c r="E371" s="18">
        <f t="shared" si="22"/>
        <v>112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714000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666000</v>
      </c>
      <c r="Q371" s="17">
        <v>48000</v>
      </c>
      <c r="R371" s="19">
        <v>714000</v>
      </c>
      <c r="S371" s="20">
        <v>112</v>
      </c>
      <c r="T371" s="21">
        <v>152</v>
      </c>
      <c r="U371" s="19">
        <v>6375</v>
      </c>
      <c r="V371" s="17">
        <v>4696</v>
      </c>
      <c r="W371" s="22">
        <v>0.7</v>
      </c>
      <c r="X371" s="23">
        <f t="shared" si="23"/>
        <v>100</v>
      </c>
      <c r="Y371" s="17">
        <v>2450</v>
      </c>
      <c r="Z371" s="17">
        <v>25660</v>
      </c>
      <c r="AA371" s="17">
        <v>14152</v>
      </c>
      <c r="AB371" s="17">
        <v>0</v>
      </c>
      <c r="AC371" s="15" t="s">
        <v>36</v>
      </c>
    </row>
    <row r="372" spans="1:29">
      <c r="A372" s="13" t="str">
        <f t="shared" si="20"/>
        <v>OverStock</v>
      </c>
      <c r="B372" s="14" t="s">
        <v>411</v>
      </c>
      <c r="C372" s="15" t="s">
        <v>173</v>
      </c>
      <c r="D372" s="24">
        <f t="shared" si="21"/>
        <v>18</v>
      </c>
      <c r="E372" s="18">
        <f t="shared" si="22"/>
        <v>27.2</v>
      </c>
      <c r="F372" s="16" t="str">
        <f>IFERROR(VLOOKUP(B372,#REF!,6,FALSE),"")</f>
        <v/>
      </c>
      <c r="G372" s="17">
        <v>0</v>
      </c>
      <c r="H372" s="17">
        <v>0</v>
      </c>
      <c r="I372" s="17" t="str">
        <f>IFERROR(VLOOKUP(B372,#REF!,9,FALSE),"")</f>
        <v/>
      </c>
      <c r="J372" s="17">
        <v>51000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27000</v>
      </c>
      <c r="Q372" s="17">
        <v>24000</v>
      </c>
      <c r="R372" s="19">
        <v>51000</v>
      </c>
      <c r="S372" s="20">
        <v>27.2</v>
      </c>
      <c r="T372" s="21">
        <v>18</v>
      </c>
      <c r="U372" s="19">
        <v>1875</v>
      </c>
      <c r="V372" s="17">
        <v>2834</v>
      </c>
      <c r="W372" s="22">
        <v>1.5</v>
      </c>
      <c r="X372" s="23">
        <f t="shared" si="23"/>
        <v>100</v>
      </c>
      <c r="Y372" s="17">
        <v>2059</v>
      </c>
      <c r="Z372" s="17">
        <v>16931</v>
      </c>
      <c r="AA372" s="17">
        <v>6517</v>
      </c>
      <c r="AB372" s="17">
        <v>0</v>
      </c>
      <c r="AC372" s="15" t="s">
        <v>36</v>
      </c>
    </row>
    <row r="373" spans="1:29">
      <c r="A373" s="13" t="str">
        <f t="shared" si="20"/>
        <v>Normal</v>
      </c>
      <c r="B373" s="14" t="s">
        <v>412</v>
      </c>
      <c r="C373" s="15" t="s">
        <v>173</v>
      </c>
      <c r="D373" s="24">
        <f t="shared" si="21"/>
        <v>17.600000000000001</v>
      </c>
      <c r="E373" s="18">
        <f t="shared" si="22"/>
        <v>19.3</v>
      </c>
      <c r="F373" s="16" t="str">
        <f>IFERROR(VLOOKUP(B373,#REF!,6,FALSE),"")</f>
        <v/>
      </c>
      <c r="G373" s="17">
        <v>276000</v>
      </c>
      <c r="H373" s="17">
        <v>276000</v>
      </c>
      <c r="I373" s="17" t="str">
        <f>IFERROR(VLOOKUP(B373,#REF!,9,FALSE),"")</f>
        <v/>
      </c>
      <c r="J373" s="17">
        <v>795000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135000</v>
      </c>
      <c r="P373" s="17">
        <v>534000</v>
      </c>
      <c r="Q373" s="17">
        <v>126000</v>
      </c>
      <c r="R373" s="19">
        <v>936000</v>
      </c>
      <c r="S373" s="20">
        <v>22.7</v>
      </c>
      <c r="T373" s="21">
        <v>20.7</v>
      </c>
      <c r="U373" s="19">
        <v>41250</v>
      </c>
      <c r="V373" s="17">
        <v>45253</v>
      </c>
      <c r="W373" s="22">
        <v>1.1000000000000001</v>
      </c>
      <c r="X373" s="23">
        <f t="shared" si="23"/>
        <v>100</v>
      </c>
      <c r="Y373" s="17">
        <v>75961</v>
      </c>
      <c r="Z373" s="17">
        <v>233884</v>
      </c>
      <c r="AA373" s="17">
        <v>125430</v>
      </c>
      <c r="AB373" s="17">
        <v>14097</v>
      </c>
      <c r="AC373" s="15" t="s">
        <v>36</v>
      </c>
    </row>
    <row r="374" spans="1:29">
      <c r="A374" s="13" t="str">
        <f t="shared" si="20"/>
        <v>OverStock</v>
      </c>
      <c r="B374" s="14" t="s">
        <v>413</v>
      </c>
      <c r="C374" s="15" t="s">
        <v>173</v>
      </c>
      <c r="D374" s="24">
        <f t="shared" si="21"/>
        <v>9.3000000000000007</v>
      </c>
      <c r="E374" s="18">
        <f t="shared" si="22"/>
        <v>26.5</v>
      </c>
      <c r="F374" s="16" t="str">
        <f>IFERROR(VLOOKUP(B374,#REF!,6,FALSE),"")</f>
        <v/>
      </c>
      <c r="G374" s="17">
        <v>0</v>
      </c>
      <c r="H374" s="17">
        <v>0</v>
      </c>
      <c r="I374" s="17" t="str">
        <f>IFERROR(VLOOKUP(B374,#REF!,9,FALSE),"")</f>
        <v/>
      </c>
      <c r="J374" s="17">
        <v>378000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3000</v>
      </c>
      <c r="P374" s="17">
        <v>330000</v>
      </c>
      <c r="Q374" s="17">
        <v>45000</v>
      </c>
      <c r="R374" s="19">
        <v>375000</v>
      </c>
      <c r="S374" s="20">
        <v>26.3</v>
      </c>
      <c r="T374" s="21">
        <v>9.1999999999999993</v>
      </c>
      <c r="U374" s="19">
        <v>14250</v>
      </c>
      <c r="V374" s="17">
        <v>40650</v>
      </c>
      <c r="W374" s="22">
        <v>2.9</v>
      </c>
      <c r="X374" s="23">
        <f t="shared" si="23"/>
        <v>150</v>
      </c>
      <c r="Y374" s="17">
        <v>1000156976</v>
      </c>
      <c r="Z374" s="17">
        <v>97677</v>
      </c>
      <c r="AA374" s="17">
        <v>149000</v>
      </c>
      <c r="AB374" s="17">
        <v>106900</v>
      </c>
      <c r="AC374" s="15" t="s">
        <v>36</v>
      </c>
    </row>
    <row r="375" spans="1:29">
      <c r="A375" s="13" t="str">
        <f t="shared" si="20"/>
        <v>OverStock</v>
      </c>
      <c r="B375" s="14" t="s">
        <v>414</v>
      </c>
      <c r="C375" s="15" t="s">
        <v>173</v>
      </c>
      <c r="D375" s="24">
        <f t="shared" si="21"/>
        <v>10.4</v>
      </c>
      <c r="E375" s="18">
        <f t="shared" si="22"/>
        <v>28</v>
      </c>
      <c r="F375" s="16" t="str">
        <f>IFERROR(VLOOKUP(B375,#REF!,6,FALSE),"")</f>
        <v/>
      </c>
      <c r="G375" s="17">
        <v>0</v>
      </c>
      <c r="H375" s="17">
        <v>0</v>
      </c>
      <c r="I375" s="17" t="str">
        <f>IFERROR(VLOOKUP(B375,#REF!,9,FALSE),"")</f>
        <v/>
      </c>
      <c r="J375" s="17">
        <v>420000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366000</v>
      </c>
      <c r="Q375" s="17">
        <v>54000</v>
      </c>
      <c r="R375" s="19">
        <v>420000</v>
      </c>
      <c r="S375" s="20">
        <v>28</v>
      </c>
      <c r="T375" s="21">
        <v>10.4</v>
      </c>
      <c r="U375" s="19">
        <v>15000</v>
      </c>
      <c r="V375" s="17">
        <v>40511</v>
      </c>
      <c r="W375" s="22">
        <v>2.7</v>
      </c>
      <c r="X375" s="23">
        <f t="shared" si="23"/>
        <v>150</v>
      </c>
      <c r="Y375" s="17">
        <v>100156238</v>
      </c>
      <c r="Z375" s="17">
        <v>97560</v>
      </c>
      <c r="AA375" s="17">
        <v>148400</v>
      </c>
      <c r="AB375" s="17">
        <v>106500</v>
      </c>
      <c r="AC375" s="15" t="s">
        <v>36</v>
      </c>
    </row>
    <row r="376" spans="1:29">
      <c r="A376" s="13" t="str">
        <f t="shared" si="20"/>
        <v>Normal</v>
      </c>
      <c r="B376" s="14" t="s">
        <v>415</v>
      </c>
      <c r="C376" s="15" t="s">
        <v>173</v>
      </c>
      <c r="D376" s="24">
        <f t="shared" si="21"/>
        <v>0</v>
      </c>
      <c r="E376" s="18">
        <f t="shared" si="22"/>
        <v>0</v>
      </c>
      <c r="F376" s="16" t="str">
        <f>IFERROR(VLOOKUP(B376,#REF!,6,FALSE),"")</f>
        <v/>
      </c>
      <c r="G376" s="17">
        <v>1946354</v>
      </c>
      <c r="H376" s="17">
        <v>1146354</v>
      </c>
      <c r="I376" s="17" t="str">
        <f>IFERROR(VLOOKUP(B376,#REF!,9,FALSE),"")</f>
        <v/>
      </c>
      <c r="J376" s="17">
        <v>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0</v>
      </c>
      <c r="Q376" s="17">
        <v>0</v>
      </c>
      <c r="R376" s="19">
        <v>1946354</v>
      </c>
      <c r="S376" s="20">
        <v>20.2</v>
      </c>
      <c r="T376" s="21">
        <v>19.600000000000001</v>
      </c>
      <c r="U376" s="19">
        <v>96563</v>
      </c>
      <c r="V376" s="17">
        <v>99365</v>
      </c>
      <c r="W376" s="22">
        <v>1</v>
      </c>
      <c r="X376" s="23">
        <f t="shared" si="23"/>
        <v>100</v>
      </c>
      <c r="Y376" s="17">
        <v>114281</v>
      </c>
      <c r="Z376" s="17">
        <v>437184</v>
      </c>
      <c r="AA376" s="17">
        <v>359380</v>
      </c>
      <c r="AB376" s="17">
        <v>25428</v>
      </c>
      <c r="AC376" s="15" t="s">
        <v>36</v>
      </c>
    </row>
    <row r="377" spans="1:29">
      <c r="A377" s="13" t="str">
        <f t="shared" si="20"/>
        <v>ZeroZero</v>
      </c>
      <c r="B377" s="14" t="s">
        <v>416</v>
      </c>
      <c r="C377" s="15" t="s">
        <v>173</v>
      </c>
      <c r="D377" s="24" t="str">
        <f t="shared" si="21"/>
        <v>--</v>
      </c>
      <c r="E377" s="18" t="str">
        <f t="shared" si="22"/>
        <v>前八週無拉料</v>
      </c>
      <c r="F377" s="16" t="str">
        <f>IFERROR(VLOOKUP(B377,#REF!,6,FALSE),"")</f>
        <v/>
      </c>
      <c r="G377" s="17">
        <v>150000</v>
      </c>
      <c r="H377" s="17">
        <v>150000</v>
      </c>
      <c r="I377" s="17" t="str">
        <f>IFERROR(VLOOKUP(B377,#REF!,9,FALSE),"")</f>
        <v/>
      </c>
      <c r="J377" s="17">
        <v>10000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10000</v>
      </c>
      <c r="Q377" s="17">
        <v>0</v>
      </c>
      <c r="R377" s="19">
        <v>160000</v>
      </c>
      <c r="S377" s="20" t="s">
        <v>34</v>
      </c>
      <c r="T377" s="21" t="s">
        <v>34</v>
      </c>
      <c r="U377" s="19">
        <v>0</v>
      </c>
      <c r="V377" s="17" t="s">
        <v>34</v>
      </c>
      <c r="W377" s="22" t="s">
        <v>35</v>
      </c>
      <c r="X377" s="23" t="str">
        <f t="shared" si="23"/>
        <v>E</v>
      </c>
      <c r="Y377" s="17">
        <v>0</v>
      </c>
      <c r="Z377" s="17">
        <v>0</v>
      </c>
      <c r="AA377" s="17">
        <v>0</v>
      </c>
      <c r="AB377" s="17">
        <v>0</v>
      </c>
      <c r="AC377" s="15" t="s">
        <v>36</v>
      </c>
    </row>
    <row r="378" spans="1:29">
      <c r="A378" s="13" t="str">
        <f t="shared" si="20"/>
        <v>OverStock</v>
      </c>
      <c r="B378" s="14" t="s">
        <v>417</v>
      </c>
      <c r="C378" s="15" t="s">
        <v>173</v>
      </c>
      <c r="D378" s="24" t="str">
        <f t="shared" si="21"/>
        <v>--</v>
      </c>
      <c r="E378" s="18">
        <f t="shared" si="22"/>
        <v>40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30000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30000</v>
      </c>
      <c r="Q378" s="17">
        <v>0</v>
      </c>
      <c r="R378" s="19">
        <v>30000</v>
      </c>
      <c r="S378" s="20">
        <v>40</v>
      </c>
      <c r="T378" s="21" t="s">
        <v>34</v>
      </c>
      <c r="U378" s="19">
        <v>750</v>
      </c>
      <c r="V378" s="17" t="s">
        <v>34</v>
      </c>
      <c r="W378" s="22" t="s">
        <v>35</v>
      </c>
      <c r="X378" s="23" t="str">
        <f t="shared" si="23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36</v>
      </c>
    </row>
    <row r="379" spans="1:29">
      <c r="A379" s="13" t="str">
        <f t="shared" si="20"/>
        <v>Normal</v>
      </c>
      <c r="B379" s="14" t="s">
        <v>418</v>
      </c>
      <c r="C379" s="15" t="s">
        <v>173</v>
      </c>
      <c r="D379" s="24">
        <f t="shared" si="21"/>
        <v>0.2</v>
      </c>
      <c r="E379" s="18">
        <f t="shared" si="22"/>
        <v>0.1</v>
      </c>
      <c r="F379" s="16" t="str">
        <f>IFERROR(VLOOKUP(B379,#REF!,6,FALSE),"")</f>
        <v/>
      </c>
      <c r="G379" s="17">
        <v>93000</v>
      </c>
      <c r="H379" s="17">
        <v>51000</v>
      </c>
      <c r="I379" s="17" t="str">
        <f>IFERROR(VLOOKUP(B379,#REF!,9,FALSE),"")</f>
        <v/>
      </c>
      <c r="J379" s="17">
        <v>1000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1000</v>
      </c>
      <c r="Q379" s="17">
        <v>0</v>
      </c>
      <c r="R379" s="19">
        <v>94000</v>
      </c>
      <c r="S379" s="20">
        <v>7.3</v>
      </c>
      <c r="T379" s="21">
        <v>16.7</v>
      </c>
      <c r="U379" s="19">
        <v>12951</v>
      </c>
      <c r="V379" s="17">
        <v>5621</v>
      </c>
      <c r="W379" s="22">
        <v>0.4</v>
      </c>
      <c r="X379" s="23">
        <f t="shared" si="23"/>
        <v>50</v>
      </c>
      <c r="Y379" s="17">
        <v>17082</v>
      </c>
      <c r="Z379" s="17">
        <v>25715</v>
      </c>
      <c r="AA379" s="17">
        <v>9486</v>
      </c>
      <c r="AB379" s="17">
        <v>108</v>
      </c>
      <c r="AC379" s="15" t="s">
        <v>36</v>
      </c>
    </row>
    <row r="380" spans="1:29">
      <c r="A380" s="13" t="str">
        <f t="shared" si="20"/>
        <v>OverStock</v>
      </c>
      <c r="B380" s="14" t="s">
        <v>419</v>
      </c>
      <c r="C380" s="15" t="s">
        <v>173</v>
      </c>
      <c r="D380" s="24">
        <f t="shared" si="21"/>
        <v>7.1</v>
      </c>
      <c r="E380" s="18">
        <f t="shared" si="22"/>
        <v>13</v>
      </c>
      <c r="F380" s="16" t="str">
        <f>IFERROR(VLOOKUP(B380,#REF!,6,FALSE),"")</f>
        <v/>
      </c>
      <c r="G380" s="17">
        <v>420000</v>
      </c>
      <c r="H380" s="17">
        <v>185000</v>
      </c>
      <c r="I380" s="17" t="str">
        <f>IFERROR(VLOOKUP(B380,#REF!,9,FALSE),"")</f>
        <v/>
      </c>
      <c r="J380" s="17">
        <v>437500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47500</v>
      </c>
      <c r="Q380" s="17">
        <v>390000</v>
      </c>
      <c r="R380" s="19">
        <v>857500</v>
      </c>
      <c r="S380" s="20">
        <v>25.4</v>
      </c>
      <c r="T380" s="21">
        <v>14</v>
      </c>
      <c r="U380" s="19">
        <v>33751</v>
      </c>
      <c r="V380" s="17">
        <v>61345</v>
      </c>
      <c r="W380" s="22">
        <v>1.8</v>
      </c>
      <c r="X380" s="23">
        <f t="shared" si="23"/>
        <v>100</v>
      </c>
      <c r="Y380" s="17">
        <v>129008</v>
      </c>
      <c r="Z380" s="17">
        <v>297152</v>
      </c>
      <c r="AA380" s="17">
        <v>146631</v>
      </c>
      <c r="AB380" s="17">
        <v>33782</v>
      </c>
      <c r="AC380" s="15" t="s">
        <v>36</v>
      </c>
    </row>
    <row r="381" spans="1:29">
      <c r="A381" s="13" t="str">
        <f t="shared" si="20"/>
        <v>FCST</v>
      </c>
      <c r="B381" s="14" t="s">
        <v>420</v>
      </c>
      <c r="C381" s="15" t="s">
        <v>173</v>
      </c>
      <c r="D381" s="24">
        <f t="shared" si="21"/>
        <v>11.9</v>
      </c>
      <c r="E381" s="18" t="str">
        <f t="shared" si="22"/>
        <v>前八週無拉料</v>
      </c>
      <c r="F381" s="16" t="str">
        <f>IFERROR(VLOOKUP(B381,#REF!,6,FALSE),"")</f>
        <v/>
      </c>
      <c r="G381" s="17">
        <v>0</v>
      </c>
      <c r="H381" s="17">
        <v>0</v>
      </c>
      <c r="I381" s="17" t="str">
        <f>IFERROR(VLOOKUP(B381,#REF!,9,FALSE),"")</f>
        <v/>
      </c>
      <c r="J381" s="17">
        <v>5000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5000</v>
      </c>
      <c r="Q381" s="17">
        <v>0</v>
      </c>
      <c r="R381" s="19">
        <v>5000</v>
      </c>
      <c r="S381" s="20" t="s">
        <v>34</v>
      </c>
      <c r="T381" s="21">
        <v>11.9</v>
      </c>
      <c r="U381" s="19">
        <v>0</v>
      </c>
      <c r="V381" s="17">
        <v>419</v>
      </c>
      <c r="W381" s="22" t="s">
        <v>43</v>
      </c>
      <c r="X381" s="23" t="str">
        <f t="shared" si="23"/>
        <v>F</v>
      </c>
      <c r="Y381" s="17">
        <v>2500</v>
      </c>
      <c r="Z381" s="17">
        <v>1266</v>
      </c>
      <c r="AA381" s="17">
        <v>0</v>
      </c>
      <c r="AB381" s="17">
        <v>0</v>
      </c>
      <c r="AC381" s="15" t="s">
        <v>36</v>
      </c>
    </row>
    <row r="382" spans="1:29">
      <c r="A382" s="13" t="str">
        <f t="shared" si="20"/>
        <v>Normal</v>
      </c>
      <c r="B382" s="14" t="s">
        <v>421</v>
      </c>
      <c r="C382" s="15" t="s">
        <v>173</v>
      </c>
      <c r="D382" s="24">
        <f t="shared" si="21"/>
        <v>0</v>
      </c>
      <c r="E382" s="18">
        <f t="shared" si="22"/>
        <v>0</v>
      </c>
      <c r="F382" s="16" t="str">
        <f>IFERROR(VLOOKUP(B382,#REF!,6,FALSE),"")</f>
        <v/>
      </c>
      <c r="G382" s="17">
        <v>1030000</v>
      </c>
      <c r="H382" s="17">
        <v>730000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1030000</v>
      </c>
      <c r="S382" s="20">
        <v>16.8</v>
      </c>
      <c r="T382" s="21">
        <v>17.100000000000001</v>
      </c>
      <c r="U382" s="19">
        <v>61251</v>
      </c>
      <c r="V382" s="17">
        <v>60309</v>
      </c>
      <c r="W382" s="22">
        <v>1</v>
      </c>
      <c r="X382" s="23">
        <f t="shared" si="23"/>
        <v>100</v>
      </c>
      <c r="Y382" s="17">
        <v>85509</v>
      </c>
      <c r="Z382" s="17">
        <v>292897</v>
      </c>
      <c r="AA382" s="17">
        <v>174681</v>
      </c>
      <c r="AB382" s="17">
        <v>11988</v>
      </c>
      <c r="AC382" s="15" t="s">
        <v>36</v>
      </c>
    </row>
    <row r="383" spans="1:29">
      <c r="A383" s="13" t="str">
        <f t="shared" si="20"/>
        <v>OverStock</v>
      </c>
      <c r="B383" s="14" t="s">
        <v>422</v>
      </c>
      <c r="C383" s="15" t="s">
        <v>173</v>
      </c>
      <c r="D383" s="24">
        <f t="shared" si="21"/>
        <v>96.5</v>
      </c>
      <c r="E383" s="18">
        <f t="shared" si="22"/>
        <v>22</v>
      </c>
      <c r="F383" s="16" t="str">
        <f>IFERROR(VLOOKUP(B383,#REF!,6,FALSE),"")</f>
        <v/>
      </c>
      <c r="G383" s="17">
        <v>231000</v>
      </c>
      <c r="H383" s="17">
        <v>231000</v>
      </c>
      <c r="I383" s="17" t="str">
        <f>IFERROR(VLOOKUP(B383,#REF!,9,FALSE),"")</f>
        <v/>
      </c>
      <c r="J383" s="17">
        <v>33000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24000</v>
      </c>
      <c r="Q383" s="17">
        <v>9000</v>
      </c>
      <c r="R383" s="19">
        <v>264000</v>
      </c>
      <c r="S383" s="20">
        <v>176</v>
      </c>
      <c r="T383" s="21">
        <v>771.9</v>
      </c>
      <c r="U383" s="19">
        <v>1500</v>
      </c>
      <c r="V383" s="17">
        <v>342</v>
      </c>
      <c r="W383" s="22">
        <v>0.2</v>
      </c>
      <c r="X383" s="23">
        <f t="shared" si="23"/>
        <v>50</v>
      </c>
      <c r="Y383" s="17">
        <v>332</v>
      </c>
      <c r="Z383" s="17">
        <v>2332</v>
      </c>
      <c r="AA383" s="17">
        <v>460</v>
      </c>
      <c r="AB383" s="17">
        <v>0</v>
      </c>
      <c r="AC383" s="15" t="s">
        <v>36</v>
      </c>
    </row>
    <row r="384" spans="1:29">
      <c r="A384" s="13" t="str">
        <f t="shared" si="20"/>
        <v>OverStock</v>
      </c>
      <c r="B384" s="14" t="s">
        <v>423</v>
      </c>
      <c r="C384" s="15" t="s">
        <v>173</v>
      </c>
      <c r="D384" s="24">
        <f t="shared" si="21"/>
        <v>25.2</v>
      </c>
      <c r="E384" s="18">
        <f t="shared" si="22"/>
        <v>13.7</v>
      </c>
      <c r="F384" s="16" t="str">
        <f>IFERROR(VLOOKUP(B384,#REF!,6,FALSE),"")</f>
        <v/>
      </c>
      <c r="G384" s="17">
        <v>102000</v>
      </c>
      <c r="H384" s="17">
        <v>102000</v>
      </c>
      <c r="I384" s="17" t="str">
        <f>IFERROR(VLOOKUP(B384,#REF!,9,FALSE),"")</f>
        <v/>
      </c>
      <c r="J384" s="17">
        <v>108000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72000</v>
      </c>
      <c r="Q384" s="17">
        <v>36000</v>
      </c>
      <c r="R384" s="19">
        <v>210000</v>
      </c>
      <c r="S384" s="20">
        <v>26.7</v>
      </c>
      <c r="T384" s="21">
        <v>49</v>
      </c>
      <c r="U384" s="19">
        <v>7875</v>
      </c>
      <c r="V384" s="17">
        <v>4286</v>
      </c>
      <c r="W384" s="22">
        <v>0.5</v>
      </c>
      <c r="X384" s="23">
        <f t="shared" si="23"/>
        <v>100</v>
      </c>
      <c r="Y384" s="17">
        <v>7209</v>
      </c>
      <c r="Z384" s="17">
        <v>21660</v>
      </c>
      <c r="AA384" s="17">
        <v>21261</v>
      </c>
      <c r="AB384" s="17">
        <v>7625</v>
      </c>
      <c r="AC384" s="15" t="s">
        <v>36</v>
      </c>
    </row>
    <row r="385" spans="1:29">
      <c r="A385" s="13" t="str">
        <f t="shared" si="20"/>
        <v>OverStock</v>
      </c>
      <c r="B385" s="14" t="s">
        <v>424</v>
      </c>
      <c r="C385" s="15" t="s">
        <v>173</v>
      </c>
      <c r="D385" s="24">
        <f t="shared" si="21"/>
        <v>66.400000000000006</v>
      </c>
      <c r="E385" s="18">
        <f t="shared" si="22"/>
        <v>80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60000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42000</v>
      </c>
      <c r="Q385" s="17">
        <v>18000</v>
      </c>
      <c r="R385" s="19">
        <v>60000</v>
      </c>
      <c r="S385" s="20">
        <v>80</v>
      </c>
      <c r="T385" s="21">
        <v>66.400000000000006</v>
      </c>
      <c r="U385" s="19">
        <v>750</v>
      </c>
      <c r="V385" s="17">
        <v>903</v>
      </c>
      <c r="W385" s="22">
        <v>1.2</v>
      </c>
      <c r="X385" s="23">
        <f t="shared" si="23"/>
        <v>100</v>
      </c>
      <c r="Y385" s="17">
        <v>8127</v>
      </c>
      <c r="Z385" s="17">
        <v>0</v>
      </c>
      <c r="AA385" s="17">
        <v>0</v>
      </c>
      <c r="AB385" s="17">
        <v>0</v>
      </c>
      <c r="AC385" s="15" t="s">
        <v>36</v>
      </c>
    </row>
    <row r="386" spans="1:29">
      <c r="A386" s="13" t="str">
        <f t="shared" si="20"/>
        <v>OverStock</v>
      </c>
      <c r="B386" s="14" t="s">
        <v>425</v>
      </c>
      <c r="C386" s="15" t="s">
        <v>173</v>
      </c>
      <c r="D386" s="24">
        <f t="shared" si="21"/>
        <v>5</v>
      </c>
      <c r="E386" s="18">
        <f t="shared" si="22"/>
        <v>9.8000000000000007</v>
      </c>
      <c r="F386" s="16" t="str">
        <f>IFERROR(VLOOKUP(B386,#REF!,6,FALSE),"")</f>
        <v/>
      </c>
      <c r="G386" s="17">
        <v>450000</v>
      </c>
      <c r="H386" s="17">
        <v>250000</v>
      </c>
      <c r="I386" s="17" t="str">
        <f>IFERROR(VLOOKUP(B386,#REF!,9,FALSE),"")</f>
        <v/>
      </c>
      <c r="J386" s="17">
        <v>110000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0</v>
      </c>
      <c r="Q386" s="17">
        <v>110000</v>
      </c>
      <c r="R386" s="19">
        <v>560000</v>
      </c>
      <c r="S386" s="20">
        <v>49.8</v>
      </c>
      <c r="T386" s="21">
        <v>25.4</v>
      </c>
      <c r="U386" s="19">
        <v>11250</v>
      </c>
      <c r="V386" s="17">
        <v>22049</v>
      </c>
      <c r="W386" s="22">
        <v>2</v>
      </c>
      <c r="X386" s="23">
        <f t="shared" si="23"/>
        <v>150</v>
      </c>
      <c r="Y386" s="17">
        <v>43293</v>
      </c>
      <c r="Z386" s="17">
        <v>100859</v>
      </c>
      <c r="AA386" s="17">
        <v>67128</v>
      </c>
      <c r="AB386" s="17">
        <v>6258</v>
      </c>
      <c r="AC386" s="15" t="s">
        <v>36</v>
      </c>
    </row>
    <row r="387" spans="1:29">
      <c r="A387" s="13" t="str">
        <f t="shared" si="20"/>
        <v>OverStock</v>
      </c>
      <c r="B387" s="14" t="s">
        <v>426</v>
      </c>
      <c r="C387" s="15" t="s">
        <v>173</v>
      </c>
      <c r="D387" s="24">
        <f t="shared" si="21"/>
        <v>9.4</v>
      </c>
      <c r="E387" s="18">
        <f t="shared" si="22"/>
        <v>16.899999999999999</v>
      </c>
      <c r="F387" s="16" t="str">
        <f>IFERROR(VLOOKUP(B387,#REF!,6,FALSE),"")</f>
        <v/>
      </c>
      <c r="G387" s="17">
        <v>210000</v>
      </c>
      <c r="H387" s="17">
        <v>130000</v>
      </c>
      <c r="I387" s="17" t="str">
        <f>IFERROR(VLOOKUP(B387,#REF!,9,FALSE),"")</f>
        <v/>
      </c>
      <c r="J387" s="17">
        <v>158904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70000</v>
      </c>
      <c r="Q387" s="17">
        <v>88904</v>
      </c>
      <c r="R387" s="19">
        <v>368904</v>
      </c>
      <c r="S387" s="20">
        <v>39.299999999999997</v>
      </c>
      <c r="T387" s="21">
        <v>21.8</v>
      </c>
      <c r="U387" s="19">
        <v>9376</v>
      </c>
      <c r="V387" s="17">
        <v>16907</v>
      </c>
      <c r="W387" s="22">
        <v>1.8</v>
      </c>
      <c r="X387" s="23">
        <f t="shared" si="23"/>
        <v>100</v>
      </c>
      <c r="Y387" s="17">
        <v>27157</v>
      </c>
      <c r="Z387" s="17">
        <v>69417</v>
      </c>
      <c r="AA387" s="17">
        <v>70586</v>
      </c>
      <c r="AB387" s="17">
        <v>30322</v>
      </c>
      <c r="AC387" s="15" t="s">
        <v>36</v>
      </c>
    </row>
    <row r="388" spans="1:29">
      <c r="A388" s="13" t="str">
        <f t="shared" ref="A388:A396" si="24">IF(OR(U388=0,LEN(U388)=0)*OR(V388=0,LEN(V388)=0),IF(R388&gt;0,"ZeroZero","None"),IF(IF(LEN(S388)=0,0,S388)&gt;24,"OverStock",IF(U388=0,"FCST","Normal")))</f>
        <v>ZeroZero</v>
      </c>
      <c r="B388" s="14" t="s">
        <v>427</v>
      </c>
      <c r="C388" s="15" t="s">
        <v>173</v>
      </c>
      <c r="D388" s="24" t="str">
        <f t="shared" ref="D388:D396" si="25">IF(OR(V388=0,LEN(V388)=0),"--",ROUND(J388/V388,1))</f>
        <v>--</v>
      </c>
      <c r="E388" s="18" t="str">
        <f t="shared" ref="E388:E396" si="26">IF(U388=0,"前八週無拉料",ROUND(J388/U388,1))</f>
        <v>前八週無拉料</v>
      </c>
      <c r="F388" s="16" t="str">
        <f>IFERROR(VLOOKUP(B388,#REF!,6,FALSE),"")</f>
        <v/>
      </c>
      <c r="G388" s="17">
        <v>227500</v>
      </c>
      <c r="H388" s="17">
        <v>27500</v>
      </c>
      <c r="I388" s="17" t="str">
        <f>IFERROR(VLOOKUP(B388,#REF!,9,FALSE),"")</f>
        <v/>
      </c>
      <c r="J388" s="17">
        <v>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0</v>
      </c>
      <c r="Q388" s="17">
        <v>0</v>
      </c>
      <c r="R388" s="19">
        <v>227500</v>
      </c>
      <c r="S388" s="20" t="s">
        <v>34</v>
      </c>
      <c r="T388" s="21" t="s">
        <v>34</v>
      </c>
      <c r="U388" s="19">
        <v>0</v>
      </c>
      <c r="V388" s="17" t="s">
        <v>34</v>
      </c>
      <c r="W388" s="22" t="s">
        <v>35</v>
      </c>
      <c r="X388" s="23" t="str">
        <f t="shared" ref="X388:X396" si="27">IF($W388="E","E",IF($W388="F","F",IF($W388&lt;0.5,50,IF($W388&lt;2,100,150))))</f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36</v>
      </c>
    </row>
    <row r="389" spans="1:29">
      <c r="A389" s="13" t="str">
        <f t="shared" si="24"/>
        <v>ZeroZero</v>
      </c>
      <c r="B389" s="14" t="s">
        <v>428</v>
      </c>
      <c r="C389" s="15" t="s">
        <v>173</v>
      </c>
      <c r="D389" s="24" t="str">
        <f t="shared" si="25"/>
        <v>--</v>
      </c>
      <c r="E389" s="18" t="str">
        <f t="shared" si="26"/>
        <v>前八週無拉料</v>
      </c>
      <c r="F389" s="16" t="str">
        <f>IFERROR(VLOOKUP(B389,#REF!,6,FALSE),"")</f>
        <v/>
      </c>
      <c r="G389" s="17">
        <v>400000</v>
      </c>
      <c r="H389" s="17">
        <v>400000</v>
      </c>
      <c r="I389" s="17" t="str">
        <f>IFERROR(VLOOKUP(B389,#REF!,9,FALSE),"")</f>
        <v/>
      </c>
      <c r="J389" s="17">
        <v>0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0</v>
      </c>
      <c r="Q389" s="17">
        <v>0</v>
      </c>
      <c r="R389" s="19">
        <v>400000</v>
      </c>
      <c r="S389" s="20" t="s">
        <v>34</v>
      </c>
      <c r="T389" s="21" t="s">
        <v>34</v>
      </c>
      <c r="U389" s="19">
        <v>0</v>
      </c>
      <c r="V389" s="17" t="s">
        <v>34</v>
      </c>
      <c r="W389" s="22" t="s">
        <v>35</v>
      </c>
      <c r="X389" s="23" t="str">
        <f t="shared" si="27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36</v>
      </c>
    </row>
    <row r="390" spans="1:29">
      <c r="A390" s="13" t="str">
        <f t="shared" si="24"/>
        <v>OverStock</v>
      </c>
      <c r="B390" s="14" t="s">
        <v>429</v>
      </c>
      <c r="C390" s="15" t="s">
        <v>173</v>
      </c>
      <c r="D390" s="24" t="str">
        <f t="shared" si="25"/>
        <v>--</v>
      </c>
      <c r="E390" s="18">
        <f t="shared" si="26"/>
        <v>40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50000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50000</v>
      </c>
      <c r="Q390" s="17">
        <v>0</v>
      </c>
      <c r="R390" s="19">
        <v>50000</v>
      </c>
      <c r="S390" s="20">
        <v>40</v>
      </c>
      <c r="T390" s="21" t="s">
        <v>34</v>
      </c>
      <c r="U390" s="19">
        <v>1250</v>
      </c>
      <c r="V390" s="17" t="s">
        <v>34</v>
      </c>
      <c r="W390" s="22" t="s">
        <v>35</v>
      </c>
      <c r="X390" s="23" t="str">
        <f t="shared" si="27"/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36</v>
      </c>
    </row>
    <row r="391" spans="1:29">
      <c r="A391" s="13" t="str">
        <f t="shared" si="24"/>
        <v>ZeroZero</v>
      </c>
      <c r="B391" s="14" t="s">
        <v>430</v>
      </c>
      <c r="C391" s="15" t="s">
        <v>173</v>
      </c>
      <c r="D391" s="24" t="str">
        <f t="shared" si="25"/>
        <v>--</v>
      </c>
      <c r="E391" s="18" t="str">
        <f t="shared" si="26"/>
        <v>前八週無拉料</v>
      </c>
      <c r="F391" s="16" t="str">
        <f>IFERROR(VLOOKUP(B391,#REF!,6,FALSE),"")</f>
        <v/>
      </c>
      <c r="G391" s="17">
        <v>55000</v>
      </c>
      <c r="H391" s="17">
        <v>2500</v>
      </c>
      <c r="I391" s="17" t="str">
        <f>IFERROR(VLOOKUP(B391,#REF!,9,FALSE),"")</f>
        <v/>
      </c>
      <c r="J391" s="17">
        <v>0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0</v>
      </c>
      <c r="Q391" s="17">
        <v>0</v>
      </c>
      <c r="R391" s="19">
        <v>55000</v>
      </c>
      <c r="S391" s="20" t="s">
        <v>34</v>
      </c>
      <c r="T391" s="21" t="s">
        <v>34</v>
      </c>
      <c r="U391" s="19">
        <v>0</v>
      </c>
      <c r="V391" s="17" t="s">
        <v>34</v>
      </c>
      <c r="W391" s="22" t="s">
        <v>35</v>
      </c>
      <c r="X391" s="23" t="str">
        <f t="shared" si="27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36</v>
      </c>
    </row>
    <row r="392" spans="1:29">
      <c r="A392" s="13" t="str">
        <f t="shared" si="24"/>
        <v>OverStock</v>
      </c>
      <c r="B392" s="14" t="s">
        <v>431</v>
      </c>
      <c r="C392" s="15" t="s">
        <v>173</v>
      </c>
      <c r="D392" s="24">
        <f t="shared" si="25"/>
        <v>0</v>
      </c>
      <c r="E392" s="18">
        <f t="shared" si="26"/>
        <v>0</v>
      </c>
      <c r="F392" s="16" t="str">
        <f>IFERROR(VLOOKUP(B392,#REF!,6,FALSE),"")</f>
        <v/>
      </c>
      <c r="G392" s="17">
        <v>10000</v>
      </c>
      <c r="H392" s="17">
        <v>10000</v>
      </c>
      <c r="I392" s="17" t="str">
        <f>IFERROR(VLOOKUP(B392,#REF!,9,FALSE),"")</f>
        <v/>
      </c>
      <c r="J392" s="17">
        <v>0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0</v>
      </c>
      <c r="Q392" s="17">
        <v>0</v>
      </c>
      <c r="R392" s="19">
        <v>10000</v>
      </c>
      <c r="S392" s="20">
        <v>31.9</v>
      </c>
      <c r="T392" s="21">
        <v>65.400000000000006</v>
      </c>
      <c r="U392" s="19">
        <v>313</v>
      </c>
      <c r="V392" s="17">
        <v>153</v>
      </c>
      <c r="W392" s="22">
        <v>0.5</v>
      </c>
      <c r="X392" s="23">
        <f t="shared" si="27"/>
        <v>100</v>
      </c>
      <c r="Y392" s="17">
        <v>0</v>
      </c>
      <c r="Z392" s="17">
        <v>0</v>
      </c>
      <c r="AA392" s="17">
        <v>1375</v>
      </c>
      <c r="AB392" s="17">
        <v>315</v>
      </c>
      <c r="AC392" s="15" t="s">
        <v>36</v>
      </c>
    </row>
    <row r="393" spans="1:29">
      <c r="A393" s="13" t="str">
        <f t="shared" si="24"/>
        <v>OverStock</v>
      </c>
      <c r="B393" s="14" t="s">
        <v>432</v>
      </c>
      <c r="C393" s="15" t="s">
        <v>173</v>
      </c>
      <c r="D393" s="24">
        <f t="shared" si="25"/>
        <v>558.6</v>
      </c>
      <c r="E393" s="18">
        <f t="shared" si="26"/>
        <v>496</v>
      </c>
      <c r="F393" s="16" t="str">
        <f>IFERROR(VLOOKUP(B393,#REF!,6,FALSE),"")</f>
        <v/>
      </c>
      <c r="G393" s="17">
        <v>0</v>
      </c>
      <c r="H393" s="17">
        <v>0</v>
      </c>
      <c r="I393" s="17" t="str">
        <f>IFERROR(VLOOKUP(B393,#REF!,9,FALSE),"")</f>
        <v/>
      </c>
      <c r="J393" s="17">
        <v>186000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186000</v>
      </c>
      <c r="Q393" s="17">
        <v>0</v>
      </c>
      <c r="R393" s="19">
        <v>186000</v>
      </c>
      <c r="S393" s="20">
        <v>496</v>
      </c>
      <c r="T393" s="21">
        <v>558.6</v>
      </c>
      <c r="U393" s="19">
        <v>375</v>
      </c>
      <c r="V393" s="17">
        <v>333</v>
      </c>
      <c r="W393" s="22">
        <v>0.9</v>
      </c>
      <c r="X393" s="23">
        <f t="shared" si="27"/>
        <v>100</v>
      </c>
      <c r="Y393" s="17">
        <v>3000</v>
      </c>
      <c r="Z393" s="17">
        <v>0</v>
      </c>
      <c r="AA393" s="17">
        <v>0</v>
      </c>
      <c r="AB393" s="17">
        <v>0</v>
      </c>
      <c r="AC393" s="15" t="s">
        <v>36</v>
      </c>
    </row>
    <row r="394" spans="1:29">
      <c r="A394" s="13" t="str">
        <f t="shared" si="24"/>
        <v>Normal</v>
      </c>
      <c r="B394" s="14" t="s">
        <v>433</v>
      </c>
      <c r="C394" s="15" t="s">
        <v>173</v>
      </c>
      <c r="D394" s="24">
        <f t="shared" si="25"/>
        <v>14.6</v>
      </c>
      <c r="E394" s="18">
        <f t="shared" si="26"/>
        <v>12.1</v>
      </c>
      <c r="F394" s="16" t="str">
        <f>IFERROR(VLOOKUP(B394,#REF!,6,FALSE),"")</f>
        <v/>
      </c>
      <c r="G394" s="17">
        <v>204000</v>
      </c>
      <c r="H394" s="17">
        <v>204000</v>
      </c>
      <c r="I394" s="17" t="str">
        <f>IFERROR(VLOOKUP(B394,#REF!,9,FALSE),"")</f>
        <v/>
      </c>
      <c r="J394" s="17">
        <v>318000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150000</v>
      </c>
      <c r="Q394" s="17">
        <v>168000</v>
      </c>
      <c r="R394" s="19">
        <v>522000</v>
      </c>
      <c r="S394" s="20">
        <v>19.899999999999999</v>
      </c>
      <c r="T394" s="21">
        <v>23.9</v>
      </c>
      <c r="U394" s="19">
        <v>26250</v>
      </c>
      <c r="V394" s="17">
        <v>21838</v>
      </c>
      <c r="W394" s="22">
        <v>0.8</v>
      </c>
      <c r="X394" s="23">
        <f t="shared" si="27"/>
        <v>100</v>
      </c>
      <c r="Y394" s="17">
        <v>54649</v>
      </c>
      <c r="Z394" s="17">
        <v>103958</v>
      </c>
      <c r="AA394" s="17">
        <v>39520</v>
      </c>
      <c r="AB394" s="17">
        <v>1767</v>
      </c>
      <c r="AC394" s="15" t="s">
        <v>36</v>
      </c>
    </row>
    <row r="395" spans="1:29">
      <c r="A395" s="13" t="str">
        <f t="shared" si="24"/>
        <v>Normal</v>
      </c>
      <c r="B395" s="14" t="s">
        <v>434</v>
      </c>
      <c r="C395" s="15" t="s">
        <v>173</v>
      </c>
      <c r="D395" s="24">
        <f t="shared" si="25"/>
        <v>6.5</v>
      </c>
      <c r="E395" s="18">
        <f t="shared" si="26"/>
        <v>8.5</v>
      </c>
      <c r="F395" s="16" t="str">
        <f>IFERROR(VLOOKUP(B395,#REF!,6,FALSE),"")</f>
        <v/>
      </c>
      <c r="G395" s="17">
        <v>501000</v>
      </c>
      <c r="H395" s="17">
        <v>501000</v>
      </c>
      <c r="I395" s="17" t="str">
        <f>IFERROR(VLOOKUP(B395,#REF!,9,FALSE),"")</f>
        <v/>
      </c>
      <c r="J395" s="17">
        <v>372000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63000</v>
      </c>
      <c r="P395" s="17">
        <v>285000</v>
      </c>
      <c r="Q395" s="17">
        <v>24000</v>
      </c>
      <c r="R395" s="19">
        <v>810000</v>
      </c>
      <c r="S395" s="20">
        <v>18.5</v>
      </c>
      <c r="T395" s="21">
        <v>14.2</v>
      </c>
      <c r="U395" s="19">
        <v>43875</v>
      </c>
      <c r="V395" s="17">
        <v>57042</v>
      </c>
      <c r="W395" s="22">
        <v>1.3</v>
      </c>
      <c r="X395" s="23">
        <f t="shared" si="27"/>
        <v>100</v>
      </c>
      <c r="Y395" s="17">
        <v>105557</v>
      </c>
      <c r="Z395" s="17">
        <v>298805</v>
      </c>
      <c r="AA395" s="17">
        <v>140810</v>
      </c>
      <c r="AB395" s="17">
        <v>19800</v>
      </c>
      <c r="AC395" s="15" t="s">
        <v>36</v>
      </c>
    </row>
    <row r="396" spans="1:29">
      <c r="A396" s="13" t="str">
        <f t="shared" si="24"/>
        <v>ZeroZero</v>
      </c>
      <c r="B396" s="14" t="s">
        <v>436</v>
      </c>
      <c r="C396" s="15" t="s">
        <v>435</v>
      </c>
      <c r="D396" s="24" t="str">
        <f t="shared" si="25"/>
        <v>--</v>
      </c>
      <c r="E396" s="18" t="str">
        <f t="shared" si="26"/>
        <v>前八週無拉料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23795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23795</v>
      </c>
      <c r="Q396" s="17">
        <v>0</v>
      </c>
      <c r="R396" s="19">
        <v>23795</v>
      </c>
      <c r="S396" s="20" t="s">
        <v>34</v>
      </c>
      <c r="T396" s="21" t="s">
        <v>34</v>
      </c>
      <c r="U396" s="19">
        <v>0</v>
      </c>
      <c r="V396" s="17" t="s">
        <v>34</v>
      </c>
      <c r="W396" s="22" t="s">
        <v>35</v>
      </c>
      <c r="X396" s="23" t="str">
        <f t="shared" si="27"/>
        <v>E</v>
      </c>
      <c r="Y396" s="17">
        <v>0</v>
      </c>
      <c r="Z396" s="17">
        <v>0</v>
      </c>
      <c r="AA396" s="17">
        <v>0</v>
      </c>
      <c r="AB396" s="17">
        <v>0</v>
      </c>
      <c r="AC396" s="15" t="s">
        <v>36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2017-03-14T07:49:16Z</dcterms:modified>
</cp:coreProperties>
</file>