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89" i="1"/>
  <c r="B89"/>
  <c r="O89" l="1"/>
  <c r="S89" l="1"/>
  <c r="Q89"/>
  <c r="P89"/>
  <c r="L89"/>
  <c r="I89"/>
  <c r="G89"/>
  <c r="F89"/>
  <c r="E89"/>
  <c r="AD89" l="1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17"/>
  <c r="S17"/>
  <c r="Q17"/>
  <c r="P17"/>
  <c r="O17"/>
  <c r="L17"/>
  <c r="I17"/>
  <c r="H17"/>
  <c r="G17"/>
  <c r="F17"/>
  <c r="E17"/>
  <c r="B17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28"/>
  <c r="S28"/>
  <c r="Q28"/>
  <c r="P28"/>
  <c r="O28"/>
  <c r="L28"/>
  <c r="I28"/>
  <c r="H28"/>
  <c r="G28"/>
  <c r="F28"/>
  <c r="E28"/>
  <c r="B28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44"/>
  <c r="S44"/>
  <c r="Q44"/>
  <c r="P44"/>
  <c r="O44"/>
  <c r="L44"/>
  <c r="I44"/>
  <c r="H44"/>
  <c r="G44"/>
  <c r="F44"/>
  <c r="E44"/>
  <c r="B44"/>
  <c r="AD368"/>
  <c r="S368"/>
  <c r="Q368"/>
  <c r="P368"/>
  <c r="O368"/>
  <c r="L368"/>
  <c r="I368"/>
  <c r="H368"/>
  <c r="G368"/>
  <c r="F368"/>
  <c r="E368"/>
  <c r="B368"/>
  <c r="AD25"/>
  <c r="S25"/>
  <c r="Q25"/>
  <c r="P25"/>
  <c r="O25"/>
  <c r="L25"/>
  <c r="I25"/>
  <c r="H25"/>
  <c r="G25"/>
  <c r="F25"/>
  <c r="E25"/>
  <c r="B25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57"/>
  <c r="S57"/>
  <c r="Q57"/>
  <c r="P57"/>
  <c r="O57"/>
  <c r="L57"/>
  <c r="I57"/>
  <c r="H57"/>
  <c r="G57"/>
  <c r="F57"/>
  <c r="E57"/>
  <c r="B57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61"/>
  <c r="S61"/>
  <c r="Q61"/>
  <c r="P61"/>
  <c r="O61"/>
  <c r="L61"/>
  <c r="I61"/>
  <c r="H61"/>
  <c r="G61"/>
  <c r="F61"/>
  <c r="E61"/>
  <c r="B61"/>
  <c r="AD48"/>
  <c r="S48"/>
  <c r="Q48"/>
  <c r="P48"/>
  <c r="O48"/>
  <c r="L48"/>
  <c r="I48"/>
  <c r="H48"/>
  <c r="G48"/>
  <c r="F48"/>
  <c r="E48"/>
  <c r="B48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45"/>
  <c r="S45"/>
  <c r="Q45"/>
  <c r="P45"/>
  <c r="O45"/>
  <c r="L45"/>
  <c r="I45"/>
  <c r="H45"/>
  <c r="G45"/>
  <c r="F45"/>
  <c r="E45"/>
  <c r="B45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46"/>
  <c r="S46"/>
  <c r="Q46"/>
  <c r="P46"/>
  <c r="O46"/>
  <c r="L46"/>
  <c r="I46"/>
  <c r="H46"/>
  <c r="G46"/>
  <c r="F46"/>
  <c r="E46"/>
  <c r="B46"/>
  <c r="AD52"/>
  <c r="S52"/>
  <c r="Q52"/>
  <c r="P52"/>
  <c r="O52"/>
  <c r="L52"/>
  <c r="I52"/>
  <c r="H52"/>
  <c r="G52"/>
  <c r="F52"/>
  <c r="E52"/>
  <c r="B52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6"/>
  <c r="S36"/>
  <c r="Q36"/>
  <c r="P36"/>
  <c r="O36"/>
  <c r="L36"/>
  <c r="I36"/>
  <c r="H36"/>
  <c r="G36"/>
  <c r="F36"/>
  <c r="E36"/>
  <c r="B36"/>
  <c r="AD49"/>
  <c r="S49"/>
  <c r="Q49"/>
  <c r="P49"/>
  <c r="O49"/>
  <c r="L49"/>
  <c r="I49"/>
  <c r="H49"/>
  <c r="G49"/>
  <c r="F49"/>
  <c r="E49"/>
  <c r="B49"/>
  <c r="AD328"/>
  <c r="S328"/>
  <c r="Q328"/>
  <c r="P328"/>
  <c r="O328"/>
  <c r="L328"/>
  <c r="I328"/>
  <c r="H328"/>
  <c r="G328"/>
  <c r="F328"/>
  <c r="E328"/>
  <c r="B328"/>
  <c r="AD31"/>
  <c r="S31"/>
  <c r="Q31"/>
  <c r="P31"/>
  <c r="O31"/>
  <c r="L31"/>
  <c r="I31"/>
  <c r="H31"/>
  <c r="G31"/>
  <c r="F31"/>
  <c r="E31"/>
  <c r="B31"/>
  <c r="AD54"/>
  <c r="S54"/>
  <c r="Q54"/>
  <c r="P54"/>
  <c r="O54"/>
  <c r="L54"/>
  <c r="I54"/>
  <c r="H54"/>
  <c r="G54"/>
  <c r="F54"/>
  <c r="E54"/>
  <c r="B54"/>
  <c r="AD24"/>
  <c r="S24"/>
  <c r="Q24"/>
  <c r="P24"/>
  <c r="O24"/>
  <c r="L24"/>
  <c r="I24"/>
  <c r="H24"/>
  <c r="G24"/>
  <c r="F24"/>
  <c r="E24"/>
  <c r="B24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78"/>
  <c r="S78"/>
  <c r="Q78"/>
  <c r="P78"/>
  <c r="O78"/>
  <c r="L78"/>
  <c r="I78"/>
  <c r="H78"/>
  <c r="G78"/>
  <c r="F78"/>
  <c r="E78"/>
  <c r="B78"/>
  <c r="AD60"/>
  <c r="S60"/>
  <c r="Q60"/>
  <c r="P60"/>
  <c r="O60"/>
  <c r="L60"/>
  <c r="I60"/>
  <c r="H60"/>
  <c r="G60"/>
  <c r="F60"/>
  <c r="E60"/>
  <c r="B60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29"/>
  <c r="S29"/>
  <c r="Q29"/>
  <c r="P29"/>
  <c r="O29"/>
  <c r="L29"/>
  <c r="I29"/>
  <c r="H29"/>
  <c r="G29"/>
  <c r="F29"/>
  <c r="E29"/>
  <c r="B29"/>
  <c r="AD43"/>
  <c r="S43"/>
  <c r="Q43"/>
  <c r="P43"/>
  <c r="O43"/>
  <c r="L43"/>
  <c r="I43"/>
  <c r="H43"/>
  <c r="G43"/>
  <c r="F43"/>
  <c r="E43"/>
  <c r="B43"/>
  <c r="AD71"/>
  <c r="S71"/>
  <c r="Q71"/>
  <c r="P71"/>
  <c r="O71"/>
  <c r="L71"/>
  <c r="I71"/>
  <c r="H71"/>
  <c r="G71"/>
  <c r="F71"/>
  <c r="E71"/>
  <c r="B71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15"/>
  <c r="S15"/>
  <c r="Q15"/>
  <c r="P15"/>
  <c r="O15"/>
  <c r="L15"/>
  <c r="I15"/>
  <c r="H15"/>
  <c r="G15"/>
  <c r="F15"/>
  <c r="E15"/>
  <c r="B15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82"/>
  <c r="S82"/>
  <c r="Q82"/>
  <c r="P82"/>
  <c r="O82"/>
  <c r="L82"/>
  <c r="I82"/>
  <c r="H82"/>
  <c r="G82"/>
  <c r="F82"/>
  <c r="E82"/>
  <c r="B82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88"/>
  <c r="S88"/>
  <c r="Q88"/>
  <c r="P88"/>
  <c r="O88"/>
  <c r="L88"/>
  <c r="I88"/>
  <c r="H88"/>
  <c r="G88"/>
  <c r="F88"/>
  <c r="E88"/>
  <c r="B8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76"/>
  <c r="S76"/>
  <c r="Q76"/>
  <c r="P76"/>
  <c r="O76"/>
  <c r="L76"/>
  <c r="I76"/>
  <c r="H76"/>
  <c r="G76"/>
  <c r="F76"/>
  <c r="E76"/>
  <c r="B76"/>
  <c r="AD32"/>
  <c r="S32"/>
  <c r="Q32"/>
  <c r="P32"/>
  <c r="O32"/>
  <c r="L32"/>
  <c r="I32"/>
  <c r="H32"/>
  <c r="G32"/>
  <c r="F32"/>
  <c r="E32"/>
  <c r="B32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7"/>
  <c r="S27"/>
  <c r="Q27"/>
  <c r="P27"/>
  <c r="O27"/>
  <c r="L27"/>
  <c r="I27"/>
  <c r="H27"/>
  <c r="G27"/>
  <c r="F27"/>
  <c r="E27"/>
  <c r="B27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50"/>
  <c r="S50"/>
  <c r="Q50"/>
  <c r="P50"/>
  <c r="O50"/>
  <c r="L50"/>
  <c r="I50"/>
  <c r="H50"/>
  <c r="G50"/>
  <c r="F50"/>
  <c r="E50"/>
  <c r="B50"/>
  <c r="AD51"/>
  <c r="S51"/>
  <c r="Q51"/>
  <c r="P51"/>
  <c r="O51"/>
  <c r="L51"/>
  <c r="I51"/>
  <c r="H51"/>
  <c r="G51"/>
  <c r="F51"/>
  <c r="E51"/>
  <c r="B5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74"/>
  <c r="S74"/>
  <c r="Q74"/>
  <c r="P74"/>
  <c r="O74"/>
  <c r="L74"/>
  <c r="I74"/>
  <c r="H74"/>
  <c r="G74"/>
  <c r="F74"/>
  <c r="E74"/>
  <c r="B74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4"/>
  <c r="S4"/>
  <c r="Q4"/>
  <c r="P4"/>
  <c r="O4"/>
  <c r="L4"/>
  <c r="I4"/>
  <c r="H4"/>
  <c r="G4"/>
  <c r="F4"/>
  <c r="E4"/>
  <c r="B4"/>
  <c r="AD284"/>
  <c r="S284"/>
  <c r="Q284"/>
  <c r="P284"/>
  <c r="O284"/>
  <c r="L284"/>
  <c r="I284"/>
  <c r="H284"/>
  <c r="G284"/>
  <c r="F284"/>
  <c r="E284"/>
  <c r="B284"/>
  <c r="AD33"/>
  <c r="S33"/>
  <c r="Q33"/>
  <c r="P33"/>
  <c r="O33"/>
  <c r="L33"/>
  <c r="I33"/>
  <c r="H33"/>
  <c r="G33"/>
  <c r="F33"/>
  <c r="E33"/>
  <c r="B33"/>
  <c r="AD283"/>
  <c r="S283"/>
  <c r="Q283"/>
  <c r="P283"/>
  <c r="O283"/>
  <c r="L283"/>
  <c r="I283"/>
  <c r="H283"/>
  <c r="G283"/>
  <c r="F283"/>
  <c r="E283"/>
  <c r="B283"/>
  <c r="AD5"/>
  <c r="S5"/>
  <c r="Q5"/>
  <c r="P5"/>
  <c r="O5"/>
  <c r="L5"/>
  <c r="I5"/>
  <c r="H5"/>
  <c r="G5"/>
  <c r="F5"/>
  <c r="E5"/>
  <c r="B5"/>
  <c r="AD6"/>
  <c r="S6"/>
  <c r="Q6"/>
  <c r="P6"/>
  <c r="O6"/>
  <c r="L6"/>
  <c r="I6"/>
  <c r="H6"/>
  <c r="G6"/>
  <c r="F6"/>
  <c r="E6"/>
  <c r="B6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30"/>
  <c r="S30"/>
  <c r="Q30"/>
  <c r="P30"/>
  <c r="O30"/>
  <c r="L30"/>
  <c r="I30"/>
  <c r="H30"/>
  <c r="G30"/>
  <c r="F30"/>
  <c r="E30"/>
  <c r="B30"/>
  <c r="AD79"/>
  <c r="S79"/>
  <c r="Q79"/>
  <c r="P79"/>
  <c r="O79"/>
  <c r="L79"/>
  <c r="I79"/>
  <c r="H79"/>
  <c r="G79"/>
  <c r="F79"/>
  <c r="E79"/>
  <c r="B79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13"/>
  <c r="S13"/>
  <c r="Q13"/>
  <c r="P13"/>
  <c r="O13"/>
  <c r="L13"/>
  <c r="I13"/>
  <c r="H13"/>
  <c r="G13"/>
  <c r="F13"/>
  <c r="E13"/>
  <c r="B13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16"/>
  <c r="S16"/>
  <c r="Q16"/>
  <c r="P16"/>
  <c r="O16"/>
  <c r="L16"/>
  <c r="I16"/>
  <c r="H16"/>
  <c r="G16"/>
  <c r="F16"/>
  <c r="E16"/>
  <c r="B16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83"/>
  <c r="S83"/>
  <c r="Q83"/>
  <c r="P83"/>
  <c r="O83"/>
  <c r="L83"/>
  <c r="I83"/>
  <c r="H83"/>
  <c r="G83"/>
  <c r="F83"/>
  <c r="E83"/>
  <c r="B83"/>
  <c r="AD272"/>
  <c r="S272"/>
  <c r="Q272"/>
  <c r="P272"/>
  <c r="O272"/>
  <c r="L272"/>
  <c r="I272"/>
  <c r="H272"/>
  <c r="G272"/>
  <c r="F272"/>
  <c r="E272"/>
  <c r="B272"/>
  <c r="AD8"/>
  <c r="S8"/>
  <c r="Q8"/>
  <c r="P8"/>
  <c r="O8"/>
  <c r="L8"/>
  <c r="I8"/>
  <c r="H8"/>
  <c r="G8"/>
  <c r="F8"/>
  <c r="E8"/>
  <c r="B8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80"/>
  <c r="S80"/>
  <c r="Q80"/>
  <c r="P80"/>
  <c r="O80"/>
  <c r="L80"/>
  <c r="I80"/>
  <c r="H80"/>
  <c r="G80"/>
  <c r="F80"/>
  <c r="E80"/>
  <c r="B80"/>
  <c r="AD85"/>
  <c r="S85"/>
  <c r="Q85"/>
  <c r="P85"/>
  <c r="O85"/>
  <c r="L85"/>
  <c r="I85"/>
  <c r="H85"/>
  <c r="G85"/>
  <c r="F85"/>
  <c r="E85"/>
  <c r="B85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42"/>
  <c r="S42"/>
  <c r="Q42"/>
  <c r="P42"/>
  <c r="O42"/>
  <c r="L42"/>
  <c r="I42"/>
  <c r="H42"/>
  <c r="G42"/>
  <c r="F42"/>
  <c r="E42"/>
  <c r="B42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81"/>
  <c r="S81"/>
  <c r="Q81"/>
  <c r="P81"/>
  <c r="O81"/>
  <c r="L81"/>
  <c r="I81"/>
  <c r="H81"/>
  <c r="G81"/>
  <c r="F81"/>
  <c r="E81"/>
  <c r="B81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84"/>
  <c r="S84"/>
  <c r="Q84"/>
  <c r="P84"/>
  <c r="O84"/>
  <c r="L84"/>
  <c r="I84"/>
  <c r="H84"/>
  <c r="G84"/>
  <c r="F84"/>
  <c r="E84"/>
  <c r="B84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10"/>
  <c r="S10"/>
  <c r="Q10"/>
  <c r="P10"/>
  <c r="O10"/>
  <c r="L10"/>
  <c r="I10"/>
  <c r="H10"/>
  <c r="G10"/>
  <c r="F10"/>
  <c r="E10"/>
  <c r="B10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58"/>
  <c r="S58"/>
  <c r="Q58"/>
  <c r="P58"/>
  <c r="O58"/>
  <c r="L58"/>
  <c r="I58"/>
  <c r="H58"/>
  <c r="G58"/>
  <c r="F58"/>
  <c r="E58"/>
  <c r="B58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56"/>
  <c r="S56"/>
  <c r="Q56"/>
  <c r="P56"/>
  <c r="O56"/>
  <c r="L56"/>
  <c r="I56"/>
  <c r="H56"/>
  <c r="G56"/>
  <c r="F56"/>
  <c r="E56"/>
  <c r="B56"/>
  <c r="AD64"/>
  <c r="S64"/>
  <c r="Q64"/>
  <c r="P64"/>
  <c r="O64"/>
  <c r="L64"/>
  <c r="I64"/>
  <c r="H64"/>
  <c r="G64"/>
  <c r="F64"/>
  <c r="E64"/>
  <c r="B64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12"/>
  <c r="S12"/>
  <c r="Q12"/>
  <c r="P12"/>
  <c r="O12"/>
  <c r="L12"/>
  <c r="I12"/>
  <c r="H12"/>
  <c r="G12"/>
  <c r="F12"/>
  <c r="E12"/>
  <c r="B12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40"/>
  <c r="S40"/>
  <c r="Q40"/>
  <c r="P40"/>
  <c r="O40"/>
  <c r="L40"/>
  <c r="I40"/>
  <c r="H40"/>
  <c r="G40"/>
  <c r="F40"/>
  <c r="E40"/>
  <c r="B40"/>
  <c r="AD72"/>
  <c r="S72"/>
  <c r="Q72"/>
  <c r="P72"/>
  <c r="O72"/>
  <c r="L72"/>
  <c r="I72"/>
  <c r="H72"/>
  <c r="G72"/>
  <c r="F72"/>
  <c r="E72"/>
  <c r="B72"/>
  <c r="AD213"/>
  <c r="S213"/>
  <c r="Q213"/>
  <c r="P213"/>
  <c r="O213"/>
  <c r="L213"/>
  <c r="I213"/>
  <c r="H213"/>
  <c r="G213"/>
  <c r="F213"/>
  <c r="E213"/>
  <c r="B213"/>
  <c r="AD38"/>
  <c r="S38"/>
  <c r="Q38"/>
  <c r="P38"/>
  <c r="O38"/>
  <c r="L38"/>
  <c r="I38"/>
  <c r="H38"/>
  <c r="G38"/>
  <c r="F38"/>
  <c r="E38"/>
  <c r="B38"/>
  <c r="AD41"/>
  <c r="S41"/>
  <c r="Q41"/>
  <c r="P41"/>
  <c r="O41"/>
  <c r="L41"/>
  <c r="I41"/>
  <c r="H41"/>
  <c r="G41"/>
  <c r="F41"/>
  <c r="E41"/>
  <c r="B41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59"/>
  <c r="S59"/>
  <c r="Q59"/>
  <c r="P59"/>
  <c r="O59"/>
  <c r="L59"/>
  <c r="I59"/>
  <c r="H59"/>
  <c r="G59"/>
  <c r="F59"/>
  <c r="E59"/>
  <c r="B59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7"/>
  <c r="S7"/>
  <c r="Q7"/>
  <c r="P7"/>
  <c r="O7"/>
  <c r="L7"/>
  <c r="I7"/>
  <c r="H7"/>
  <c r="G7"/>
  <c r="F7"/>
  <c r="E7"/>
  <c r="B7"/>
  <c r="AD9"/>
  <c r="S9"/>
  <c r="Q9"/>
  <c r="P9"/>
  <c r="O9"/>
  <c r="L9"/>
  <c r="I9"/>
  <c r="H9"/>
  <c r="G9"/>
  <c r="F9"/>
  <c r="E9"/>
  <c r="B9"/>
  <c r="AD192"/>
  <c r="S192"/>
  <c r="Q192"/>
  <c r="P192"/>
  <c r="O192"/>
  <c r="L192"/>
  <c r="I192"/>
  <c r="H192"/>
  <c r="G192"/>
  <c r="F192"/>
  <c r="E192"/>
  <c r="B192"/>
  <c r="AD22"/>
  <c r="S22"/>
  <c r="Q22"/>
  <c r="P22"/>
  <c r="O22"/>
  <c r="L22"/>
  <c r="I22"/>
  <c r="H22"/>
  <c r="G22"/>
  <c r="F22"/>
  <c r="E22"/>
  <c r="B22"/>
  <c r="AD191"/>
  <c r="S191"/>
  <c r="Q191"/>
  <c r="P191"/>
  <c r="O191"/>
  <c r="L191"/>
  <c r="I191"/>
  <c r="H191"/>
  <c r="G191"/>
  <c r="F191"/>
  <c r="E191"/>
  <c r="B191"/>
  <c r="AD63"/>
  <c r="S63"/>
  <c r="Q63"/>
  <c r="P63"/>
  <c r="O63"/>
  <c r="L63"/>
  <c r="I63"/>
  <c r="H63"/>
  <c r="G63"/>
  <c r="F63"/>
  <c r="E63"/>
  <c r="B63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47"/>
  <c r="S47"/>
  <c r="Q47"/>
  <c r="P47"/>
  <c r="O47"/>
  <c r="L47"/>
  <c r="I47"/>
  <c r="H47"/>
  <c r="G47"/>
  <c r="F47"/>
  <c r="E47"/>
  <c r="B47"/>
  <c r="AD187"/>
  <c r="S187"/>
  <c r="Q187"/>
  <c r="P187"/>
  <c r="O187"/>
  <c r="L187"/>
  <c r="I187"/>
  <c r="H187"/>
  <c r="G187"/>
  <c r="F187"/>
  <c r="E187"/>
  <c r="B187"/>
  <c r="AD21"/>
  <c r="S21"/>
  <c r="Q21"/>
  <c r="P21"/>
  <c r="O21"/>
  <c r="L21"/>
  <c r="I21"/>
  <c r="H21"/>
  <c r="G21"/>
  <c r="F21"/>
  <c r="E21"/>
  <c r="B21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66"/>
  <c r="S66"/>
  <c r="Q66"/>
  <c r="P66"/>
  <c r="O66"/>
  <c r="L66"/>
  <c r="I66"/>
  <c r="H66"/>
  <c r="G66"/>
  <c r="F66"/>
  <c r="E66"/>
  <c r="B66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4"/>
  <c r="S14"/>
  <c r="Q14"/>
  <c r="P14"/>
  <c r="O14"/>
  <c r="L14"/>
  <c r="I14"/>
  <c r="H14"/>
  <c r="G14"/>
  <c r="F14"/>
  <c r="E14"/>
  <c r="B14"/>
  <c r="AD34"/>
  <c r="S34"/>
  <c r="Q34"/>
  <c r="P34"/>
  <c r="O34"/>
  <c r="L34"/>
  <c r="I34"/>
  <c r="H34"/>
  <c r="G34"/>
  <c r="F34"/>
  <c r="E34"/>
  <c r="B34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1"/>
  <c r="S11"/>
  <c r="Q11"/>
  <c r="P11"/>
  <c r="O11"/>
  <c r="L11"/>
  <c r="I11"/>
  <c r="H11"/>
  <c r="G11"/>
  <c r="F11"/>
  <c r="E11"/>
  <c r="B11"/>
  <c r="AD35"/>
  <c r="S35"/>
  <c r="Q35"/>
  <c r="P35"/>
  <c r="O35"/>
  <c r="L35"/>
  <c r="I35"/>
  <c r="H35"/>
  <c r="G35"/>
  <c r="F35"/>
  <c r="E35"/>
  <c r="B35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69"/>
  <c r="S69"/>
  <c r="Q69"/>
  <c r="P69"/>
  <c r="O69"/>
  <c r="L69"/>
  <c r="I69"/>
  <c r="H69"/>
  <c r="G69"/>
  <c r="F69"/>
  <c r="E69"/>
  <c r="B69"/>
  <c r="AD171"/>
  <c r="S171"/>
  <c r="Q171"/>
  <c r="P171"/>
  <c r="O171"/>
  <c r="L171"/>
  <c r="I171"/>
  <c r="H171"/>
  <c r="G171"/>
  <c r="F171"/>
  <c r="E171"/>
  <c r="B171"/>
  <c r="AD75"/>
  <c r="S75"/>
  <c r="Q75"/>
  <c r="P75"/>
  <c r="O75"/>
  <c r="L75"/>
  <c r="I75"/>
  <c r="H75"/>
  <c r="G75"/>
  <c r="F75"/>
  <c r="E75"/>
  <c r="B75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23"/>
  <c r="S23"/>
  <c r="Q23"/>
  <c r="P23"/>
  <c r="O23"/>
  <c r="L23"/>
  <c r="I23"/>
  <c r="H23"/>
  <c r="G23"/>
  <c r="F23"/>
  <c r="E23"/>
  <c r="B23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26"/>
  <c r="S26"/>
  <c r="Q26"/>
  <c r="P26"/>
  <c r="O26"/>
  <c r="L26"/>
  <c r="I26"/>
  <c r="H26"/>
  <c r="G26"/>
  <c r="F26"/>
  <c r="E26"/>
  <c r="B26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55"/>
  <c r="S55"/>
  <c r="Q55"/>
  <c r="P55"/>
  <c r="O55"/>
  <c r="L55"/>
  <c r="I55"/>
  <c r="H55"/>
  <c r="G55"/>
  <c r="F55"/>
  <c r="E55"/>
  <c r="B55"/>
  <c r="AD18"/>
  <c r="S18"/>
  <c r="Q18"/>
  <c r="P18"/>
  <c r="O18"/>
  <c r="L18"/>
  <c r="I18"/>
  <c r="H18"/>
  <c r="G18"/>
  <c r="F18"/>
  <c r="E18"/>
  <c r="B18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9"/>
  <c r="S19"/>
  <c r="Q19"/>
  <c r="P19"/>
  <c r="O19"/>
  <c r="L19"/>
  <c r="I19"/>
  <c r="H19"/>
  <c r="G19"/>
  <c r="F19"/>
  <c r="E19"/>
  <c r="B1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20"/>
  <c r="S20"/>
  <c r="Q20"/>
  <c r="P20"/>
  <c r="O20"/>
  <c r="L20"/>
  <c r="I20"/>
  <c r="H20"/>
  <c r="G20"/>
  <c r="F20"/>
  <c r="E20"/>
  <c r="B20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37"/>
  <c r="S37"/>
  <c r="Q37"/>
  <c r="P37"/>
  <c r="O37"/>
  <c r="L37"/>
  <c r="I37"/>
  <c r="H37"/>
  <c r="G37"/>
  <c r="F37"/>
  <c r="E37"/>
  <c r="B37"/>
  <c r="AD147"/>
  <c r="S147"/>
  <c r="Q147"/>
  <c r="P147"/>
  <c r="O147"/>
  <c r="L147"/>
  <c r="I147"/>
  <c r="H147"/>
  <c r="G147"/>
  <c r="F147"/>
  <c r="E147"/>
  <c r="B147"/>
  <c r="AD39"/>
  <c r="S39"/>
  <c r="Q39"/>
  <c r="P39"/>
  <c r="O39"/>
  <c r="L39"/>
  <c r="I39"/>
  <c r="H39"/>
  <c r="G39"/>
  <c r="F39"/>
  <c r="E39"/>
  <c r="B39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68"/>
  <c r="S68"/>
  <c r="Q68"/>
  <c r="P68"/>
  <c r="O68"/>
  <c r="L68"/>
  <c r="I68"/>
  <c r="H68"/>
  <c r="G68"/>
  <c r="F68"/>
  <c r="E68"/>
  <c r="B68"/>
  <c r="AD142"/>
  <c r="S142"/>
  <c r="Q142"/>
  <c r="P142"/>
  <c r="O142"/>
  <c r="L142"/>
  <c r="I142"/>
  <c r="H142"/>
  <c r="G142"/>
  <c r="F142"/>
  <c r="E142"/>
  <c r="B142"/>
  <c r="AD62"/>
  <c r="S62"/>
  <c r="Q62"/>
  <c r="P62"/>
  <c r="O62"/>
  <c r="L62"/>
  <c r="I62"/>
  <c r="H62"/>
  <c r="G62"/>
  <c r="F62"/>
  <c r="E62"/>
  <c r="B62"/>
  <c r="AD73"/>
  <c r="S73"/>
  <c r="Q73"/>
  <c r="P73"/>
  <c r="O73"/>
  <c r="L73"/>
  <c r="I73"/>
  <c r="H73"/>
  <c r="G73"/>
  <c r="F73"/>
  <c r="E73"/>
  <c r="B73"/>
  <c r="AD70"/>
  <c r="S70"/>
  <c r="Q70"/>
  <c r="P70"/>
  <c r="O70"/>
  <c r="L70"/>
  <c r="I70"/>
  <c r="H70"/>
  <c r="G70"/>
  <c r="F70"/>
  <c r="E70"/>
  <c r="B70"/>
  <c r="AD53"/>
  <c r="S53"/>
  <c r="Q53"/>
  <c r="P53"/>
  <c r="O53"/>
  <c r="L53"/>
  <c r="I53"/>
  <c r="H53"/>
  <c r="G53"/>
  <c r="F53"/>
  <c r="E53"/>
  <c r="B53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87"/>
  <c r="S87"/>
  <c r="Q87"/>
  <c r="P87"/>
  <c r="O87"/>
  <c r="L87"/>
  <c r="I87"/>
  <c r="H87"/>
  <c r="G87"/>
  <c r="F87"/>
  <c r="E87"/>
  <c r="B87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65"/>
  <c r="S65"/>
  <c r="Q65"/>
  <c r="P65"/>
  <c r="O65"/>
  <c r="L65"/>
  <c r="I65"/>
  <c r="H65"/>
  <c r="G65"/>
  <c r="F65"/>
  <c r="E65"/>
  <c r="B65"/>
  <c r="AD77"/>
  <c r="S77"/>
  <c r="Q77"/>
  <c r="P77"/>
  <c r="O77"/>
  <c r="L77"/>
  <c r="I77"/>
  <c r="H77"/>
  <c r="G77"/>
  <c r="F77"/>
  <c r="E77"/>
  <c r="B77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86"/>
  <c r="S86"/>
  <c r="Q86"/>
  <c r="P86"/>
  <c r="O86"/>
  <c r="L86"/>
  <c r="I86"/>
  <c r="H86"/>
  <c r="G86"/>
  <c r="F86"/>
  <c r="E86"/>
  <c r="B86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67"/>
  <c r="S67"/>
  <c r="Q67"/>
  <c r="P67"/>
  <c r="O67"/>
  <c r="L67"/>
  <c r="I67"/>
  <c r="H67"/>
  <c r="G67"/>
  <c r="F67"/>
  <c r="E67"/>
  <c r="B67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</calcChain>
</file>

<file path=xl/sharedStrings.xml><?xml version="1.0" encoding="utf-8"?>
<sst xmlns="http://schemas.openxmlformats.org/spreadsheetml/2006/main" count="2061" uniqueCount="443">
  <si>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</si>
  <si>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</si>
  <si>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</si>
  <si>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</si>
  <si>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</si>
  <si>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</si>
  <si>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</si>
  <si>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</si>
  <si>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</si>
  <si>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</si>
  <si>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</si>
  <si>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</si>
  <si>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</si>
  <si>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</si>
  <si>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</si>
  <si>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</si>
  <si>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</si>
  <si>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</si>
  <si>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</si>
  <si>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</si>
  <si>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</si>
  <si>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</si>
  <si>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</si>
  <si>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</si>
  <si>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</si>
  <si>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</si>
  <si>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</si>
  <si>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</si>
  <si>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</si>
  <si>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</si>
  <si>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</si>
  <si>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</si>
  <si>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</si>
  <si>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</si>
  <si>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</si>
  <si>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</si>
  <si>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</si>
  <si>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2016/12/31 14:01</t>
  </si>
  <si>
    <t>AITG</t>
  </si>
  <si>
    <t/>
  </si>
  <si>
    <t>APM2014NUC-TRG</t>
  </si>
  <si>
    <t>SINOPOWER</t>
  </si>
  <si>
    <t>Sharon Wang 王詩硯</t>
  </si>
  <si>
    <t>50843</t>
  </si>
  <si>
    <t>APM2300CAC-TRG</t>
  </si>
  <si>
    <t>APM2301CAC-TRG</t>
  </si>
  <si>
    <t>APM2309AC-TRG</t>
  </si>
  <si>
    <t>APM3095PUC-TRG</t>
  </si>
  <si>
    <t>APM4500AKC-TRG</t>
  </si>
  <si>
    <t>CM32180A3OP-AD</t>
  </si>
  <si>
    <t>CAPELLA</t>
  </si>
  <si>
    <t>E</t>
  </si>
  <si>
    <t>CM32181A3OP</t>
  </si>
  <si>
    <t>CM32181EA3OP</t>
  </si>
  <si>
    <t>CM3218A3OP-AD</t>
  </si>
  <si>
    <t>CM3232A3OG</t>
  </si>
  <si>
    <t>CM3323EA3OG</t>
  </si>
  <si>
    <t>CM3323ECA3OG</t>
  </si>
  <si>
    <t>CM36283A3OP</t>
  </si>
  <si>
    <t>F</t>
  </si>
  <si>
    <t>CM36671M3OE</t>
  </si>
  <si>
    <t>CM36686CM3OI-H3</t>
  </si>
  <si>
    <t>CM36686M3OE-H3</t>
  </si>
  <si>
    <t>CM36686M3OE-H5</t>
  </si>
  <si>
    <t>SM1A16PSUC-TRG</t>
  </si>
  <si>
    <t>SM1A53NHUC-TRG</t>
  </si>
  <si>
    <t>SM1F03NSKC-TRG</t>
  </si>
  <si>
    <t>SM2001CSKC-TRG</t>
  </si>
  <si>
    <t>SM2202NSQEC-TRG</t>
  </si>
  <si>
    <t>SM2202NSQGC-TRG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</si>
  <si>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</si>
  <si>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</si>
  <si>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</si>
  <si>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</si>
  <si>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</si>
  <si>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</si>
  <si>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</si>
  <si>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SM2A04NSVC-TRG</t>
  </si>
  <si>
    <t>SM3116NAUC-TRG</t>
  </si>
  <si>
    <t>SM3119NAUC-TRG</t>
  </si>
  <si>
    <t>SM3331PSQGC-TRG</t>
  </si>
  <si>
    <t>SM3337PSQGC-TRG</t>
  </si>
  <si>
    <t>SM3424NHQAC-TRG</t>
  </si>
  <si>
    <t>SM4307PSKC-TRG</t>
  </si>
  <si>
    <t>SM4336NSKPC-TRG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</si>
  <si>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</si>
  <si>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</si>
  <si>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</si>
  <si>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</si>
  <si>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</si>
  <si>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</si>
  <si>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</si>
  <si>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</si>
  <si>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19-217/BHC-ZL1M2RY/3T(WSN)</t>
  </si>
  <si>
    <t>EVERLIGHT</t>
  </si>
  <si>
    <t>1SS302</t>
  </si>
  <si>
    <t>TOSHIBA</t>
  </si>
  <si>
    <t>Mark Lee 李信毅</t>
  </si>
  <si>
    <t>1SS388</t>
  </si>
  <si>
    <t>1SS416(TL3SONY)</t>
  </si>
  <si>
    <t>1SS424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</si>
  <si>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</si>
  <si>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</si>
  <si>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</si>
  <si>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</si>
  <si>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</si>
  <si>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</si>
  <si>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</si>
  <si>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</si>
  <si>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</si>
  <si>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</si>
  <si>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</si>
  <si>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</si>
  <si>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</si>
  <si>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</si>
  <si>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</si>
  <si>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</si>
  <si>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</si>
  <si>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</si>
  <si>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</si>
  <si>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</si>
  <si>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</si>
  <si>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</si>
  <si>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</si>
  <si>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Zoe Hsu 許亦君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</si>
  <si>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</si>
  <si>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</si>
  <si>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</si>
  <si>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</si>
  <si>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</si>
  <si>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</si>
  <si>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</si>
  <si>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</si>
  <si>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</si>
  <si>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</si>
  <si>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</si>
  <si>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</si>
  <si>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</si>
  <si>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</si>
  <si>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</si>
  <si>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</si>
  <si>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</si>
  <si>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</si>
  <si>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</si>
  <si>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</si>
  <si>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</si>
  <si>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AOE6932</t>
  </si>
  <si>
    <t>AOH3254</t>
  </si>
  <si>
    <t>AON2408</t>
  </si>
  <si>
    <t>AON2420</t>
  </si>
  <si>
    <t>AON6236</t>
  </si>
  <si>
    <t>AON6354</t>
  </si>
  <si>
    <t>AON6360D</t>
  </si>
  <si>
    <t>AON6362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</si>
  <si>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</si>
  <si>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</si>
  <si>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</si>
  <si>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</si>
  <si>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</si>
  <si>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</si>
  <si>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</si>
  <si>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</si>
  <si>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</si>
  <si>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AON7401L</t>
  </si>
  <si>
    <t>AON7403</t>
  </si>
  <si>
    <t>AON7405</t>
  </si>
  <si>
    <t>AON7408</t>
  </si>
  <si>
    <t>AON7421</t>
  </si>
  <si>
    <t>zoe Hsu 許亦君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</si>
  <si>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</si>
  <si>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</si>
  <si>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</si>
  <si>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</si>
  <si>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</si>
  <si>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</si>
  <si>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</si>
  <si>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</si>
  <si>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</si>
  <si>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</si>
  <si>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</si>
  <si>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</si>
  <si>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</si>
  <si>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AOZ1331DI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</si>
  <si>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</si>
  <si>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</si>
  <si>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</si>
  <si>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</si>
  <si>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</si>
  <si>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</si>
  <si>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</si>
  <si>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AOZ8809DI-05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</si>
  <si>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</si>
  <si>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</si>
  <si>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</si>
  <si>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</si>
  <si>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</si>
  <si>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</si>
  <si>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</si>
  <si>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ASP1670U</t>
  </si>
  <si>
    <t>CRS20I30B</t>
  </si>
  <si>
    <t>DF2B20M4SL,L3F(T</t>
  </si>
  <si>
    <t>DF2B6.8ACT,L3F(T</t>
  </si>
  <si>
    <t>DF2B6.8M1ACT,L3F(T</t>
  </si>
  <si>
    <t>DF2B6M4SL,L3F(T</t>
  </si>
  <si>
    <t>DF2B7ASL,L3F(T</t>
  </si>
  <si>
    <t>DF5G7M2N,LF(D</t>
  </si>
  <si>
    <t>EK-AI1276-071HXB</t>
  </si>
  <si>
    <t>ACSIP</t>
  </si>
  <si>
    <t>EK-S76SXB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</si>
  <si>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</si>
  <si>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</si>
  <si>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</si>
  <si>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</si>
  <si>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</si>
  <si>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</si>
  <si>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</si>
  <si>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</si>
  <si>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</si>
  <si>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</si>
  <si>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IRM-V536M3/TR1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</si>
  <si>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</si>
  <si>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</si>
  <si>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</si>
  <si>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</si>
  <si>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</si>
  <si>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</si>
  <si>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</si>
  <si>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</si>
  <si>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</si>
  <si>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</si>
  <si>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</si>
  <si>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</si>
  <si>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</si>
  <si>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</si>
  <si>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</si>
  <si>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</si>
  <si>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</si>
  <si>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</si>
  <si>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</si>
  <si>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</si>
  <si>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</si>
  <si>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</si>
  <si>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</si>
  <si>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</si>
  <si>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</si>
  <si>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</si>
  <si>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</si>
  <si>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</si>
  <si>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</si>
  <si>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</si>
  <si>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</si>
  <si>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</si>
  <si>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</si>
  <si>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</si>
  <si>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</si>
  <si>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</si>
  <si>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</si>
  <si>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</si>
  <si>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</si>
  <si>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</si>
  <si>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</si>
  <si>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</si>
  <si>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</si>
  <si>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</si>
  <si>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</si>
  <si>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</si>
  <si>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</si>
  <si>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</si>
  <si>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</si>
  <si>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</si>
  <si>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</t>
  </si>
  <si>
    <t>SSM3J328R,LF(T</t>
  </si>
  <si>
    <t>SSM3J331R</t>
  </si>
  <si>
    <t>SSM3J35CTC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</si>
  <si>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</si>
  <si>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</si>
  <si>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</si>
  <si>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</si>
  <si>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</si>
  <si>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</si>
  <si>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</si>
  <si>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</si>
  <si>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</si>
  <si>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</si>
  <si>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</si>
  <si>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</si>
  <si>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</si>
  <si>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</si>
  <si>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SSM6N09FU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</si>
  <si>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</si>
  <si>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</si>
  <si>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</si>
  <si>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</si>
  <si>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</si>
  <si>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</si>
  <si>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</si>
  <si>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</si>
  <si>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</si>
  <si>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</si>
  <si>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</si>
  <si>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</si>
  <si>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</si>
  <si>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TC358774XBG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</si>
  <si>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</si>
  <si>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</si>
  <si>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</si>
  <si>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</si>
  <si>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</si>
  <si>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</si>
  <si>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</si>
  <si>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</si>
  <si>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</si>
  <si>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</si>
  <si>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TC58NVG2S0HBAI4JDH</t>
  </si>
  <si>
    <t>TC58NVG2S3EBAI5LRH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</si>
  <si>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</si>
  <si>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</si>
  <si>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</si>
  <si>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</si>
  <si>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</si>
  <si>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</si>
  <si>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</si>
  <si>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</si>
  <si>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</si>
  <si>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</si>
  <si>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</si>
  <si>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</si>
  <si>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</si>
  <si>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</si>
  <si>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</si>
  <si>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</si>
  <si>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</si>
  <si>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</si>
  <si>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</si>
  <si>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</si>
  <si>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</si>
  <si>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</si>
  <si>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</si>
  <si>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</si>
  <si>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</si>
  <si>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</si>
  <si>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</si>
  <si>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</si>
  <si>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</si>
  <si>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</si>
  <si>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</si>
  <si>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</si>
  <si>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</si>
  <si>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</si>
  <si>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</si>
  <si>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</si>
  <si>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</si>
  <si>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</si>
  <si>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</si>
  <si>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</si>
  <si>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</si>
  <si>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TH58NVG3S0HBAI4JDH</t>
  </si>
  <si>
    <t>THGBMBG5D1KBAIT</t>
  </si>
  <si>
    <t>THGBMDG5D1LBAIK</t>
  </si>
  <si>
    <t>THGBMDG5D1LBAIL</t>
  </si>
  <si>
    <t>THGBMDG5D1LBAIT</t>
  </si>
  <si>
    <t>THGBMFG8C2LBAIL</t>
  </si>
  <si>
    <t>THGBMGG9T4LBAIR</t>
  </si>
  <si>
    <t>THGBMHG9C8LBAIG</t>
  </si>
  <si>
    <t>TJ30S06M3L</t>
  </si>
  <si>
    <t>TK12A50D</t>
  </si>
  <si>
    <t>TK34A10N1</t>
  </si>
  <si>
    <t>TK80S06K3L(T6L1,NQ</t>
  </si>
  <si>
    <t>TK8A60DA(STA4,Q,M)</t>
  </si>
  <si>
    <t>TK8A65D</t>
  </si>
  <si>
    <t>TLP183</t>
  </si>
  <si>
    <t>TLP781</t>
  </si>
  <si>
    <t>TPC8118(TE12L,Q,M)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</si>
  <si>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</si>
  <si>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</si>
  <si>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</si>
  <si>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</si>
  <si>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</si>
  <si>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</si>
  <si>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</si>
  <si>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</si>
  <si>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</si>
  <si>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</si>
  <si>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</si>
  <si>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</si>
  <si>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</si>
  <si>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</si>
  <si>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TPH1R005PL,L1Q(M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</si>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</sst>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83" totalsRowShown="0" headerRowDxfId="36" dataDxfId="35" tableBorderDxfId="34">
  <autoFilter ref="B3:AI383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83"/>
  <sheetViews>
    <sheetView tabSelected="1" topLeftCell="B1" zoomScale="70" zoomScaleNormal="70" workbookViewId="0">
      <pane xSplit="2" ySplit="3" topLeftCell="AF4" activePane="bottomRight" state="frozen"/>
      <selection activeCell="B1" sqref="B1"/>
      <selection pane="topRight" activeCell="D1" sqref="D1"/>
      <selection pane="bottomLeft" activeCell="B4" sqref="B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5322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313</v>
      </c>
      <c r="D4" s="14" t="s">
        <v>96</v>
      </c>
      <c r="E4" s="15">
        <f t="shared" ref="E4:E67" si="1">IF(AA4=0,"前八週無拉料",ROUND(M4/AA4,1))</f>
        <v>12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12.5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370000</v>
      </c>
      <c r="K4" s="18">
        <v>20000</v>
      </c>
      <c r="L4" s="17" t="str">
        <f>IFERROR(VLOOKUP(C4,#REF!,11,FALSE),"")</f>
        <v/>
      </c>
      <c r="M4" s="18">
        <v>355168</v>
      </c>
      <c r="N4" s="19" t="s">
        <v>97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355168</v>
      </c>
      <c r="U4" s="18">
        <v>0</v>
      </c>
      <c r="V4" s="18">
        <v>0</v>
      </c>
      <c r="W4" s="18">
        <v>0</v>
      </c>
      <c r="X4" s="22">
        <v>725168</v>
      </c>
      <c r="Y4" s="16">
        <v>24.6</v>
      </c>
      <c r="Z4" s="23" t="s">
        <v>39</v>
      </c>
      <c r="AA4" s="22">
        <v>29531</v>
      </c>
      <c r="AB4" s="18" t="s">
        <v>39</v>
      </c>
      <c r="AC4" s="24" t="s">
        <v>51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5320</v>
      </c>
      <c r="B5" s="12" t="str">
        <f t="shared" si="0"/>
        <v>OverStock</v>
      </c>
      <c r="C5" s="13" t="s">
        <v>309</v>
      </c>
      <c r="D5" s="14" t="s">
        <v>96</v>
      </c>
      <c r="E5" s="15">
        <f t="shared" si="1"/>
        <v>8.4</v>
      </c>
      <c r="F5" s="16" t="str">
        <f t="shared" si="2"/>
        <v>--</v>
      </c>
      <c r="G5" s="16">
        <f t="shared" si="3"/>
        <v>22</v>
      </c>
      <c r="H5" s="16" t="str">
        <f t="shared" si="4"/>
        <v>--</v>
      </c>
      <c r="I5" s="17" t="str">
        <f>IFERROR(VLOOKUP(C5,#REF!,8,FALSE),"")</f>
        <v/>
      </c>
      <c r="J5" s="18">
        <v>1759800</v>
      </c>
      <c r="K5" s="18">
        <v>259800</v>
      </c>
      <c r="L5" s="17" t="str">
        <f>IFERROR(VLOOKUP(C5,#REF!,11,FALSE),"")</f>
        <v/>
      </c>
      <c r="M5" s="18">
        <v>676270</v>
      </c>
      <c r="N5" s="19" t="s">
        <v>97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676270</v>
      </c>
      <c r="U5" s="18">
        <v>0</v>
      </c>
      <c r="V5" s="18">
        <v>0</v>
      </c>
      <c r="W5" s="18">
        <v>0</v>
      </c>
      <c r="X5" s="22">
        <v>2436070</v>
      </c>
      <c r="Y5" s="16">
        <v>30.4</v>
      </c>
      <c r="Z5" s="23" t="s">
        <v>39</v>
      </c>
      <c r="AA5" s="22">
        <v>80160</v>
      </c>
      <c r="AB5" s="18">
        <v>0</v>
      </c>
      <c r="AC5" s="24" t="s">
        <v>51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4000</v>
      </c>
      <c r="AI5" s="14" t="s">
        <v>43</v>
      </c>
    </row>
    <row r="6" spans="1:35" ht="16.5" customHeight="1">
      <c r="A6">
        <v>5332</v>
      </c>
      <c r="B6" s="12" t="str">
        <f t="shared" si="0"/>
        <v>OverStock</v>
      </c>
      <c r="C6" s="13" t="s">
        <v>308</v>
      </c>
      <c r="D6" s="14" t="s">
        <v>96</v>
      </c>
      <c r="E6" s="15">
        <f t="shared" si="1"/>
        <v>9.3000000000000007</v>
      </c>
      <c r="F6" s="16">
        <f t="shared" si="2"/>
        <v>68.900000000000006</v>
      </c>
      <c r="G6" s="16">
        <f t="shared" si="3"/>
        <v>12.7</v>
      </c>
      <c r="H6" s="16">
        <f t="shared" si="4"/>
        <v>94</v>
      </c>
      <c r="I6" s="17" t="str">
        <f>IFERROR(VLOOKUP(C6,#REF!,8,FALSE),"")</f>
        <v/>
      </c>
      <c r="J6" s="18">
        <v>700000</v>
      </c>
      <c r="K6" s="18">
        <v>146880</v>
      </c>
      <c r="L6" s="17" t="str">
        <f>IFERROR(VLOOKUP(C6,#REF!,11,FALSE),"")</f>
        <v/>
      </c>
      <c r="M6" s="18">
        <v>512620</v>
      </c>
      <c r="N6" s="19" t="s">
        <v>97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512620</v>
      </c>
      <c r="U6" s="18">
        <v>0</v>
      </c>
      <c r="V6" s="18">
        <v>0</v>
      </c>
      <c r="W6" s="18">
        <v>0</v>
      </c>
      <c r="X6" s="22">
        <v>1212620</v>
      </c>
      <c r="Y6" s="16">
        <v>22</v>
      </c>
      <c r="Z6" s="23">
        <v>162.9</v>
      </c>
      <c r="AA6" s="22">
        <v>55083</v>
      </c>
      <c r="AB6" s="18">
        <v>7444</v>
      </c>
      <c r="AC6" s="24">
        <v>0.1</v>
      </c>
      <c r="AD6" s="25">
        <f t="shared" si="5"/>
        <v>50</v>
      </c>
      <c r="AE6" s="18">
        <v>0</v>
      </c>
      <c r="AF6" s="18">
        <v>0</v>
      </c>
      <c r="AG6" s="18">
        <v>136000</v>
      </c>
      <c r="AH6" s="18">
        <v>215000</v>
      </c>
      <c r="AI6" s="14" t="s">
        <v>43</v>
      </c>
    </row>
    <row r="7" spans="1:35" ht="16.5" customHeight="1">
      <c r="A7">
        <v>6300</v>
      </c>
      <c r="B7" s="12" t="str">
        <f t="shared" si="0"/>
        <v>OverStock</v>
      </c>
      <c r="C7" s="13" t="s">
        <v>188</v>
      </c>
      <c r="D7" s="14" t="s">
        <v>117</v>
      </c>
      <c r="E7" s="15">
        <f t="shared" si="1"/>
        <v>55.7</v>
      </c>
      <c r="F7" s="16">
        <f t="shared" si="2"/>
        <v>48.1</v>
      </c>
      <c r="G7" s="16">
        <f t="shared" si="3"/>
        <v>75.099999999999994</v>
      </c>
      <c r="H7" s="16">
        <f t="shared" si="4"/>
        <v>64.900000000000006</v>
      </c>
      <c r="I7" s="17" t="str">
        <f>IFERROR(VLOOKUP(C7,#REF!,8,FALSE),"")</f>
        <v/>
      </c>
      <c r="J7" s="18">
        <v>648000</v>
      </c>
      <c r="K7" s="18">
        <v>648000</v>
      </c>
      <c r="L7" s="17" t="str">
        <f>IFERROR(VLOOKUP(C7,#REF!,11,FALSE),"")</f>
        <v/>
      </c>
      <c r="M7" s="18">
        <v>480300</v>
      </c>
      <c r="N7" s="19" t="s">
        <v>104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480300</v>
      </c>
      <c r="U7" s="18">
        <v>0</v>
      </c>
      <c r="V7" s="18">
        <v>0</v>
      </c>
      <c r="W7" s="18">
        <v>0</v>
      </c>
      <c r="X7" s="22">
        <v>1128300</v>
      </c>
      <c r="Y7" s="16">
        <v>130.80000000000001</v>
      </c>
      <c r="Z7" s="23">
        <v>113.1</v>
      </c>
      <c r="AA7" s="22">
        <v>8625</v>
      </c>
      <c r="AB7" s="18">
        <v>9977</v>
      </c>
      <c r="AC7" s="24">
        <v>1.2</v>
      </c>
      <c r="AD7" s="25">
        <f t="shared" si="5"/>
        <v>100</v>
      </c>
      <c r="AE7" s="18">
        <v>0</v>
      </c>
      <c r="AF7" s="18">
        <v>36372</v>
      </c>
      <c r="AG7" s="18">
        <v>76625</v>
      </c>
      <c r="AH7" s="18">
        <v>102000</v>
      </c>
      <c r="AI7" s="14" t="s">
        <v>43</v>
      </c>
    </row>
    <row r="8" spans="1:35" ht="16.5" customHeight="1">
      <c r="A8">
        <v>5318</v>
      </c>
      <c r="B8" s="12" t="str">
        <f t="shared" si="0"/>
        <v>OverStock</v>
      </c>
      <c r="C8" s="13" t="s">
        <v>291</v>
      </c>
      <c r="D8" s="14" t="s">
        <v>96</v>
      </c>
      <c r="E8" s="15">
        <f t="shared" si="1"/>
        <v>10.7</v>
      </c>
      <c r="F8" s="16">
        <f t="shared" si="2"/>
        <v>13.7</v>
      </c>
      <c r="G8" s="16">
        <f t="shared" si="3"/>
        <v>13.3</v>
      </c>
      <c r="H8" s="16">
        <f t="shared" si="4"/>
        <v>17</v>
      </c>
      <c r="I8" s="17" t="str">
        <f>IFERROR(VLOOKUP(C8,#REF!,8,FALSE),"")</f>
        <v/>
      </c>
      <c r="J8" s="18">
        <v>22020000</v>
      </c>
      <c r="K8" s="18">
        <v>16920000</v>
      </c>
      <c r="L8" s="17" t="str">
        <f>IFERROR(VLOOKUP(C8,#REF!,11,FALSE),"")</f>
        <v/>
      </c>
      <c r="M8" s="18">
        <v>17649000</v>
      </c>
      <c r="N8" s="19" t="s">
        <v>97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13032000</v>
      </c>
      <c r="U8" s="18">
        <v>0</v>
      </c>
      <c r="V8" s="18">
        <v>4617000</v>
      </c>
      <c r="W8" s="18">
        <v>0</v>
      </c>
      <c r="X8" s="22">
        <v>39669000</v>
      </c>
      <c r="Y8" s="16">
        <v>24</v>
      </c>
      <c r="Z8" s="23">
        <v>30.7</v>
      </c>
      <c r="AA8" s="22">
        <v>1649625</v>
      </c>
      <c r="AB8" s="18">
        <v>1292181</v>
      </c>
      <c r="AC8" s="24">
        <v>0.8</v>
      </c>
      <c r="AD8" s="25">
        <f t="shared" si="5"/>
        <v>100</v>
      </c>
      <c r="AE8" s="18">
        <v>1120787</v>
      </c>
      <c r="AF8" s="18">
        <v>6284489</v>
      </c>
      <c r="AG8" s="18">
        <v>5310661</v>
      </c>
      <c r="AH8" s="18">
        <v>2824475</v>
      </c>
      <c r="AI8" s="14" t="s">
        <v>43</v>
      </c>
    </row>
    <row r="9" spans="1:35" ht="16.5" customHeight="1">
      <c r="A9">
        <v>3279</v>
      </c>
      <c r="B9" s="12" t="str">
        <f t="shared" si="0"/>
        <v>OverStock</v>
      </c>
      <c r="C9" s="13" t="s">
        <v>187</v>
      </c>
      <c r="D9" s="14" t="s">
        <v>117</v>
      </c>
      <c r="E9" s="15">
        <f t="shared" si="1"/>
        <v>18.8</v>
      </c>
      <c r="F9" s="16">
        <f t="shared" si="2"/>
        <v>365.5</v>
      </c>
      <c r="G9" s="16">
        <f t="shared" si="3"/>
        <v>37.9</v>
      </c>
      <c r="H9" s="16">
        <f t="shared" si="4"/>
        <v>736.4</v>
      </c>
      <c r="I9" s="17" t="str">
        <f>IFERROR(VLOOKUP(C9,#REF!,8,FALSE),"")</f>
        <v/>
      </c>
      <c r="J9" s="18">
        <v>810000</v>
      </c>
      <c r="K9" s="18">
        <v>270000</v>
      </c>
      <c r="L9" s="17" t="str">
        <f>IFERROR(VLOOKUP(C9,#REF!,11,FALSE),"")</f>
        <v/>
      </c>
      <c r="M9" s="18">
        <v>402000</v>
      </c>
      <c r="N9" s="19" t="s">
        <v>104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234000</v>
      </c>
      <c r="U9" s="18">
        <v>0</v>
      </c>
      <c r="V9" s="18">
        <v>168000</v>
      </c>
      <c r="W9" s="18">
        <v>0</v>
      </c>
      <c r="X9" s="22">
        <v>1212000</v>
      </c>
      <c r="Y9" s="16">
        <v>56.7</v>
      </c>
      <c r="Z9" s="23">
        <v>1101.8</v>
      </c>
      <c r="AA9" s="22">
        <v>21375</v>
      </c>
      <c r="AB9" s="18">
        <v>1100</v>
      </c>
      <c r="AC9" s="24">
        <v>0.1</v>
      </c>
      <c r="AD9" s="25">
        <f t="shared" si="5"/>
        <v>50</v>
      </c>
      <c r="AE9" s="18">
        <v>0</v>
      </c>
      <c r="AF9" s="18">
        <v>4950</v>
      </c>
      <c r="AG9" s="18">
        <v>6747</v>
      </c>
      <c r="AH9" s="18">
        <v>9276</v>
      </c>
      <c r="AI9" s="14" t="s">
        <v>43</v>
      </c>
    </row>
    <row r="10" spans="1:35" ht="16.5" customHeight="1">
      <c r="A10">
        <v>5315</v>
      </c>
      <c r="B10" s="12" t="str">
        <f t="shared" si="0"/>
        <v>OverStock</v>
      </c>
      <c r="C10" s="13" t="s">
        <v>259</v>
      </c>
      <c r="D10" s="14" t="s">
        <v>253</v>
      </c>
      <c r="E10" s="15">
        <f t="shared" si="1"/>
        <v>8.3000000000000007</v>
      </c>
      <c r="F10" s="16">
        <f t="shared" si="2"/>
        <v>8.1999999999999993</v>
      </c>
      <c r="G10" s="16">
        <f t="shared" si="3"/>
        <v>8.5</v>
      </c>
      <c r="H10" s="16">
        <f t="shared" si="4"/>
        <v>8.4</v>
      </c>
      <c r="I10" s="17" t="str">
        <f>IFERROR(VLOOKUP(C10,#REF!,8,FALSE),"")</f>
        <v/>
      </c>
      <c r="J10" s="18">
        <v>765000</v>
      </c>
      <c r="K10" s="18">
        <v>765000</v>
      </c>
      <c r="L10" s="17" t="str">
        <f>IFERROR(VLOOKUP(C10,#REF!,11,FALSE),"")</f>
        <v/>
      </c>
      <c r="M10" s="18">
        <v>745000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285000</v>
      </c>
      <c r="U10" s="18">
        <v>60000</v>
      </c>
      <c r="V10" s="18">
        <v>400000</v>
      </c>
      <c r="W10" s="18">
        <v>0</v>
      </c>
      <c r="X10" s="22">
        <v>1510000</v>
      </c>
      <c r="Y10" s="16">
        <v>16.8</v>
      </c>
      <c r="Z10" s="23">
        <v>16.7</v>
      </c>
      <c r="AA10" s="22">
        <v>90000</v>
      </c>
      <c r="AB10" s="18">
        <v>90556</v>
      </c>
      <c r="AC10" s="24">
        <v>1</v>
      </c>
      <c r="AD10" s="25">
        <f t="shared" si="5"/>
        <v>100</v>
      </c>
      <c r="AE10" s="18">
        <v>5000</v>
      </c>
      <c r="AF10" s="18">
        <v>595000</v>
      </c>
      <c r="AG10" s="18">
        <v>275000</v>
      </c>
      <c r="AH10" s="18">
        <v>135000</v>
      </c>
      <c r="AI10" s="14" t="s">
        <v>43</v>
      </c>
    </row>
    <row r="11" spans="1:35" ht="16.5" customHeight="1">
      <c r="A11">
        <v>3272</v>
      </c>
      <c r="B11" s="12" t="str">
        <f t="shared" si="0"/>
        <v>OverStock</v>
      </c>
      <c r="C11" s="13" t="s">
        <v>159</v>
      </c>
      <c r="D11" s="14" t="s">
        <v>117</v>
      </c>
      <c r="E11" s="15">
        <f t="shared" si="1"/>
        <v>192.3</v>
      </c>
      <c r="F11" s="16">
        <f t="shared" si="2"/>
        <v>63</v>
      </c>
      <c r="G11" s="16">
        <f t="shared" si="3"/>
        <v>56.3</v>
      </c>
      <c r="H11" s="16">
        <f t="shared" si="4"/>
        <v>18.5</v>
      </c>
      <c r="I11" s="17" t="str">
        <f>IFERROR(VLOOKUP(C11,#REF!,8,FALSE),"")</f>
        <v/>
      </c>
      <c r="J11" s="18">
        <v>549000</v>
      </c>
      <c r="K11" s="18">
        <v>549000</v>
      </c>
      <c r="L11" s="17" t="str">
        <f>IFERROR(VLOOKUP(C11,#REF!,11,FALSE),"")</f>
        <v/>
      </c>
      <c r="M11" s="18">
        <v>1875000</v>
      </c>
      <c r="N11" s="19" t="s">
        <v>104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1821000</v>
      </c>
      <c r="U11" s="18">
        <v>0</v>
      </c>
      <c r="V11" s="18">
        <v>54000</v>
      </c>
      <c r="W11" s="18">
        <v>0</v>
      </c>
      <c r="X11" s="22">
        <v>2424000</v>
      </c>
      <c r="Y11" s="16">
        <v>248.6</v>
      </c>
      <c r="Z11" s="23">
        <v>81.5</v>
      </c>
      <c r="AA11" s="22">
        <v>9750</v>
      </c>
      <c r="AB11" s="18">
        <v>29740</v>
      </c>
      <c r="AC11" s="24">
        <v>3.1</v>
      </c>
      <c r="AD11" s="25">
        <f t="shared" si="5"/>
        <v>150</v>
      </c>
      <c r="AE11" s="18">
        <v>0</v>
      </c>
      <c r="AF11" s="18">
        <v>144260</v>
      </c>
      <c r="AG11" s="18">
        <v>156500</v>
      </c>
      <c r="AH11" s="18">
        <v>119100</v>
      </c>
      <c r="AI11" s="14" t="s">
        <v>43</v>
      </c>
    </row>
    <row r="12" spans="1:35" ht="16.5" customHeight="1">
      <c r="A12">
        <v>3276</v>
      </c>
      <c r="B12" s="12" t="str">
        <f t="shared" si="0"/>
        <v>OverStock</v>
      </c>
      <c r="C12" s="13" t="s">
        <v>235</v>
      </c>
      <c r="D12" s="14" t="s">
        <v>222</v>
      </c>
      <c r="E12" s="15">
        <f t="shared" si="1"/>
        <v>9</v>
      </c>
      <c r="F12" s="16">
        <f t="shared" si="2"/>
        <v>9.1999999999999993</v>
      </c>
      <c r="G12" s="16">
        <f t="shared" si="3"/>
        <v>8.5</v>
      </c>
      <c r="H12" s="16">
        <f t="shared" si="4"/>
        <v>8.8000000000000007</v>
      </c>
      <c r="I12" s="17" t="str">
        <f>IFERROR(VLOOKUP(C12,#REF!,8,FALSE),"")</f>
        <v/>
      </c>
      <c r="J12" s="18">
        <v>612000</v>
      </c>
      <c r="K12" s="18">
        <v>612000</v>
      </c>
      <c r="L12" s="17" t="str">
        <f>IFERROR(VLOOKUP(C12,#REF!,11,FALSE),"")</f>
        <v/>
      </c>
      <c r="M12" s="18">
        <v>642000</v>
      </c>
      <c r="N12" s="19" t="s">
        <v>197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303000</v>
      </c>
      <c r="U12" s="18">
        <v>0</v>
      </c>
      <c r="V12" s="18">
        <v>339000</v>
      </c>
      <c r="W12" s="18">
        <v>0</v>
      </c>
      <c r="X12" s="22">
        <v>1254000</v>
      </c>
      <c r="Y12" s="16">
        <v>17.5</v>
      </c>
      <c r="Z12" s="23">
        <v>18.100000000000001</v>
      </c>
      <c r="AA12" s="22">
        <v>71625</v>
      </c>
      <c r="AB12" s="18">
        <v>69439</v>
      </c>
      <c r="AC12" s="24">
        <v>1</v>
      </c>
      <c r="AD12" s="25">
        <f t="shared" si="5"/>
        <v>100</v>
      </c>
      <c r="AE12" s="18">
        <v>26893</v>
      </c>
      <c r="AF12" s="18">
        <v>396143</v>
      </c>
      <c r="AG12" s="18">
        <v>238705</v>
      </c>
      <c r="AH12" s="18">
        <v>48789</v>
      </c>
      <c r="AI12" s="14" t="s">
        <v>43</v>
      </c>
    </row>
    <row r="13" spans="1:35" ht="16.5" customHeight="1">
      <c r="A13">
        <v>3260</v>
      </c>
      <c r="B13" s="12" t="str">
        <f t="shared" si="0"/>
        <v>ZeroZero</v>
      </c>
      <c r="C13" s="13" t="s">
        <v>301</v>
      </c>
      <c r="D13" s="14" t="s">
        <v>96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32000</v>
      </c>
      <c r="N13" s="19" t="s">
        <v>97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32000</v>
      </c>
      <c r="U13" s="18">
        <v>0</v>
      </c>
      <c r="V13" s="18">
        <v>0</v>
      </c>
      <c r="W13" s="18">
        <v>0</v>
      </c>
      <c r="X13" s="22">
        <v>32000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51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3267</v>
      </c>
      <c r="B14" s="12" t="str">
        <f t="shared" si="0"/>
        <v>OverStock</v>
      </c>
      <c r="C14" s="13" t="s">
        <v>164</v>
      </c>
      <c r="D14" s="14" t="s">
        <v>117</v>
      </c>
      <c r="E14" s="15">
        <f t="shared" si="1"/>
        <v>26.9</v>
      </c>
      <c r="F14" s="16">
        <f t="shared" si="2"/>
        <v>9.5</v>
      </c>
      <c r="G14" s="16">
        <f t="shared" si="3"/>
        <v>81.8</v>
      </c>
      <c r="H14" s="16">
        <f t="shared" si="4"/>
        <v>29.1</v>
      </c>
      <c r="I14" s="17" t="str">
        <f>IFERROR(VLOOKUP(C14,#REF!,8,FALSE),"")</f>
        <v/>
      </c>
      <c r="J14" s="18">
        <v>3580000</v>
      </c>
      <c r="K14" s="18">
        <v>300000</v>
      </c>
      <c r="L14" s="17" t="str">
        <f>IFERROR(VLOOKUP(C14,#REF!,11,FALSE),"")</f>
        <v/>
      </c>
      <c r="M14" s="18">
        <v>1175000</v>
      </c>
      <c r="N14" s="19" t="s">
        <v>124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720000</v>
      </c>
      <c r="U14" s="18">
        <v>0</v>
      </c>
      <c r="V14" s="18">
        <v>455000</v>
      </c>
      <c r="W14" s="18">
        <v>0</v>
      </c>
      <c r="X14" s="22">
        <v>4755000</v>
      </c>
      <c r="Y14" s="16">
        <v>108.7</v>
      </c>
      <c r="Z14" s="23">
        <v>38.6</v>
      </c>
      <c r="AA14" s="22">
        <v>43750</v>
      </c>
      <c r="AB14" s="18">
        <v>123145</v>
      </c>
      <c r="AC14" s="24">
        <v>2.8</v>
      </c>
      <c r="AD14" s="25">
        <f t="shared" si="5"/>
        <v>150</v>
      </c>
      <c r="AE14" s="18">
        <v>32684</v>
      </c>
      <c r="AF14" s="18">
        <v>583539</v>
      </c>
      <c r="AG14" s="18">
        <v>612202</v>
      </c>
      <c r="AH14" s="18">
        <v>247156</v>
      </c>
      <c r="AI14" s="14" t="s">
        <v>43</v>
      </c>
    </row>
    <row r="15" spans="1:35" ht="16.5" customHeight="1">
      <c r="A15">
        <v>4040</v>
      </c>
      <c r="B15" s="12" t="str">
        <f t="shared" si="0"/>
        <v>ZeroZero</v>
      </c>
      <c r="C15" s="13" t="s">
        <v>357</v>
      </c>
      <c r="D15" s="14" t="s">
        <v>96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0</v>
      </c>
      <c r="K15" s="18">
        <v>0</v>
      </c>
      <c r="L15" s="17" t="str">
        <f>IFERROR(VLOOKUP(C15,#REF!,11,FALSE),"")</f>
        <v/>
      </c>
      <c r="M15" s="18">
        <v>14172</v>
      </c>
      <c r="N15" s="19" t="s">
        <v>97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14172</v>
      </c>
      <c r="U15" s="18">
        <v>0</v>
      </c>
      <c r="V15" s="18">
        <v>0</v>
      </c>
      <c r="W15" s="18">
        <v>0</v>
      </c>
      <c r="X15" s="22">
        <v>14172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51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43</v>
      </c>
    </row>
    <row r="16" spans="1:35" ht="16.5" customHeight="1">
      <c r="A16">
        <v>8988</v>
      </c>
      <c r="B16" s="12" t="str">
        <f t="shared" si="0"/>
        <v>OverStock</v>
      </c>
      <c r="C16" s="13" t="s">
        <v>296</v>
      </c>
      <c r="D16" s="14" t="s">
        <v>96</v>
      </c>
      <c r="E16" s="15">
        <f t="shared" si="1"/>
        <v>11.7</v>
      </c>
      <c r="F16" s="16">
        <f t="shared" si="2"/>
        <v>12.7</v>
      </c>
      <c r="G16" s="16">
        <f t="shared" si="3"/>
        <v>11.5</v>
      </c>
      <c r="H16" s="16">
        <f t="shared" si="4"/>
        <v>12.4</v>
      </c>
      <c r="I16" s="17" t="str">
        <f>IFERROR(VLOOKUP(C16,#REF!,8,FALSE),"")</f>
        <v/>
      </c>
      <c r="J16" s="18">
        <v>3552000</v>
      </c>
      <c r="K16" s="18">
        <v>3552000</v>
      </c>
      <c r="L16" s="17" t="str">
        <f>IFERROR(VLOOKUP(C16,#REF!,11,FALSE),"")</f>
        <v/>
      </c>
      <c r="M16" s="18">
        <v>3627000</v>
      </c>
      <c r="N16" s="19" t="s">
        <v>42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2370000</v>
      </c>
      <c r="U16" s="18">
        <v>0</v>
      </c>
      <c r="V16" s="18">
        <v>1257000</v>
      </c>
      <c r="W16" s="18">
        <v>0</v>
      </c>
      <c r="X16" s="22">
        <v>7179000</v>
      </c>
      <c r="Y16" s="16">
        <v>23.2</v>
      </c>
      <c r="Z16" s="23">
        <v>25.2</v>
      </c>
      <c r="AA16" s="22">
        <v>309750</v>
      </c>
      <c r="AB16" s="18">
        <v>285309</v>
      </c>
      <c r="AC16" s="24">
        <v>0.9</v>
      </c>
      <c r="AD16" s="25">
        <f t="shared" si="5"/>
        <v>100</v>
      </c>
      <c r="AE16" s="18">
        <v>177000</v>
      </c>
      <c r="AF16" s="18">
        <v>1560273</v>
      </c>
      <c r="AG16" s="18">
        <v>905764</v>
      </c>
      <c r="AH16" s="18">
        <v>147401</v>
      </c>
      <c r="AI16" s="14" t="s">
        <v>43</v>
      </c>
    </row>
    <row r="17" spans="1:35" ht="16.5" customHeight="1">
      <c r="A17">
        <v>3277</v>
      </c>
      <c r="B17" s="12" t="str">
        <f t="shared" si="0"/>
        <v>ZeroZero</v>
      </c>
      <c r="C17" s="13" t="s">
        <v>435</v>
      </c>
      <c r="D17" s="14" t="s">
        <v>196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200000</v>
      </c>
      <c r="K17" s="18">
        <v>100000</v>
      </c>
      <c r="L17" s="17" t="str">
        <f>IFERROR(VLOOKUP(C17,#REF!,11,FALSE),"")</f>
        <v/>
      </c>
      <c r="M17" s="18">
        <v>200000</v>
      </c>
      <c r="N17" s="19" t="s">
        <v>197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200000</v>
      </c>
      <c r="U17" s="18">
        <v>0</v>
      </c>
      <c r="V17" s="18">
        <v>0</v>
      </c>
      <c r="W17" s="18">
        <v>0</v>
      </c>
      <c r="X17" s="22">
        <v>400000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51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43</v>
      </c>
    </row>
    <row r="18" spans="1:35" ht="16.5" customHeight="1">
      <c r="A18">
        <v>3265</v>
      </c>
      <c r="B18" s="12" t="str">
        <f t="shared" si="0"/>
        <v>OverStock</v>
      </c>
      <c r="C18" s="13" t="s">
        <v>141</v>
      </c>
      <c r="D18" s="14" t="s">
        <v>117</v>
      </c>
      <c r="E18" s="15">
        <f t="shared" si="1"/>
        <v>14.5</v>
      </c>
      <c r="F18" s="16">
        <f t="shared" si="2"/>
        <v>26.1</v>
      </c>
      <c r="G18" s="16">
        <f t="shared" si="3"/>
        <v>15.8</v>
      </c>
      <c r="H18" s="16">
        <f t="shared" si="4"/>
        <v>28.4</v>
      </c>
      <c r="I18" s="17" t="str">
        <f>IFERROR(VLOOKUP(C18,#REF!,8,FALSE),"")</f>
        <v/>
      </c>
      <c r="J18" s="18">
        <v>1278000</v>
      </c>
      <c r="K18" s="18">
        <v>300000</v>
      </c>
      <c r="L18" s="17" t="str">
        <f>IFERROR(VLOOKUP(C18,#REF!,11,FALSE),"")</f>
        <v/>
      </c>
      <c r="M18" s="18">
        <v>1176000</v>
      </c>
      <c r="N18" s="19" t="s">
        <v>104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786000</v>
      </c>
      <c r="U18" s="18">
        <v>0</v>
      </c>
      <c r="V18" s="18">
        <v>390000</v>
      </c>
      <c r="W18" s="18">
        <v>0</v>
      </c>
      <c r="X18" s="22">
        <v>2454000</v>
      </c>
      <c r="Y18" s="16">
        <v>30.3</v>
      </c>
      <c r="Z18" s="23">
        <v>54.5</v>
      </c>
      <c r="AA18" s="22">
        <v>81000</v>
      </c>
      <c r="AB18" s="18">
        <v>45000</v>
      </c>
      <c r="AC18" s="24">
        <v>0.6</v>
      </c>
      <c r="AD18" s="25">
        <f t="shared" si="5"/>
        <v>100</v>
      </c>
      <c r="AE18" s="18">
        <v>21000</v>
      </c>
      <c r="AF18" s="18">
        <v>216000</v>
      </c>
      <c r="AG18" s="18">
        <v>213000</v>
      </c>
      <c r="AH18" s="18">
        <v>171000</v>
      </c>
      <c r="AI18" s="14" t="s">
        <v>43</v>
      </c>
    </row>
    <row r="19" spans="1:35" ht="16.5" customHeight="1">
      <c r="A19">
        <v>5316</v>
      </c>
      <c r="B19" s="12" t="str">
        <f t="shared" si="0"/>
        <v>OverStock</v>
      </c>
      <c r="C19" s="13" t="s">
        <v>136</v>
      </c>
      <c r="D19" s="14" t="s">
        <v>117</v>
      </c>
      <c r="E19" s="15">
        <f t="shared" si="1"/>
        <v>10.6</v>
      </c>
      <c r="F19" s="16">
        <f t="shared" si="2"/>
        <v>11.7</v>
      </c>
      <c r="G19" s="16">
        <f t="shared" si="3"/>
        <v>40</v>
      </c>
      <c r="H19" s="16">
        <f t="shared" si="4"/>
        <v>44.2</v>
      </c>
      <c r="I19" s="17" t="str">
        <f>IFERROR(VLOOKUP(C19,#REF!,8,FALSE),"")</f>
        <v/>
      </c>
      <c r="J19" s="18">
        <v>780000</v>
      </c>
      <c r="K19" s="18">
        <v>63000</v>
      </c>
      <c r="L19" s="17" t="str">
        <f>IFERROR(VLOOKUP(C19,#REF!,11,FALSE),"")</f>
        <v/>
      </c>
      <c r="M19" s="18">
        <v>207000</v>
      </c>
      <c r="N19" s="19" t="s">
        <v>104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138000</v>
      </c>
      <c r="U19" s="18">
        <v>0</v>
      </c>
      <c r="V19" s="18">
        <v>69000</v>
      </c>
      <c r="W19" s="18">
        <v>0</v>
      </c>
      <c r="X19" s="22">
        <v>987000</v>
      </c>
      <c r="Y19" s="16">
        <v>50.6</v>
      </c>
      <c r="Z19" s="23">
        <v>55.9</v>
      </c>
      <c r="AA19" s="22">
        <v>19500</v>
      </c>
      <c r="AB19" s="18">
        <v>17667</v>
      </c>
      <c r="AC19" s="24">
        <v>0.9</v>
      </c>
      <c r="AD19" s="25">
        <f t="shared" si="5"/>
        <v>100</v>
      </c>
      <c r="AE19" s="18">
        <v>36000</v>
      </c>
      <c r="AF19" s="18">
        <v>84000</v>
      </c>
      <c r="AG19" s="18">
        <v>69000</v>
      </c>
      <c r="AH19" s="18">
        <v>9000</v>
      </c>
      <c r="AI19" s="14" t="s">
        <v>43</v>
      </c>
    </row>
    <row r="20" spans="1:35" ht="16.5" customHeight="1">
      <c r="A20">
        <v>6282</v>
      </c>
      <c r="B20" s="12" t="str">
        <f t="shared" si="0"/>
        <v>OverStock</v>
      </c>
      <c r="C20" s="13" t="s">
        <v>131</v>
      </c>
      <c r="D20" s="14" t="s">
        <v>117</v>
      </c>
      <c r="E20" s="15">
        <f t="shared" si="1"/>
        <v>8.9</v>
      </c>
      <c r="F20" s="16">
        <f t="shared" si="2"/>
        <v>15.3</v>
      </c>
      <c r="G20" s="16">
        <f t="shared" si="3"/>
        <v>17.3</v>
      </c>
      <c r="H20" s="16">
        <f t="shared" si="4"/>
        <v>29.7</v>
      </c>
      <c r="I20" s="17" t="str">
        <f>IFERROR(VLOOKUP(C20,#REF!,8,FALSE),"")</f>
        <v/>
      </c>
      <c r="J20" s="18">
        <v>978000</v>
      </c>
      <c r="K20" s="18">
        <v>132000</v>
      </c>
      <c r="L20" s="17" t="str">
        <f>IFERROR(VLOOKUP(C20,#REF!,11,FALSE),"")</f>
        <v/>
      </c>
      <c r="M20" s="18">
        <v>504000</v>
      </c>
      <c r="N20" s="19" t="s">
        <v>104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159000</v>
      </c>
      <c r="U20" s="18">
        <v>0</v>
      </c>
      <c r="V20" s="18">
        <v>345000</v>
      </c>
      <c r="W20" s="18">
        <v>0</v>
      </c>
      <c r="X20" s="22">
        <v>1482000</v>
      </c>
      <c r="Y20" s="16">
        <v>26.2</v>
      </c>
      <c r="Z20" s="23">
        <v>45.1</v>
      </c>
      <c r="AA20" s="22">
        <v>56625</v>
      </c>
      <c r="AB20" s="18">
        <v>32889</v>
      </c>
      <c r="AC20" s="24">
        <v>0.6</v>
      </c>
      <c r="AD20" s="25">
        <f t="shared" si="5"/>
        <v>100</v>
      </c>
      <c r="AE20" s="18">
        <v>0</v>
      </c>
      <c r="AF20" s="18">
        <v>188000</v>
      </c>
      <c r="AG20" s="18">
        <v>136000</v>
      </c>
      <c r="AH20" s="18">
        <v>68000</v>
      </c>
      <c r="AI20" s="14" t="s">
        <v>43</v>
      </c>
    </row>
    <row r="21" spans="1:35" ht="16.5" customHeight="1">
      <c r="A21">
        <v>3270</v>
      </c>
      <c r="B21" s="12" t="str">
        <f t="shared" si="0"/>
        <v>OverStock</v>
      </c>
      <c r="C21" s="13" t="s">
        <v>177</v>
      </c>
      <c r="D21" s="14" t="s">
        <v>117</v>
      </c>
      <c r="E21" s="15">
        <f t="shared" si="1"/>
        <v>15.7</v>
      </c>
      <c r="F21" s="16">
        <f t="shared" si="2"/>
        <v>16.399999999999999</v>
      </c>
      <c r="G21" s="16">
        <f t="shared" si="3"/>
        <v>45.9</v>
      </c>
      <c r="H21" s="16">
        <f t="shared" si="4"/>
        <v>48.1</v>
      </c>
      <c r="I21" s="17" t="str">
        <f>IFERROR(VLOOKUP(C21,#REF!,8,FALSE),"")</f>
        <v/>
      </c>
      <c r="J21" s="18">
        <v>465000</v>
      </c>
      <c r="K21" s="18">
        <v>225000</v>
      </c>
      <c r="L21" s="17" t="str">
        <f>IFERROR(VLOOKUP(C21,#REF!,11,FALSE),"")</f>
        <v/>
      </c>
      <c r="M21" s="18">
        <v>159000</v>
      </c>
      <c r="N21" s="19" t="s">
        <v>104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72000</v>
      </c>
      <c r="U21" s="18">
        <v>0</v>
      </c>
      <c r="V21" s="18">
        <v>87000</v>
      </c>
      <c r="W21" s="18">
        <v>0</v>
      </c>
      <c r="X21" s="22">
        <v>624000</v>
      </c>
      <c r="Y21" s="16">
        <v>61.6</v>
      </c>
      <c r="Z21" s="23">
        <v>64.5</v>
      </c>
      <c r="AA21" s="22">
        <v>10125</v>
      </c>
      <c r="AB21" s="18">
        <v>9667</v>
      </c>
      <c r="AC21" s="24">
        <v>1</v>
      </c>
      <c r="AD21" s="25">
        <f t="shared" si="5"/>
        <v>100</v>
      </c>
      <c r="AE21" s="18">
        <v>12000</v>
      </c>
      <c r="AF21" s="18">
        <v>48000</v>
      </c>
      <c r="AG21" s="18">
        <v>42000</v>
      </c>
      <c r="AH21" s="18">
        <v>30000</v>
      </c>
      <c r="AI21" s="14" t="s">
        <v>43</v>
      </c>
    </row>
    <row r="22" spans="1:35" ht="16.5" customHeight="1">
      <c r="A22">
        <v>5333</v>
      </c>
      <c r="B22" s="12" t="str">
        <f t="shared" si="0"/>
        <v>OverStock</v>
      </c>
      <c r="C22" s="13" t="s">
        <v>185</v>
      </c>
      <c r="D22" s="14" t="s">
        <v>117</v>
      </c>
      <c r="E22" s="15">
        <f t="shared" si="1"/>
        <v>11.2</v>
      </c>
      <c r="F22" s="16">
        <f t="shared" si="2"/>
        <v>14.4</v>
      </c>
      <c r="G22" s="16">
        <f t="shared" si="3"/>
        <v>31.7</v>
      </c>
      <c r="H22" s="16">
        <f t="shared" si="4"/>
        <v>40.6</v>
      </c>
      <c r="I22" s="17" t="str">
        <f>IFERROR(VLOOKUP(C22,#REF!,8,FALSE),"")</f>
        <v/>
      </c>
      <c r="J22" s="18">
        <v>297000</v>
      </c>
      <c r="K22" s="18">
        <v>297000</v>
      </c>
      <c r="L22" s="17" t="str">
        <f>IFERROR(VLOOKUP(C22,#REF!,11,FALSE),"")</f>
        <v/>
      </c>
      <c r="M22" s="18">
        <v>105000</v>
      </c>
      <c r="N22" s="19" t="s">
        <v>104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84000</v>
      </c>
      <c r="U22" s="18">
        <v>0</v>
      </c>
      <c r="V22" s="18">
        <v>21000</v>
      </c>
      <c r="W22" s="18">
        <v>0</v>
      </c>
      <c r="X22" s="22">
        <v>402000</v>
      </c>
      <c r="Y22" s="16">
        <v>42.9</v>
      </c>
      <c r="Z22" s="23">
        <v>55</v>
      </c>
      <c r="AA22" s="22">
        <v>9375</v>
      </c>
      <c r="AB22" s="18">
        <v>7311</v>
      </c>
      <c r="AC22" s="24">
        <v>0.8</v>
      </c>
      <c r="AD22" s="25">
        <f t="shared" si="5"/>
        <v>100</v>
      </c>
      <c r="AE22" s="18">
        <v>0</v>
      </c>
      <c r="AF22" s="18">
        <v>32646</v>
      </c>
      <c r="AG22" s="18">
        <v>41800</v>
      </c>
      <c r="AH22" s="18">
        <v>32150</v>
      </c>
      <c r="AI22" s="14" t="s">
        <v>43</v>
      </c>
    </row>
    <row r="23" spans="1:35" ht="16.5" customHeight="1">
      <c r="A23">
        <v>6341</v>
      </c>
      <c r="B23" s="12" t="str">
        <f t="shared" si="0"/>
        <v>OverStock</v>
      </c>
      <c r="C23" s="13" t="s">
        <v>149</v>
      </c>
      <c r="D23" s="14" t="s">
        <v>117</v>
      </c>
      <c r="E23" s="15">
        <f t="shared" si="1"/>
        <v>27.1</v>
      </c>
      <c r="F23" s="16">
        <f t="shared" si="2"/>
        <v>319.2</v>
      </c>
      <c r="G23" s="16">
        <f t="shared" si="3"/>
        <v>19.8</v>
      </c>
      <c r="H23" s="16">
        <f t="shared" si="4"/>
        <v>233.3</v>
      </c>
      <c r="I23" s="17" t="str">
        <f>IFERROR(VLOOKUP(C23,#REF!,8,FALSE),"")</f>
        <v/>
      </c>
      <c r="J23" s="18">
        <v>171000</v>
      </c>
      <c r="K23" s="18">
        <v>120000</v>
      </c>
      <c r="L23" s="17" t="str">
        <f>IFERROR(VLOOKUP(C23,#REF!,11,FALSE),"")</f>
        <v/>
      </c>
      <c r="M23" s="18">
        <v>234000</v>
      </c>
      <c r="N23" s="19" t="s">
        <v>124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231000</v>
      </c>
      <c r="U23" s="18">
        <v>0</v>
      </c>
      <c r="V23" s="18">
        <v>3000</v>
      </c>
      <c r="W23" s="18">
        <v>0</v>
      </c>
      <c r="X23" s="22">
        <v>405000</v>
      </c>
      <c r="Y23" s="16">
        <v>47</v>
      </c>
      <c r="Z23" s="23">
        <v>552.5</v>
      </c>
      <c r="AA23" s="22">
        <v>8625</v>
      </c>
      <c r="AB23" s="18">
        <v>733</v>
      </c>
      <c r="AC23" s="24">
        <v>0.1</v>
      </c>
      <c r="AD23" s="25">
        <f t="shared" si="5"/>
        <v>50</v>
      </c>
      <c r="AE23" s="18">
        <v>0</v>
      </c>
      <c r="AF23" s="18">
        <v>6260</v>
      </c>
      <c r="AG23" s="18">
        <v>336</v>
      </c>
      <c r="AH23" s="18">
        <v>0</v>
      </c>
      <c r="AI23" s="14" t="s">
        <v>43</v>
      </c>
    </row>
    <row r="24" spans="1:35" ht="16.5" customHeight="1">
      <c r="A24">
        <v>6303</v>
      </c>
      <c r="B24" s="12" t="str">
        <f t="shared" si="0"/>
        <v>OverStock</v>
      </c>
      <c r="C24" s="13" t="s">
        <v>371</v>
      </c>
      <c r="D24" s="14" t="s">
        <v>96</v>
      </c>
      <c r="E24" s="15">
        <f t="shared" si="1"/>
        <v>14.7</v>
      </c>
      <c r="F24" s="16">
        <f t="shared" si="2"/>
        <v>12.3</v>
      </c>
      <c r="G24" s="16">
        <f t="shared" si="3"/>
        <v>10.1</v>
      </c>
      <c r="H24" s="16">
        <f t="shared" si="4"/>
        <v>8.5</v>
      </c>
      <c r="I24" s="17" t="str">
        <f>IFERROR(VLOOKUP(C24,#REF!,8,FALSE),"")</f>
        <v/>
      </c>
      <c r="J24" s="18">
        <v>190000</v>
      </c>
      <c r="K24" s="18">
        <v>190000</v>
      </c>
      <c r="L24" s="17" t="str">
        <f>IFERROR(VLOOKUP(C24,#REF!,11,FALSE),"")</f>
        <v/>
      </c>
      <c r="M24" s="18">
        <v>275000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275000</v>
      </c>
      <c r="U24" s="18">
        <v>0</v>
      </c>
      <c r="V24" s="18">
        <v>0</v>
      </c>
      <c r="W24" s="18">
        <v>0</v>
      </c>
      <c r="X24" s="22">
        <v>465000</v>
      </c>
      <c r="Y24" s="16">
        <v>24.8</v>
      </c>
      <c r="Z24" s="23">
        <v>20.7</v>
      </c>
      <c r="AA24" s="22">
        <v>18750</v>
      </c>
      <c r="AB24" s="18">
        <v>22445</v>
      </c>
      <c r="AC24" s="24">
        <v>1.2</v>
      </c>
      <c r="AD24" s="25">
        <f t="shared" si="5"/>
        <v>100</v>
      </c>
      <c r="AE24" s="18">
        <v>31000</v>
      </c>
      <c r="AF24" s="18">
        <v>120000</v>
      </c>
      <c r="AG24" s="18">
        <v>65000</v>
      </c>
      <c r="AH24" s="18">
        <v>69000</v>
      </c>
      <c r="AI24" s="14" t="s">
        <v>43</v>
      </c>
    </row>
    <row r="25" spans="1:35" ht="16.5" customHeight="1">
      <c r="A25">
        <v>3278</v>
      </c>
      <c r="B25" s="12" t="str">
        <f t="shared" si="0"/>
        <v>OverStock</v>
      </c>
      <c r="C25" s="13" t="s">
        <v>422</v>
      </c>
      <c r="D25" s="14" t="s">
        <v>196</v>
      </c>
      <c r="E25" s="15">
        <f t="shared" si="1"/>
        <v>279.60000000000002</v>
      </c>
      <c r="F25" s="16">
        <f t="shared" si="2"/>
        <v>24.5</v>
      </c>
      <c r="G25" s="16">
        <f t="shared" si="3"/>
        <v>782.7</v>
      </c>
      <c r="H25" s="16">
        <f t="shared" si="4"/>
        <v>68.5</v>
      </c>
      <c r="I25" s="17" t="str">
        <f>IFERROR(VLOOKUP(C25,#REF!,8,FALSE),"")</f>
        <v/>
      </c>
      <c r="J25" s="18">
        <v>245000</v>
      </c>
      <c r="K25" s="18">
        <v>95000</v>
      </c>
      <c r="L25" s="17" t="str">
        <f>IFERROR(VLOOKUP(C25,#REF!,11,FALSE),"")</f>
        <v/>
      </c>
      <c r="M25" s="18">
        <v>87500</v>
      </c>
      <c r="N25" s="19" t="s">
        <v>197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72500</v>
      </c>
      <c r="U25" s="18">
        <v>0</v>
      </c>
      <c r="V25" s="18">
        <v>15000</v>
      </c>
      <c r="W25" s="18">
        <v>0</v>
      </c>
      <c r="X25" s="22">
        <v>332500</v>
      </c>
      <c r="Y25" s="16">
        <v>1062.3</v>
      </c>
      <c r="Z25" s="23">
        <v>92.9</v>
      </c>
      <c r="AA25" s="22">
        <v>313</v>
      </c>
      <c r="AB25" s="18">
        <v>3578</v>
      </c>
      <c r="AC25" s="24">
        <v>11.4</v>
      </c>
      <c r="AD25" s="25">
        <f t="shared" si="5"/>
        <v>150</v>
      </c>
      <c r="AE25" s="18">
        <v>63</v>
      </c>
      <c r="AF25" s="18">
        <v>16462</v>
      </c>
      <c r="AG25" s="18">
        <v>17287</v>
      </c>
      <c r="AH25" s="18">
        <v>2422</v>
      </c>
      <c r="AI25" s="14" t="s">
        <v>43</v>
      </c>
    </row>
    <row r="26" spans="1:35" ht="16.5" customHeight="1">
      <c r="A26">
        <v>3252</v>
      </c>
      <c r="B26" s="12" t="str">
        <f t="shared" si="0"/>
        <v>OverStock</v>
      </c>
      <c r="C26" s="13" t="s">
        <v>145</v>
      </c>
      <c r="D26" s="14" t="s">
        <v>117</v>
      </c>
      <c r="E26" s="15">
        <f t="shared" si="1"/>
        <v>8.6999999999999993</v>
      </c>
      <c r="F26" s="16">
        <f t="shared" si="2"/>
        <v>154.5</v>
      </c>
      <c r="G26" s="16">
        <f t="shared" si="3"/>
        <v>29.8</v>
      </c>
      <c r="H26" s="16">
        <f t="shared" si="4"/>
        <v>527.9</v>
      </c>
      <c r="I26" s="17" t="str">
        <f>IFERROR(VLOOKUP(C26,#REF!,8,FALSE),"")</f>
        <v/>
      </c>
      <c r="J26" s="18">
        <v>123000</v>
      </c>
      <c r="K26" s="18">
        <v>123000</v>
      </c>
      <c r="L26" s="17" t="str">
        <f>IFERROR(VLOOKUP(C26,#REF!,11,FALSE),"")</f>
        <v/>
      </c>
      <c r="M26" s="18">
        <v>36000</v>
      </c>
      <c r="N26" s="19" t="s">
        <v>104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36000</v>
      </c>
      <c r="U26" s="18">
        <v>0</v>
      </c>
      <c r="V26" s="18">
        <v>0</v>
      </c>
      <c r="W26" s="18">
        <v>0</v>
      </c>
      <c r="X26" s="22">
        <v>159000</v>
      </c>
      <c r="Y26" s="16">
        <v>38.5</v>
      </c>
      <c r="Z26" s="23">
        <v>682.4</v>
      </c>
      <c r="AA26" s="22">
        <v>4125</v>
      </c>
      <c r="AB26" s="18">
        <v>233</v>
      </c>
      <c r="AC26" s="24">
        <v>0.1</v>
      </c>
      <c r="AD26" s="25">
        <f t="shared" si="5"/>
        <v>50</v>
      </c>
      <c r="AE26" s="18">
        <v>0</v>
      </c>
      <c r="AF26" s="18">
        <v>163</v>
      </c>
      <c r="AG26" s="18">
        <v>1930</v>
      </c>
      <c r="AH26" s="18">
        <v>0</v>
      </c>
      <c r="AI26" s="14" t="s">
        <v>43</v>
      </c>
    </row>
    <row r="27" spans="1:35" ht="16.5" customHeight="1">
      <c r="A27">
        <v>5328</v>
      </c>
      <c r="B27" s="12" t="str">
        <f t="shared" si="0"/>
        <v>OverStock</v>
      </c>
      <c r="C27" s="13" t="s">
        <v>325</v>
      </c>
      <c r="D27" s="14" t="s">
        <v>96</v>
      </c>
      <c r="E27" s="15">
        <f t="shared" si="1"/>
        <v>13.6</v>
      </c>
      <c r="F27" s="16">
        <f t="shared" si="2"/>
        <v>19.2</v>
      </c>
      <c r="G27" s="16">
        <f t="shared" si="3"/>
        <v>15.2</v>
      </c>
      <c r="H27" s="16">
        <f t="shared" si="4"/>
        <v>21.4</v>
      </c>
      <c r="I27" s="17" t="str">
        <f>IFERROR(VLOOKUP(C27,#REF!,8,FALSE),"")</f>
        <v/>
      </c>
      <c r="J27" s="18">
        <v>1560000</v>
      </c>
      <c r="K27" s="18">
        <v>870000</v>
      </c>
      <c r="L27" s="17" t="str">
        <f>IFERROR(VLOOKUP(C27,#REF!,11,FALSE),"")</f>
        <v/>
      </c>
      <c r="M27" s="18">
        <v>1395000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738000</v>
      </c>
      <c r="U27" s="18">
        <v>0</v>
      </c>
      <c r="V27" s="18">
        <v>657000</v>
      </c>
      <c r="W27" s="18">
        <v>0</v>
      </c>
      <c r="X27" s="22">
        <v>2955000</v>
      </c>
      <c r="Y27" s="16">
        <v>28.8</v>
      </c>
      <c r="Z27" s="23">
        <v>40.6</v>
      </c>
      <c r="AA27" s="22">
        <v>102750</v>
      </c>
      <c r="AB27" s="18">
        <v>72788</v>
      </c>
      <c r="AC27" s="24">
        <v>0.7</v>
      </c>
      <c r="AD27" s="25">
        <f t="shared" si="5"/>
        <v>100</v>
      </c>
      <c r="AE27" s="18">
        <v>129464</v>
      </c>
      <c r="AF27" s="18">
        <v>352315</v>
      </c>
      <c r="AG27" s="18">
        <v>253857</v>
      </c>
      <c r="AH27" s="18">
        <v>43753</v>
      </c>
      <c r="AI27" s="14" t="s">
        <v>43</v>
      </c>
    </row>
    <row r="28" spans="1:35" ht="16.5" customHeight="1">
      <c r="A28">
        <v>3257</v>
      </c>
      <c r="B28" s="12" t="str">
        <f t="shared" si="0"/>
        <v>OverStock</v>
      </c>
      <c r="C28" s="13" t="s">
        <v>429</v>
      </c>
      <c r="D28" s="14" t="s">
        <v>196</v>
      </c>
      <c r="E28" s="15">
        <f t="shared" si="1"/>
        <v>106.7</v>
      </c>
      <c r="F28" s="16">
        <f t="shared" si="2"/>
        <v>360.4</v>
      </c>
      <c r="G28" s="16">
        <f t="shared" si="3"/>
        <v>136</v>
      </c>
      <c r="H28" s="16">
        <f t="shared" si="4"/>
        <v>459.5</v>
      </c>
      <c r="I28" s="17" t="str">
        <f>IFERROR(VLOOKUP(C28,#REF!,8,FALSE),"")</f>
        <v/>
      </c>
      <c r="J28" s="18">
        <v>153000</v>
      </c>
      <c r="K28" s="18">
        <v>153000</v>
      </c>
      <c r="L28" s="17" t="str">
        <f>IFERROR(VLOOKUP(C28,#REF!,11,FALSE),"")</f>
        <v/>
      </c>
      <c r="M28" s="18">
        <v>120000</v>
      </c>
      <c r="N28" s="19" t="s">
        <v>197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120000</v>
      </c>
      <c r="U28" s="18">
        <v>0</v>
      </c>
      <c r="V28" s="18">
        <v>0</v>
      </c>
      <c r="W28" s="18">
        <v>0</v>
      </c>
      <c r="X28" s="22">
        <v>273000</v>
      </c>
      <c r="Y28" s="16">
        <v>242.7</v>
      </c>
      <c r="Z28" s="23">
        <v>819.8</v>
      </c>
      <c r="AA28" s="22">
        <v>1125</v>
      </c>
      <c r="AB28" s="18">
        <v>333</v>
      </c>
      <c r="AC28" s="24">
        <v>0.3</v>
      </c>
      <c r="AD28" s="25">
        <f t="shared" si="5"/>
        <v>50</v>
      </c>
      <c r="AE28" s="18">
        <v>0</v>
      </c>
      <c r="AF28" s="18">
        <v>3000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4055</v>
      </c>
      <c r="B29" s="12" t="str">
        <f t="shared" si="0"/>
        <v>ZeroZero</v>
      </c>
      <c r="C29" s="13" t="s">
        <v>362</v>
      </c>
      <c r="D29" s="14" t="s">
        <v>96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325</v>
      </c>
      <c r="N29" s="19" t="s">
        <v>97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325</v>
      </c>
      <c r="U29" s="18">
        <v>0</v>
      </c>
      <c r="V29" s="18">
        <v>0</v>
      </c>
      <c r="W29" s="18">
        <v>0</v>
      </c>
      <c r="X29" s="22">
        <v>325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51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43</v>
      </c>
    </row>
    <row r="30" spans="1:35" ht="16.5" customHeight="1">
      <c r="A30">
        <v>6340</v>
      </c>
      <c r="B30" s="12" t="str">
        <f t="shared" si="0"/>
        <v>ZeroZero</v>
      </c>
      <c r="C30" s="13" t="s">
        <v>305</v>
      </c>
      <c r="D30" s="14" t="s">
        <v>96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8500</v>
      </c>
      <c r="N30" s="19" t="s">
        <v>97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8500</v>
      </c>
      <c r="U30" s="18">
        <v>0</v>
      </c>
      <c r="V30" s="18">
        <v>0</v>
      </c>
      <c r="W30" s="18">
        <v>0</v>
      </c>
      <c r="X30" s="22">
        <v>8500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51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3271</v>
      </c>
      <c r="B31" s="12" t="str">
        <f t="shared" si="0"/>
        <v>FCST</v>
      </c>
      <c r="C31" s="13" t="s">
        <v>373</v>
      </c>
      <c r="D31" s="14" t="s">
        <v>96</v>
      </c>
      <c r="E31" s="15" t="str">
        <f t="shared" si="1"/>
        <v>前八週無拉料</v>
      </c>
      <c r="F31" s="16">
        <f t="shared" si="2"/>
        <v>81</v>
      </c>
      <c r="G31" s="16" t="str">
        <f t="shared" si="3"/>
        <v>--</v>
      </c>
      <c r="H31" s="16">
        <f t="shared" si="4"/>
        <v>9.5</v>
      </c>
      <c r="I31" s="17" t="str">
        <f>IFERROR(VLOOKUP(C31,#REF!,8,FALSE),"")</f>
        <v/>
      </c>
      <c r="J31" s="18">
        <v>6000</v>
      </c>
      <c r="K31" s="18">
        <v>6000</v>
      </c>
      <c r="L31" s="17" t="str">
        <f>IFERROR(VLOOKUP(C31,#REF!,11,FALSE),"")</f>
        <v/>
      </c>
      <c r="M31" s="18">
        <v>51000</v>
      </c>
      <c r="N31" s="19" t="s">
        <v>97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45000</v>
      </c>
      <c r="U31" s="18">
        <v>0</v>
      </c>
      <c r="V31" s="18">
        <v>6000</v>
      </c>
      <c r="W31" s="18">
        <v>0</v>
      </c>
      <c r="X31" s="22">
        <v>57000</v>
      </c>
      <c r="Y31" s="16" t="s">
        <v>39</v>
      </c>
      <c r="Z31" s="23">
        <v>90.5</v>
      </c>
      <c r="AA31" s="22">
        <v>0</v>
      </c>
      <c r="AB31" s="18">
        <v>630</v>
      </c>
      <c r="AC31" s="24" t="s">
        <v>59</v>
      </c>
      <c r="AD31" s="25" t="str">
        <f t="shared" si="5"/>
        <v>F</v>
      </c>
      <c r="AE31" s="18">
        <v>45</v>
      </c>
      <c r="AF31" s="18">
        <v>2233</v>
      </c>
      <c r="AG31" s="18">
        <v>4420</v>
      </c>
      <c r="AH31" s="18">
        <v>3230</v>
      </c>
      <c r="AI31" s="14" t="s">
        <v>43</v>
      </c>
    </row>
    <row r="32" spans="1:35" ht="16.5" customHeight="1">
      <c r="A32">
        <v>6391</v>
      </c>
      <c r="B32" s="12" t="str">
        <f t="shared" si="0"/>
        <v>OverStock</v>
      </c>
      <c r="C32" s="13" t="s">
        <v>328</v>
      </c>
      <c r="D32" s="14" t="s">
        <v>96</v>
      </c>
      <c r="E32" s="15">
        <f t="shared" si="1"/>
        <v>9.6999999999999993</v>
      </c>
      <c r="F32" s="16">
        <f t="shared" si="2"/>
        <v>13.3</v>
      </c>
      <c r="G32" s="16">
        <f t="shared" si="3"/>
        <v>10.1</v>
      </c>
      <c r="H32" s="16">
        <f t="shared" si="4"/>
        <v>13.9</v>
      </c>
      <c r="I32" s="17" t="str">
        <f>IFERROR(VLOOKUP(C32,#REF!,8,FALSE),"")</f>
        <v/>
      </c>
      <c r="J32" s="18">
        <v>615000</v>
      </c>
      <c r="K32" s="18">
        <v>345000</v>
      </c>
      <c r="L32" s="17" t="str">
        <f>IFERROR(VLOOKUP(C32,#REF!,11,FALSE),"")</f>
        <v/>
      </c>
      <c r="M32" s="18">
        <v>591000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591000</v>
      </c>
      <c r="U32" s="18">
        <v>0</v>
      </c>
      <c r="V32" s="18">
        <v>0</v>
      </c>
      <c r="W32" s="18">
        <v>0</v>
      </c>
      <c r="X32" s="22">
        <v>1206000</v>
      </c>
      <c r="Y32" s="16">
        <v>19.7</v>
      </c>
      <c r="Z32" s="23">
        <v>27.2</v>
      </c>
      <c r="AA32" s="22">
        <v>61125</v>
      </c>
      <c r="AB32" s="18">
        <v>44333</v>
      </c>
      <c r="AC32" s="24">
        <v>0.7</v>
      </c>
      <c r="AD32" s="25">
        <f t="shared" si="5"/>
        <v>100</v>
      </c>
      <c r="AE32" s="18">
        <v>12000</v>
      </c>
      <c r="AF32" s="18">
        <v>231000</v>
      </c>
      <c r="AG32" s="18">
        <v>219000</v>
      </c>
      <c r="AH32" s="18">
        <v>189000</v>
      </c>
      <c r="AI32" s="14" t="s">
        <v>43</v>
      </c>
    </row>
    <row r="33" spans="1:35" ht="16.5" customHeight="1">
      <c r="A33">
        <v>4031</v>
      </c>
      <c r="B33" s="12" t="str">
        <f t="shared" si="0"/>
        <v>ZeroZero</v>
      </c>
      <c r="C33" s="13" t="s">
        <v>311</v>
      </c>
      <c r="D33" s="14" t="s">
        <v>96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4240</v>
      </c>
      <c r="N33" s="19" t="s">
        <v>97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4240</v>
      </c>
      <c r="U33" s="18">
        <v>0</v>
      </c>
      <c r="V33" s="18">
        <v>0</v>
      </c>
      <c r="W33" s="18">
        <v>0</v>
      </c>
      <c r="X33" s="22">
        <v>4240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51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6339</v>
      </c>
      <c r="B34" s="12" t="str">
        <f t="shared" si="0"/>
        <v>OverStock</v>
      </c>
      <c r="C34" s="13" t="s">
        <v>163</v>
      </c>
      <c r="D34" s="14" t="s">
        <v>117</v>
      </c>
      <c r="E34" s="15">
        <f t="shared" si="1"/>
        <v>8.9</v>
      </c>
      <c r="F34" s="16">
        <f t="shared" si="2"/>
        <v>13.1</v>
      </c>
      <c r="G34" s="16">
        <f t="shared" si="3"/>
        <v>10.8</v>
      </c>
      <c r="H34" s="16">
        <f t="shared" si="4"/>
        <v>15.8</v>
      </c>
      <c r="I34" s="17" t="str">
        <f>IFERROR(VLOOKUP(C34,#REF!,8,FALSE),"")</f>
        <v/>
      </c>
      <c r="J34" s="18">
        <v>115000</v>
      </c>
      <c r="K34" s="18">
        <v>115000</v>
      </c>
      <c r="L34" s="17" t="str">
        <f>IFERROR(VLOOKUP(C34,#REF!,11,FALSE),"")</f>
        <v/>
      </c>
      <c r="M34" s="18">
        <v>95000</v>
      </c>
      <c r="N34" s="19" t="s">
        <v>104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65000</v>
      </c>
      <c r="U34" s="18">
        <v>0</v>
      </c>
      <c r="V34" s="18">
        <v>30000</v>
      </c>
      <c r="W34" s="18">
        <v>0</v>
      </c>
      <c r="X34" s="22">
        <v>210000</v>
      </c>
      <c r="Y34" s="16">
        <v>19.8</v>
      </c>
      <c r="Z34" s="23">
        <v>28.9</v>
      </c>
      <c r="AA34" s="22">
        <v>10625</v>
      </c>
      <c r="AB34" s="18">
        <v>7276</v>
      </c>
      <c r="AC34" s="24">
        <v>0.7</v>
      </c>
      <c r="AD34" s="25">
        <f t="shared" si="5"/>
        <v>100</v>
      </c>
      <c r="AE34" s="18">
        <v>0</v>
      </c>
      <c r="AF34" s="18">
        <v>28846</v>
      </c>
      <c r="AG34" s="18">
        <v>44538</v>
      </c>
      <c r="AH34" s="18">
        <v>31440</v>
      </c>
      <c r="AI34" s="14" t="s">
        <v>43</v>
      </c>
    </row>
    <row r="35" spans="1:35" ht="16.5" customHeight="1">
      <c r="A35">
        <v>6302</v>
      </c>
      <c r="B35" s="12" t="str">
        <f t="shared" si="0"/>
        <v>FCST</v>
      </c>
      <c r="C35" s="13" t="s">
        <v>158</v>
      </c>
      <c r="D35" s="14" t="s">
        <v>117</v>
      </c>
      <c r="E35" s="15" t="str">
        <f t="shared" si="1"/>
        <v>前八週無拉料</v>
      </c>
      <c r="F35" s="16">
        <f t="shared" si="2"/>
        <v>352.9</v>
      </c>
      <c r="G35" s="16" t="str">
        <f t="shared" si="3"/>
        <v>--</v>
      </c>
      <c r="H35" s="16">
        <f t="shared" si="4"/>
        <v>705.9</v>
      </c>
      <c r="I35" s="17" t="str">
        <f>IFERROR(VLOOKUP(C35,#REF!,8,FALSE),"")</f>
        <v/>
      </c>
      <c r="J35" s="18">
        <v>24000</v>
      </c>
      <c r="K35" s="18">
        <v>0</v>
      </c>
      <c r="L35" s="17" t="str">
        <f>IFERROR(VLOOKUP(C35,#REF!,11,FALSE),"")</f>
        <v/>
      </c>
      <c r="M35" s="18">
        <v>12000</v>
      </c>
      <c r="N35" s="19" t="s">
        <v>104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12000</v>
      </c>
      <c r="U35" s="18">
        <v>0</v>
      </c>
      <c r="V35" s="18">
        <v>0</v>
      </c>
      <c r="W35" s="18">
        <v>0</v>
      </c>
      <c r="X35" s="22">
        <v>36000</v>
      </c>
      <c r="Y35" s="16" t="s">
        <v>39</v>
      </c>
      <c r="Z35" s="23">
        <v>1058.8</v>
      </c>
      <c r="AA35" s="22">
        <v>0</v>
      </c>
      <c r="AB35" s="18">
        <v>34</v>
      </c>
      <c r="AC35" s="24" t="s">
        <v>59</v>
      </c>
      <c r="AD35" s="25" t="str">
        <f t="shared" si="5"/>
        <v>F</v>
      </c>
      <c r="AE35" s="18">
        <v>305</v>
      </c>
      <c r="AF35" s="18">
        <v>0</v>
      </c>
      <c r="AG35" s="18">
        <v>0</v>
      </c>
      <c r="AH35" s="18">
        <v>0</v>
      </c>
      <c r="AI35" s="14" t="s">
        <v>43</v>
      </c>
    </row>
    <row r="36" spans="1:35" ht="16.5" customHeight="1">
      <c r="A36">
        <v>5326</v>
      </c>
      <c r="B36" s="12" t="str">
        <f t="shared" si="0"/>
        <v>ZeroZero</v>
      </c>
      <c r="C36" s="13" t="s">
        <v>376</v>
      </c>
      <c r="D36" s="14" t="s">
        <v>96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30000</v>
      </c>
      <c r="N36" s="19" t="s">
        <v>97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30000</v>
      </c>
      <c r="U36" s="18">
        <v>0</v>
      </c>
      <c r="V36" s="18">
        <v>0</v>
      </c>
      <c r="W36" s="18">
        <v>0</v>
      </c>
      <c r="X36" s="22">
        <v>30000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51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5324</v>
      </c>
      <c r="B37" s="12" t="str">
        <f t="shared" si="0"/>
        <v>OverStock</v>
      </c>
      <c r="C37" s="13" t="s">
        <v>122</v>
      </c>
      <c r="D37" s="14" t="s">
        <v>117</v>
      </c>
      <c r="E37" s="15">
        <f t="shared" si="1"/>
        <v>76</v>
      </c>
      <c r="F37" s="16">
        <f t="shared" si="2"/>
        <v>128.30000000000001</v>
      </c>
      <c r="G37" s="16">
        <f t="shared" si="3"/>
        <v>53.3</v>
      </c>
      <c r="H37" s="16">
        <f t="shared" si="4"/>
        <v>90</v>
      </c>
      <c r="I37" s="17" t="str">
        <f>IFERROR(VLOOKUP(C37,#REF!,8,FALSE),"")</f>
        <v/>
      </c>
      <c r="J37" s="18">
        <v>120000</v>
      </c>
      <c r="K37" s="18">
        <v>0</v>
      </c>
      <c r="L37" s="17" t="str">
        <f>IFERROR(VLOOKUP(C37,#REF!,11,FALSE),"")</f>
        <v/>
      </c>
      <c r="M37" s="18">
        <v>171000</v>
      </c>
      <c r="N37" s="19" t="s">
        <v>104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171000</v>
      </c>
      <c r="U37" s="18">
        <v>0</v>
      </c>
      <c r="V37" s="18">
        <v>0</v>
      </c>
      <c r="W37" s="18">
        <v>0</v>
      </c>
      <c r="X37" s="22">
        <v>291000</v>
      </c>
      <c r="Y37" s="16">
        <v>129.30000000000001</v>
      </c>
      <c r="Z37" s="23">
        <v>218.3</v>
      </c>
      <c r="AA37" s="22">
        <v>2250</v>
      </c>
      <c r="AB37" s="18">
        <v>1333</v>
      </c>
      <c r="AC37" s="24">
        <v>0.6</v>
      </c>
      <c r="AD37" s="25">
        <f t="shared" si="5"/>
        <v>100</v>
      </c>
      <c r="AE37" s="18">
        <v>0</v>
      </c>
      <c r="AF37" s="18">
        <v>12000</v>
      </c>
      <c r="AG37" s="18">
        <v>9000</v>
      </c>
      <c r="AH37" s="18">
        <v>9000</v>
      </c>
      <c r="AI37" s="14" t="s">
        <v>43</v>
      </c>
    </row>
    <row r="38" spans="1:35" ht="16.5" customHeight="1">
      <c r="A38">
        <v>6338</v>
      </c>
      <c r="B38" s="12" t="str">
        <f t="shared" si="0"/>
        <v>OverStock</v>
      </c>
      <c r="C38" s="13" t="s">
        <v>216</v>
      </c>
      <c r="D38" s="14" t="s">
        <v>210</v>
      </c>
      <c r="E38" s="15">
        <f t="shared" si="1"/>
        <v>64</v>
      </c>
      <c r="F38" s="16" t="str">
        <f t="shared" si="2"/>
        <v>--</v>
      </c>
      <c r="G38" s="16">
        <f t="shared" si="3"/>
        <v>48</v>
      </c>
      <c r="H38" s="16" t="str">
        <f t="shared" si="4"/>
        <v>--</v>
      </c>
      <c r="I38" s="17" t="str">
        <f>IFERROR(VLOOKUP(C38,#REF!,8,FALSE),"")</f>
        <v/>
      </c>
      <c r="J38" s="18">
        <v>18000</v>
      </c>
      <c r="K38" s="18">
        <v>0</v>
      </c>
      <c r="L38" s="17" t="str">
        <f>IFERROR(VLOOKUP(C38,#REF!,11,FALSE),"")</f>
        <v/>
      </c>
      <c r="M38" s="18">
        <v>24000</v>
      </c>
      <c r="N38" s="19" t="s">
        <v>104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24000</v>
      </c>
      <c r="U38" s="18">
        <v>0</v>
      </c>
      <c r="V38" s="18">
        <v>0</v>
      </c>
      <c r="W38" s="18">
        <v>0</v>
      </c>
      <c r="X38" s="22">
        <v>42000</v>
      </c>
      <c r="Y38" s="16">
        <v>112</v>
      </c>
      <c r="Z38" s="23" t="s">
        <v>39</v>
      </c>
      <c r="AA38" s="22">
        <v>375</v>
      </c>
      <c r="AB38" s="18" t="s">
        <v>39</v>
      </c>
      <c r="AC38" s="24" t="s">
        <v>51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43</v>
      </c>
    </row>
    <row r="39" spans="1:35" ht="16.5" customHeight="1">
      <c r="A39">
        <v>5331</v>
      </c>
      <c r="B39" s="12" t="str">
        <f t="shared" si="0"/>
        <v>OverStock</v>
      </c>
      <c r="C39" s="13" t="s">
        <v>120</v>
      </c>
      <c r="D39" s="14" t="s">
        <v>117</v>
      </c>
      <c r="E39" s="15">
        <f t="shared" si="1"/>
        <v>17.5</v>
      </c>
      <c r="F39" s="16">
        <f t="shared" si="2"/>
        <v>138</v>
      </c>
      <c r="G39" s="16">
        <f t="shared" si="3"/>
        <v>24.4</v>
      </c>
      <c r="H39" s="16">
        <f t="shared" si="4"/>
        <v>192</v>
      </c>
      <c r="I39" s="17" t="str">
        <f>IFERROR(VLOOKUP(C39,#REF!,8,FALSE),"")</f>
        <v/>
      </c>
      <c r="J39" s="18">
        <v>192000</v>
      </c>
      <c r="K39" s="18">
        <v>0</v>
      </c>
      <c r="L39" s="17" t="str">
        <f>IFERROR(VLOOKUP(C39,#REF!,11,FALSE),"")</f>
        <v/>
      </c>
      <c r="M39" s="18">
        <v>138000</v>
      </c>
      <c r="N39" s="19" t="s">
        <v>104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81000</v>
      </c>
      <c r="U39" s="18">
        <v>0</v>
      </c>
      <c r="V39" s="18">
        <v>57000</v>
      </c>
      <c r="W39" s="18">
        <v>0</v>
      </c>
      <c r="X39" s="22">
        <v>330000</v>
      </c>
      <c r="Y39" s="16">
        <v>41.9</v>
      </c>
      <c r="Z39" s="23">
        <v>330</v>
      </c>
      <c r="AA39" s="22">
        <v>7875</v>
      </c>
      <c r="AB39" s="18">
        <v>1000</v>
      </c>
      <c r="AC39" s="24">
        <v>0.1</v>
      </c>
      <c r="AD39" s="25">
        <f t="shared" si="5"/>
        <v>50</v>
      </c>
      <c r="AE39" s="18">
        <v>0</v>
      </c>
      <c r="AF39" s="18">
        <v>9000</v>
      </c>
      <c r="AG39" s="18">
        <v>3000</v>
      </c>
      <c r="AH39" s="18">
        <v>0</v>
      </c>
      <c r="AI39" s="14" t="s">
        <v>43</v>
      </c>
    </row>
    <row r="40" spans="1:35" ht="16.5" customHeight="1">
      <c r="A40">
        <v>9143</v>
      </c>
      <c r="B40" s="12" t="str">
        <f t="shared" si="0"/>
        <v>ZeroZero</v>
      </c>
      <c r="C40" s="13" t="s">
        <v>219</v>
      </c>
      <c r="D40" s="14" t="s">
        <v>94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18000</v>
      </c>
      <c r="N40" s="19" t="s">
        <v>39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18000</v>
      </c>
      <c r="U40" s="18">
        <v>0</v>
      </c>
      <c r="V40" s="18">
        <v>0</v>
      </c>
      <c r="W40" s="18">
        <v>0</v>
      </c>
      <c r="X40" s="22">
        <v>18000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51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9142</v>
      </c>
      <c r="B41" s="12" t="str">
        <f t="shared" si="0"/>
        <v>ZeroZero</v>
      </c>
      <c r="C41" s="13" t="s">
        <v>215</v>
      </c>
      <c r="D41" s="14" t="s">
        <v>210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18600</v>
      </c>
      <c r="N41" s="19" t="s">
        <v>104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18600</v>
      </c>
      <c r="U41" s="18">
        <v>0</v>
      </c>
      <c r="V41" s="18">
        <v>0</v>
      </c>
      <c r="W41" s="18">
        <v>0</v>
      </c>
      <c r="X41" s="22">
        <v>18600</v>
      </c>
      <c r="Y41" s="16" t="s">
        <v>39</v>
      </c>
      <c r="Z41" s="23" t="s">
        <v>39</v>
      </c>
      <c r="AA41" s="22">
        <v>0</v>
      </c>
      <c r="AB41" s="18">
        <v>0</v>
      </c>
      <c r="AC41" s="24" t="s">
        <v>51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43</v>
      </c>
    </row>
    <row r="42" spans="1:35" ht="16.5" customHeight="1">
      <c r="A42">
        <v>6308</v>
      </c>
      <c r="B42" s="12" t="str">
        <f t="shared" si="0"/>
        <v>ZeroZero</v>
      </c>
      <c r="C42" s="13" t="s">
        <v>274</v>
      </c>
      <c r="D42" s="14" t="s">
        <v>96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20000</v>
      </c>
      <c r="K42" s="18">
        <v>20000</v>
      </c>
      <c r="L42" s="17" t="str">
        <f>IFERROR(VLOOKUP(C42,#REF!,11,FALSE),"")</f>
        <v/>
      </c>
      <c r="M42" s="18">
        <v>60000</v>
      </c>
      <c r="N42" s="19" t="s">
        <v>42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60000</v>
      </c>
      <c r="U42" s="18">
        <v>0</v>
      </c>
      <c r="V42" s="18">
        <v>0</v>
      </c>
      <c r="W42" s="18">
        <v>0</v>
      </c>
      <c r="X42" s="22">
        <v>80000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51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3253</v>
      </c>
      <c r="B43" s="12" t="str">
        <f t="shared" si="0"/>
        <v>ZeroZero</v>
      </c>
      <c r="C43" s="13" t="s">
        <v>361</v>
      </c>
      <c r="D43" s="14" t="s">
        <v>96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210</v>
      </c>
      <c r="N43" s="19" t="s">
        <v>97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210</v>
      </c>
      <c r="U43" s="18">
        <v>0</v>
      </c>
      <c r="V43" s="18">
        <v>0</v>
      </c>
      <c r="W43" s="18">
        <v>0</v>
      </c>
      <c r="X43" s="22">
        <v>210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51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43</v>
      </c>
    </row>
    <row r="44" spans="1:35" ht="16.5" customHeight="1">
      <c r="A44">
        <v>5330</v>
      </c>
      <c r="B44" s="12" t="str">
        <f t="shared" si="0"/>
        <v>ZeroZero</v>
      </c>
      <c r="C44" s="13" t="s">
        <v>424</v>
      </c>
      <c r="D44" s="14" t="s">
        <v>196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51000</v>
      </c>
      <c r="N44" s="19" t="s">
        <v>39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51000</v>
      </c>
      <c r="U44" s="18">
        <v>0</v>
      </c>
      <c r="V44" s="18">
        <v>0</v>
      </c>
      <c r="W44" s="18">
        <v>0</v>
      </c>
      <c r="X44" s="22">
        <v>51000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51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6299</v>
      </c>
      <c r="B45" s="12" t="str">
        <f t="shared" si="0"/>
        <v>ZeroZero</v>
      </c>
      <c r="C45" s="13" t="s">
        <v>388</v>
      </c>
      <c r="D45" s="14" t="s">
        <v>96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5000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5000</v>
      </c>
      <c r="U45" s="18">
        <v>0</v>
      </c>
      <c r="V45" s="18">
        <v>0</v>
      </c>
      <c r="W45" s="18">
        <v>0</v>
      </c>
      <c r="X45" s="22">
        <v>5000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51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43</v>
      </c>
    </row>
    <row r="46" spans="1:35" ht="16.5" customHeight="1">
      <c r="A46">
        <v>3256</v>
      </c>
      <c r="B46" s="12" t="str">
        <f t="shared" si="0"/>
        <v>ZeroZero</v>
      </c>
      <c r="C46" s="13" t="s">
        <v>382</v>
      </c>
      <c r="D46" s="14" t="s">
        <v>96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24000</v>
      </c>
      <c r="N46" s="19" t="s">
        <v>97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24000</v>
      </c>
      <c r="U46" s="18">
        <v>0</v>
      </c>
      <c r="V46" s="18">
        <v>0</v>
      </c>
      <c r="W46" s="18">
        <v>0</v>
      </c>
      <c r="X46" s="22">
        <v>24000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51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3258</v>
      </c>
      <c r="B47" s="12" t="str">
        <f t="shared" si="0"/>
        <v>OverStock</v>
      </c>
      <c r="C47" s="13" t="s">
        <v>179</v>
      </c>
      <c r="D47" s="14" t="s">
        <v>117</v>
      </c>
      <c r="E47" s="15">
        <f t="shared" si="1"/>
        <v>24</v>
      </c>
      <c r="F47" s="16">
        <f t="shared" si="2"/>
        <v>11.8</v>
      </c>
      <c r="G47" s="16">
        <f t="shared" si="3"/>
        <v>40</v>
      </c>
      <c r="H47" s="16">
        <f t="shared" si="4"/>
        <v>19.600000000000001</v>
      </c>
      <c r="I47" s="17" t="str">
        <f>IFERROR(VLOOKUP(C47,#REF!,8,FALSE),"")</f>
        <v/>
      </c>
      <c r="J47" s="18">
        <v>15000</v>
      </c>
      <c r="K47" s="18">
        <v>0</v>
      </c>
      <c r="L47" s="17" t="str">
        <f>IFERROR(VLOOKUP(C47,#REF!,11,FALSE),"")</f>
        <v/>
      </c>
      <c r="M47" s="18">
        <v>9000</v>
      </c>
      <c r="N47" s="19" t="s">
        <v>104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6000</v>
      </c>
      <c r="U47" s="18">
        <v>0</v>
      </c>
      <c r="V47" s="18">
        <v>3000</v>
      </c>
      <c r="W47" s="18">
        <v>0</v>
      </c>
      <c r="X47" s="22">
        <v>24000</v>
      </c>
      <c r="Y47" s="16">
        <v>64</v>
      </c>
      <c r="Z47" s="23">
        <v>31.4</v>
      </c>
      <c r="AA47" s="22">
        <v>375</v>
      </c>
      <c r="AB47" s="18">
        <v>765</v>
      </c>
      <c r="AC47" s="24">
        <v>2</v>
      </c>
      <c r="AD47" s="25">
        <f t="shared" si="5"/>
        <v>150</v>
      </c>
      <c r="AE47" s="18">
        <v>0</v>
      </c>
      <c r="AF47" s="18">
        <v>818</v>
      </c>
      <c r="AG47" s="18">
        <v>6066</v>
      </c>
      <c r="AH47" s="18">
        <v>3030</v>
      </c>
      <c r="AI47" s="14" t="s">
        <v>43</v>
      </c>
    </row>
    <row r="48" spans="1:35" ht="16.5" customHeight="1">
      <c r="A48">
        <v>3251</v>
      </c>
      <c r="B48" s="12" t="str">
        <f t="shared" si="0"/>
        <v>ZeroZero</v>
      </c>
      <c r="C48" s="13" t="s">
        <v>407</v>
      </c>
      <c r="D48" s="14" t="s">
        <v>196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7500</v>
      </c>
      <c r="N48" s="19" t="s">
        <v>197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7500</v>
      </c>
      <c r="U48" s="18">
        <v>0</v>
      </c>
      <c r="V48" s="18">
        <v>0</v>
      </c>
      <c r="W48" s="18">
        <v>0</v>
      </c>
      <c r="X48" s="22">
        <v>7500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51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8437</v>
      </c>
      <c r="B49" s="12" t="str">
        <f t="shared" si="0"/>
        <v>ZeroZero</v>
      </c>
      <c r="C49" s="13" t="s">
        <v>375</v>
      </c>
      <c r="D49" s="14" t="s">
        <v>96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97500</v>
      </c>
      <c r="K49" s="18">
        <v>17500</v>
      </c>
      <c r="L49" s="17" t="str">
        <f>IFERROR(VLOOKUP(C49,#REF!,11,FALSE),"")</f>
        <v/>
      </c>
      <c r="M49" s="18">
        <v>17500</v>
      </c>
      <c r="N49" s="19" t="s">
        <v>97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17500</v>
      </c>
      <c r="U49" s="18">
        <v>0</v>
      </c>
      <c r="V49" s="18">
        <v>0</v>
      </c>
      <c r="W49" s="18">
        <v>0</v>
      </c>
      <c r="X49" s="22">
        <v>115000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51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6297</v>
      </c>
      <c r="B50" s="12" t="str">
        <f t="shared" si="0"/>
        <v>OverStock</v>
      </c>
      <c r="C50" s="13" t="s">
        <v>322</v>
      </c>
      <c r="D50" s="14" t="s">
        <v>96</v>
      </c>
      <c r="E50" s="15">
        <f t="shared" si="1"/>
        <v>15.3</v>
      </c>
      <c r="F50" s="16">
        <f t="shared" si="2"/>
        <v>28.7</v>
      </c>
      <c r="G50" s="16">
        <f t="shared" si="3"/>
        <v>11</v>
      </c>
      <c r="H50" s="16">
        <f t="shared" si="4"/>
        <v>20.6</v>
      </c>
      <c r="I50" s="17" t="str">
        <f>IFERROR(VLOOKUP(C50,#REF!,8,FALSE),"")</f>
        <v/>
      </c>
      <c r="J50" s="18">
        <v>99000</v>
      </c>
      <c r="K50" s="18">
        <v>51000</v>
      </c>
      <c r="L50" s="17" t="str">
        <f>IFERROR(VLOOKUP(C50,#REF!,11,FALSE),"")</f>
        <v/>
      </c>
      <c r="M50" s="18">
        <v>138000</v>
      </c>
      <c r="N50" s="19" t="s">
        <v>42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105000</v>
      </c>
      <c r="U50" s="18">
        <v>0</v>
      </c>
      <c r="V50" s="18">
        <v>33000</v>
      </c>
      <c r="W50" s="18">
        <v>0</v>
      </c>
      <c r="X50" s="22">
        <v>237000</v>
      </c>
      <c r="Y50" s="16">
        <v>26.3</v>
      </c>
      <c r="Z50" s="23">
        <v>49.4</v>
      </c>
      <c r="AA50" s="22">
        <v>9000</v>
      </c>
      <c r="AB50" s="18">
        <v>4801</v>
      </c>
      <c r="AC50" s="24">
        <v>0.5</v>
      </c>
      <c r="AD50" s="25">
        <f t="shared" si="5"/>
        <v>100</v>
      </c>
      <c r="AE50" s="18">
        <v>15987</v>
      </c>
      <c r="AF50" s="18">
        <v>17280</v>
      </c>
      <c r="AG50" s="18">
        <v>18050</v>
      </c>
      <c r="AH50" s="18">
        <v>12078</v>
      </c>
      <c r="AI50" s="14" t="s">
        <v>43</v>
      </c>
    </row>
    <row r="51" spans="1:35" ht="16.5" customHeight="1">
      <c r="A51">
        <v>9187</v>
      </c>
      <c r="B51" s="12" t="str">
        <f t="shared" si="0"/>
        <v>OverStock</v>
      </c>
      <c r="C51" s="13" t="s">
        <v>321</v>
      </c>
      <c r="D51" s="14" t="s">
        <v>96</v>
      </c>
      <c r="E51" s="15">
        <f t="shared" si="1"/>
        <v>15</v>
      </c>
      <c r="F51" s="16">
        <f t="shared" si="2"/>
        <v>12.9</v>
      </c>
      <c r="G51" s="16">
        <f t="shared" si="3"/>
        <v>10</v>
      </c>
      <c r="H51" s="16">
        <f t="shared" si="4"/>
        <v>8.6</v>
      </c>
      <c r="I51" s="17" t="str">
        <f>IFERROR(VLOOKUP(C51,#REF!,8,FALSE),"")</f>
        <v/>
      </c>
      <c r="J51" s="18">
        <v>20000</v>
      </c>
      <c r="K51" s="18">
        <v>20000</v>
      </c>
      <c r="L51" s="17" t="str">
        <f>IFERROR(VLOOKUP(C51,#REF!,11,FALSE),"")</f>
        <v/>
      </c>
      <c r="M51" s="18">
        <v>30000</v>
      </c>
      <c r="N51" s="19" t="s">
        <v>42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30000</v>
      </c>
      <c r="U51" s="18">
        <v>0</v>
      </c>
      <c r="V51" s="18">
        <v>0</v>
      </c>
      <c r="W51" s="18">
        <v>0</v>
      </c>
      <c r="X51" s="22">
        <v>50000</v>
      </c>
      <c r="Y51" s="16">
        <v>25</v>
      </c>
      <c r="Z51" s="23">
        <v>21.4</v>
      </c>
      <c r="AA51" s="22">
        <v>2000</v>
      </c>
      <c r="AB51" s="18">
        <v>2333</v>
      </c>
      <c r="AC51" s="24">
        <v>1.2</v>
      </c>
      <c r="AD51" s="25">
        <f t="shared" si="5"/>
        <v>100</v>
      </c>
      <c r="AE51" s="18">
        <v>3000</v>
      </c>
      <c r="AF51" s="18">
        <v>12000</v>
      </c>
      <c r="AG51" s="18">
        <v>9000</v>
      </c>
      <c r="AH51" s="18">
        <v>3000</v>
      </c>
      <c r="AI51" s="14" t="s">
        <v>43</v>
      </c>
    </row>
    <row r="52" spans="1:35" ht="16.5" customHeight="1">
      <c r="A52">
        <v>4486</v>
      </c>
      <c r="B52" s="12" t="str">
        <f t="shared" si="0"/>
        <v>ZeroZero</v>
      </c>
      <c r="C52" s="13" t="s">
        <v>381</v>
      </c>
      <c r="D52" s="14" t="s">
        <v>96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3000</v>
      </c>
      <c r="K52" s="18">
        <v>3000</v>
      </c>
      <c r="L52" s="17" t="str">
        <f>IFERROR(VLOOKUP(C52,#REF!,11,FALSE),"")</f>
        <v/>
      </c>
      <c r="M52" s="18">
        <v>9000</v>
      </c>
      <c r="N52" s="19" t="s">
        <v>97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9000</v>
      </c>
      <c r="U52" s="18">
        <v>0</v>
      </c>
      <c r="V52" s="18">
        <v>0</v>
      </c>
      <c r="W52" s="18">
        <v>0</v>
      </c>
      <c r="X52" s="22">
        <v>12000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51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4488</v>
      </c>
      <c r="B53" s="12" t="str">
        <f t="shared" si="0"/>
        <v>OverStock</v>
      </c>
      <c r="C53" s="13" t="s">
        <v>109</v>
      </c>
      <c r="D53" s="14" t="s">
        <v>96</v>
      </c>
      <c r="E53" s="15">
        <f t="shared" si="1"/>
        <v>9.1</v>
      </c>
      <c r="F53" s="16">
        <f t="shared" si="2"/>
        <v>35.1</v>
      </c>
      <c r="G53" s="16">
        <f t="shared" si="3"/>
        <v>14.3</v>
      </c>
      <c r="H53" s="16">
        <f t="shared" si="4"/>
        <v>54.8</v>
      </c>
      <c r="I53" s="17" t="str">
        <f>IFERROR(VLOOKUP(C53,#REF!,8,FALSE),"")</f>
        <v/>
      </c>
      <c r="J53" s="18">
        <v>62500</v>
      </c>
      <c r="K53" s="18">
        <v>62500</v>
      </c>
      <c r="L53" s="17" t="str">
        <f>IFERROR(VLOOKUP(C53,#REF!,11,FALSE),"")</f>
        <v/>
      </c>
      <c r="M53" s="18">
        <v>40000</v>
      </c>
      <c r="N53" s="19" t="s">
        <v>42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40000</v>
      </c>
      <c r="U53" s="18">
        <v>0</v>
      </c>
      <c r="V53" s="18">
        <v>0</v>
      </c>
      <c r="W53" s="18">
        <v>0</v>
      </c>
      <c r="X53" s="22">
        <v>102500</v>
      </c>
      <c r="Y53" s="16">
        <v>23.4</v>
      </c>
      <c r="Z53" s="23">
        <v>89.8</v>
      </c>
      <c r="AA53" s="22">
        <v>4375</v>
      </c>
      <c r="AB53" s="18">
        <v>1141</v>
      </c>
      <c r="AC53" s="24">
        <v>0.3</v>
      </c>
      <c r="AD53" s="25">
        <f t="shared" si="5"/>
        <v>50</v>
      </c>
      <c r="AE53" s="18">
        <v>0</v>
      </c>
      <c r="AF53" s="18">
        <v>3666</v>
      </c>
      <c r="AG53" s="18">
        <v>8180</v>
      </c>
      <c r="AH53" s="18">
        <v>8600</v>
      </c>
      <c r="AI53" s="14" t="s">
        <v>43</v>
      </c>
    </row>
    <row r="54" spans="1:35" ht="16.5" customHeight="1">
      <c r="A54">
        <v>8736</v>
      </c>
      <c r="B54" s="12" t="str">
        <f t="shared" si="0"/>
        <v>ZeroZero</v>
      </c>
      <c r="C54" s="13" t="s">
        <v>372</v>
      </c>
      <c r="D54" s="14" t="s">
        <v>96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6000</v>
      </c>
      <c r="N54" s="19" t="s">
        <v>39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6000</v>
      </c>
      <c r="U54" s="18">
        <v>0</v>
      </c>
      <c r="V54" s="18">
        <v>0</v>
      </c>
      <c r="W54" s="18">
        <v>0</v>
      </c>
      <c r="X54" s="22">
        <v>6000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51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5086</v>
      </c>
      <c r="B55" s="12" t="str">
        <f t="shared" si="0"/>
        <v>FCST</v>
      </c>
      <c r="C55" s="13" t="s">
        <v>142</v>
      </c>
      <c r="D55" s="14" t="s">
        <v>117</v>
      </c>
      <c r="E55" s="15" t="str">
        <f t="shared" si="1"/>
        <v>前八週無拉料</v>
      </c>
      <c r="F55" s="16">
        <f t="shared" si="2"/>
        <v>45</v>
      </c>
      <c r="G55" s="16" t="str">
        <f t="shared" si="3"/>
        <v>--</v>
      </c>
      <c r="H55" s="16">
        <f t="shared" si="4"/>
        <v>27</v>
      </c>
      <c r="I55" s="17" t="str">
        <f>IFERROR(VLOOKUP(C55,#REF!,8,FALSE),"")</f>
        <v/>
      </c>
      <c r="J55" s="18">
        <v>9000</v>
      </c>
      <c r="K55" s="18">
        <v>9000</v>
      </c>
      <c r="L55" s="17" t="str">
        <f>IFERROR(VLOOKUP(C55,#REF!,11,FALSE),"")</f>
        <v/>
      </c>
      <c r="M55" s="18">
        <v>15000</v>
      </c>
      <c r="N55" s="19" t="s">
        <v>104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15000</v>
      </c>
      <c r="U55" s="18">
        <v>0</v>
      </c>
      <c r="V55" s="18">
        <v>0</v>
      </c>
      <c r="W55" s="18">
        <v>0</v>
      </c>
      <c r="X55" s="22">
        <v>24000</v>
      </c>
      <c r="Y55" s="16" t="s">
        <v>39</v>
      </c>
      <c r="Z55" s="23">
        <v>72.099999999999994</v>
      </c>
      <c r="AA55" s="22">
        <v>0</v>
      </c>
      <c r="AB55" s="18">
        <v>333</v>
      </c>
      <c r="AC55" s="24" t="s">
        <v>59</v>
      </c>
      <c r="AD55" s="25" t="str">
        <f t="shared" si="5"/>
        <v>F</v>
      </c>
      <c r="AE55" s="18">
        <v>0</v>
      </c>
      <c r="AF55" s="18">
        <v>3000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6540</v>
      </c>
      <c r="B56" s="12" t="str">
        <f t="shared" si="0"/>
        <v>ZeroZero</v>
      </c>
      <c r="C56" s="13" t="s">
        <v>247</v>
      </c>
      <c r="D56" s="14" t="s">
        <v>103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12000</v>
      </c>
      <c r="K56" s="18">
        <v>0</v>
      </c>
      <c r="L56" s="17" t="str">
        <f>IFERROR(VLOOKUP(C56,#REF!,11,FALSE),"")</f>
        <v/>
      </c>
      <c r="M56" s="18">
        <v>3000</v>
      </c>
      <c r="N56" s="19" t="s">
        <v>246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3000</v>
      </c>
      <c r="U56" s="18">
        <v>0</v>
      </c>
      <c r="V56" s="18">
        <v>0</v>
      </c>
      <c r="W56" s="18">
        <v>0</v>
      </c>
      <c r="X56" s="22">
        <v>15000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51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1255</v>
      </c>
      <c r="B57" s="12" t="str">
        <f t="shared" si="0"/>
        <v>ZeroZero</v>
      </c>
      <c r="C57" s="13" t="s">
        <v>412</v>
      </c>
      <c r="D57" s="14" t="s">
        <v>196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6000</v>
      </c>
      <c r="N57" s="19" t="s">
        <v>197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6000</v>
      </c>
      <c r="U57" s="18">
        <v>0</v>
      </c>
      <c r="V57" s="18">
        <v>0</v>
      </c>
      <c r="W57" s="18">
        <v>0</v>
      </c>
      <c r="X57" s="22">
        <v>6000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51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4500</v>
      </c>
      <c r="B58" s="12" t="str">
        <f t="shared" si="0"/>
        <v>ZeroZero</v>
      </c>
      <c r="C58" s="13" t="s">
        <v>255</v>
      </c>
      <c r="D58" s="14" t="s">
        <v>253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3000</v>
      </c>
      <c r="K58" s="18">
        <v>0</v>
      </c>
      <c r="L58" s="17" t="str">
        <f>IFERROR(VLOOKUP(C58,#REF!,11,FALSE),"")</f>
        <v/>
      </c>
      <c r="M58" s="18">
        <v>4388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4388</v>
      </c>
      <c r="U58" s="18">
        <v>0</v>
      </c>
      <c r="V58" s="18">
        <v>0</v>
      </c>
      <c r="W58" s="18">
        <v>0</v>
      </c>
      <c r="X58" s="22">
        <v>7388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51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4533</v>
      </c>
      <c r="B59" s="12" t="str">
        <f t="shared" si="0"/>
        <v>ZeroZero</v>
      </c>
      <c r="C59" s="13" t="s">
        <v>194</v>
      </c>
      <c r="D59" s="14" t="s">
        <v>192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2500</v>
      </c>
      <c r="N59" s="19" t="s">
        <v>97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2500</v>
      </c>
      <c r="U59" s="18">
        <v>0</v>
      </c>
      <c r="V59" s="18">
        <v>0</v>
      </c>
      <c r="W59" s="18">
        <v>0</v>
      </c>
      <c r="X59" s="22">
        <v>2500</v>
      </c>
      <c r="Y59" s="16" t="s">
        <v>39</v>
      </c>
      <c r="Z59" s="23" t="s">
        <v>39</v>
      </c>
      <c r="AA59" s="22">
        <v>0</v>
      </c>
      <c r="AB59" s="18">
        <v>0</v>
      </c>
      <c r="AC59" s="24" t="s">
        <v>51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12000</v>
      </c>
      <c r="AI59" s="14" t="s">
        <v>43</v>
      </c>
    </row>
    <row r="60" spans="1:35" ht="16.5" customHeight="1">
      <c r="A60">
        <v>4548</v>
      </c>
      <c r="B60" s="12" t="str">
        <f t="shared" si="0"/>
        <v>ZeroZero</v>
      </c>
      <c r="C60" s="13" t="s">
        <v>365</v>
      </c>
      <c r="D60" s="14" t="s">
        <v>96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2500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2500</v>
      </c>
      <c r="U60" s="18">
        <v>0</v>
      </c>
      <c r="V60" s="18">
        <v>0</v>
      </c>
      <c r="W60" s="18">
        <v>0</v>
      </c>
      <c r="X60" s="22">
        <v>2500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51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5887</v>
      </c>
      <c r="B61" s="12" t="str">
        <f t="shared" si="0"/>
        <v>ZeroZero</v>
      </c>
      <c r="C61" s="13" t="s">
        <v>408</v>
      </c>
      <c r="D61" s="14" t="s">
        <v>196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9000</v>
      </c>
      <c r="N61" s="19" t="s">
        <v>197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9000</v>
      </c>
      <c r="U61" s="18">
        <v>0</v>
      </c>
      <c r="V61" s="18">
        <v>0</v>
      </c>
      <c r="W61" s="18">
        <v>0</v>
      </c>
      <c r="X61" s="22">
        <v>9000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51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4968</v>
      </c>
      <c r="B62" s="12" t="str">
        <f t="shared" si="0"/>
        <v>FCST</v>
      </c>
      <c r="C62" s="13" t="s">
        <v>112</v>
      </c>
      <c r="D62" s="14" t="s">
        <v>96</v>
      </c>
      <c r="E62" s="15" t="str">
        <f t="shared" si="1"/>
        <v>前八週無拉料</v>
      </c>
      <c r="F62" s="16">
        <f t="shared" si="2"/>
        <v>177.2</v>
      </c>
      <c r="G62" s="16" t="str">
        <f t="shared" si="3"/>
        <v>--</v>
      </c>
      <c r="H62" s="16">
        <f t="shared" si="4"/>
        <v>39.4</v>
      </c>
      <c r="I62" s="17" t="str">
        <f>IFERROR(VLOOKUP(C62,#REF!,8,FALSE),"")</f>
        <v/>
      </c>
      <c r="J62" s="18">
        <v>5000</v>
      </c>
      <c r="K62" s="18">
        <v>5000</v>
      </c>
      <c r="L62" s="17" t="str">
        <f>IFERROR(VLOOKUP(C62,#REF!,11,FALSE),"")</f>
        <v/>
      </c>
      <c r="M62" s="18">
        <v>22500</v>
      </c>
      <c r="N62" s="19" t="s">
        <v>42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22500</v>
      </c>
      <c r="U62" s="18">
        <v>0</v>
      </c>
      <c r="V62" s="18">
        <v>0</v>
      </c>
      <c r="W62" s="18">
        <v>0</v>
      </c>
      <c r="X62" s="22">
        <v>27500</v>
      </c>
      <c r="Y62" s="16" t="s">
        <v>39</v>
      </c>
      <c r="Z62" s="23">
        <v>216.5</v>
      </c>
      <c r="AA62" s="22">
        <v>0</v>
      </c>
      <c r="AB62" s="18">
        <v>127</v>
      </c>
      <c r="AC62" s="24" t="s">
        <v>59</v>
      </c>
      <c r="AD62" s="25" t="str">
        <f t="shared" si="5"/>
        <v>F</v>
      </c>
      <c r="AE62" s="18">
        <v>0</v>
      </c>
      <c r="AF62" s="18">
        <v>242</v>
      </c>
      <c r="AG62" s="18">
        <v>1091</v>
      </c>
      <c r="AH62" s="18">
        <v>1198</v>
      </c>
      <c r="AI62" s="14" t="s">
        <v>43</v>
      </c>
    </row>
    <row r="63" spans="1:35" ht="16.5" customHeight="1">
      <c r="A63">
        <v>6401</v>
      </c>
      <c r="B63" s="12" t="str">
        <f t="shared" si="0"/>
        <v>OverStock</v>
      </c>
      <c r="C63" s="13" t="s">
        <v>183</v>
      </c>
      <c r="D63" s="14" t="s">
        <v>117</v>
      </c>
      <c r="E63" s="15">
        <f t="shared" si="1"/>
        <v>16</v>
      </c>
      <c r="F63" s="16">
        <f t="shared" si="2"/>
        <v>11.3</v>
      </c>
      <c r="G63" s="16">
        <f t="shared" si="3"/>
        <v>24</v>
      </c>
      <c r="H63" s="16">
        <f t="shared" si="4"/>
        <v>16.899999999999999</v>
      </c>
      <c r="I63" s="17" t="str">
        <f>IFERROR(VLOOKUP(C63,#REF!,8,FALSE),"")</f>
        <v/>
      </c>
      <c r="J63" s="18">
        <v>9000</v>
      </c>
      <c r="K63" s="18">
        <v>9000</v>
      </c>
      <c r="L63" s="17" t="str">
        <f>IFERROR(VLOOKUP(C63,#REF!,11,FALSE),"")</f>
        <v/>
      </c>
      <c r="M63" s="18">
        <v>6000</v>
      </c>
      <c r="N63" s="19" t="s">
        <v>124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3000</v>
      </c>
      <c r="U63" s="18">
        <v>0</v>
      </c>
      <c r="V63" s="18">
        <v>3000</v>
      </c>
      <c r="W63" s="18">
        <v>0</v>
      </c>
      <c r="X63" s="22">
        <v>15000</v>
      </c>
      <c r="Y63" s="16">
        <v>40</v>
      </c>
      <c r="Z63" s="23">
        <v>28.1</v>
      </c>
      <c r="AA63" s="22">
        <v>375</v>
      </c>
      <c r="AB63" s="18">
        <v>533</v>
      </c>
      <c r="AC63" s="24">
        <v>1.4</v>
      </c>
      <c r="AD63" s="25">
        <f t="shared" si="5"/>
        <v>100</v>
      </c>
      <c r="AE63" s="18">
        <v>0</v>
      </c>
      <c r="AF63" s="18">
        <v>1395</v>
      </c>
      <c r="AG63" s="18">
        <v>4420</v>
      </c>
      <c r="AH63" s="18">
        <v>3230</v>
      </c>
      <c r="AI63" s="14" t="s">
        <v>43</v>
      </c>
    </row>
    <row r="64" spans="1:35" ht="16.5" customHeight="1">
      <c r="A64">
        <v>4575</v>
      </c>
      <c r="B64" s="12" t="str">
        <f t="shared" si="0"/>
        <v>ZeroZero</v>
      </c>
      <c r="C64" s="13" t="s">
        <v>245</v>
      </c>
      <c r="D64" s="14" t="s">
        <v>103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3000</v>
      </c>
      <c r="N64" s="19" t="s">
        <v>246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3000</v>
      </c>
      <c r="U64" s="18">
        <v>0</v>
      </c>
      <c r="V64" s="18">
        <v>0</v>
      </c>
      <c r="W64" s="18">
        <v>0</v>
      </c>
      <c r="X64" s="22">
        <v>3000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51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1280</v>
      </c>
      <c r="B65" s="12" t="str">
        <f t="shared" si="0"/>
        <v>ZeroZero</v>
      </c>
      <c r="C65" s="13" t="s">
        <v>101</v>
      </c>
      <c r="D65" s="14" t="s">
        <v>96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40000</v>
      </c>
      <c r="N65" s="19" t="s">
        <v>97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40000</v>
      </c>
      <c r="U65" s="18">
        <v>0</v>
      </c>
      <c r="V65" s="18">
        <v>0</v>
      </c>
      <c r="W65" s="18">
        <v>0</v>
      </c>
      <c r="X65" s="22">
        <v>40000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51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43</v>
      </c>
    </row>
    <row r="66" spans="1:35" ht="16.5" customHeight="1">
      <c r="A66">
        <v>4568</v>
      </c>
      <c r="B66" s="12" t="str">
        <f t="shared" si="0"/>
        <v>ZeroZero</v>
      </c>
      <c r="C66" s="13" t="s">
        <v>167</v>
      </c>
      <c r="D66" s="14" t="s">
        <v>117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120000</v>
      </c>
      <c r="K66" s="18">
        <v>60000</v>
      </c>
      <c r="L66" s="17" t="str">
        <f>IFERROR(VLOOKUP(C66,#REF!,11,FALSE),"")</f>
        <v/>
      </c>
      <c r="M66" s="18">
        <v>3000</v>
      </c>
      <c r="N66" s="19" t="s">
        <v>168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3000</v>
      </c>
      <c r="U66" s="18">
        <v>0</v>
      </c>
      <c r="V66" s="18">
        <v>0</v>
      </c>
      <c r="W66" s="18">
        <v>0</v>
      </c>
      <c r="X66" s="22">
        <v>123000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51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6398</v>
      </c>
      <c r="B67" s="12" t="str">
        <f t="shared" si="0"/>
        <v>FCST</v>
      </c>
      <c r="C67" s="13" t="s">
        <v>65</v>
      </c>
      <c r="D67" s="14" t="s">
        <v>41</v>
      </c>
      <c r="E67" s="15" t="str">
        <f t="shared" si="1"/>
        <v>前八週無拉料</v>
      </c>
      <c r="F67" s="16">
        <f t="shared" si="2"/>
        <v>9</v>
      </c>
      <c r="G67" s="16" t="str">
        <f t="shared" si="3"/>
        <v>--</v>
      </c>
      <c r="H67" s="16">
        <f t="shared" si="4"/>
        <v>9</v>
      </c>
      <c r="I67" s="17" t="str">
        <f>IFERROR(VLOOKUP(C67,#REF!,8,FALSE),"")</f>
        <v/>
      </c>
      <c r="J67" s="18">
        <v>2500</v>
      </c>
      <c r="K67" s="18">
        <v>2500</v>
      </c>
      <c r="L67" s="17" t="str">
        <f>IFERROR(VLOOKUP(C67,#REF!,11,FALSE),"")</f>
        <v/>
      </c>
      <c r="M67" s="18">
        <v>2500</v>
      </c>
      <c r="N67" s="19" t="s">
        <v>42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2500</v>
      </c>
      <c r="W67" s="18">
        <v>0</v>
      </c>
      <c r="X67" s="22">
        <v>5000</v>
      </c>
      <c r="Y67" s="16" t="s">
        <v>39</v>
      </c>
      <c r="Z67" s="23">
        <v>18</v>
      </c>
      <c r="AA67" s="22">
        <v>0</v>
      </c>
      <c r="AB67" s="18">
        <v>278</v>
      </c>
      <c r="AC67" s="24" t="s">
        <v>59</v>
      </c>
      <c r="AD67" s="25" t="str">
        <f t="shared" si="5"/>
        <v>F</v>
      </c>
      <c r="AE67" s="18">
        <v>0</v>
      </c>
      <c r="AF67" s="18">
        <v>2500</v>
      </c>
      <c r="AG67" s="18">
        <v>2500</v>
      </c>
      <c r="AH67" s="18">
        <v>0</v>
      </c>
      <c r="AI67" s="14" t="s">
        <v>43</v>
      </c>
    </row>
    <row r="68" spans="1:35" ht="16.5" customHeight="1">
      <c r="A68">
        <v>8994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114</v>
      </c>
      <c r="D68" s="14" t="s">
        <v>96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10000</v>
      </c>
      <c r="N68" s="19" t="s">
        <v>42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10000</v>
      </c>
      <c r="U68" s="18">
        <v>0</v>
      </c>
      <c r="V68" s="18">
        <v>0</v>
      </c>
      <c r="W68" s="18">
        <v>0</v>
      </c>
      <c r="X68" s="22">
        <v>10000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51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43</v>
      </c>
    </row>
    <row r="69" spans="1:35" ht="16.5" customHeight="1">
      <c r="A69">
        <v>1165</v>
      </c>
      <c r="B69" s="12" t="str">
        <f t="shared" si="6"/>
        <v>ZeroZero</v>
      </c>
      <c r="C69" s="13" t="s">
        <v>155</v>
      </c>
      <c r="D69" s="14" t="s">
        <v>117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3000</v>
      </c>
      <c r="N69" s="19" t="s">
        <v>104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0</v>
      </c>
      <c r="W69" s="18">
        <v>0</v>
      </c>
      <c r="X69" s="22">
        <v>3000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51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3106</v>
      </c>
      <c r="B70" s="12" t="str">
        <f t="shared" si="6"/>
        <v>ZeroZero</v>
      </c>
      <c r="C70" s="13" t="s">
        <v>110</v>
      </c>
      <c r="D70" s="14" t="s">
        <v>96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7500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7500</v>
      </c>
      <c r="U70" s="18">
        <v>0</v>
      </c>
      <c r="V70" s="18">
        <v>0</v>
      </c>
      <c r="W70" s="18">
        <v>0</v>
      </c>
      <c r="X70" s="22">
        <v>7500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51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4975</v>
      </c>
      <c r="B71" s="12" t="str">
        <f t="shared" si="6"/>
        <v>ZeroZero</v>
      </c>
      <c r="C71" s="13" t="s">
        <v>360</v>
      </c>
      <c r="D71" s="14" t="s">
        <v>96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85000</v>
      </c>
      <c r="K71" s="18">
        <v>65000</v>
      </c>
      <c r="L71" s="17" t="str">
        <f>IFERROR(VLOOKUP(C71,#REF!,11,FALSE),"")</f>
        <v/>
      </c>
      <c r="M71" s="18">
        <v>129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129</v>
      </c>
      <c r="U71" s="18">
        <v>0</v>
      </c>
      <c r="V71" s="18">
        <v>0</v>
      </c>
      <c r="W71" s="18">
        <v>0</v>
      </c>
      <c r="X71" s="22">
        <v>85129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51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1166</v>
      </c>
      <c r="B72" s="12" t="str">
        <f t="shared" si="6"/>
        <v>ZeroZero</v>
      </c>
      <c r="C72" s="13" t="s">
        <v>218</v>
      </c>
      <c r="D72" s="14" t="s">
        <v>210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16000</v>
      </c>
      <c r="K72" s="18">
        <v>16000</v>
      </c>
      <c r="L72" s="17" t="str">
        <f>IFERROR(VLOOKUP(C72,#REF!,11,FALSE),"")</f>
        <v/>
      </c>
      <c r="M72" s="18">
        <v>2000</v>
      </c>
      <c r="N72" s="19" t="s">
        <v>104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2000</v>
      </c>
      <c r="U72" s="18">
        <v>0</v>
      </c>
      <c r="V72" s="18">
        <v>0</v>
      </c>
      <c r="W72" s="18">
        <v>0</v>
      </c>
      <c r="X72" s="22">
        <v>18000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51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6408</v>
      </c>
      <c r="B73" s="12" t="str">
        <f t="shared" si="6"/>
        <v>FCST</v>
      </c>
      <c r="C73" s="13" t="s">
        <v>111</v>
      </c>
      <c r="D73" s="14" t="s">
        <v>96</v>
      </c>
      <c r="E73" s="15" t="str">
        <f t="shared" si="7"/>
        <v>前八週無拉料</v>
      </c>
      <c r="F73" s="16">
        <f t="shared" si="8"/>
        <v>78.099999999999994</v>
      </c>
      <c r="G73" s="16" t="str">
        <f t="shared" si="9"/>
        <v>--</v>
      </c>
      <c r="H73" s="16">
        <f t="shared" si="10"/>
        <v>351.6</v>
      </c>
      <c r="I73" s="17" t="str">
        <f>IFERROR(VLOOKUP(C73,#REF!,8,FALSE),"")</f>
        <v/>
      </c>
      <c r="J73" s="18">
        <v>22500</v>
      </c>
      <c r="K73" s="18">
        <v>22500</v>
      </c>
      <c r="L73" s="17" t="str">
        <f>IFERROR(VLOOKUP(C73,#REF!,11,FALSE),"")</f>
        <v/>
      </c>
      <c r="M73" s="18">
        <v>5000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5000</v>
      </c>
      <c r="U73" s="18">
        <v>0</v>
      </c>
      <c r="V73" s="18">
        <v>0</v>
      </c>
      <c r="W73" s="18">
        <v>0</v>
      </c>
      <c r="X73" s="22">
        <v>27500</v>
      </c>
      <c r="Y73" s="16" t="s">
        <v>39</v>
      </c>
      <c r="Z73" s="23">
        <v>429.7</v>
      </c>
      <c r="AA73" s="22">
        <v>0</v>
      </c>
      <c r="AB73" s="18">
        <v>64</v>
      </c>
      <c r="AC73" s="24" t="s">
        <v>59</v>
      </c>
      <c r="AD73" s="25" t="str">
        <f t="shared" si="11"/>
        <v>F</v>
      </c>
      <c r="AE73" s="18">
        <v>0</v>
      </c>
      <c r="AF73" s="18">
        <v>197</v>
      </c>
      <c r="AG73" s="18">
        <v>484</v>
      </c>
      <c r="AH73" s="18">
        <v>478</v>
      </c>
      <c r="AI73" s="14" t="s">
        <v>43</v>
      </c>
    </row>
    <row r="74" spans="1:35" ht="16.5" customHeight="1">
      <c r="A74">
        <v>1168</v>
      </c>
      <c r="B74" s="12" t="str">
        <f t="shared" si="6"/>
        <v>ZeroZero</v>
      </c>
      <c r="C74" s="13" t="s">
        <v>317</v>
      </c>
      <c r="D74" s="14" t="s">
        <v>96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8000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8000</v>
      </c>
      <c r="U74" s="18">
        <v>0</v>
      </c>
      <c r="V74" s="18">
        <v>0</v>
      </c>
      <c r="W74" s="18">
        <v>0</v>
      </c>
      <c r="X74" s="22">
        <v>8000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51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1170</v>
      </c>
      <c r="B75" s="12" t="str">
        <f t="shared" si="6"/>
        <v>ZeroZero</v>
      </c>
      <c r="C75" s="13" t="s">
        <v>153</v>
      </c>
      <c r="D75" s="14" t="s">
        <v>117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3000</v>
      </c>
      <c r="N75" s="19" t="s">
        <v>39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3000</v>
      </c>
      <c r="U75" s="18">
        <v>0</v>
      </c>
      <c r="V75" s="18">
        <v>0</v>
      </c>
      <c r="W75" s="18">
        <v>0</v>
      </c>
      <c r="X75" s="22">
        <v>3000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51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5152</v>
      </c>
      <c r="B76" s="12" t="str">
        <f t="shared" si="6"/>
        <v>OverStock</v>
      </c>
      <c r="C76" s="13" t="s">
        <v>329</v>
      </c>
      <c r="D76" s="14" t="s">
        <v>96</v>
      </c>
      <c r="E76" s="15">
        <f t="shared" si="7"/>
        <v>48</v>
      </c>
      <c r="F76" s="16">
        <f t="shared" si="8"/>
        <v>128.6</v>
      </c>
      <c r="G76" s="16">
        <f t="shared" si="9"/>
        <v>32</v>
      </c>
      <c r="H76" s="16">
        <f t="shared" si="10"/>
        <v>85.7</v>
      </c>
      <c r="I76" s="17" t="str">
        <f>IFERROR(VLOOKUP(C76,#REF!,8,FALSE),"")</f>
        <v/>
      </c>
      <c r="J76" s="18">
        <v>12000</v>
      </c>
      <c r="K76" s="18">
        <v>12000</v>
      </c>
      <c r="L76" s="17" t="str">
        <f>IFERROR(VLOOKUP(C76,#REF!,11,FALSE),"")</f>
        <v/>
      </c>
      <c r="M76" s="18">
        <v>18000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18000</v>
      </c>
      <c r="U76" s="18">
        <v>0</v>
      </c>
      <c r="V76" s="18">
        <v>0</v>
      </c>
      <c r="W76" s="18">
        <v>0</v>
      </c>
      <c r="X76" s="22">
        <v>30000</v>
      </c>
      <c r="Y76" s="16">
        <v>80</v>
      </c>
      <c r="Z76" s="23">
        <v>214.3</v>
      </c>
      <c r="AA76" s="22">
        <v>375</v>
      </c>
      <c r="AB76" s="18">
        <v>140</v>
      </c>
      <c r="AC76" s="24">
        <v>0.4</v>
      </c>
      <c r="AD76" s="25">
        <f t="shared" si="11"/>
        <v>50</v>
      </c>
      <c r="AE76" s="18">
        <v>0</v>
      </c>
      <c r="AF76" s="18">
        <v>921</v>
      </c>
      <c r="AG76" s="18">
        <v>522</v>
      </c>
      <c r="AH76" s="18">
        <v>360</v>
      </c>
      <c r="AI76" s="14" t="s">
        <v>43</v>
      </c>
    </row>
    <row r="77" spans="1:35" ht="16.5" customHeight="1">
      <c r="A77">
        <v>3054</v>
      </c>
      <c r="B77" s="12" t="str">
        <f t="shared" si="6"/>
        <v>OverStock</v>
      </c>
      <c r="C77" s="13" t="s">
        <v>100</v>
      </c>
      <c r="D77" s="14" t="s">
        <v>96</v>
      </c>
      <c r="E77" s="15">
        <f t="shared" si="7"/>
        <v>16</v>
      </c>
      <c r="F77" s="16" t="str">
        <f t="shared" si="8"/>
        <v>--</v>
      </c>
      <c r="G77" s="16">
        <f t="shared" si="9"/>
        <v>28</v>
      </c>
      <c r="H77" s="16" t="str">
        <f t="shared" si="10"/>
        <v>--</v>
      </c>
      <c r="I77" s="17" t="str">
        <f>IFERROR(VLOOKUP(C77,#REF!,8,FALSE),"")</f>
        <v/>
      </c>
      <c r="J77" s="18">
        <v>28000</v>
      </c>
      <c r="K77" s="18">
        <v>12000</v>
      </c>
      <c r="L77" s="17" t="str">
        <f>IFERROR(VLOOKUP(C77,#REF!,11,FALSE),"")</f>
        <v/>
      </c>
      <c r="M77" s="18">
        <v>16000</v>
      </c>
      <c r="N77" s="19" t="s">
        <v>39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16000</v>
      </c>
      <c r="U77" s="18">
        <v>0</v>
      </c>
      <c r="V77" s="18">
        <v>0</v>
      </c>
      <c r="W77" s="18">
        <v>0</v>
      </c>
      <c r="X77" s="22">
        <v>44000</v>
      </c>
      <c r="Y77" s="16">
        <v>44</v>
      </c>
      <c r="Z77" s="23" t="s">
        <v>39</v>
      </c>
      <c r="AA77" s="22">
        <v>1000</v>
      </c>
      <c r="AB77" s="18" t="s">
        <v>39</v>
      </c>
      <c r="AC77" s="24" t="s">
        <v>51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1176</v>
      </c>
      <c r="B78" s="12" t="str">
        <f t="shared" si="6"/>
        <v>ZeroZero</v>
      </c>
      <c r="C78" s="13" t="s">
        <v>366</v>
      </c>
      <c r="D78" s="14" t="s">
        <v>96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1000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1000</v>
      </c>
      <c r="U78" s="18">
        <v>0</v>
      </c>
      <c r="V78" s="18">
        <v>0</v>
      </c>
      <c r="W78" s="18">
        <v>0</v>
      </c>
      <c r="X78" s="22">
        <v>1000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51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3995</v>
      </c>
      <c r="B79" s="12" t="str">
        <f t="shared" si="6"/>
        <v>ZeroZero</v>
      </c>
      <c r="C79" s="13" t="s">
        <v>304</v>
      </c>
      <c r="D79" s="14" t="s">
        <v>96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3000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3000</v>
      </c>
      <c r="U79" s="18">
        <v>0</v>
      </c>
      <c r="V79" s="18">
        <v>0</v>
      </c>
      <c r="W79" s="18">
        <v>0</v>
      </c>
      <c r="X79" s="22">
        <v>3000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51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2933</v>
      </c>
      <c r="B80" s="12" t="str">
        <f t="shared" si="6"/>
        <v>ZeroZero</v>
      </c>
      <c r="C80" s="13" t="s">
        <v>282</v>
      </c>
      <c r="D80" s="14" t="s">
        <v>96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10000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10000</v>
      </c>
      <c r="U80" s="18">
        <v>0</v>
      </c>
      <c r="V80" s="18">
        <v>0</v>
      </c>
      <c r="W80" s="18">
        <v>0</v>
      </c>
      <c r="X80" s="22">
        <v>10000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51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1177</v>
      </c>
      <c r="B81" s="12" t="str">
        <f t="shared" si="6"/>
        <v>ZeroZero</v>
      </c>
      <c r="C81" s="13" t="s">
        <v>267</v>
      </c>
      <c r="D81" s="14" t="s">
        <v>103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3000</v>
      </c>
      <c r="N81" s="19" t="s">
        <v>104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3000</v>
      </c>
      <c r="U81" s="18">
        <v>0</v>
      </c>
      <c r="V81" s="18">
        <v>0</v>
      </c>
      <c r="W81" s="18">
        <v>0</v>
      </c>
      <c r="X81" s="22">
        <v>3000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51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1178</v>
      </c>
      <c r="B82" s="12" t="str">
        <f t="shared" si="6"/>
        <v>ZeroZero</v>
      </c>
      <c r="C82" s="13" t="s">
        <v>349</v>
      </c>
      <c r="D82" s="14" t="s">
        <v>96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4200</v>
      </c>
      <c r="N82" s="19" t="s">
        <v>97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4200</v>
      </c>
      <c r="U82" s="18">
        <v>0</v>
      </c>
      <c r="V82" s="18">
        <v>0</v>
      </c>
      <c r="W82" s="18">
        <v>0</v>
      </c>
      <c r="X82" s="22">
        <v>4200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51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4786</v>
      </c>
      <c r="B83" s="12" t="str">
        <f t="shared" si="6"/>
        <v>ZeroZero</v>
      </c>
      <c r="C83" s="13" t="s">
        <v>293</v>
      </c>
      <c r="D83" s="14" t="s">
        <v>96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3000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3000</v>
      </c>
      <c r="U83" s="18">
        <v>0</v>
      </c>
      <c r="V83" s="18">
        <v>0</v>
      </c>
      <c r="W83" s="18">
        <v>0</v>
      </c>
      <c r="X83" s="22">
        <v>3000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51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1181</v>
      </c>
      <c r="B84" s="12" t="str">
        <f t="shared" si="6"/>
        <v>ZeroZero</v>
      </c>
      <c r="C84" s="13" t="s">
        <v>264</v>
      </c>
      <c r="D84" s="14" t="s">
        <v>103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500</v>
      </c>
      <c r="N84" s="19" t="s">
        <v>104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500</v>
      </c>
      <c r="U84" s="18">
        <v>0</v>
      </c>
      <c r="V84" s="18">
        <v>0</v>
      </c>
      <c r="W84" s="18">
        <v>0</v>
      </c>
      <c r="X84" s="22">
        <v>500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51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3115</v>
      </c>
      <c r="B85" s="12" t="str">
        <f t="shared" si="6"/>
        <v>ZeroZero</v>
      </c>
      <c r="C85" s="13" t="s">
        <v>281</v>
      </c>
      <c r="D85" s="14" t="s">
        <v>96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3000</v>
      </c>
      <c r="K85" s="18">
        <v>3000</v>
      </c>
      <c r="L85" s="17" t="str">
        <f>IFERROR(VLOOKUP(C85,#REF!,11,FALSE),"")</f>
        <v/>
      </c>
      <c r="M85" s="18">
        <v>3000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3000</v>
      </c>
      <c r="U85" s="18">
        <v>0</v>
      </c>
      <c r="V85" s="18">
        <v>0</v>
      </c>
      <c r="W85" s="18">
        <v>0</v>
      </c>
      <c r="X85" s="22">
        <v>6000</v>
      </c>
      <c r="Y85" s="16" t="s">
        <v>39</v>
      </c>
      <c r="Z85" s="23" t="s">
        <v>39</v>
      </c>
      <c r="AA85" s="22">
        <v>0</v>
      </c>
      <c r="AB85" s="18">
        <v>0</v>
      </c>
      <c r="AC85" s="24" t="s">
        <v>51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3042</v>
      </c>
      <c r="B86" s="12" t="str">
        <f t="shared" si="6"/>
        <v>ZeroZero</v>
      </c>
      <c r="C86" s="13" t="s">
        <v>93</v>
      </c>
      <c r="D86" s="14" t="s">
        <v>94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6000</v>
      </c>
      <c r="N86" s="19" t="s">
        <v>39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6000</v>
      </c>
      <c r="U86" s="18">
        <v>0</v>
      </c>
      <c r="V86" s="18">
        <v>0</v>
      </c>
      <c r="W86" s="18">
        <v>0</v>
      </c>
      <c r="X86" s="22">
        <v>6000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51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2745</v>
      </c>
      <c r="B87" s="12" t="str">
        <f t="shared" si="6"/>
        <v>ZeroZero</v>
      </c>
      <c r="C87" s="13" t="s">
        <v>106</v>
      </c>
      <c r="D87" s="14" t="s">
        <v>96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6000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6000</v>
      </c>
      <c r="U87" s="18">
        <v>0</v>
      </c>
      <c r="V87" s="18">
        <v>0</v>
      </c>
      <c r="W87" s="18">
        <v>0</v>
      </c>
      <c r="X87" s="22">
        <v>6000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51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8415</v>
      </c>
      <c r="B88" s="12" t="str">
        <f t="shared" si="6"/>
        <v>ZeroZero</v>
      </c>
      <c r="C88" s="13" t="s">
        <v>343</v>
      </c>
      <c r="D88" s="14" t="s">
        <v>96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3000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3000</v>
      </c>
      <c r="U88" s="18">
        <v>0</v>
      </c>
      <c r="V88" s="18">
        <v>0</v>
      </c>
      <c r="W88" s="18">
        <v>0</v>
      </c>
      <c r="X88" s="22">
        <v>3000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51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1185</v>
      </c>
      <c r="B89" s="12" t="str">
        <f t="shared" si="6"/>
        <v>Normal</v>
      </c>
      <c r="C89" s="13" t="s">
        <v>40</v>
      </c>
      <c r="D89" s="14" t="s">
        <v>41</v>
      </c>
      <c r="E89" s="15">
        <f t="shared" si="7"/>
        <v>8</v>
      </c>
      <c r="F89" s="16">
        <f t="shared" si="8"/>
        <v>6.6</v>
      </c>
      <c r="G89" s="16">
        <f t="shared" si="9"/>
        <v>4</v>
      </c>
      <c r="H89" s="16">
        <f t="shared" si="10"/>
        <v>3.3</v>
      </c>
      <c r="I89" s="17" t="str">
        <f>IFERROR(VLOOKUP(C89,#REF!,8,FALSE),"")</f>
        <v/>
      </c>
      <c r="J89" s="18">
        <v>2500</v>
      </c>
      <c r="K89" s="18">
        <v>2500</v>
      </c>
      <c r="L89" s="17" t="str">
        <f>IFERROR(VLOOKUP(C89,#REF!,11,FALSE),"")</f>
        <v/>
      </c>
      <c r="M89" s="18">
        <v>5000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5000</v>
      </c>
      <c r="W89" s="18">
        <v>0</v>
      </c>
      <c r="X89" s="22">
        <v>7500</v>
      </c>
      <c r="Y89" s="16">
        <v>12</v>
      </c>
      <c r="Z89" s="23">
        <v>9.9</v>
      </c>
      <c r="AA89" s="22">
        <v>625</v>
      </c>
      <c r="AB89" s="18">
        <v>757</v>
      </c>
      <c r="AC89" s="24">
        <v>1.2</v>
      </c>
      <c r="AD89" s="25">
        <f t="shared" si="11"/>
        <v>100</v>
      </c>
      <c r="AE89" s="18">
        <v>18</v>
      </c>
      <c r="AF89" s="18">
        <v>4098</v>
      </c>
      <c r="AG89" s="18">
        <v>3400</v>
      </c>
      <c r="AH89" s="18">
        <v>2300</v>
      </c>
      <c r="AI89" s="14" t="s">
        <v>43</v>
      </c>
    </row>
    <row r="90" spans="1:35" ht="16.5" customHeight="1">
      <c r="A90">
        <v>1186</v>
      </c>
      <c r="B90" s="12" t="str">
        <f t="shared" si="6"/>
        <v>Normal</v>
      </c>
      <c r="C90" s="13" t="s">
        <v>44</v>
      </c>
      <c r="D90" s="14" t="s">
        <v>41</v>
      </c>
      <c r="E90" s="15">
        <f t="shared" si="7"/>
        <v>0.3</v>
      </c>
      <c r="F90" s="16">
        <f t="shared" si="8"/>
        <v>7.6</v>
      </c>
      <c r="G90" s="16">
        <f t="shared" si="9"/>
        <v>4</v>
      </c>
      <c r="H90" s="16">
        <f t="shared" si="10"/>
        <v>117.3</v>
      </c>
      <c r="I90" s="17" t="str">
        <f>IFERROR(VLOOKUP(C90,#REF!,8,FALSE),"")</f>
        <v/>
      </c>
      <c r="J90" s="18">
        <v>186000</v>
      </c>
      <c r="K90" s="18">
        <v>186000</v>
      </c>
      <c r="L90" s="17" t="str">
        <f>IFERROR(VLOOKUP(C90,#REF!,11,FALSE),"")</f>
        <v/>
      </c>
      <c r="M90" s="18">
        <v>12000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12000</v>
      </c>
      <c r="W90" s="18">
        <v>0</v>
      </c>
      <c r="X90" s="22">
        <v>198000</v>
      </c>
      <c r="Y90" s="16">
        <v>4.3</v>
      </c>
      <c r="Z90" s="23">
        <v>124.8</v>
      </c>
      <c r="AA90" s="22">
        <v>46125</v>
      </c>
      <c r="AB90" s="18">
        <v>1586</v>
      </c>
      <c r="AC90" s="24">
        <v>0</v>
      </c>
      <c r="AD90" s="25">
        <f t="shared" si="11"/>
        <v>50</v>
      </c>
      <c r="AE90" s="18">
        <v>1038</v>
      </c>
      <c r="AF90" s="18">
        <v>11584</v>
      </c>
      <c r="AG90" s="18">
        <v>2099</v>
      </c>
      <c r="AH90" s="18">
        <v>2286</v>
      </c>
      <c r="AI90" s="14" t="s">
        <v>43</v>
      </c>
    </row>
    <row r="91" spans="1:35" ht="16.5" customHeight="1">
      <c r="A91">
        <v>1187</v>
      </c>
      <c r="B91" s="12" t="str">
        <f t="shared" si="6"/>
        <v>Normal</v>
      </c>
      <c r="C91" s="13" t="s">
        <v>45</v>
      </c>
      <c r="D91" s="14" t="s">
        <v>41</v>
      </c>
      <c r="E91" s="15">
        <f t="shared" si="7"/>
        <v>8</v>
      </c>
      <c r="F91" s="16">
        <f t="shared" si="8"/>
        <v>909.1</v>
      </c>
      <c r="G91" s="16">
        <f t="shared" si="9"/>
        <v>2.4</v>
      </c>
      <c r="H91" s="16">
        <f t="shared" si="10"/>
        <v>272.7</v>
      </c>
      <c r="I91" s="17" t="str">
        <f>IFERROR(VLOOKUP(C91,#REF!,8,FALSE),"")</f>
        <v/>
      </c>
      <c r="J91" s="18">
        <v>9000</v>
      </c>
      <c r="K91" s="18">
        <v>9000</v>
      </c>
      <c r="L91" s="17" t="str">
        <f>IFERROR(VLOOKUP(C91,#REF!,11,FALSE),"")</f>
        <v/>
      </c>
      <c r="M91" s="18">
        <v>30000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30000</v>
      </c>
      <c r="W91" s="18">
        <v>0</v>
      </c>
      <c r="X91" s="22">
        <v>39000</v>
      </c>
      <c r="Y91" s="16">
        <v>10.4</v>
      </c>
      <c r="Z91" s="23">
        <v>1181.8</v>
      </c>
      <c r="AA91" s="22">
        <v>3750</v>
      </c>
      <c r="AB91" s="18">
        <v>33</v>
      </c>
      <c r="AC91" s="24">
        <v>0</v>
      </c>
      <c r="AD91" s="25">
        <f t="shared" si="11"/>
        <v>50</v>
      </c>
      <c r="AE91" s="18">
        <v>300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1188</v>
      </c>
      <c r="B92" s="12" t="str">
        <f t="shared" si="6"/>
        <v>Normal</v>
      </c>
      <c r="C92" s="13" t="s">
        <v>46</v>
      </c>
      <c r="D92" s="14" t="s">
        <v>41</v>
      </c>
      <c r="E92" s="15">
        <f t="shared" si="7"/>
        <v>2.6</v>
      </c>
      <c r="F92" s="16">
        <f t="shared" si="8"/>
        <v>7.6</v>
      </c>
      <c r="G92" s="16">
        <f t="shared" si="9"/>
        <v>10.3</v>
      </c>
      <c r="H92" s="16">
        <f t="shared" si="10"/>
        <v>29.8</v>
      </c>
      <c r="I92" s="17" t="str">
        <f>IFERROR(VLOOKUP(C92,#REF!,8,FALSE),"")</f>
        <v/>
      </c>
      <c r="J92" s="18">
        <v>189000</v>
      </c>
      <c r="K92" s="18">
        <v>189000</v>
      </c>
      <c r="L92" s="17" t="str">
        <f>IFERROR(VLOOKUP(C92,#REF!,11,FALSE),"")</f>
        <v/>
      </c>
      <c r="M92" s="18">
        <v>48000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48000</v>
      </c>
      <c r="W92" s="18">
        <v>0</v>
      </c>
      <c r="X92" s="22">
        <v>237000</v>
      </c>
      <c r="Y92" s="16">
        <v>12.9</v>
      </c>
      <c r="Z92" s="23">
        <v>37.4</v>
      </c>
      <c r="AA92" s="22">
        <v>18375</v>
      </c>
      <c r="AB92" s="18">
        <v>6333</v>
      </c>
      <c r="AC92" s="24">
        <v>0.3</v>
      </c>
      <c r="AD92" s="25">
        <f t="shared" si="11"/>
        <v>50</v>
      </c>
      <c r="AE92" s="18">
        <v>0</v>
      </c>
      <c r="AF92" s="18">
        <v>57000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5869</v>
      </c>
      <c r="B93" s="12" t="str">
        <f t="shared" si="6"/>
        <v>Normal</v>
      </c>
      <c r="C93" s="13" t="s">
        <v>47</v>
      </c>
      <c r="D93" s="14" t="s">
        <v>41</v>
      </c>
      <c r="E93" s="15">
        <f t="shared" si="7"/>
        <v>4</v>
      </c>
      <c r="F93" s="16">
        <f t="shared" si="8"/>
        <v>365.9</v>
      </c>
      <c r="G93" s="16">
        <f t="shared" si="9"/>
        <v>0</v>
      </c>
      <c r="H93" s="16">
        <f t="shared" si="10"/>
        <v>0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15000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15000</v>
      </c>
      <c r="W93" s="18">
        <v>0</v>
      </c>
      <c r="X93" s="22">
        <v>15000</v>
      </c>
      <c r="Y93" s="16">
        <v>4</v>
      </c>
      <c r="Z93" s="23">
        <v>365.9</v>
      </c>
      <c r="AA93" s="22">
        <v>3750</v>
      </c>
      <c r="AB93" s="18">
        <v>41</v>
      </c>
      <c r="AC93" s="24">
        <v>0</v>
      </c>
      <c r="AD93" s="25">
        <f t="shared" si="11"/>
        <v>50</v>
      </c>
      <c r="AE93" s="18">
        <v>0</v>
      </c>
      <c r="AF93" s="18">
        <v>0</v>
      </c>
      <c r="AG93" s="18">
        <v>1128</v>
      </c>
      <c r="AH93" s="18">
        <v>2120</v>
      </c>
      <c r="AI93" s="14" t="s">
        <v>43</v>
      </c>
    </row>
    <row r="94" spans="1:35" ht="16.5" customHeight="1">
      <c r="A94">
        <v>1193</v>
      </c>
      <c r="B94" s="12" t="str">
        <f t="shared" si="6"/>
        <v>Normal</v>
      </c>
      <c r="C94" s="13" t="s">
        <v>48</v>
      </c>
      <c r="D94" s="14" t="s">
        <v>41</v>
      </c>
      <c r="E94" s="15">
        <f t="shared" si="7"/>
        <v>0</v>
      </c>
      <c r="F94" s="16">
        <f t="shared" si="8"/>
        <v>0</v>
      </c>
      <c r="G94" s="16">
        <f t="shared" si="9"/>
        <v>0</v>
      </c>
      <c r="H94" s="16">
        <f t="shared" si="10"/>
        <v>0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0</v>
      </c>
      <c r="Y94" s="16">
        <v>0</v>
      </c>
      <c r="Z94" s="23">
        <v>0</v>
      </c>
      <c r="AA94" s="22">
        <v>625</v>
      </c>
      <c r="AB94" s="18">
        <v>257</v>
      </c>
      <c r="AC94" s="24">
        <v>0.4</v>
      </c>
      <c r="AD94" s="25">
        <f t="shared" si="11"/>
        <v>50</v>
      </c>
      <c r="AE94" s="18">
        <v>309</v>
      </c>
      <c r="AF94" s="18">
        <v>2000</v>
      </c>
      <c r="AG94" s="18">
        <v>1000</v>
      </c>
      <c r="AH94" s="18">
        <v>0</v>
      </c>
      <c r="AI94" s="14" t="s">
        <v>43</v>
      </c>
    </row>
    <row r="95" spans="1:35" ht="16.5" customHeight="1">
      <c r="A95">
        <v>1195</v>
      </c>
      <c r="B95" s="12" t="str">
        <f t="shared" si="6"/>
        <v>None</v>
      </c>
      <c r="C95" s="13" t="s">
        <v>49</v>
      </c>
      <c r="D95" s="14" t="s">
        <v>50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51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2922</v>
      </c>
      <c r="B96" s="12" t="str">
        <f t="shared" si="6"/>
        <v>Normal</v>
      </c>
      <c r="C96" s="13" t="s">
        <v>52</v>
      </c>
      <c r="D96" s="14" t="s">
        <v>50</v>
      </c>
      <c r="E96" s="15">
        <f t="shared" si="7"/>
        <v>8</v>
      </c>
      <c r="F96" s="16" t="str">
        <f t="shared" si="8"/>
        <v>--</v>
      </c>
      <c r="G96" s="16">
        <f t="shared" si="9"/>
        <v>0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5000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5000</v>
      </c>
      <c r="U96" s="18">
        <v>0</v>
      </c>
      <c r="V96" s="18">
        <v>0</v>
      </c>
      <c r="W96" s="18">
        <v>0</v>
      </c>
      <c r="X96" s="22">
        <v>5000</v>
      </c>
      <c r="Y96" s="16">
        <v>8</v>
      </c>
      <c r="Z96" s="23" t="s">
        <v>39</v>
      </c>
      <c r="AA96" s="22">
        <v>626</v>
      </c>
      <c r="AB96" s="18" t="s">
        <v>39</v>
      </c>
      <c r="AC96" s="24" t="s">
        <v>51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8192</v>
      </c>
      <c r="B97" s="12" t="str">
        <f t="shared" si="6"/>
        <v>OverStock</v>
      </c>
      <c r="C97" s="13" t="s">
        <v>53</v>
      </c>
      <c r="D97" s="14" t="s">
        <v>50</v>
      </c>
      <c r="E97" s="15">
        <f t="shared" si="7"/>
        <v>14.7</v>
      </c>
      <c r="F97" s="16">
        <f t="shared" si="8"/>
        <v>28.9</v>
      </c>
      <c r="G97" s="16">
        <f t="shared" si="9"/>
        <v>4</v>
      </c>
      <c r="H97" s="16">
        <f t="shared" si="10"/>
        <v>7.9</v>
      </c>
      <c r="I97" s="17" t="str">
        <f>IFERROR(VLOOKUP(C97,#REF!,8,FALSE),"")</f>
        <v/>
      </c>
      <c r="J97" s="18">
        <v>7500</v>
      </c>
      <c r="K97" s="18">
        <v>7500</v>
      </c>
      <c r="L97" s="17" t="str">
        <f>IFERROR(VLOOKUP(C97,#REF!,11,FALSE),"")</f>
        <v/>
      </c>
      <c r="M97" s="18">
        <v>27500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27500</v>
      </c>
      <c r="U97" s="18">
        <v>0</v>
      </c>
      <c r="V97" s="18">
        <v>0</v>
      </c>
      <c r="W97" s="18">
        <v>0</v>
      </c>
      <c r="X97" s="22">
        <v>35000</v>
      </c>
      <c r="Y97" s="16">
        <v>18.7</v>
      </c>
      <c r="Z97" s="23">
        <v>36.700000000000003</v>
      </c>
      <c r="AA97" s="22">
        <v>1875</v>
      </c>
      <c r="AB97" s="18">
        <v>953</v>
      </c>
      <c r="AC97" s="24">
        <v>0.5</v>
      </c>
      <c r="AD97" s="25">
        <f t="shared" si="11"/>
        <v>100</v>
      </c>
      <c r="AE97" s="18">
        <v>0</v>
      </c>
      <c r="AF97" s="18">
        <v>2810</v>
      </c>
      <c r="AG97" s="18">
        <v>8153</v>
      </c>
      <c r="AH97" s="18">
        <v>3230</v>
      </c>
      <c r="AI97" s="14" t="s">
        <v>43</v>
      </c>
    </row>
    <row r="98" spans="1:35" ht="16.5" customHeight="1">
      <c r="A98">
        <v>6275</v>
      </c>
      <c r="B98" s="12" t="str">
        <f t="shared" si="6"/>
        <v>OverStock</v>
      </c>
      <c r="C98" s="13" t="s">
        <v>54</v>
      </c>
      <c r="D98" s="14" t="s">
        <v>50</v>
      </c>
      <c r="E98" s="15">
        <f t="shared" si="7"/>
        <v>16</v>
      </c>
      <c r="F98" s="16">
        <f t="shared" si="8"/>
        <v>35.700000000000003</v>
      </c>
      <c r="G98" s="16">
        <f t="shared" si="9"/>
        <v>8</v>
      </c>
      <c r="H98" s="16">
        <f t="shared" si="10"/>
        <v>17.899999999999999</v>
      </c>
      <c r="I98" s="17" t="str">
        <f>IFERROR(VLOOKUP(C98,#REF!,8,FALSE),"")</f>
        <v/>
      </c>
      <c r="J98" s="18">
        <v>2500</v>
      </c>
      <c r="K98" s="18">
        <v>2500</v>
      </c>
      <c r="L98" s="17" t="str">
        <f>IFERROR(VLOOKUP(C98,#REF!,11,FALSE),"")</f>
        <v/>
      </c>
      <c r="M98" s="18">
        <v>5000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2500</v>
      </c>
      <c r="U98" s="18">
        <v>0</v>
      </c>
      <c r="V98" s="18">
        <v>2500</v>
      </c>
      <c r="W98" s="18">
        <v>0</v>
      </c>
      <c r="X98" s="22">
        <v>7500</v>
      </c>
      <c r="Y98" s="16">
        <v>24</v>
      </c>
      <c r="Z98" s="23">
        <v>53.6</v>
      </c>
      <c r="AA98" s="22">
        <v>313</v>
      </c>
      <c r="AB98" s="18">
        <v>140</v>
      </c>
      <c r="AC98" s="24">
        <v>0.4</v>
      </c>
      <c r="AD98" s="25">
        <f t="shared" si="11"/>
        <v>50</v>
      </c>
      <c r="AE98" s="18">
        <v>0</v>
      </c>
      <c r="AF98" s="18">
        <v>702</v>
      </c>
      <c r="AG98" s="18">
        <v>868</v>
      </c>
      <c r="AH98" s="18">
        <v>669</v>
      </c>
      <c r="AI98" s="14" t="s">
        <v>43</v>
      </c>
    </row>
    <row r="99" spans="1:35" ht="16.5" customHeight="1">
      <c r="A99">
        <v>8923</v>
      </c>
      <c r="B99" s="12" t="str">
        <f t="shared" si="6"/>
        <v>OverStock</v>
      </c>
      <c r="C99" s="13" t="s">
        <v>55</v>
      </c>
      <c r="D99" s="14" t="s">
        <v>50</v>
      </c>
      <c r="E99" s="15">
        <f t="shared" si="7"/>
        <v>32</v>
      </c>
      <c r="F99" s="16">
        <f t="shared" si="8"/>
        <v>36</v>
      </c>
      <c r="G99" s="16">
        <f t="shared" si="9"/>
        <v>0</v>
      </c>
      <c r="H99" s="16">
        <f t="shared" si="10"/>
        <v>0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20000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15000</v>
      </c>
      <c r="U99" s="18">
        <v>0</v>
      </c>
      <c r="V99" s="18">
        <v>5000</v>
      </c>
      <c r="W99" s="18">
        <v>0</v>
      </c>
      <c r="X99" s="22">
        <v>20000</v>
      </c>
      <c r="Y99" s="16">
        <v>32</v>
      </c>
      <c r="Z99" s="23">
        <v>36</v>
      </c>
      <c r="AA99" s="22">
        <v>625</v>
      </c>
      <c r="AB99" s="18">
        <v>556</v>
      </c>
      <c r="AC99" s="24">
        <v>0.9</v>
      </c>
      <c r="AD99" s="25">
        <f t="shared" si="11"/>
        <v>100</v>
      </c>
      <c r="AE99" s="18">
        <v>0</v>
      </c>
      <c r="AF99" s="18">
        <v>2500</v>
      </c>
      <c r="AG99" s="18">
        <v>2500</v>
      </c>
      <c r="AH99" s="18">
        <v>5000</v>
      </c>
      <c r="AI99" s="14" t="s">
        <v>43</v>
      </c>
    </row>
    <row r="100" spans="1:35" ht="16.5" customHeight="1">
      <c r="A100">
        <v>1196</v>
      </c>
      <c r="B100" s="12" t="str">
        <f t="shared" si="6"/>
        <v>Normal</v>
      </c>
      <c r="C100" s="13" t="s">
        <v>56</v>
      </c>
      <c r="D100" s="14" t="s">
        <v>50</v>
      </c>
      <c r="E100" s="15">
        <f t="shared" si="7"/>
        <v>5.0999999999999996</v>
      </c>
      <c r="F100" s="16">
        <f t="shared" si="8"/>
        <v>9.1999999999999993</v>
      </c>
      <c r="G100" s="16">
        <f t="shared" si="9"/>
        <v>1.7</v>
      </c>
      <c r="H100" s="16">
        <f t="shared" si="10"/>
        <v>3.1</v>
      </c>
      <c r="I100" s="17" t="str">
        <f>IFERROR(VLOOKUP(C100,#REF!,8,FALSE),"")</f>
        <v/>
      </c>
      <c r="J100" s="18">
        <v>200000</v>
      </c>
      <c r="K100" s="18">
        <v>200000</v>
      </c>
      <c r="L100" s="17" t="str">
        <f>IFERROR(VLOOKUP(C100,#REF!,11,FALSE),"")</f>
        <v/>
      </c>
      <c r="M100" s="18">
        <v>600000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165000</v>
      </c>
      <c r="U100" s="18">
        <v>0</v>
      </c>
      <c r="V100" s="18">
        <v>435000</v>
      </c>
      <c r="W100" s="18">
        <v>0</v>
      </c>
      <c r="X100" s="22">
        <v>800000</v>
      </c>
      <c r="Y100" s="16">
        <v>6.9</v>
      </c>
      <c r="Z100" s="23">
        <v>12.3</v>
      </c>
      <c r="AA100" s="22">
        <v>116563</v>
      </c>
      <c r="AB100" s="18">
        <v>65045</v>
      </c>
      <c r="AC100" s="24">
        <v>0.6</v>
      </c>
      <c r="AD100" s="25">
        <f t="shared" si="11"/>
        <v>100</v>
      </c>
      <c r="AE100" s="18">
        <v>46256</v>
      </c>
      <c r="AF100" s="18">
        <v>357090</v>
      </c>
      <c r="AG100" s="18">
        <v>182560</v>
      </c>
      <c r="AH100" s="18">
        <v>0</v>
      </c>
      <c r="AI100" s="14" t="s">
        <v>43</v>
      </c>
    </row>
    <row r="101" spans="1:35" ht="16.5" customHeight="1">
      <c r="A101">
        <v>5872</v>
      </c>
      <c r="B101" s="12" t="str">
        <f t="shared" si="6"/>
        <v>ZeroZero</v>
      </c>
      <c r="C101" s="13" t="s">
        <v>57</v>
      </c>
      <c r="D101" s="14" t="s">
        <v>50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2500</v>
      </c>
      <c r="N101" s="19" t="s">
        <v>39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2500</v>
      </c>
      <c r="U101" s="18">
        <v>0</v>
      </c>
      <c r="V101" s="18">
        <v>0</v>
      </c>
      <c r="W101" s="18">
        <v>0</v>
      </c>
      <c r="X101" s="22">
        <v>2500</v>
      </c>
      <c r="Y101" s="16" t="s">
        <v>39</v>
      </c>
      <c r="Z101" s="23" t="s">
        <v>39</v>
      </c>
      <c r="AA101" s="22">
        <v>0</v>
      </c>
      <c r="AB101" s="18" t="s">
        <v>39</v>
      </c>
      <c r="AC101" s="24" t="s">
        <v>51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43</v>
      </c>
    </row>
    <row r="102" spans="1:35" ht="16.5" customHeight="1">
      <c r="A102">
        <v>8925</v>
      </c>
      <c r="B102" s="12" t="str">
        <f t="shared" si="6"/>
        <v>FCST</v>
      </c>
      <c r="C102" s="13" t="s">
        <v>58</v>
      </c>
      <c r="D102" s="14" t="s">
        <v>50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0</v>
      </c>
      <c r="Y102" s="16" t="s">
        <v>39</v>
      </c>
      <c r="Z102" s="23">
        <v>0</v>
      </c>
      <c r="AA102" s="22">
        <v>0</v>
      </c>
      <c r="AB102" s="18">
        <v>1</v>
      </c>
      <c r="AC102" s="24" t="s">
        <v>59</v>
      </c>
      <c r="AD102" s="25" t="str">
        <f t="shared" si="11"/>
        <v>F</v>
      </c>
      <c r="AE102" s="18">
        <v>9</v>
      </c>
      <c r="AF102" s="18">
        <v>0</v>
      </c>
      <c r="AG102" s="18">
        <v>0</v>
      </c>
      <c r="AH102" s="18">
        <v>0</v>
      </c>
      <c r="AI102" s="14" t="s">
        <v>43</v>
      </c>
    </row>
    <row r="103" spans="1:35" ht="16.5" customHeight="1">
      <c r="A103">
        <v>1197</v>
      </c>
      <c r="B103" s="12" t="str">
        <f t="shared" si="6"/>
        <v>OverStock</v>
      </c>
      <c r="C103" s="13" t="s">
        <v>60</v>
      </c>
      <c r="D103" s="14" t="s">
        <v>50</v>
      </c>
      <c r="E103" s="15">
        <f t="shared" si="7"/>
        <v>39.9</v>
      </c>
      <c r="F103" s="16">
        <f t="shared" si="8"/>
        <v>22.5</v>
      </c>
      <c r="G103" s="16">
        <f t="shared" si="9"/>
        <v>8</v>
      </c>
      <c r="H103" s="16">
        <f t="shared" si="10"/>
        <v>4.5</v>
      </c>
      <c r="I103" s="17" t="str">
        <f>IFERROR(VLOOKUP(C103,#REF!,8,FALSE),"")</f>
        <v/>
      </c>
      <c r="J103" s="18">
        <v>2500</v>
      </c>
      <c r="K103" s="18">
        <v>2500</v>
      </c>
      <c r="L103" s="17" t="str">
        <f>IFERROR(VLOOKUP(C103,#REF!,11,FALSE),"")</f>
        <v/>
      </c>
      <c r="M103" s="18">
        <v>12500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7500</v>
      </c>
      <c r="U103" s="18">
        <v>0</v>
      </c>
      <c r="V103" s="18">
        <v>5000</v>
      </c>
      <c r="W103" s="18">
        <v>0</v>
      </c>
      <c r="X103" s="22">
        <v>15000</v>
      </c>
      <c r="Y103" s="16">
        <v>47.9</v>
      </c>
      <c r="Z103" s="23">
        <v>27</v>
      </c>
      <c r="AA103" s="22">
        <v>313</v>
      </c>
      <c r="AB103" s="18">
        <v>556</v>
      </c>
      <c r="AC103" s="24">
        <v>1.8</v>
      </c>
      <c r="AD103" s="25">
        <f t="shared" si="11"/>
        <v>100</v>
      </c>
      <c r="AE103" s="18">
        <v>0</v>
      </c>
      <c r="AF103" s="18">
        <v>2500</v>
      </c>
      <c r="AG103" s="18">
        <v>2500</v>
      </c>
      <c r="AH103" s="18">
        <v>5000</v>
      </c>
      <c r="AI103" s="14" t="s">
        <v>43</v>
      </c>
    </row>
    <row r="104" spans="1:35" ht="16.5" customHeight="1">
      <c r="A104">
        <v>9167</v>
      </c>
      <c r="B104" s="12" t="str">
        <f t="shared" si="6"/>
        <v>Normal</v>
      </c>
      <c r="C104" s="13" t="s">
        <v>61</v>
      </c>
      <c r="D104" s="14" t="s">
        <v>50</v>
      </c>
      <c r="E104" s="15">
        <f t="shared" si="7"/>
        <v>5.3</v>
      </c>
      <c r="F104" s="16">
        <f t="shared" si="8"/>
        <v>20.9</v>
      </c>
      <c r="G104" s="16">
        <f t="shared" si="9"/>
        <v>0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24000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6000</v>
      </c>
      <c r="U104" s="18">
        <v>0</v>
      </c>
      <c r="V104" s="18">
        <v>18000</v>
      </c>
      <c r="W104" s="18">
        <v>0</v>
      </c>
      <c r="X104" s="22">
        <v>24000</v>
      </c>
      <c r="Y104" s="16">
        <v>5.3</v>
      </c>
      <c r="Z104" s="23">
        <v>20.9</v>
      </c>
      <c r="AA104" s="22">
        <v>4500</v>
      </c>
      <c r="AB104" s="18">
        <v>1150</v>
      </c>
      <c r="AC104" s="24">
        <v>0.3</v>
      </c>
      <c r="AD104" s="25">
        <f t="shared" si="11"/>
        <v>50</v>
      </c>
      <c r="AE104" s="18">
        <v>0</v>
      </c>
      <c r="AF104" s="18">
        <v>5855</v>
      </c>
      <c r="AG104" s="18">
        <v>5000</v>
      </c>
      <c r="AH104" s="18">
        <v>0</v>
      </c>
      <c r="AI104" s="14" t="s">
        <v>43</v>
      </c>
    </row>
    <row r="105" spans="1:35" ht="16.5" customHeight="1">
      <c r="A105">
        <v>1198</v>
      </c>
      <c r="B105" s="12" t="str">
        <f t="shared" si="6"/>
        <v>OverStock</v>
      </c>
      <c r="C105" s="13" t="s">
        <v>62</v>
      </c>
      <c r="D105" s="14" t="s">
        <v>50</v>
      </c>
      <c r="E105" s="15">
        <f t="shared" si="7"/>
        <v>72.599999999999994</v>
      </c>
      <c r="F105" s="16">
        <f t="shared" si="8"/>
        <v>9.4</v>
      </c>
      <c r="G105" s="16">
        <f t="shared" si="9"/>
        <v>36.9</v>
      </c>
      <c r="H105" s="16">
        <f t="shared" si="10"/>
        <v>4.8</v>
      </c>
      <c r="I105" s="17" t="str">
        <f>IFERROR(VLOOKUP(C105,#REF!,8,FALSE),"")</f>
        <v/>
      </c>
      <c r="J105" s="18">
        <v>90000</v>
      </c>
      <c r="K105" s="18">
        <v>90000</v>
      </c>
      <c r="L105" s="17" t="str">
        <f>IFERROR(VLOOKUP(C105,#REF!,11,FALSE),"")</f>
        <v/>
      </c>
      <c r="M105" s="18">
        <v>177000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42000</v>
      </c>
      <c r="U105" s="18">
        <v>0</v>
      </c>
      <c r="V105" s="18">
        <v>135000</v>
      </c>
      <c r="W105" s="18">
        <v>0</v>
      </c>
      <c r="X105" s="22">
        <v>267000</v>
      </c>
      <c r="Y105" s="16">
        <v>109.5</v>
      </c>
      <c r="Z105" s="23">
        <v>14.1</v>
      </c>
      <c r="AA105" s="22">
        <v>2438</v>
      </c>
      <c r="AB105" s="18">
        <v>18906</v>
      </c>
      <c r="AC105" s="24">
        <v>7.8</v>
      </c>
      <c r="AD105" s="25">
        <f t="shared" si="11"/>
        <v>150</v>
      </c>
      <c r="AE105" s="18">
        <v>2062</v>
      </c>
      <c r="AF105" s="18">
        <v>106282</v>
      </c>
      <c r="AG105" s="18">
        <v>61810</v>
      </c>
      <c r="AH105" s="18">
        <v>0</v>
      </c>
      <c r="AI105" s="14" t="s">
        <v>43</v>
      </c>
    </row>
    <row r="106" spans="1:35" ht="16.5" customHeight="1">
      <c r="A106">
        <v>5879</v>
      </c>
      <c r="B106" s="12" t="str">
        <f t="shared" si="6"/>
        <v>Normal</v>
      </c>
      <c r="C106" s="13" t="s">
        <v>63</v>
      </c>
      <c r="D106" s="14" t="s">
        <v>50</v>
      </c>
      <c r="E106" s="15">
        <f t="shared" si="7"/>
        <v>8</v>
      </c>
      <c r="F106" s="16">
        <f t="shared" si="8"/>
        <v>9.6</v>
      </c>
      <c r="G106" s="16">
        <f t="shared" si="9"/>
        <v>2.7</v>
      </c>
      <c r="H106" s="16">
        <f t="shared" si="10"/>
        <v>3.3</v>
      </c>
      <c r="I106" s="17" t="str">
        <f>IFERROR(VLOOKUP(C106,#REF!,8,FALSE),"")</f>
        <v/>
      </c>
      <c r="J106" s="18">
        <v>171000</v>
      </c>
      <c r="K106" s="18">
        <v>171000</v>
      </c>
      <c r="L106" s="17" t="str">
        <f>IFERROR(VLOOKUP(C106,#REF!,11,FALSE),"")</f>
        <v/>
      </c>
      <c r="M106" s="18">
        <v>496500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160500</v>
      </c>
      <c r="U106" s="18">
        <v>0</v>
      </c>
      <c r="V106" s="18">
        <v>336000</v>
      </c>
      <c r="W106" s="18">
        <v>0</v>
      </c>
      <c r="X106" s="22">
        <v>667500</v>
      </c>
      <c r="Y106" s="16">
        <v>10.7</v>
      </c>
      <c r="Z106" s="23">
        <v>12.9</v>
      </c>
      <c r="AA106" s="22">
        <v>62250</v>
      </c>
      <c r="AB106" s="18">
        <v>51904</v>
      </c>
      <c r="AC106" s="24">
        <v>0.8</v>
      </c>
      <c r="AD106" s="25">
        <f t="shared" si="11"/>
        <v>100</v>
      </c>
      <c r="AE106" s="18">
        <v>43421</v>
      </c>
      <c r="AF106" s="18">
        <v>287917</v>
      </c>
      <c r="AG106" s="18">
        <v>136800</v>
      </c>
      <c r="AH106" s="18">
        <v>0</v>
      </c>
      <c r="AI106" s="14" t="s">
        <v>43</v>
      </c>
    </row>
    <row r="107" spans="1:35" ht="16.5" customHeight="1">
      <c r="A107">
        <v>1201</v>
      </c>
      <c r="B107" s="12" t="str">
        <f t="shared" si="6"/>
        <v>None</v>
      </c>
      <c r="C107" s="13" t="s">
        <v>64</v>
      </c>
      <c r="D107" s="14" t="s">
        <v>41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51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43</v>
      </c>
    </row>
    <row r="108" spans="1:35" ht="16.5" customHeight="1">
      <c r="A108">
        <v>1202</v>
      </c>
      <c r="B108" s="12" t="str">
        <f t="shared" si="6"/>
        <v>OverStock</v>
      </c>
      <c r="C108" s="13" t="s">
        <v>66</v>
      </c>
      <c r="D108" s="14" t="s">
        <v>41</v>
      </c>
      <c r="E108" s="15">
        <f t="shared" si="7"/>
        <v>3</v>
      </c>
      <c r="F108" s="16">
        <f t="shared" si="8"/>
        <v>2.2999999999999998</v>
      </c>
      <c r="G108" s="16">
        <f t="shared" si="9"/>
        <v>18</v>
      </c>
      <c r="H108" s="16">
        <f t="shared" si="10"/>
        <v>13.5</v>
      </c>
      <c r="I108" s="17" t="str">
        <f>IFERROR(VLOOKUP(C108,#REF!,8,FALSE),"")</f>
        <v/>
      </c>
      <c r="J108" s="18">
        <v>45000</v>
      </c>
      <c r="K108" s="18">
        <v>45000</v>
      </c>
      <c r="L108" s="17" t="str">
        <f>IFERROR(VLOOKUP(C108,#REF!,11,FALSE),"")</f>
        <v/>
      </c>
      <c r="M108" s="18">
        <v>7500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7500</v>
      </c>
      <c r="W108" s="18">
        <v>0</v>
      </c>
      <c r="X108" s="22">
        <v>52500</v>
      </c>
      <c r="Y108" s="16">
        <v>21</v>
      </c>
      <c r="Z108" s="23">
        <v>15.8</v>
      </c>
      <c r="AA108" s="22">
        <v>2500</v>
      </c>
      <c r="AB108" s="18">
        <v>3333</v>
      </c>
      <c r="AC108" s="24">
        <v>1.3</v>
      </c>
      <c r="AD108" s="25">
        <f t="shared" si="11"/>
        <v>100</v>
      </c>
      <c r="AE108" s="18">
        <v>0</v>
      </c>
      <c r="AF108" s="18">
        <v>20000</v>
      </c>
      <c r="AG108" s="18">
        <v>10000</v>
      </c>
      <c r="AH108" s="18">
        <v>20000</v>
      </c>
      <c r="AI108" s="14" t="s">
        <v>43</v>
      </c>
    </row>
    <row r="109" spans="1:35" ht="16.5" customHeight="1">
      <c r="A109">
        <v>5115</v>
      </c>
      <c r="B109" s="12" t="str">
        <f t="shared" si="6"/>
        <v>Normal</v>
      </c>
      <c r="C109" s="13" t="s">
        <v>67</v>
      </c>
      <c r="D109" s="14" t="s">
        <v>41</v>
      </c>
      <c r="E109" s="15">
        <f t="shared" si="7"/>
        <v>3.6</v>
      </c>
      <c r="F109" s="16">
        <f t="shared" si="8"/>
        <v>4.2</v>
      </c>
      <c r="G109" s="16">
        <f t="shared" si="9"/>
        <v>0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12500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12500</v>
      </c>
      <c r="W109" s="18">
        <v>0</v>
      </c>
      <c r="X109" s="22">
        <v>12500</v>
      </c>
      <c r="Y109" s="16">
        <v>3.6</v>
      </c>
      <c r="Z109" s="23">
        <v>4.2</v>
      </c>
      <c r="AA109" s="22">
        <v>3438</v>
      </c>
      <c r="AB109" s="18">
        <v>2985</v>
      </c>
      <c r="AC109" s="24">
        <v>0.9</v>
      </c>
      <c r="AD109" s="25">
        <f t="shared" si="11"/>
        <v>100</v>
      </c>
      <c r="AE109" s="18">
        <v>4668</v>
      </c>
      <c r="AF109" s="18">
        <v>13200</v>
      </c>
      <c r="AG109" s="18">
        <v>11800</v>
      </c>
      <c r="AH109" s="18">
        <v>4600</v>
      </c>
      <c r="AI109" s="14" t="s">
        <v>43</v>
      </c>
    </row>
    <row r="110" spans="1:35" ht="16.5" customHeight="1">
      <c r="A110">
        <v>8400</v>
      </c>
      <c r="B110" s="12" t="str">
        <f t="shared" si="6"/>
        <v>OverStock</v>
      </c>
      <c r="C110" s="13" t="s">
        <v>68</v>
      </c>
      <c r="D110" s="14" t="s">
        <v>41</v>
      </c>
      <c r="E110" s="15">
        <f t="shared" si="7"/>
        <v>2.2999999999999998</v>
      </c>
      <c r="F110" s="16">
        <f t="shared" si="8"/>
        <v>4.9000000000000004</v>
      </c>
      <c r="G110" s="16">
        <f t="shared" si="9"/>
        <v>18.399999999999999</v>
      </c>
      <c r="H110" s="16">
        <f t="shared" si="10"/>
        <v>39</v>
      </c>
      <c r="I110" s="17" t="str">
        <f>IFERROR(VLOOKUP(C110,#REF!,8,FALSE),"")</f>
        <v/>
      </c>
      <c r="J110" s="18">
        <v>2898000</v>
      </c>
      <c r="K110" s="18">
        <v>2898000</v>
      </c>
      <c r="L110" s="17" t="str">
        <f>IFERROR(VLOOKUP(C110,#REF!,11,FALSE),"")</f>
        <v/>
      </c>
      <c r="M110" s="18">
        <v>366000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366000</v>
      </c>
      <c r="W110" s="18">
        <v>0</v>
      </c>
      <c r="X110" s="22">
        <v>3264000</v>
      </c>
      <c r="Y110" s="16">
        <v>20.7</v>
      </c>
      <c r="Z110" s="23">
        <v>43.9</v>
      </c>
      <c r="AA110" s="22">
        <v>157500</v>
      </c>
      <c r="AB110" s="18">
        <v>74320</v>
      </c>
      <c r="AC110" s="24">
        <v>0.5</v>
      </c>
      <c r="AD110" s="25">
        <f t="shared" si="11"/>
        <v>100</v>
      </c>
      <c r="AE110" s="18">
        <v>75000</v>
      </c>
      <c r="AF110" s="18">
        <v>397512</v>
      </c>
      <c r="AG110" s="18">
        <v>301008</v>
      </c>
      <c r="AH110" s="18">
        <v>166951</v>
      </c>
      <c r="AI110" s="14" t="s">
        <v>43</v>
      </c>
    </row>
    <row r="111" spans="1:35" ht="16.5" customHeight="1">
      <c r="A111">
        <v>5201</v>
      </c>
      <c r="B111" s="12" t="str">
        <f t="shared" si="6"/>
        <v>Normal</v>
      </c>
      <c r="C111" s="13" t="s">
        <v>69</v>
      </c>
      <c r="D111" s="14" t="s">
        <v>41</v>
      </c>
      <c r="E111" s="15">
        <f t="shared" si="7"/>
        <v>4.5999999999999996</v>
      </c>
      <c r="F111" s="16">
        <f t="shared" si="8"/>
        <v>8.1999999999999993</v>
      </c>
      <c r="G111" s="16">
        <f t="shared" si="9"/>
        <v>7.3</v>
      </c>
      <c r="H111" s="16">
        <f t="shared" si="10"/>
        <v>13.1</v>
      </c>
      <c r="I111" s="17" t="str">
        <f>IFERROR(VLOOKUP(C111,#REF!,8,FALSE),"")</f>
        <v/>
      </c>
      <c r="J111" s="18">
        <v>96000</v>
      </c>
      <c r="K111" s="18">
        <v>96000</v>
      </c>
      <c r="L111" s="17" t="str">
        <f>IFERROR(VLOOKUP(C111,#REF!,11,FALSE),"")</f>
        <v/>
      </c>
      <c r="M111" s="18">
        <v>60000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60000</v>
      </c>
      <c r="W111" s="18">
        <v>0</v>
      </c>
      <c r="X111" s="22">
        <v>156000</v>
      </c>
      <c r="Y111" s="16">
        <v>11.9</v>
      </c>
      <c r="Z111" s="23">
        <v>21.3</v>
      </c>
      <c r="AA111" s="22">
        <v>13125</v>
      </c>
      <c r="AB111" s="18">
        <v>7333</v>
      </c>
      <c r="AC111" s="24">
        <v>0.6</v>
      </c>
      <c r="AD111" s="25">
        <f t="shared" si="11"/>
        <v>100</v>
      </c>
      <c r="AE111" s="18">
        <v>30000</v>
      </c>
      <c r="AF111" s="18">
        <v>24000</v>
      </c>
      <c r="AG111" s="18">
        <v>18000</v>
      </c>
      <c r="AH111" s="18">
        <v>9000</v>
      </c>
      <c r="AI111" s="14" t="s">
        <v>43</v>
      </c>
    </row>
    <row r="112" spans="1:35" ht="16.5" customHeight="1">
      <c r="A112">
        <v>2748</v>
      </c>
      <c r="B112" s="12" t="str">
        <f t="shared" si="6"/>
        <v>Normal</v>
      </c>
      <c r="C112" s="13" t="s">
        <v>70</v>
      </c>
      <c r="D112" s="14" t="s">
        <v>41</v>
      </c>
      <c r="E112" s="15">
        <f t="shared" si="7"/>
        <v>2.7</v>
      </c>
      <c r="F112" s="16">
        <f t="shared" si="8"/>
        <v>9</v>
      </c>
      <c r="G112" s="16">
        <f t="shared" si="9"/>
        <v>0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6000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6000</v>
      </c>
      <c r="W112" s="18">
        <v>0</v>
      </c>
      <c r="X112" s="22">
        <v>6000</v>
      </c>
      <c r="Y112" s="16">
        <v>2.7</v>
      </c>
      <c r="Z112" s="23">
        <v>9</v>
      </c>
      <c r="AA112" s="22">
        <v>2250</v>
      </c>
      <c r="AB112" s="18">
        <v>666</v>
      </c>
      <c r="AC112" s="24">
        <v>0.3</v>
      </c>
      <c r="AD112" s="25">
        <f t="shared" si="11"/>
        <v>50</v>
      </c>
      <c r="AE112" s="18">
        <v>3000</v>
      </c>
      <c r="AF112" s="18">
        <v>0</v>
      </c>
      <c r="AG112" s="18">
        <v>3000</v>
      </c>
      <c r="AH112" s="18">
        <v>6000</v>
      </c>
      <c r="AI112" s="14" t="s">
        <v>43</v>
      </c>
    </row>
    <row r="113" spans="1:35" ht="16.5" customHeight="1">
      <c r="A113">
        <v>1203</v>
      </c>
      <c r="B113" s="12" t="str">
        <f t="shared" si="6"/>
        <v>Normal</v>
      </c>
      <c r="C113" s="13" t="s">
        <v>71</v>
      </c>
      <c r="D113" s="14" t="s">
        <v>41</v>
      </c>
      <c r="E113" s="15">
        <f t="shared" si="7"/>
        <v>4</v>
      </c>
      <c r="F113" s="16">
        <f t="shared" si="8"/>
        <v>4.5</v>
      </c>
      <c r="G113" s="16">
        <f t="shared" si="9"/>
        <v>0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27000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27000</v>
      </c>
      <c r="W113" s="18">
        <v>0</v>
      </c>
      <c r="X113" s="22">
        <v>27000</v>
      </c>
      <c r="Y113" s="16">
        <v>4</v>
      </c>
      <c r="Z113" s="23">
        <v>4.5</v>
      </c>
      <c r="AA113" s="22">
        <v>6750</v>
      </c>
      <c r="AB113" s="18">
        <v>6000</v>
      </c>
      <c r="AC113" s="24">
        <v>0.9</v>
      </c>
      <c r="AD113" s="25">
        <f t="shared" si="11"/>
        <v>100</v>
      </c>
      <c r="AE113" s="18">
        <v>6000</v>
      </c>
      <c r="AF113" s="18">
        <v>30000</v>
      </c>
      <c r="AG113" s="18">
        <v>24000</v>
      </c>
      <c r="AH113" s="18">
        <v>9000</v>
      </c>
      <c r="AI113" s="14" t="s">
        <v>43</v>
      </c>
    </row>
    <row r="114" spans="1:35" ht="16.5" customHeight="1">
      <c r="A114">
        <v>3109</v>
      </c>
      <c r="B114" s="12" t="str">
        <f t="shared" si="6"/>
        <v>None</v>
      </c>
      <c r="C114" s="13" t="s">
        <v>72</v>
      </c>
      <c r="D114" s="14" t="s">
        <v>41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 t="s">
        <v>39</v>
      </c>
      <c r="Z114" s="23" t="s">
        <v>39</v>
      </c>
      <c r="AA114" s="22">
        <v>0</v>
      </c>
      <c r="AB114" s="18">
        <v>0</v>
      </c>
      <c r="AC114" s="24" t="s">
        <v>51</v>
      </c>
      <c r="AD114" s="25" t="str">
        <f t="shared" si="11"/>
        <v>E</v>
      </c>
      <c r="AE114" s="18">
        <v>0</v>
      </c>
      <c r="AF114" s="18">
        <v>0</v>
      </c>
      <c r="AG114" s="18">
        <v>3000</v>
      </c>
      <c r="AH114" s="18">
        <v>0</v>
      </c>
      <c r="AI114" s="14" t="s">
        <v>43</v>
      </c>
    </row>
    <row r="115" spans="1:35" ht="16.5" customHeight="1">
      <c r="A115">
        <v>1206</v>
      </c>
      <c r="B115" s="12" t="str">
        <f t="shared" si="6"/>
        <v>Normal</v>
      </c>
      <c r="C115" s="13" t="s">
        <v>73</v>
      </c>
      <c r="D115" s="14" t="s">
        <v>41</v>
      </c>
      <c r="E115" s="15">
        <f t="shared" si="7"/>
        <v>1.2</v>
      </c>
      <c r="F115" s="16" t="str">
        <f t="shared" si="8"/>
        <v>--</v>
      </c>
      <c r="G115" s="16">
        <f t="shared" si="9"/>
        <v>3.2</v>
      </c>
      <c r="H115" s="16" t="str">
        <f t="shared" si="10"/>
        <v>--</v>
      </c>
      <c r="I115" s="17" t="str">
        <f>IFERROR(VLOOKUP(C115,#REF!,8,FALSE),"")</f>
        <v/>
      </c>
      <c r="J115" s="18">
        <v>57000</v>
      </c>
      <c r="K115" s="18">
        <v>42000</v>
      </c>
      <c r="L115" s="17" t="str">
        <f>IFERROR(VLOOKUP(C115,#REF!,11,FALSE),"")</f>
        <v/>
      </c>
      <c r="M115" s="18">
        <v>21000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21000</v>
      </c>
      <c r="W115" s="18">
        <v>0</v>
      </c>
      <c r="X115" s="22">
        <v>78000</v>
      </c>
      <c r="Y115" s="16">
        <v>4.3</v>
      </c>
      <c r="Z115" s="23" t="s">
        <v>39</v>
      </c>
      <c r="AA115" s="22">
        <v>18000</v>
      </c>
      <c r="AB115" s="18" t="s">
        <v>39</v>
      </c>
      <c r="AC115" s="24" t="s">
        <v>51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43</v>
      </c>
    </row>
    <row r="116" spans="1:35" ht="16.5" customHeight="1">
      <c r="A116">
        <v>1208</v>
      </c>
      <c r="B116" s="12" t="str">
        <f t="shared" si="6"/>
        <v>Normal</v>
      </c>
      <c r="C116" s="13" t="s">
        <v>74</v>
      </c>
      <c r="D116" s="14" t="s">
        <v>41</v>
      </c>
      <c r="E116" s="15">
        <f t="shared" si="7"/>
        <v>0</v>
      </c>
      <c r="F116" s="16" t="str">
        <f t="shared" si="8"/>
        <v>--</v>
      </c>
      <c r="G116" s="16">
        <f t="shared" si="9"/>
        <v>8</v>
      </c>
      <c r="H116" s="16" t="str">
        <f t="shared" si="10"/>
        <v>--</v>
      </c>
      <c r="I116" s="17" t="str">
        <f>IFERROR(VLOOKUP(C116,#REF!,8,FALSE),"")</f>
        <v/>
      </c>
      <c r="J116" s="18">
        <v>6000</v>
      </c>
      <c r="K116" s="18">
        <v>6000</v>
      </c>
      <c r="L116" s="17" t="str">
        <f>IFERROR(VLOOKUP(C116,#REF!,11,FALSE),"")</f>
        <v/>
      </c>
      <c r="M116" s="18">
        <v>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0</v>
      </c>
      <c r="W116" s="18">
        <v>0</v>
      </c>
      <c r="X116" s="22">
        <v>6000</v>
      </c>
      <c r="Y116" s="16">
        <v>8</v>
      </c>
      <c r="Z116" s="23" t="s">
        <v>39</v>
      </c>
      <c r="AA116" s="22">
        <v>750</v>
      </c>
      <c r="AB116" s="18" t="s">
        <v>39</v>
      </c>
      <c r="AC116" s="24" t="s">
        <v>51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43</v>
      </c>
    </row>
    <row r="117" spans="1:35" ht="16.5" customHeight="1">
      <c r="A117">
        <v>1209</v>
      </c>
      <c r="B117" s="12" t="str">
        <f t="shared" si="6"/>
        <v>Normal</v>
      </c>
      <c r="C117" s="13" t="s">
        <v>75</v>
      </c>
      <c r="D117" s="14" t="s">
        <v>41</v>
      </c>
      <c r="E117" s="15">
        <f t="shared" si="7"/>
        <v>1.7</v>
      </c>
      <c r="F117" s="16">
        <f t="shared" si="8"/>
        <v>15.7</v>
      </c>
      <c r="G117" s="16">
        <f t="shared" si="9"/>
        <v>0</v>
      </c>
      <c r="H117" s="16">
        <f t="shared" si="10"/>
        <v>0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159000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159000</v>
      </c>
      <c r="W117" s="18">
        <v>0</v>
      </c>
      <c r="X117" s="22">
        <v>159000</v>
      </c>
      <c r="Y117" s="16">
        <v>1.7</v>
      </c>
      <c r="Z117" s="23">
        <v>15.7</v>
      </c>
      <c r="AA117" s="22">
        <v>92625</v>
      </c>
      <c r="AB117" s="18">
        <v>10151</v>
      </c>
      <c r="AC117" s="24">
        <v>0.1</v>
      </c>
      <c r="AD117" s="25">
        <f t="shared" si="11"/>
        <v>50</v>
      </c>
      <c r="AE117" s="18">
        <v>6000</v>
      </c>
      <c r="AF117" s="18">
        <v>43218</v>
      </c>
      <c r="AG117" s="18">
        <v>63790</v>
      </c>
      <c r="AH117" s="18">
        <v>62309</v>
      </c>
      <c r="AI117" s="14" t="s">
        <v>43</v>
      </c>
    </row>
    <row r="118" spans="1:35" ht="16.5" customHeight="1">
      <c r="A118">
        <v>6412</v>
      </c>
      <c r="B118" s="12" t="str">
        <f t="shared" si="6"/>
        <v>Normal</v>
      </c>
      <c r="C118" s="13" t="s">
        <v>76</v>
      </c>
      <c r="D118" s="14" t="s">
        <v>41</v>
      </c>
      <c r="E118" s="15">
        <f t="shared" si="7"/>
        <v>0</v>
      </c>
      <c r="F118" s="16" t="str">
        <f t="shared" si="8"/>
        <v>--</v>
      </c>
      <c r="G118" s="16">
        <f t="shared" si="9"/>
        <v>0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0</v>
      </c>
      <c r="Y118" s="16">
        <v>0</v>
      </c>
      <c r="Z118" s="23" t="s">
        <v>39</v>
      </c>
      <c r="AA118" s="22">
        <v>750</v>
      </c>
      <c r="AB118" s="18">
        <v>0</v>
      </c>
      <c r="AC118" s="24" t="s">
        <v>51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43</v>
      </c>
    </row>
    <row r="119" spans="1:35" ht="16.5" customHeight="1">
      <c r="A119">
        <v>1212</v>
      </c>
      <c r="B119" s="12" t="str">
        <f t="shared" si="6"/>
        <v>Normal</v>
      </c>
      <c r="C119" s="13" t="s">
        <v>77</v>
      </c>
      <c r="D119" s="14" t="s">
        <v>41</v>
      </c>
      <c r="E119" s="15">
        <f t="shared" si="7"/>
        <v>0.3</v>
      </c>
      <c r="F119" s="16">
        <f t="shared" si="8"/>
        <v>0.8</v>
      </c>
      <c r="G119" s="16">
        <f t="shared" si="9"/>
        <v>0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2500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2500</v>
      </c>
      <c r="W119" s="18">
        <v>0</v>
      </c>
      <c r="X119" s="22">
        <v>2500</v>
      </c>
      <c r="Y119" s="16">
        <v>0.3</v>
      </c>
      <c r="Z119" s="23">
        <v>0.8</v>
      </c>
      <c r="AA119" s="22">
        <v>8125</v>
      </c>
      <c r="AB119" s="18">
        <v>3333</v>
      </c>
      <c r="AC119" s="24">
        <v>0.4</v>
      </c>
      <c r="AD119" s="25">
        <f t="shared" si="11"/>
        <v>50</v>
      </c>
      <c r="AE119" s="18">
        <v>0</v>
      </c>
      <c r="AF119" s="18">
        <v>15000</v>
      </c>
      <c r="AG119" s="18">
        <v>30000</v>
      </c>
      <c r="AH119" s="18">
        <v>42000</v>
      </c>
      <c r="AI119" s="14" t="s">
        <v>43</v>
      </c>
    </row>
    <row r="120" spans="1:35" ht="16.5" customHeight="1">
      <c r="A120">
        <v>1213</v>
      </c>
      <c r="B120" s="12" t="str">
        <f t="shared" si="6"/>
        <v>Normal</v>
      </c>
      <c r="C120" s="13" t="s">
        <v>78</v>
      </c>
      <c r="D120" s="14" t="s">
        <v>41</v>
      </c>
      <c r="E120" s="15">
        <f t="shared" si="7"/>
        <v>1.7</v>
      </c>
      <c r="F120" s="16">
        <f t="shared" si="8"/>
        <v>6.2</v>
      </c>
      <c r="G120" s="16">
        <f t="shared" si="9"/>
        <v>0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30000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30000</v>
      </c>
      <c r="W120" s="18">
        <v>0</v>
      </c>
      <c r="X120" s="22">
        <v>30000</v>
      </c>
      <c r="Y120" s="16">
        <v>1.7</v>
      </c>
      <c r="Z120" s="23">
        <v>6.2</v>
      </c>
      <c r="AA120" s="22">
        <v>18125</v>
      </c>
      <c r="AB120" s="18">
        <v>4822</v>
      </c>
      <c r="AC120" s="24">
        <v>0.3</v>
      </c>
      <c r="AD120" s="25">
        <f t="shared" si="11"/>
        <v>50</v>
      </c>
      <c r="AE120" s="18">
        <v>5860</v>
      </c>
      <c r="AF120" s="18">
        <v>31613</v>
      </c>
      <c r="AG120" s="18">
        <v>6734</v>
      </c>
      <c r="AH120" s="18">
        <v>1010</v>
      </c>
      <c r="AI120" s="14" t="s">
        <v>43</v>
      </c>
    </row>
    <row r="121" spans="1:35" ht="16.5" customHeight="1">
      <c r="A121">
        <v>5024</v>
      </c>
      <c r="B121" s="12" t="str">
        <f t="shared" si="6"/>
        <v>Normal</v>
      </c>
      <c r="C121" s="13" t="s">
        <v>79</v>
      </c>
      <c r="D121" s="14" t="s">
        <v>41</v>
      </c>
      <c r="E121" s="15">
        <f t="shared" si="7"/>
        <v>1.5</v>
      </c>
      <c r="F121" s="16">
        <f t="shared" si="8"/>
        <v>3.2</v>
      </c>
      <c r="G121" s="16">
        <f t="shared" si="9"/>
        <v>1.8</v>
      </c>
      <c r="H121" s="16">
        <f t="shared" si="10"/>
        <v>3.8</v>
      </c>
      <c r="I121" s="17" t="str">
        <f>IFERROR(VLOOKUP(C121,#REF!,8,FALSE),"")</f>
        <v/>
      </c>
      <c r="J121" s="18">
        <v>60000</v>
      </c>
      <c r="K121" s="18">
        <v>60000</v>
      </c>
      <c r="L121" s="17" t="str">
        <f>IFERROR(VLOOKUP(C121,#REF!,11,FALSE),"")</f>
        <v/>
      </c>
      <c r="M121" s="18">
        <v>50000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50000</v>
      </c>
      <c r="W121" s="18">
        <v>0</v>
      </c>
      <c r="X121" s="22">
        <v>110000</v>
      </c>
      <c r="Y121" s="16">
        <v>3.3</v>
      </c>
      <c r="Z121" s="23">
        <v>7</v>
      </c>
      <c r="AA121" s="22">
        <v>33126</v>
      </c>
      <c r="AB121" s="18">
        <v>15632</v>
      </c>
      <c r="AC121" s="24">
        <v>0.5</v>
      </c>
      <c r="AD121" s="25">
        <f t="shared" si="11"/>
        <v>100</v>
      </c>
      <c r="AE121" s="18">
        <v>17106</v>
      </c>
      <c r="AF121" s="18">
        <v>96770</v>
      </c>
      <c r="AG121" s="18">
        <v>29497</v>
      </c>
      <c r="AH121" s="18">
        <v>18264</v>
      </c>
      <c r="AI121" s="14" t="s">
        <v>43</v>
      </c>
    </row>
    <row r="122" spans="1:35" ht="16.5" customHeight="1">
      <c r="A122">
        <v>1214</v>
      </c>
      <c r="B122" s="12" t="str">
        <f t="shared" si="6"/>
        <v>Normal</v>
      </c>
      <c r="C122" s="13" t="s">
        <v>80</v>
      </c>
      <c r="D122" s="14" t="s">
        <v>41</v>
      </c>
      <c r="E122" s="15">
        <f t="shared" si="7"/>
        <v>0</v>
      </c>
      <c r="F122" s="16" t="str">
        <f t="shared" si="8"/>
        <v>--</v>
      </c>
      <c r="G122" s="16">
        <f t="shared" si="9"/>
        <v>0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0</v>
      </c>
      <c r="Y122" s="16">
        <v>0</v>
      </c>
      <c r="Z122" s="23" t="s">
        <v>39</v>
      </c>
      <c r="AA122" s="22">
        <v>1250</v>
      </c>
      <c r="AB122" s="18" t="s">
        <v>39</v>
      </c>
      <c r="AC122" s="24" t="s">
        <v>51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43</v>
      </c>
    </row>
    <row r="123" spans="1:35" ht="16.5" customHeight="1">
      <c r="A123">
        <v>4945</v>
      </c>
      <c r="B123" s="12" t="str">
        <f t="shared" si="6"/>
        <v>Normal</v>
      </c>
      <c r="C123" s="13" t="s">
        <v>81</v>
      </c>
      <c r="D123" s="14" t="s">
        <v>41</v>
      </c>
      <c r="E123" s="15">
        <f t="shared" si="7"/>
        <v>5.5</v>
      </c>
      <c r="F123" s="16">
        <f t="shared" si="8"/>
        <v>38.799999999999997</v>
      </c>
      <c r="G123" s="16">
        <f t="shared" si="9"/>
        <v>0.1</v>
      </c>
      <c r="H123" s="16">
        <f t="shared" si="10"/>
        <v>0.4</v>
      </c>
      <c r="I123" s="17" t="str">
        <f>IFERROR(VLOOKUP(C123,#REF!,8,FALSE),"")</f>
        <v/>
      </c>
      <c r="J123" s="18">
        <v>1000</v>
      </c>
      <c r="K123" s="18">
        <v>1000</v>
      </c>
      <c r="L123" s="17" t="str">
        <f>IFERROR(VLOOKUP(C123,#REF!,11,FALSE),"")</f>
        <v/>
      </c>
      <c r="M123" s="18">
        <v>90000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90000</v>
      </c>
      <c r="W123" s="18">
        <v>0</v>
      </c>
      <c r="X123" s="22">
        <v>91000</v>
      </c>
      <c r="Y123" s="16">
        <v>5.5</v>
      </c>
      <c r="Z123" s="23">
        <v>39.200000000000003</v>
      </c>
      <c r="AA123" s="22">
        <v>16500</v>
      </c>
      <c r="AB123" s="18">
        <v>2321</v>
      </c>
      <c r="AC123" s="24">
        <v>0.1</v>
      </c>
      <c r="AD123" s="25">
        <f t="shared" si="11"/>
        <v>50</v>
      </c>
      <c r="AE123" s="18">
        <v>0</v>
      </c>
      <c r="AF123" s="18">
        <v>9367</v>
      </c>
      <c r="AG123" s="18">
        <v>15972</v>
      </c>
      <c r="AH123" s="18">
        <v>19838</v>
      </c>
      <c r="AI123" s="14" t="s">
        <v>43</v>
      </c>
    </row>
    <row r="124" spans="1:35" ht="16.5" customHeight="1">
      <c r="A124">
        <v>5882</v>
      </c>
      <c r="B124" s="12" t="str">
        <f t="shared" si="6"/>
        <v>FCST</v>
      </c>
      <c r="C124" s="13" t="s">
        <v>82</v>
      </c>
      <c r="D124" s="14" t="s">
        <v>41</v>
      </c>
      <c r="E124" s="15" t="str">
        <f t="shared" si="7"/>
        <v>前八週無拉料</v>
      </c>
      <c r="F124" s="16">
        <f t="shared" si="8"/>
        <v>0</v>
      </c>
      <c r="G124" s="16" t="str">
        <f t="shared" si="9"/>
        <v>--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0</v>
      </c>
      <c r="N124" s="19" t="s">
        <v>39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0</v>
      </c>
      <c r="Y124" s="16" t="s">
        <v>39</v>
      </c>
      <c r="Z124" s="23">
        <v>0</v>
      </c>
      <c r="AA124" s="22">
        <v>0</v>
      </c>
      <c r="AB124" s="18">
        <v>333</v>
      </c>
      <c r="AC124" s="24" t="s">
        <v>59</v>
      </c>
      <c r="AD124" s="25" t="str">
        <f t="shared" si="11"/>
        <v>F</v>
      </c>
      <c r="AE124" s="18">
        <v>0</v>
      </c>
      <c r="AF124" s="18">
        <v>0</v>
      </c>
      <c r="AG124" s="18">
        <v>3000</v>
      </c>
      <c r="AH124" s="18">
        <v>0</v>
      </c>
      <c r="AI124" s="14" t="s">
        <v>43</v>
      </c>
    </row>
    <row r="125" spans="1:35" ht="16.5" customHeight="1">
      <c r="A125">
        <v>1218</v>
      </c>
      <c r="B125" s="12" t="str">
        <f t="shared" si="6"/>
        <v>FCST</v>
      </c>
      <c r="C125" s="13" t="s">
        <v>83</v>
      </c>
      <c r="D125" s="14" t="s">
        <v>41</v>
      </c>
      <c r="E125" s="15" t="str">
        <f t="shared" si="7"/>
        <v>前八週無拉料</v>
      </c>
      <c r="F125" s="16">
        <f t="shared" si="8"/>
        <v>0</v>
      </c>
      <c r="G125" s="16" t="str">
        <f t="shared" si="9"/>
        <v>--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39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 t="s">
        <v>39</v>
      </c>
      <c r="Z125" s="23">
        <v>0</v>
      </c>
      <c r="AA125" s="22">
        <v>0</v>
      </c>
      <c r="AB125" s="18">
        <v>8667</v>
      </c>
      <c r="AC125" s="24" t="s">
        <v>59</v>
      </c>
      <c r="AD125" s="25" t="str">
        <f t="shared" si="11"/>
        <v>F</v>
      </c>
      <c r="AE125" s="18">
        <v>0</v>
      </c>
      <c r="AF125" s="18">
        <v>36000</v>
      </c>
      <c r="AG125" s="18">
        <v>57000</v>
      </c>
      <c r="AH125" s="18">
        <v>45000</v>
      </c>
      <c r="AI125" s="14" t="s">
        <v>43</v>
      </c>
    </row>
    <row r="126" spans="1:35" ht="16.5" customHeight="1">
      <c r="A126">
        <v>1219</v>
      </c>
      <c r="B126" s="12" t="str">
        <f t="shared" si="6"/>
        <v>Normal</v>
      </c>
      <c r="C126" s="13" t="s">
        <v>84</v>
      </c>
      <c r="D126" s="14" t="s">
        <v>41</v>
      </c>
      <c r="E126" s="15">
        <f t="shared" si="7"/>
        <v>5.3</v>
      </c>
      <c r="F126" s="16" t="str">
        <f t="shared" si="8"/>
        <v>--</v>
      </c>
      <c r="G126" s="16">
        <f t="shared" si="9"/>
        <v>2.7</v>
      </c>
      <c r="H126" s="16" t="str">
        <f t="shared" si="10"/>
        <v>--</v>
      </c>
      <c r="I126" s="17" t="str">
        <f>IFERROR(VLOOKUP(C126,#REF!,8,FALSE),"")</f>
        <v/>
      </c>
      <c r="J126" s="18">
        <v>2500</v>
      </c>
      <c r="K126" s="18">
        <v>2500</v>
      </c>
      <c r="L126" s="17" t="str">
        <f>IFERROR(VLOOKUP(C126,#REF!,11,FALSE),"")</f>
        <v/>
      </c>
      <c r="M126" s="18">
        <v>5000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5000</v>
      </c>
      <c r="W126" s="18">
        <v>0</v>
      </c>
      <c r="X126" s="22">
        <v>7500</v>
      </c>
      <c r="Y126" s="16">
        <v>8</v>
      </c>
      <c r="Z126" s="23" t="s">
        <v>39</v>
      </c>
      <c r="AA126" s="22">
        <v>938</v>
      </c>
      <c r="AB126" s="18" t="s">
        <v>39</v>
      </c>
      <c r="AC126" s="24" t="s">
        <v>51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1220</v>
      </c>
      <c r="B127" s="12" t="str">
        <f t="shared" si="6"/>
        <v>Normal</v>
      </c>
      <c r="C127" s="13" t="s">
        <v>85</v>
      </c>
      <c r="D127" s="14" t="s">
        <v>41</v>
      </c>
      <c r="E127" s="15">
        <f t="shared" si="7"/>
        <v>6.3</v>
      </c>
      <c r="F127" s="16">
        <f t="shared" si="8"/>
        <v>23.1</v>
      </c>
      <c r="G127" s="16">
        <f t="shared" si="9"/>
        <v>1.4</v>
      </c>
      <c r="H127" s="16">
        <f t="shared" si="10"/>
        <v>5.0999999999999996</v>
      </c>
      <c r="I127" s="17" t="str">
        <f>IFERROR(VLOOKUP(C127,#REF!,8,FALSE),"")</f>
        <v/>
      </c>
      <c r="J127" s="18">
        <v>10000</v>
      </c>
      <c r="K127" s="18">
        <v>10000</v>
      </c>
      <c r="L127" s="17" t="str">
        <f>IFERROR(VLOOKUP(C127,#REF!,11,FALSE),"")</f>
        <v/>
      </c>
      <c r="M127" s="18">
        <v>45000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45000</v>
      </c>
      <c r="W127" s="18">
        <v>0</v>
      </c>
      <c r="X127" s="22">
        <v>55000</v>
      </c>
      <c r="Y127" s="16">
        <v>7.7</v>
      </c>
      <c r="Z127" s="23">
        <v>28.3</v>
      </c>
      <c r="AA127" s="22">
        <v>7188</v>
      </c>
      <c r="AB127" s="18">
        <v>1944</v>
      </c>
      <c r="AC127" s="24">
        <v>0.3</v>
      </c>
      <c r="AD127" s="25">
        <f t="shared" si="11"/>
        <v>50</v>
      </c>
      <c r="AE127" s="18">
        <v>7500</v>
      </c>
      <c r="AF127" s="18">
        <v>7500</v>
      </c>
      <c r="AG127" s="18">
        <v>2500</v>
      </c>
      <c r="AH127" s="18">
        <v>0</v>
      </c>
      <c r="AI127" s="14" t="s">
        <v>43</v>
      </c>
    </row>
    <row r="128" spans="1:35" ht="16.5" customHeight="1">
      <c r="A128">
        <v>1221</v>
      </c>
      <c r="B128" s="12" t="str">
        <f t="shared" si="6"/>
        <v>Normal</v>
      </c>
      <c r="C128" s="13" t="s">
        <v>86</v>
      </c>
      <c r="D128" s="14" t="s">
        <v>41</v>
      </c>
      <c r="E128" s="15">
        <f t="shared" si="7"/>
        <v>5.7</v>
      </c>
      <c r="F128" s="16">
        <f t="shared" si="8"/>
        <v>9</v>
      </c>
      <c r="G128" s="16">
        <f t="shared" si="9"/>
        <v>1.3</v>
      </c>
      <c r="H128" s="16">
        <f t="shared" si="10"/>
        <v>2.1</v>
      </c>
      <c r="I128" s="17" t="str">
        <f>IFERROR(VLOOKUP(C128,#REF!,8,FALSE),"")</f>
        <v/>
      </c>
      <c r="J128" s="18">
        <v>10000</v>
      </c>
      <c r="K128" s="18">
        <v>10000</v>
      </c>
      <c r="L128" s="17" t="str">
        <f>IFERROR(VLOOKUP(C128,#REF!,11,FALSE),"")</f>
        <v/>
      </c>
      <c r="M128" s="18">
        <v>42500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42500</v>
      </c>
      <c r="W128" s="18">
        <v>0</v>
      </c>
      <c r="X128" s="22">
        <v>52500</v>
      </c>
      <c r="Y128" s="16">
        <v>7</v>
      </c>
      <c r="Z128" s="23">
        <v>11.1</v>
      </c>
      <c r="AA128" s="22">
        <v>7500</v>
      </c>
      <c r="AB128" s="18">
        <v>4722</v>
      </c>
      <c r="AC128" s="24">
        <v>0.6</v>
      </c>
      <c r="AD128" s="25">
        <f t="shared" si="11"/>
        <v>100</v>
      </c>
      <c r="AE128" s="18">
        <v>22500</v>
      </c>
      <c r="AF128" s="18">
        <v>20000</v>
      </c>
      <c r="AG128" s="18">
        <v>10000</v>
      </c>
      <c r="AH128" s="18">
        <v>0</v>
      </c>
      <c r="AI128" s="14" t="s">
        <v>43</v>
      </c>
    </row>
    <row r="129" spans="1:35" ht="16.5" customHeight="1">
      <c r="A129">
        <v>1222</v>
      </c>
      <c r="B129" s="12" t="str">
        <f t="shared" si="6"/>
        <v>OverStock</v>
      </c>
      <c r="C129" s="13" t="s">
        <v>87</v>
      </c>
      <c r="D129" s="14" t="s">
        <v>41</v>
      </c>
      <c r="E129" s="15">
        <f t="shared" si="7"/>
        <v>6.7</v>
      </c>
      <c r="F129" s="16">
        <f t="shared" si="8"/>
        <v>37.5</v>
      </c>
      <c r="G129" s="16">
        <f t="shared" si="9"/>
        <v>10.7</v>
      </c>
      <c r="H129" s="16">
        <f t="shared" si="10"/>
        <v>60.1</v>
      </c>
      <c r="I129" s="17" t="str">
        <f>IFERROR(VLOOKUP(C129,#REF!,8,FALSE),"")</f>
        <v/>
      </c>
      <c r="J129" s="18">
        <v>20000</v>
      </c>
      <c r="K129" s="18">
        <v>20000</v>
      </c>
      <c r="L129" s="17" t="str">
        <f>IFERROR(VLOOKUP(C129,#REF!,11,FALSE),"")</f>
        <v/>
      </c>
      <c r="M129" s="18">
        <v>12500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12500</v>
      </c>
      <c r="W129" s="18">
        <v>0</v>
      </c>
      <c r="X129" s="22">
        <v>32500</v>
      </c>
      <c r="Y129" s="16">
        <v>17.3</v>
      </c>
      <c r="Z129" s="23">
        <v>97.6</v>
      </c>
      <c r="AA129" s="22">
        <v>1875</v>
      </c>
      <c r="AB129" s="18">
        <v>333</v>
      </c>
      <c r="AC129" s="24">
        <v>0.2</v>
      </c>
      <c r="AD129" s="25">
        <f t="shared" si="11"/>
        <v>50</v>
      </c>
      <c r="AE129" s="18">
        <v>0</v>
      </c>
      <c r="AF129" s="18">
        <v>3000</v>
      </c>
      <c r="AG129" s="18">
        <v>3000</v>
      </c>
      <c r="AH129" s="18">
        <v>0</v>
      </c>
      <c r="AI129" s="14" t="s">
        <v>43</v>
      </c>
    </row>
    <row r="130" spans="1:35" ht="16.5" customHeight="1">
      <c r="A130">
        <v>5113</v>
      </c>
      <c r="B130" s="12" t="str">
        <f t="shared" si="6"/>
        <v>Normal</v>
      </c>
      <c r="C130" s="13" t="s">
        <v>88</v>
      </c>
      <c r="D130" s="14" t="s">
        <v>41</v>
      </c>
      <c r="E130" s="15">
        <f t="shared" si="7"/>
        <v>1.7</v>
      </c>
      <c r="F130" s="16">
        <f t="shared" si="8"/>
        <v>2.8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40000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40000</v>
      </c>
      <c r="W130" s="18">
        <v>0</v>
      </c>
      <c r="X130" s="22">
        <v>40000</v>
      </c>
      <c r="Y130" s="16">
        <v>1.7</v>
      </c>
      <c r="Z130" s="23">
        <v>2.8</v>
      </c>
      <c r="AA130" s="22">
        <v>23125</v>
      </c>
      <c r="AB130" s="18">
        <v>14445</v>
      </c>
      <c r="AC130" s="24">
        <v>0.6</v>
      </c>
      <c r="AD130" s="25">
        <f t="shared" si="11"/>
        <v>100</v>
      </c>
      <c r="AE130" s="18">
        <v>15000</v>
      </c>
      <c r="AF130" s="18">
        <v>72500</v>
      </c>
      <c r="AG130" s="18">
        <v>47500</v>
      </c>
      <c r="AH130" s="18">
        <v>7500</v>
      </c>
      <c r="AI130" s="14" t="s">
        <v>43</v>
      </c>
    </row>
    <row r="131" spans="1:35" ht="16.5" customHeight="1">
      <c r="A131">
        <v>1223</v>
      </c>
      <c r="B131" s="12" t="str">
        <f t="shared" si="6"/>
        <v>Normal</v>
      </c>
      <c r="C131" s="13" t="s">
        <v>89</v>
      </c>
      <c r="D131" s="14" t="s">
        <v>41</v>
      </c>
      <c r="E131" s="15">
        <f t="shared" si="7"/>
        <v>5</v>
      </c>
      <c r="F131" s="16">
        <f t="shared" si="8"/>
        <v>4.5</v>
      </c>
      <c r="G131" s="16">
        <f t="shared" si="9"/>
        <v>0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12500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12500</v>
      </c>
      <c r="W131" s="18">
        <v>0</v>
      </c>
      <c r="X131" s="22">
        <v>12500</v>
      </c>
      <c r="Y131" s="16">
        <v>5</v>
      </c>
      <c r="Z131" s="23">
        <v>4.5</v>
      </c>
      <c r="AA131" s="22">
        <v>2500</v>
      </c>
      <c r="AB131" s="18">
        <v>2778</v>
      </c>
      <c r="AC131" s="24">
        <v>1.1000000000000001</v>
      </c>
      <c r="AD131" s="25">
        <f t="shared" si="11"/>
        <v>100</v>
      </c>
      <c r="AE131" s="18">
        <v>7500</v>
      </c>
      <c r="AF131" s="18">
        <v>15000</v>
      </c>
      <c r="AG131" s="18">
        <v>5000</v>
      </c>
      <c r="AH131" s="18">
        <v>2500</v>
      </c>
      <c r="AI131" s="14" t="s">
        <v>43</v>
      </c>
    </row>
    <row r="132" spans="1:35" ht="16.5" customHeight="1">
      <c r="A132">
        <v>2749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90</v>
      </c>
      <c r="D132" s="14" t="s">
        <v>41</v>
      </c>
      <c r="E132" s="15">
        <f t="shared" ref="E132:E195" si="13">IF(AA132=0,"前八週無拉料",ROUND(M132/AA132,1))</f>
        <v>2.1</v>
      </c>
      <c r="F132" s="16">
        <f t="shared" ref="F132:F195" si="14">IF(OR(AB132=0,LEN(AB132)=0),"--",ROUND(M132/AB132,1))</f>
        <v>1.7</v>
      </c>
      <c r="G132" s="16">
        <f t="shared" ref="G132:G195" si="15">IF(AA132=0,"--",ROUND(J132/AA132,1))</f>
        <v>3.2</v>
      </c>
      <c r="H132" s="16">
        <f t="shared" ref="H132:H195" si="16">IF(OR(AB132=0,LEN(AB132)=0),"--",ROUND(J132/AB132,1))</f>
        <v>2.6</v>
      </c>
      <c r="I132" s="17" t="str">
        <f>IFERROR(VLOOKUP(C132,#REF!,8,FALSE),"")</f>
        <v/>
      </c>
      <c r="J132" s="18">
        <v>157500</v>
      </c>
      <c r="K132" s="18">
        <v>157500</v>
      </c>
      <c r="L132" s="17" t="str">
        <f>IFERROR(VLOOKUP(C132,#REF!,11,FALSE),"")</f>
        <v/>
      </c>
      <c r="M132" s="18">
        <v>102500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102500</v>
      </c>
      <c r="W132" s="18">
        <v>0</v>
      </c>
      <c r="X132" s="22">
        <v>260000</v>
      </c>
      <c r="Y132" s="16">
        <v>5.3</v>
      </c>
      <c r="Z132" s="23">
        <v>4.2</v>
      </c>
      <c r="AA132" s="22">
        <v>49375</v>
      </c>
      <c r="AB132" s="18">
        <v>61389</v>
      </c>
      <c r="AC132" s="24">
        <v>1.2</v>
      </c>
      <c r="AD132" s="25">
        <f t="shared" ref="AD132:AD195" si="17">IF($AC132="E","E",IF($AC132="F","F",IF($AC132&lt;0.5,50,IF($AC132&lt;2,100,150))))</f>
        <v>100</v>
      </c>
      <c r="AE132" s="18">
        <v>77500</v>
      </c>
      <c r="AF132" s="18">
        <v>305000</v>
      </c>
      <c r="AG132" s="18">
        <v>217500</v>
      </c>
      <c r="AH132" s="18">
        <v>35000</v>
      </c>
      <c r="AI132" s="14" t="s">
        <v>43</v>
      </c>
    </row>
    <row r="133" spans="1:35" ht="16.5" customHeight="1">
      <c r="A133">
        <v>3041</v>
      </c>
      <c r="B133" s="12" t="str">
        <f t="shared" si="12"/>
        <v>Normal</v>
      </c>
      <c r="C133" s="13" t="s">
        <v>91</v>
      </c>
      <c r="D133" s="14" t="s">
        <v>41</v>
      </c>
      <c r="E133" s="15">
        <f t="shared" si="13"/>
        <v>4</v>
      </c>
      <c r="F133" s="16">
        <f t="shared" si="14"/>
        <v>21</v>
      </c>
      <c r="G133" s="16">
        <f t="shared" si="15"/>
        <v>1.1000000000000001</v>
      </c>
      <c r="H133" s="16">
        <f t="shared" si="16"/>
        <v>6</v>
      </c>
      <c r="I133" s="17" t="str">
        <f>IFERROR(VLOOKUP(C133,#REF!,8,FALSE),"")</f>
        <v/>
      </c>
      <c r="J133" s="18">
        <v>5000</v>
      </c>
      <c r="K133" s="18">
        <v>5000</v>
      </c>
      <c r="L133" s="17" t="str">
        <f>IFERROR(VLOOKUP(C133,#REF!,11,FALSE),"")</f>
        <v/>
      </c>
      <c r="M133" s="18">
        <v>17500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17500</v>
      </c>
      <c r="W133" s="18">
        <v>0</v>
      </c>
      <c r="X133" s="22">
        <v>22500</v>
      </c>
      <c r="Y133" s="16">
        <v>5.0999999999999996</v>
      </c>
      <c r="Z133" s="23">
        <v>27</v>
      </c>
      <c r="AA133" s="22">
        <v>4375</v>
      </c>
      <c r="AB133" s="18">
        <v>833</v>
      </c>
      <c r="AC133" s="24">
        <v>0.2</v>
      </c>
      <c r="AD133" s="25">
        <f t="shared" si="17"/>
        <v>50</v>
      </c>
      <c r="AE133" s="18">
        <v>2500</v>
      </c>
      <c r="AF133" s="18">
        <v>5000</v>
      </c>
      <c r="AG133" s="18">
        <v>0</v>
      </c>
      <c r="AH133" s="18">
        <v>0</v>
      </c>
      <c r="AI133" s="14" t="s">
        <v>43</v>
      </c>
    </row>
    <row r="134" spans="1:35" ht="16.5" customHeight="1">
      <c r="A134">
        <v>2750</v>
      </c>
      <c r="B134" s="12" t="str">
        <f t="shared" si="12"/>
        <v>Normal</v>
      </c>
      <c r="C134" s="13" t="s">
        <v>92</v>
      </c>
      <c r="D134" s="14" t="s">
        <v>41</v>
      </c>
      <c r="E134" s="15">
        <f t="shared" si="13"/>
        <v>0</v>
      </c>
      <c r="F134" s="16">
        <f t="shared" si="14"/>
        <v>0</v>
      </c>
      <c r="G134" s="16">
        <f t="shared" si="15"/>
        <v>0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0</v>
      </c>
      <c r="Y134" s="16">
        <v>0</v>
      </c>
      <c r="Z134" s="23">
        <v>0</v>
      </c>
      <c r="AA134" s="22">
        <v>27188</v>
      </c>
      <c r="AB134" s="18">
        <v>33333</v>
      </c>
      <c r="AC134" s="24">
        <v>1.2</v>
      </c>
      <c r="AD134" s="25">
        <f t="shared" si="17"/>
        <v>100</v>
      </c>
      <c r="AE134" s="18">
        <v>40000</v>
      </c>
      <c r="AF134" s="18">
        <v>160000</v>
      </c>
      <c r="AG134" s="18">
        <v>117500</v>
      </c>
      <c r="AH134" s="18">
        <v>20000</v>
      </c>
      <c r="AI134" s="14" t="s">
        <v>43</v>
      </c>
    </row>
    <row r="135" spans="1:35" ht="16.5" customHeight="1">
      <c r="A135">
        <v>2751</v>
      </c>
      <c r="B135" s="12" t="str">
        <f t="shared" si="12"/>
        <v>Normal</v>
      </c>
      <c r="C135" s="13" t="s">
        <v>95</v>
      </c>
      <c r="D135" s="14" t="s">
        <v>96</v>
      </c>
      <c r="E135" s="15">
        <f t="shared" si="13"/>
        <v>12</v>
      </c>
      <c r="F135" s="16">
        <f t="shared" si="14"/>
        <v>10.199999999999999</v>
      </c>
      <c r="G135" s="16">
        <f t="shared" si="15"/>
        <v>0</v>
      </c>
      <c r="H135" s="16">
        <f t="shared" si="16"/>
        <v>0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9000</v>
      </c>
      <c r="N135" s="19" t="s">
        <v>97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9000</v>
      </c>
      <c r="U135" s="18">
        <v>0</v>
      </c>
      <c r="V135" s="18">
        <v>0</v>
      </c>
      <c r="W135" s="18">
        <v>0</v>
      </c>
      <c r="X135" s="22">
        <v>9000</v>
      </c>
      <c r="Y135" s="16">
        <v>12</v>
      </c>
      <c r="Z135" s="23">
        <v>10.199999999999999</v>
      </c>
      <c r="AA135" s="22">
        <v>750</v>
      </c>
      <c r="AB135" s="18">
        <v>881</v>
      </c>
      <c r="AC135" s="24">
        <v>1.2</v>
      </c>
      <c r="AD135" s="25">
        <f t="shared" si="17"/>
        <v>100</v>
      </c>
      <c r="AE135" s="18">
        <v>328</v>
      </c>
      <c r="AF135" s="18">
        <v>0</v>
      </c>
      <c r="AG135" s="18">
        <v>7600</v>
      </c>
      <c r="AH135" s="18">
        <v>0</v>
      </c>
      <c r="AI135" s="14" t="s">
        <v>43</v>
      </c>
    </row>
    <row r="136" spans="1:35" ht="16.5" customHeight="1">
      <c r="A136">
        <v>3045</v>
      </c>
      <c r="B136" s="12" t="str">
        <f t="shared" si="12"/>
        <v>Normal</v>
      </c>
      <c r="C136" s="13" t="s">
        <v>98</v>
      </c>
      <c r="D136" s="14" t="s">
        <v>96</v>
      </c>
      <c r="E136" s="15">
        <f t="shared" si="13"/>
        <v>7</v>
      </c>
      <c r="F136" s="16">
        <f t="shared" si="14"/>
        <v>24</v>
      </c>
      <c r="G136" s="16">
        <f t="shared" si="15"/>
        <v>4</v>
      </c>
      <c r="H136" s="16">
        <f t="shared" si="16"/>
        <v>13.7</v>
      </c>
      <c r="I136" s="17" t="str">
        <f>IFERROR(VLOOKUP(C136,#REF!,8,FALSE),"")</f>
        <v/>
      </c>
      <c r="J136" s="18">
        <v>16000</v>
      </c>
      <c r="K136" s="18">
        <v>16000</v>
      </c>
      <c r="L136" s="17" t="str">
        <f>IFERROR(VLOOKUP(C136,#REF!,11,FALSE),"")</f>
        <v/>
      </c>
      <c r="M136" s="18">
        <v>28000</v>
      </c>
      <c r="N136" s="19" t="s">
        <v>97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28000</v>
      </c>
      <c r="U136" s="18">
        <v>0</v>
      </c>
      <c r="V136" s="18">
        <v>0</v>
      </c>
      <c r="W136" s="18">
        <v>0</v>
      </c>
      <c r="X136" s="22">
        <v>44000</v>
      </c>
      <c r="Y136" s="16">
        <v>11</v>
      </c>
      <c r="Z136" s="23">
        <v>37.700000000000003</v>
      </c>
      <c r="AA136" s="22">
        <v>4000</v>
      </c>
      <c r="AB136" s="18">
        <v>1167</v>
      </c>
      <c r="AC136" s="24">
        <v>0.3</v>
      </c>
      <c r="AD136" s="25">
        <f t="shared" si="17"/>
        <v>50</v>
      </c>
      <c r="AE136" s="18">
        <v>4</v>
      </c>
      <c r="AF136" s="18">
        <v>4495</v>
      </c>
      <c r="AG136" s="18">
        <v>7280</v>
      </c>
      <c r="AH136" s="18">
        <v>8000</v>
      </c>
      <c r="AI136" s="14" t="s">
        <v>43</v>
      </c>
    </row>
    <row r="137" spans="1:35" ht="16.5" customHeight="1">
      <c r="A137">
        <v>2752</v>
      </c>
      <c r="B137" s="12" t="str">
        <f t="shared" si="12"/>
        <v>FCST</v>
      </c>
      <c r="C137" s="13" t="s">
        <v>99</v>
      </c>
      <c r="D137" s="14" t="s">
        <v>96</v>
      </c>
      <c r="E137" s="15" t="str">
        <f t="shared" si="13"/>
        <v>前八週無拉料</v>
      </c>
      <c r="F137" s="16">
        <f t="shared" si="14"/>
        <v>0</v>
      </c>
      <c r="G137" s="16" t="str">
        <f t="shared" si="15"/>
        <v>--</v>
      </c>
      <c r="H137" s="16">
        <f t="shared" si="16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0</v>
      </c>
      <c r="Y137" s="16" t="s">
        <v>39</v>
      </c>
      <c r="Z137" s="23">
        <v>0</v>
      </c>
      <c r="AA137" s="22">
        <v>0</v>
      </c>
      <c r="AB137" s="18">
        <v>43</v>
      </c>
      <c r="AC137" s="24" t="s">
        <v>59</v>
      </c>
      <c r="AD137" s="25" t="str">
        <f t="shared" si="17"/>
        <v>F</v>
      </c>
      <c r="AE137" s="18">
        <v>0</v>
      </c>
      <c r="AF137" s="18">
        <v>0</v>
      </c>
      <c r="AG137" s="18">
        <v>384</v>
      </c>
      <c r="AH137" s="18">
        <v>0</v>
      </c>
      <c r="AI137" s="14" t="s">
        <v>43</v>
      </c>
    </row>
    <row r="138" spans="1:35" ht="16.5" customHeight="1">
      <c r="A138">
        <v>2753</v>
      </c>
      <c r="B138" s="12" t="str">
        <f t="shared" si="12"/>
        <v>ZeroZero</v>
      </c>
      <c r="C138" s="13" t="s">
        <v>102</v>
      </c>
      <c r="D138" s="14" t="s">
        <v>103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3933600</v>
      </c>
      <c r="K138" s="18">
        <v>3933600</v>
      </c>
      <c r="L138" s="17" t="str">
        <f>IFERROR(VLOOKUP(C138,#REF!,11,FALSE),"")</f>
        <v/>
      </c>
      <c r="M138" s="18">
        <v>0</v>
      </c>
      <c r="N138" s="19" t="s">
        <v>104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3933600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51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43</v>
      </c>
    </row>
    <row r="139" spans="1:35" ht="16.5" customHeight="1">
      <c r="A139">
        <v>1229</v>
      </c>
      <c r="B139" s="12" t="str">
        <f t="shared" si="12"/>
        <v>Normal</v>
      </c>
      <c r="C139" s="13" t="s">
        <v>105</v>
      </c>
      <c r="D139" s="14" t="s">
        <v>96</v>
      </c>
      <c r="E139" s="15">
        <f t="shared" si="13"/>
        <v>2.2000000000000002</v>
      </c>
      <c r="F139" s="16" t="str">
        <f t="shared" si="14"/>
        <v>--</v>
      </c>
      <c r="G139" s="16">
        <f t="shared" si="15"/>
        <v>0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18000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18000</v>
      </c>
      <c r="U139" s="18">
        <v>0</v>
      </c>
      <c r="V139" s="18">
        <v>0</v>
      </c>
      <c r="W139" s="18">
        <v>0</v>
      </c>
      <c r="X139" s="22">
        <v>18000</v>
      </c>
      <c r="Y139" s="16">
        <v>2.2000000000000002</v>
      </c>
      <c r="Z139" s="23" t="s">
        <v>39</v>
      </c>
      <c r="AA139" s="22">
        <v>8250</v>
      </c>
      <c r="AB139" s="18" t="s">
        <v>39</v>
      </c>
      <c r="AC139" s="24" t="s">
        <v>51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43</v>
      </c>
    </row>
    <row r="140" spans="1:35" ht="16.5" customHeight="1">
      <c r="A140">
        <v>5880</v>
      </c>
      <c r="B140" s="12" t="str">
        <f t="shared" si="12"/>
        <v>Normal</v>
      </c>
      <c r="C140" s="13" t="s">
        <v>107</v>
      </c>
      <c r="D140" s="14" t="s">
        <v>96</v>
      </c>
      <c r="E140" s="15">
        <f t="shared" si="13"/>
        <v>8</v>
      </c>
      <c r="F140" s="16">
        <f t="shared" si="14"/>
        <v>26.4</v>
      </c>
      <c r="G140" s="16">
        <f t="shared" si="15"/>
        <v>0</v>
      </c>
      <c r="H140" s="16">
        <f t="shared" si="16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16000</v>
      </c>
      <c r="N140" s="19" t="s">
        <v>97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16000</v>
      </c>
      <c r="U140" s="18">
        <v>0</v>
      </c>
      <c r="V140" s="18">
        <v>0</v>
      </c>
      <c r="W140" s="18">
        <v>0</v>
      </c>
      <c r="X140" s="22">
        <v>16000</v>
      </c>
      <c r="Y140" s="16">
        <v>8</v>
      </c>
      <c r="Z140" s="23">
        <v>26.4</v>
      </c>
      <c r="AA140" s="22">
        <v>2000</v>
      </c>
      <c r="AB140" s="18">
        <v>607</v>
      </c>
      <c r="AC140" s="24">
        <v>0.3</v>
      </c>
      <c r="AD140" s="25">
        <f t="shared" si="17"/>
        <v>50</v>
      </c>
      <c r="AE140" s="18">
        <v>0</v>
      </c>
      <c r="AF140" s="18">
        <v>1111</v>
      </c>
      <c r="AG140" s="18">
        <v>5916</v>
      </c>
      <c r="AH140" s="18">
        <v>4815</v>
      </c>
      <c r="AI140" s="14" t="s">
        <v>43</v>
      </c>
    </row>
    <row r="141" spans="1:35" ht="16.5" customHeight="1">
      <c r="A141">
        <v>8991</v>
      </c>
      <c r="B141" s="12" t="str">
        <f t="shared" si="12"/>
        <v>OverStock</v>
      </c>
      <c r="C141" s="13" t="s">
        <v>108</v>
      </c>
      <c r="D141" s="14" t="s">
        <v>96</v>
      </c>
      <c r="E141" s="15">
        <f t="shared" si="13"/>
        <v>340</v>
      </c>
      <c r="F141" s="16">
        <f t="shared" si="14"/>
        <v>1242.7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212500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212500</v>
      </c>
      <c r="U141" s="18">
        <v>0</v>
      </c>
      <c r="V141" s="18">
        <v>0</v>
      </c>
      <c r="W141" s="18">
        <v>0</v>
      </c>
      <c r="X141" s="22">
        <v>212500</v>
      </c>
      <c r="Y141" s="16">
        <v>340</v>
      </c>
      <c r="Z141" s="23">
        <v>1242.7</v>
      </c>
      <c r="AA141" s="22">
        <v>625</v>
      </c>
      <c r="AB141" s="18">
        <v>171</v>
      </c>
      <c r="AC141" s="24">
        <v>0.3</v>
      </c>
      <c r="AD141" s="25">
        <f t="shared" si="17"/>
        <v>50</v>
      </c>
      <c r="AE141" s="18">
        <v>0</v>
      </c>
      <c r="AF141" s="18">
        <v>455</v>
      </c>
      <c r="AG141" s="18">
        <v>1337</v>
      </c>
      <c r="AH141" s="18">
        <v>1600</v>
      </c>
      <c r="AI141" s="14" t="s">
        <v>43</v>
      </c>
    </row>
    <row r="142" spans="1:35" ht="16.5" customHeight="1">
      <c r="A142">
        <v>1164</v>
      </c>
      <c r="B142" s="12" t="str">
        <f t="shared" si="12"/>
        <v>OverStock</v>
      </c>
      <c r="C142" s="13" t="s">
        <v>113</v>
      </c>
      <c r="D142" s="14" t="s">
        <v>96</v>
      </c>
      <c r="E142" s="15">
        <f t="shared" si="13"/>
        <v>27</v>
      </c>
      <c r="F142" s="16">
        <f t="shared" si="14"/>
        <v>47.2</v>
      </c>
      <c r="G142" s="16">
        <f t="shared" si="15"/>
        <v>0</v>
      </c>
      <c r="H142" s="16">
        <f t="shared" si="16"/>
        <v>0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67500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67500</v>
      </c>
      <c r="U142" s="18">
        <v>0</v>
      </c>
      <c r="V142" s="18">
        <v>0</v>
      </c>
      <c r="W142" s="18">
        <v>0</v>
      </c>
      <c r="X142" s="22">
        <v>67500</v>
      </c>
      <c r="Y142" s="16">
        <v>27</v>
      </c>
      <c r="Z142" s="23">
        <v>47.2</v>
      </c>
      <c r="AA142" s="22">
        <v>2500</v>
      </c>
      <c r="AB142" s="18">
        <v>1430</v>
      </c>
      <c r="AC142" s="24">
        <v>0.6</v>
      </c>
      <c r="AD142" s="25">
        <f t="shared" si="17"/>
        <v>100</v>
      </c>
      <c r="AE142" s="18">
        <v>0</v>
      </c>
      <c r="AF142" s="18">
        <v>6552</v>
      </c>
      <c r="AG142" s="18">
        <v>7760</v>
      </c>
      <c r="AH142" s="18">
        <v>8320</v>
      </c>
      <c r="AI142" s="14" t="s">
        <v>43</v>
      </c>
    </row>
    <row r="143" spans="1:35" ht="16.5" customHeight="1">
      <c r="A143">
        <v>2755</v>
      </c>
      <c r="B143" s="12" t="str">
        <f t="shared" si="12"/>
        <v>ZeroZero</v>
      </c>
      <c r="C143" s="13" t="s">
        <v>115</v>
      </c>
      <c r="D143" s="14" t="s">
        <v>96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10000</v>
      </c>
      <c r="K143" s="18">
        <v>10000</v>
      </c>
      <c r="L143" s="17" t="str">
        <f>IFERROR(VLOOKUP(C143,#REF!,11,FALSE),"")</f>
        <v/>
      </c>
      <c r="M143" s="18">
        <v>5000</v>
      </c>
      <c r="N143" s="19" t="s">
        <v>39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5000</v>
      </c>
      <c r="U143" s="18">
        <v>0</v>
      </c>
      <c r="V143" s="18">
        <v>0</v>
      </c>
      <c r="W143" s="18">
        <v>0</v>
      </c>
      <c r="X143" s="22">
        <v>15000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51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43</v>
      </c>
    </row>
    <row r="144" spans="1:35" ht="16.5" customHeight="1">
      <c r="A144">
        <v>1370</v>
      </c>
      <c r="B144" s="12" t="str">
        <f t="shared" si="12"/>
        <v>OverStock</v>
      </c>
      <c r="C144" s="13" t="s">
        <v>116</v>
      </c>
      <c r="D144" s="14" t="s">
        <v>117</v>
      </c>
      <c r="E144" s="15">
        <f t="shared" si="13"/>
        <v>8</v>
      </c>
      <c r="F144" s="16">
        <f t="shared" si="14"/>
        <v>14.9</v>
      </c>
      <c r="G144" s="16">
        <f t="shared" si="15"/>
        <v>240</v>
      </c>
      <c r="H144" s="16">
        <f t="shared" si="16"/>
        <v>446.7</v>
      </c>
      <c r="I144" s="17" t="str">
        <f>IFERROR(VLOOKUP(C144,#REF!,8,FALSE),"")</f>
        <v/>
      </c>
      <c r="J144" s="18">
        <v>180000</v>
      </c>
      <c r="K144" s="18">
        <v>0</v>
      </c>
      <c r="L144" s="17" t="str">
        <f>IFERROR(VLOOKUP(C144,#REF!,11,FALSE),"")</f>
        <v/>
      </c>
      <c r="M144" s="18">
        <v>6000</v>
      </c>
      <c r="N144" s="19" t="s">
        <v>104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3000</v>
      </c>
      <c r="U144" s="18">
        <v>0</v>
      </c>
      <c r="V144" s="18">
        <v>3000</v>
      </c>
      <c r="W144" s="18">
        <v>0</v>
      </c>
      <c r="X144" s="22">
        <v>186000</v>
      </c>
      <c r="Y144" s="16">
        <v>248</v>
      </c>
      <c r="Z144" s="23">
        <v>461.5</v>
      </c>
      <c r="AA144" s="22">
        <v>750</v>
      </c>
      <c r="AB144" s="18">
        <v>403</v>
      </c>
      <c r="AC144" s="24">
        <v>0.5</v>
      </c>
      <c r="AD144" s="25">
        <f t="shared" si="17"/>
        <v>100</v>
      </c>
      <c r="AE144" s="18">
        <v>59</v>
      </c>
      <c r="AF144" s="18">
        <v>1546</v>
      </c>
      <c r="AG144" s="18">
        <v>2022</v>
      </c>
      <c r="AH144" s="18">
        <v>1124</v>
      </c>
      <c r="AI144" s="14" t="s">
        <v>43</v>
      </c>
    </row>
    <row r="145" spans="1:35" ht="16.5" customHeight="1">
      <c r="A145">
        <v>5080</v>
      </c>
      <c r="B145" s="12" t="str">
        <f t="shared" si="12"/>
        <v>OverStock</v>
      </c>
      <c r="C145" s="13" t="s">
        <v>118</v>
      </c>
      <c r="D145" s="14" t="s">
        <v>117</v>
      </c>
      <c r="E145" s="15">
        <f t="shared" si="13"/>
        <v>26.7</v>
      </c>
      <c r="F145" s="16">
        <f t="shared" si="14"/>
        <v>66.400000000000006</v>
      </c>
      <c r="G145" s="16">
        <f t="shared" si="15"/>
        <v>0</v>
      </c>
      <c r="H145" s="16">
        <f t="shared" si="16"/>
        <v>0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30000</v>
      </c>
      <c r="N145" s="19" t="s">
        <v>104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30000</v>
      </c>
      <c r="U145" s="18">
        <v>0</v>
      </c>
      <c r="V145" s="18">
        <v>0</v>
      </c>
      <c r="W145" s="18">
        <v>0</v>
      </c>
      <c r="X145" s="22">
        <v>30000</v>
      </c>
      <c r="Y145" s="16">
        <v>26.7</v>
      </c>
      <c r="Z145" s="23">
        <v>66.400000000000006</v>
      </c>
      <c r="AA145" s="22">
        <v>1125</v>
      </c>
      <c r="AB145" s="18">
        <v>452</v>
      </c>
      <c r="AC145" s="24">
        <v>0.4</v>
      </c>
      <c r="AD145" s="25">
        <f t="shared" si="17"/>
        <v>50</v>
      </c>
      <c r="AE145" s="18">
        <v>0</v>
      </c>
      <c r="AF145" s="18">
        <v>1961</v>
      </c>
      <c r="AG145" s="18">
        <v>2590</v>
      </c>
      <c r="AH145" s="18">
        <v>2110</v>
      </c>
      <c r="AI145" s="14" t="s">
        <v>43</v>
      </c>
    </row>
    <row r="146" spans="1:35" ht="16.5" customHeight="1">
      <c r="A146">
        <v>4569</v>
      </c>
      <c r="B146" s="12" t="str">
        <f t="shared" si="12"/>
        <v>OverStock</v>
      </c>
      <c r="C146" s="13" t="s">
        <v>119</v>
      </c>
      <c r="D146" s="14" t="s">
        <v>117</v>
      </c>
      <c r="E146" s="15">
        <f t="shared" si="13"/>
        <v>77.3</v>
      </c>
      <c r="F146" s="16">
        <f t="shared" si="14"/>
        <v>165.1</v>
      </c>
      <c r="G146" s="16">
        <f t="shared" si="15"/>
        <v>0</v>
      </c>
      <c r="H146" s="16">
        <f t="shared" si="16"/>
        <v>0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87000</v>
      </c>
      <c r="N146" s="19" t="s">
        <v>104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87000</v>
      </c>
      <c r="U146" s="18">
        <v>0</v>
      </c>
      <c r="V146" s="18">
        <v>0</v>
      </c>
      <c r="W146" s="18">
        <v>0</v>
      </c>
      <c r="X146" s="22">
        <v>87000</v>
      </c>
      <c r="Y146" s="16">
        <v>77.3</v>
      </c>
      <c r="Z146" s="23">
        <v>165.1</v>
      </c>
      <c r="AA146" s="22">
        <v>1125</v>
      </c>
      <c r="AB146" s="18">
        <v>527</v>
      </c>
      <c r="AC146" s="24">
        <v>0.5</v>
      </c>
      <c r="AD146" s="25">
        <f t="shared" si="17"/>
        <v>100</v>
      </c>
      <c r="AE146" s="18">
        <v>0</v>
      </c>
      <c r="AF146" s="18">
        <v>1505</v>
      </c>
      <c r="AG146" s="18">
        <v>4640</v>
      </c>
      <c r="AH146" s="18">
        <v>6430</v>
      </c>
      <c r="AI146" s="14" t="s">
        <v>43</v>
      </c>
    </row>
    <row r="147" spans="1:35" ht="16.5" customHeight="1">
      <c r="A147">
        <v>8922</v>
      </c>
      <c r="B147" s="12" t="str">
        <f t="shared" si="12"/>
        <v>OverStock</v>
      </c>
      <c r="C147" s="13" t="s">
        <v>121</v>
      </c>
      <c r="D147" s="14" t="s">
        <v>117</v>
      </c>
      <c r="E147" s="15">
        <f t="shared" si="13"/>
        <v>35.6</v>
      </c>
      <c r="F147" s="16">
        <f t="shared" si="14"/>
        <v>42.7</v>
      </c>
      <c r="G147" s="16">
        <f t="shared" si="15"/>
        <v>0</v>
      </c>
      <c r="H147" s="16">
        <f t="shared" si="16"/>
        <v>0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240000</v>
      </c>
      <c r="N147" s="19" t="s">
        <v>104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231000</v>
      </c>
      <c r="U147" s="18">
        <v>0</v>
      </c>
      <c r="V147" s="18">
        <v>9000</v>
      </c>
      <c r="W147" s="18">
        <v>0</v>
      </c>
      <c r="X147" s="22">
        <v>240000</v>
      </c>
      <c r="Y147" s="16">
        <v>35.6</v>
      </c>
      <c r="Z147" s="23">
        <v>42.7</v>
      </c>
      <c r="AA147" s="22">
        <v>6750</v>
      </c>
      <c r="AB147" s="18">
        <v>5623</v>
      </c>
      <c r="AC147" s="24">
        <v>0.8</v>
      </c>
      <c r="AD147" s="25">
        <f t="shared" si="17"/>
        <v>100</v>
      </c>
      <c r="AE147" s="18">
        <v>0</v>
      </c>
      <c r="AF147" s="18">
        <v>26399</v>
      </c>
      <c r="AG147" s="18">
        <v>30491</v>
      </c>
      <c r="AH147" s="18">
        <v>24777</v>
      </c>
      <c r="AI147" s="14" t="s">
        <v>43</v>
      </c>
    </row>
    <row r="148" spans="1:35" ht="16.5" customHeight="1">
      <c r="A148">
        <v>5085</v>
      </c>
      <c r="B148" s="12" t="str">
        <f t="shared" si="12"/>
        <v>OverStock</v>
      </c>
      <c r="C148" s="13" t="s">
        <v>123</v>
      </c>
      <c r="D148" s="14" t="s">
        <v>117</v>
      </c>
      <c r="E148" s="15">
        <f t="shared" si="13"/>
        <v>4.5999999999999996</v>
      </c>
      <c r="F148" s="16">
        <f t="shared" si="14"/>
        <v>3.7</v>
      </c>
      <c r="G148" s="16">
        <f t="shared" si="15"/>
        <v>70.5</v>
      </c>
      <c r="H148" s="16">
        <f t="shared" si="16"/>
        <v>57.2</v>
      </c>
      <c r="I148" s="17" t="str">
        <f>IFERROR(VLOOKUP(C148,#REF!,8,FALSE),"")</f>
        <v/>
      </c>
      <c r="J148" s="18">
        <v>2670000</v>
      </c>
      <c r="K148" s="18">
        <v>312000</v>
      </c>
      <c r="L148" s="17" t="str">
        <f>IFERROR(VLOOKUP(C148,#REF!,11,FALSE),"")</f>
        <v/>
      </c>
      <c r="M148" s="18">
        <v>174000</v>
      </c>
      <c r="N148" s="19" t="s">
        <v>124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105000</v>
      </c>
      <c r="U148" s="18">
        <v>0</v>
      </c>
      <c r="V148" s="18">
        <v>69000</v>
      </c>
      <c r="W148" s="18">
        <v>0</v>
      </c>
      <c r="X148" s="22">
        <v>2844000</v>
      </c>
      <c r="Y148" s="16">
        <v>75.099999999999994</v>
      </c>
      <c r="Z148" s="23">
        <v>60.9</v>
      </c>
      <c r="AA148" s="22">
        <v>37875</v>
      </c>
      <c r="AB148" s="18">
        <v>46680</v>
      </c>
      <c r="AC148" s="24">
        <v>1.2</v>
      </c>
      <c r="AD148" s="25">
        <f t="shared" si="17"/>
        <v>100</v>
      </c>
      <c r="AE148" s="18">
        <v>0</v>
      </c>
      <c r="AF148" s="18">
        <v>206279</v>
      </c>
      <c r="AG148" s="18">
        <v>263882</v>
      </c>
      <c r="AH148" s="18">
        <v>102560</v>
      </c>
      <c r="AI148" s="14" t="s">
        <v>43</v>
      </c>
    </row>
    <row r="149" spans="1:35" ht="16.5" customHeight="1">
      <c r="A149">
        <v>5112</v>
      </c>
      <c r="B149" s="12" t="str">
        <f t="shared" si="12"/>
        <v>OverStock</v>
      </c>
      <c r="C149" s="13" t="s">
        <v>125</v>
      </c>
      <c r="D149" s="14" t="s">
        <v>117</v>
      </c>
      <c r="E149" s="15">
        <f t="shared" si="13"/>
        <v>4.7</v>
      </c>
      <c r="F149" s="16" t="str">
        <f t="shared" si="14"/>
        <v>--</v>
      </c>
      <c r="G149" s="16">
        <f t="shared" si="15"/>
        <v>35.299999999999997</v>
      </c>
      <c r="H149" s="16" t="str">
        <f t="shared" si="16"/>
        <v>--</v>
      </c>
      <c r="I149" s="17" t="str">
        <f>IFERROR(VLOOKUP(C149,#REF!,8,FALSE),"")</f>
        <v/>
      </c>
      <c r="J149" s="18">
        <v>159000</v>
      </c>
      <c r="K149" s="18">
        <v>159000</v>
      </c>
      <c r="L149" s="17" t="str">
        <f>IFERROR(VLOOKUP(C149,#REF!,11,FALSE),"")</f>
        <v/>
      </c>
      <c r="M149" s="18">
        <v>21000</v>
      </c>
      <c r="N149" s="19" t="s">
        <v>104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21000</v>
      </c>
      <c r="W149" s="18">
        <v>0</v>
      </c>
      <c r="X149" s="22">
        <v>180000</v>
      </c>
      <c r="Y149" s="16">
        <v>40</v>
      </c>
      <c r="Z149" s="23" t="s">
        <v>39</v>
      </c>
      <c r="AA149" s="22">
        <v>4500</v>
      </c>
      <c r="AB149" s="18">
        <v>0</v>
      </c>
      <c r="AC149" s="24" t="s">
        <v>51</v>
      </c>
      <c r="AD149" s="25" t="str">
        <f t="shared" si="17"/>
        <v>E</v>
      </c>
      <c r="AE149" s="18">
        <v>0</v>
      </c>
      <c r="AF149" s="18">
        <v>0</v>
      </c>
      <c r="AG149" s="18">
        <v>9000</v>
      </c>
      <c r="AH149" s="18">
        <v>0</v>
      </c>
      <c r="AI149" s="14" t="s">
        <v>43</v>
      </c>
    </row>
    <row r="150" spans="1:35" ht="16.5" customHeight="1">
      <c r="A150">
        <v>9203</v>
      </c>
      <c r="B150" s="12" t="str">
        <f t="shared" si="12"/>
        <v>OverStock</v>
      </c>
      <c r="C150" s="13" t="s">
        <v>126</v>
      </c>
      <c r="D150" s="14" t="s">
        <v>117</v>
      </c>
      <c r="E150" s="15">
        <f t="shared" si="13"/>
        <v>5.4</v>
      </c>
      <c r="F150" s="16">
        <f t="shared" si="14"/>
        <v>11.7</v>
      </c>
      <c r="G150" s="16">
        <f t="shared" si="15"/>
        <v>32.799999999999997</v>
      </c>
      <c r="H150" s="16">
        <f t="shared" si="16"/>
        <v>71.5</v>
      </c>
      <c r="I150" s="17" t="str">
        <f>IFERROR(VLOOKUP(C150,#REF!,8,FALSE),"")</f>
        <v/>
      </c>
      <c r="J150" s="18">
        <v>9681000</v>
      </c>
      <c r="K150" s="18">
        <v>1881000</v>
      </c>
      <c r="L150" s="17" t="str">
        <f>IFERROR(VLOOKUP(C150,#REF!,11,FALSE),"")</f>
        <v/>
      </c>
      <c r="M150" s="18">
        <v>1584000</v>
      </c>
      <c r="N150" s="19" t="s">
        <v>104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102000</v>
      </c>
      <c r="U150" s="18">
        <v>0</v>
      </c>
      <c r="V150" s="18">
        <v>1482000</v>
      </c>
      <c r="W150" s="18">
        <v>0</v>
      </c>
      <c r="X150" s="22">
        <v>11265000</v>
      </c>
      <c r="Y150" s="16">
        <v>38.200000000000003</v>
      </c>
      <c r="Z150" s="23">
        <v>83.2</v>
      </c>
      <c r="AA150" s="22">
        <v>295125</v>
      </c>
      <c r="AB150" s="18">
        <v>135366</v>
      </c>
      <c r="AC150" s="24">
        <v>0.5</v>
      </c>
      <c r="AD150" s="25">
        <f t="shared" si="17"/>
        <v>100</v>
      </c>
      <c r="AE150" s="18">
        <v>2500</v>
      </c>
      <c r="AF150" s="18">
        <v>598906</v>
      </c>
      <c r="AG150" s="18">
        <v>741890</v>
      </c>
      <c r="AH150" s="18">
        <v>345000</v>
      </c>
      <c r="AI150" s="14" t="s">
        <v>43</v>
      </c>
    </row>
    <row r="151" spans="1:35" ht="16.5" customHeight="1">
      <c r="A151">
        <v>8919</v>
      </c>
      <c r="B151" s="12" t="str">
        <f t="shared" si="12"/>
        <v>Normal</v>
      </c>
      <c r="C151" s="13" t="s">
        <v>127</v>
      </c>
      <c r="D151" s="14" t="s">
        <v>117</v>
      </c>
      <c r="E151" s="15">
        <f t="shared" si="13"/>
        <v>0</v>
      </c>
      <c r="F151" s="16">
        <f t="shared" si="14"/>
        <v>0</v>
      </c>
      <c r="G151" s="16">
        <f t="shared" si="15"/>
        <v>16</v>
      </c>
      <c r="H151" s="16">
        <f t="shared" si="16"/>
        <v>72.3</v>
      </c>
      <c r="I151" s="17" t="str">
        <f>IFERROR(VLOOKUP(C151,#REF!,8,FALSE),"")</f>
        <v/>
      </c>
      <c r="J151" s="18">
        <v>6000</v>
      </c>
      <c r="K151" s="18">
        <v>0</v>
      </c>
      <c r="L151" s="17" t="str">
        <f>IFERROR(VLOOKUP(C151,#REF!,11,FALSE),"")</f>
        <v/>
      </c>
      <c r="M151" s="18">
        <v>0</v>
      </c>
      <c r="N151" s="19" t="s">
        <v>104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6000</v>
      </c>
      <c r="Y151" s="16">
        <v>16</v>
      </c>
      <c r="Z151" s="23">
        <v>72.3</v>
      </c>
      <c r="AA151" s="22">
        <v>375</v>
      </c>
      <c r="AB151" s="18">
        <v>83</v>
      </c>
      <c r="AC151" s="24">
        <v>0.2</v>
      </c>
      <c r="AD151" s="25">
        <f t="shared" si="17"/>
        <v>50</v>
      </c>
      <c r="AE151" s="18">
        <v>0</v>
      </c>
      <c r="AF151" s="18">
        <v>746</v>
      </c>
      <c r="AG151" s="18">
        <v>0</v>
      </c>
      <c r="AH151" s="18">
        <v>0</v>
      </c>
      <c r="AI151" s="14" t="s">
        <v>43</v>
      </c>
    </row>
    <row r="152" spans="1:35" ht="16.5" customHeight="1">
      <c r="A152">
        <v>1284</v>
      </c>
      <c r="B152" s="12" t="str">
        <f t="shared" si="12"/>
        <v>OverStock</v>
      </c>
      <c r="C152" s="13" t="s">
        <v>128</v>
      </c>
      <c r="D152" s="14" t="s">
        <v>117</v>
      </c>
      <c r="E152" s="15">
        <f t="shared" si="13"/>
        <v>32</v>
      </c>
      <c r="F152" s="16">
        <f t="shared" si="14"/>
        <v>43.9</v>
      </c>
      <c r="G152" s="16">
        <f t="shared" si="15"/>
        <v>0</v>
      </c>
      <c r="H152" s="16">
        <f t="shared" si="16"/>
        <v>0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24000</v>
      </c>
      <c r="N152" s="19" t="s">
        <v>104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21000</v>
      </c>
      <c r="U152" s="18">
        <v>0</v>
      </c>
      <c r="V152" s="18">
        <v>3000</v>
      </c>
      <c r="W152" s="18">
        <v>0</v>
      </c>
      <c r="X152" s="22">
        <v>24000</v>
      </c>
      <c r="Y152" s="16">
        <v>32</v>
      </c>
      <c r="Z152" s="23">
        <v>43.9</v>
      </c>
      <c r="AA152" s="22">
        <v>750</v>
      </c>
      <c r="AB152" s="18">
        <v>547</v>
      </c>
      <c r="AC152" s="24">
        <v>0.7</v>
      </c>
      <c r="AD152" s="25">
        <f t="shared" si="17"/>
        <v>100</v>
      </c>
      <c r="AE152" s="18">
        <v>0</v>
      </c>
      <c r="AF152" s="18">
        <v>2573</v>
      </c>
      <c r="AG152" s="18">
        <v>3100</v>
      </c>
      <c r="AH152" s="18">
        <v>2950</v>
      </c>
      <c r="AI152" s="14" t="s">
        <v>43</v>
      </c>
    </row>
    <row r="153" spans="1:35" ht="16.5" customHeight="1">
      <c r="A153">
        <v>9149</v>
      </c>
      <c r="B153" s="12" t="str">
        <f t="shared" si="12"/>
        <v>FCST</v>
      </c>
      <c r="C153" s="13" t="s">
        <v>129</v>
      </c>
      <c r="D153" s="14" t="s">
        <v>117</v>
      </c>
      <c r="E153" s="15" t="str">
        <f t="shared" si="13"/>
        <v>前八週無拉料</v>
      </c>
      <c r="F153" s="16">
        <f t="shared" si="14"/>
        <v>68.5</v>
      </c>
      <c r="G153" s="16" t="str">
        <f t="shared" si="15"/>
        <v>--</v>
      </c>
      <c r="H153" s="16">
        <f t="shared" si="16"/>
        <v>0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45000</v>
      </c>
      <c r="N153" s="19" t="s">
        <v>104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45000</v>
      </c>
      <c r="U153" s="18">
        <v>0</v>
      </c>
      <c r="V153" s="18">
        <v>0</v>
      </c>
      <c r="W153" s="18">
        <v>0</v>
      </c>
      <c r="X153" s="22">
        <v>45000</v>
      </c>
      <c r="Y153" s="16" t="s">
        <v>39</v>
      </c>
      <c r="Z153" s="23">
        <v>68.5</v>
      </c>
      <c r="AA153" s="22">
        <v>0</v>
      </c>
      <c r="AB153" s="18">
        <v>657</v>
      </c>
      <c r="AC153" s="24" t="s">
        <v>59</v>
      </c>
      <c r="AD153" s="25" t="str">
        <f t="shared" si="17"/>
        <v>F</v>
      </c>
      <c r="AE153" s="18">
        <v>0</v>
      </c>
      <c r="AF153" s="18">
        <v>3477</v>
      </c>
      <c r="AG153" s="18">
        <v>2999</v>
      </c>
      <c r="AH153" s="18">
        <v>2752</v>
      </c>
      <c r="AI153" s="14" t="s">
        <v>43</v>
      </c>
    </row>
    <row r="154" spans="1:35" ht="16.5" customHeight="1">
      <c r="A154">
        <v>9150</v>
      </c>
      <c r="B154" s="12" t="str">
        <f t="shared" si="12"/>
        <v>OverStock</v>
      </c>
      <c r="C154" s="13" t="s">
        <v>130</v>
      </c>
      <c r="D154" s="14" t="s">
        <v>117</v>
      </c>
      <c r="E154" s="15">
        <f t="shared" si="13"/>
        <v>5.5</v>
      </c>
      <c r="F154" s="16">
        <f t="shared" si="14"/>
        <v>4</v>
      </c>
      <c r="G154" s="16">
        <f t="shared" si="15"/>
        <v>37.5</v>
      </c>
      <c r="H154" s="16">
        <f t="shared" si="16"/>
        <v>27.2</v>
      </c>
      <c r="I154" s="17" t="str">
        <f>IFERROR(VLOOKUP(C154,#REF!,8,FALSE),"")</f>
        <v/>
      </c>
      <c r="J154" s="18">
        <v>225000</v>
      </c>
      <c r="K154" s="18">
        <v>12000</v>
      </c>
      <c r="L154" s="17" t="str">
        <f>IFERROR(VLOOKUP(C154,#REF!,11,FALSE),"")</f>
        <v/>
      </c>
      <c r="M154" s="18">
        <v>33000</v>
      </c>
      <c r="N154" s="19" t="s">
        <v>104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3000</v>
      </c>
      <c r="U154" s="18">
        <v>0</v>
      </c>
      <c r="V154" s="18">
        <v>30000</v>
      </c>
      <c r="W154" s="18">
        <v>0</v>
      </c>
      <c r="X154" s="22">
        <v>258000</v>
      </c>
      <c r="Y154" s="16">
        <v>43</v>
      </c>
      <c r="Z154" s="23">
        <v>31.2</v>
      </c>
      <c r="AA154" s="22">
        <v>6000</v>
      </c>
      <c r="AB154" s="18">
        <v>8281</v>
      </c>
      <c r="AC154" s="24">
        <v>1.4</v>
      </c>
      <c r="AD154" s="25">
        <f t="shared" si="17"/>
        <v>100</v>
      </c>
      <c r="AE154" s="18">
        <v>0</v>
      </c>
      <c r="AF154" s="18">
        <v>41760</v>
      </c>
      <c r="AG154" s="18">
        <v>44770</v>
      </c>
      <c r="AH154" s="18">
        <v>24980</v>
      </c>
      <c r="AI154" s="14" t="s">
        <v>43</v>
      </c>
    </row>
    <row r="155" spans="1:35" ht="16.5" customHeight="1">
      <c r="A155">
        <v>1235</v>
      </c>
      <c r="B155" s="12" t="str">
        <f t="shared" si="12"/>
        <v>OverStock</v>
      </c>
      <c r="C155" s="13" t="s">
        <v>132</v>
      </c>
      <c r="D155" s="14" t="s">
        <v>117</v>
      </c>
      <c r="E155" s="15">
        <f t="shared" si="13"/>
        <v>15.6</v>
      </c>
      <c r="F155" s="16">
        <f t="shared" si="14"/>
        <v>17.399999999999999</v>
      </c>
      <c r="G155" s="16">
        <f t="shared" si="15"/>
        <v>4.2</v>
      </c>
      <c r="H155" s="16">
        <f t="shared" si="16"/>
        <v>4.7</v>
      </c>
      <c r="I155" s="17" t="str">
        <f>IFERROR(VLOOKUP(C155,#REF!,8,FALSE),"")</f>
        <v/>
      </c>
      <c r="J155" s="18">
        <v>30000</v>
      </c>
      <c r="K155" s="18">
        <v>0</v>
      </c>
      <c r="L155" s="17" t="str">
        <f>IFERROR(VLOOKUP(C155,#REF!,11,FALSE),"")</f>
        <v/>
      </c>
      <c r="M155" s="18">
        <v>111000</v>
      </c>
      <c r="N155" s="19" t="s">
        <v>104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111000</v>
      </c>
      <c r="U155" s="18">
        <v>0</v>
      </c>
      <c r="V155" s="18">
        <v>0</v>
      </c>
      <c r="W155" s="18">
        <v>0</v>
      </c>
      <c r="X155" s="22">
        <v>141000</v>
      </c>
      <c r="Y155" s="16">
        <v>19.8</v>
      </c>
      <c r="Z155" s="23">
        <v>22.1</v>
      </c>
      <c r="AA155" s="22">
        <v>7125</v>
      </c>
      <c r="AB155" s="18">
        <v>6389</v>
      </c>
      <c r="AC155" s="24">
        <v>0.9</v>
      </c>
      <c r="AD155" s="25">
        <f t="shared" si="17"/>
        <v>100</v>
      </c>
      <c r="AE155" s="18">
        <v>0</v>
      </c>
      <c r="AF155" s="18">
        <v>32500</v>
      </c>
      <c r="AG155" s="18">
        <v>32500</v>
      </c>
      <c r="AH155" s="18">
        <v>17500</v>
      </c>
      <c r="AI155" s="14" t="s">
        <v>43</v>
      </c>
    </row>
    <row r="156" spans="1:35" ht="16.5" customHeight="1">
      <c r="A156">
        <v>1236</v>
      </c>
      <c r="B156" s="12" t="str">
        <f t="shared" si="12"/>
        <v>Normal</v>
      </c>
      <c r="C156" s="13" t="s">
        <v>133</v>
      </c>
      <c r="D156" s="14" t="s">
        <v>117</v>
      </c>
      <c r="E156" s="15">
        <f t="shared" si="13"/>
        <v>11.2</v>
      </c>
      <c r="F156" s="16">
        <f t="shared" si="14"/>
        <v>10.5</v>
      </c>
      <c r="G156" s="16">
        <f t="shared" si="15"/>
        <v>0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21000</v>
      </c>
      <c r="N156" s="19" t="s">
        <v>104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6000</v>
      </c>
      <c r="U156" s="18">
        <v>0</v>
      </c>
      <c r="V156" s="18">
        <v>15000</v>
      </c>
      <c r="W156" s="18">
        <v>0</v>
      </c>
      <c r="X156" s="22">
        <v>21000</v>
      </c>
      <c r="Y156" s="16">
        <v>11.2</v>
      </c>
      <c r="Z156" s="23">
        <v>10.5</v>
      </c>
      <c r="AA156" s="22">
        <v>1875</v>
      </c>
      <c r="AB156" s="18">
        <v>2000</v>
      </c>
      <c r="AC156" s="24">
        <v>1.1000000000000001</v>
      </c>
      <c r="AD156" s="25">
        <f t="shared" si="17"/>
        <v>100</v>
      </c>
      <c r="AE156" s="18">
        <v>0</v>
      </c>
      <c r="AF156" s="18">
        <v>12000</v>
      </c>
      <c r="AG156" s="18">
        <v>6000</v>
      </c>
      <c r="AH156" s="18">
        <v>3000</v>
      </c>
      <c r="AI156" s="14" t="s">
        <v>43</v>
      </c>
    </row>
    <row r="157" spans="1:35" ht="16.5" customHeight="1">
      <c r="A157">
        <v>1237</v>
      </c>
      <c r="B157" s="12" t="str">
        <f t="shared" si="12"/>
        <v>Normal</v>
      </c>
      <c r="C157" s="13" t="s">
        <v>134</v>
      </c>
      <c r="D157" s="14" t="s">
        <v>117</v>
      </c>
      <c r="E157" s="15">
        <f t="shared" si="13"/>
        <v>9.1999999999999993</v>
      </c>
      <c r="F157" s="16">
        <f t="shared" si="14"/>
        <v>15.2</v>
      </c>
      <c r="G157" s="16">
        <f t="shared" si="15"/>
        <v>0</v>
      </c>
      <c r="H157" s="16">
        <f t="shared" si="16"/>
        <v>0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45000</v>
      </c>
      <c r="N157" s="19" t="s">
        <v>104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27000</v>
      </c>
      <c r="U157" s="18">
        <v>0</v>
      </c>
      <c r="V157" s="18">
        <v>18000</v>
      </c>
      <c r="W157" s="18">
        <v>0</v>
      </c>
      <c r="X157" s="22">
        <v>45000</v>
      </c>
      <c r="Y157" s="16">
        <v>9.1999999999999993</v>
      </c>
      <c r="Z157" s="23">
        <v>15.2</v>
      </c>
      <c r="AA157" s="22">
        <v>4875</v>
      </c>
      <c r="AB157" s="18">
        <v>2959</v>
      </c>
      <c r="AC157" s="24">
        <v>0.6</v>
      </c>
      <c r="AD157" s="25">
        <f t="shared" si="17"/>
        <v>100</v>
      </c>
      <c r="AE157" s="18">
        <v>0</v>
      </c>
      <c r="AF157" s="18">
        <v>15789</v>
      </c>
      <c r="AG157" s="18">
        <v>14310</v>
      </c>
      <c r="AH157" s="18">
        <v>9945</v>
      </c>
      <c r="AI157" s="14" t="s">
        <v>43</v>
      </c>
    </row>
    <row r="158" spans="1:35" ht="16.5" customHeight="1">
      <c r="A158">
        <v>1238</v>
      </c>
      <c r="B158" s="12" t="str">
        <f t="shared" si="12"/>
        <v>OverStock</v>
      </c>
      <c r="C158" s="13" t="s">
        <v>135</v>
      </c>
      <c r="D158" s="14" t="s">
        <v>117</v>
      </c>
      <c r="E158" s="15">
        <f t="shared" si="13"/>
        <v>7.5</v>
      </c>
      <c r="F158" s="16">
        <f t="shared" si="14"/>
        <v>7.9</v>
      </c>
      <c r="G158" s="16">
        <f t="shared" si="15"/>
        <v>16</v>
      </c>
      <c r="H158" s="16">
        <f t="shared" si="16"/>
        <v>16.899999999999999</v>
      </c>
      <c r="I158" s="17" t="str">
        <f>IFERROR(VLOOKUP(C158,#REF!,8,FALSE),"")</f>
        <v/>
      </c>
      <c r="J158" s="18">
        <v>90000</v>
      </c>
      <c r="K158" s="18">
        <v>0</v>
      </c>
      <c r="L158" s="17" t="str">
        <f>IFERROR(VLOOKUP(C158,#REF!,11,FALSE),"")</f>
        <v/>
      </c>
      <c r="M158" s="18">
        <v>42000</v>
      </c>
      <c r="N158" s="19" t="s">
        <v>104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18000</v>
      </c>
      <c r="U158" s="18">
        <v>0</v>
      </c>
      <c r="V158" s="18">
        <v>24000</v>
      </c>
      <c r="W158" s="18">
        <v>0</v>
      </c>
      <c r="X158" s="22">
        <v>132000</v>
      </c>
      <c r="Y158" s="16">
        <v>23.5</v>
      </c>
      <c r="Z158" s="23">
        <v>24.8</v>
      </c>
      <c r="AA158" s="22">
        <v>5625</v>
      </c>
      <c r="AB158" s="18">
        <v>5333</v>
      </c>
      <c r="AC158" s="24">
        <v>0.9</v>
      </c>
      <c r="AD158" s="25">
        <f t="shared" si="17"/>
        <v>100</v>
      </c>
      <c r="AE158" s="18">
        <v>0</v>
      </c>
      <c r="AF158" s="18">
        <v>30816</v>
      </c>
      <c r="AG158" s="18">
        <v>22545</v>
      </c>
      <c r="AH158" s="18">
        <v>8450</v>
      </c>
      <c r="AI158" s="14" t="s">
        <v>43</v>
      </c>
    </row>
    <row r="159" spans="1:35" ht="16.5" customHeight="1">
      <c r="A159">
        <v>4002</v>
      </c>
      <c r="B159" s="12" t="str">
        <f t="shared" si="12"/>
        <v>OverStock</v>
      </c>
      <c r="C159" s="13" t="s">
        <v>137</v>
      </c>
      <c r="D159" s="14" t="s">
        <v>117</v>
      </c>
      <c r="E159" s="15">
        <f t="shared" si="13"/>
        <v>0</v>
      </c>
      <c r="F159" s="16">
        <f t="shared" si="14"/>
        <v>0</v>
      </c>
      <c r="G159" s="16">
        <f t="shared" si="15"/>
        <v>72.099999999999994</v>
      </c>
      <c r="H159" s="16">
        <f t="shared" si="16"/>
        <v>20.3</v>
      </c>
      <c r="I159" s="17" t="str">
        <f>IFERROR(VLOOKUP(C159,#REF!,8,FALSE),"")</f>
        <v/>
      </c>
      <c r="J159" s="18">
        <v>54045</v>
      </c>
      <c r="K159" s="18">
        <v>54000</v>
      </c>
      <c r="L159" s="17" t="str">
        <f>IFERROR(VLOOKUP(C159,#REF!,11,FALSE),"")</f>
        <v/>
      </c>
      <c r="M159" s="18">
        <v>0</v>
      </c>
      <c r="N159" s="19" t="s">
        <v>104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54045</v>
      </c>
      <c r="Y159" s="16">
        <v>72.099999999999994</v>
      </c>
      <c r="Z159" s="23">
        <v>20.3</v>
      </c>
      <c r="AA159" s="22">
        <v>750</v>
      </c>
      <c r="AB159" s="18">
        <v>2667</v>
      </c>
      <c r="AC159" s="24">
        <v>3.6</v>
      </c>
      <c r="AD159" s="25">
        <f t="shared" si="17"/>
        <v>150</v>
      </c>
      <c r="AE159" s="18">
        <v>0</v>
      </c>
      <c r="AF159" s="18">
        <v>15000</v>
      </c>
      <c r="AG159" s="18">
        <v>9000</v>
      </c>
      <c r="AH159" s="18">
        <v>9000</v>
      </c>
      <c r="AI159" s="14" t="s">
        <v>43</v>
      </c>
    </row>
    <row r="160" spans="1:35" ht="16.5" customHeight="1">
      <c r="A160">
        <v>4864</v>
      </c>
      <c r="B160" s="12" t="str">
        <f t="shared" si="12"/>
        <v>OverStock</v>
      </c>
      <c r="C160" s="13" t="s">
        <v>138</v>
      </c>
      <c r="D160" s="14" t="s">
        <v>117</v>
      </c>
      <c r="E160" s="15">
        <f t="shared" si="13"/>
        <v>6.9</v>
      </c>
      <c r="F160" s="16">
        <f t="shared" si="14"/>
        <v>4.3</v>
      </c>
      <c r="G160" s="16">
        <f t="shared" si="15"/>
        <v>38.9</v>
      </c>
      <c r="H160" s="16">
        <f t="shared" si="16"/>
        <v>24.3</v>
      </c>
      <c r="I160" s="17" t="str">
        <f>IFERROR(VLOOKUP(C160,#REF!,8,FALSE),"")</f>
        <v/>
      </c>
      <c r="J160" s="18">
        <v>219000</v>
      </c>
      <c r="K160" s="18">
        <v>114000</v>
      </c>
      <c r="L160" s="17" t="str">
        <f>IFERROR(VLOOKUP(C160,#REF!,11,FALSE),"")</f>
        <v/>
      </c>
      <c r="M160" s="18">
        <v>39000</v>
      </c>
      <c r="N160" s="19" t="s">
        <v>104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9000</v>
      </c>
      <c r="U160" s="18">
        <v>0</v>
      </c>
      <c r="V160" s="18">
        <v>30000</v>
      </c>
      <c r="W160" s="18">
        <v>0</v>
      </c>
      <c r="X160" s="22">
        <v>258000</v>
      </c>
      <c r="Y160" s="16">
        <v>45.9</v>
      </c>
      <c r="Z160" s="23">
        <v>28.7</v>
      </c>
      <c r="AA160" s="22">
        <v>5625</v>
      </c>
      <c r="AB160" s="18">
        <v>9000</v>
      </c>
      <c r="AC160" s="24">
        <v>1.6</v>
      </c>
      <c r="AD160" s="25">
        <f t="shared" si="17"/>
        <v>100</v>
      </c>
      <c r="AE160" s="18">
        <v>0</v>
      </c>
      <c r="AF160" s="18">
        <v>45000</v>
      </c>
      <c r="AG160" s="18">
        <v>48000</v>
      </c>
      <c r="AH160" s="18">
        <v>33000</v>
      </c>
      <c r="AI160" s="14" t="s">
        <v>43</v>
      </c>
    </row>
    <row r="161" spans="1:35" ht="16.5" customHeight="1">
      <c r="A161">
        <v>4970</v>
      </c>
      <c r="B161" s="12" t="str">
        <f t="shared" si="12"/>
        <v>OverStock</v>
      </c>
      <c r="C161" s="13" t="s">
        <v>139</v>
      </c>
      <c r="D161" s="14" t="s">
        <v>117</v>
      </c>
      <c r="E161" s="15">
        <f t="shared" si="13"/>
        <v>0.7</v>
      </c>
      <c r="F161" s="16">
        <f t="shared" si="14"/>
        <v>0.8</v>
      </c>
      <c r="G161" s="16">
        <f t="shared" si="15"/>
        <v>22.2</v>
      </c>
      <c r="H161" s="16">
        <f t="shared" si="16"/>
        <v>24.8</v>
      </c>
      <c r="I161" s="17" t="str">
        <f>IFERROR(VLOOKUP(C161,#REF!,8,FALSE),"")</f>
        <v/>
      </c>
      <c r="J161" s="18">
        <v>2484000</v>
      </c>
      <c r="K161" s="18">
        <v>2484000</v>
      </c>
      <c r="L161" s="17" t="str">
        <f>IFERROR(VLOOKUP(C161,#REF!,11,FALSE),"")</f>
        <v/>
      </c>
      <c r="M161" s="18">
        <v>84000</v>
      </c>
      <c r="N161" s="19" t="s">
        <v>104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84000</v>
      </c>
      <c r="U161" s="18">
        <v>0</v>
      </c>
      <c r="V161" s="18">
        <v>0</v>
      </c>
      <c r="W161" s="18">
        <v>0</v>
      </c>
      <c r="X161" s="22">
        <v>2568000</v>
      </c>
      <c r="Y161" s="16">
        <v>22.9</v>
      </c>
      <c r="Z161" s="23">
        <v>25.6</v>
      </c>
      <c r="AA161" s="22">
        <v>112125</v>
      </c>
      <c r="AB161" s="18">
        <v>100333</v>
      </c>
      <c r="AC161" s="24">
        <v>0.9</v>
      </c>
      <c r="AD161" s="25">
        <f t="shared" si="17"/>
        <v>100</v>
      </c>
      <c r="AE161" s="18">
        <v>0</v>
      </c>
      <c r="AF161" s="18">
        <v>552000</v>
      </c>
      <c r="AG161" s="18">
        <v>504000</v>
      </c>
      <c r="AH161" s="18">
        <v>453000</v>
      </c>
      <c r="AI161" s="14" t="s">
        <v>43</v>
      </c>
    </row>
    <row r="162" spans="1:35" ht="16.5" customHeight="1">
      <c r="A162">
        <v>4570</v>
      </c>
      <c r="B162" s="12" t="str">
        <f t="shared" si="12"/>
        <v>OverStock</v>
      </c>
      <c r="C162" s="13" t="s">
        <v>140</v>
      </c>
      <c r="D162" s="14" t="s">
        <v>117</v>
      </c>
      <c r="E162" s="15">
        <f t="shared" si="13"/>
        <v>5.7</v>
      </c>
      <c r="F162" s="16">
        <f t="shared" si="14"/>
        <v>1.6</v>
      </c>
      <c r="G162" s="16">
        <f t="shared" si="15"/>
        <v>65.2</v>
      </c>
      <c r="H162" s="16">
        <f t="shared" si="16"/>
        <v>18.3</v>
      </c>
      <c r="I162" s="17" t="str">
        <f>IFERROR(VLOOKUP(C162,#REF!,8,FALSE),"")</f>
        <v/>
      </c>
      <c r="J162" s="18">
        <v>1173000</v>
      </c>
      <c r="K162" s="18">
        <v>423000</v>
      </c>
      <c r="L162" s="17" t="str">
        <f>IFERROR(VLOOKUP(C162,#REF!,11,FALSE),"")</f>
        <v/>
      </c>
      <c r="M162" s="18">
        <v>102000</v>
      </c>
      <c r="N162" s="19" t="s">
        <v>104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57000</v>
      </c>
      <c r="U162" s="18">
        <v>0</v>
      </c>
      <c r="V162" s="18">
        <v>45000</v>
      </c>
      <c r="W162" s="18">
        <v>0</v>
      </c>
      <c r="X162" s="22">
        <v>1275000</v>
      </c>
      <c r="Y162" s="16">
        <v>70.8</v>
      </c>
      <c r="Z162" s="23">
        <v>19.899999999999999</v>
      </c>
      <c r="AA162" s="22">
        <v>18000</v>
      </c>
      <c r="AB162" s="18">
        <v>63978</v>
      </c>
      <c r="AC162" s="24">
        <v>3.6</v>
      </c>
      <c r="AD162" s="25">
        <f t="shared" si="17"/>
        <v>150</v>
      </c>
      <c r="AE162" s="18">
        <v>55100</v>
      </c>
      <c r="AF162" s="18">
        <v>359909</v>
      </c>
      <c r="AG162" s="18">
        <v>181892</v>
      </c>
      <c r="AH162" s="18">
        <v>110396</v>
      </c>
      <c r="AI162" s="14" t="s">
        <v>43</v>
      </c>
    </row>
    <row r="163" spans="1:35" ht="16.5" customHeight="1">
      <c r="A163">
        <v>1240</v>
      </c>
      <c r="B163" s="12" t="str">
        <f t="shared" si="12"/>
        <v>Normal</v>
      </c>
      <c r="C163" s="13" t="s">
        <v>143</v>
      </c>
      <c r="D163" s="14" t="s">
        <v>117</v>
      </c>
      <c r="E163" s="15">
        <f t="shared" si="13"/>
        <v>2.7</v>
      </c>
      <c r="F163" s="16" t="str">
        <f t="shared" si="14"/>
        <v>--</v>
      </c>
      <c r="G163" s="16">
        <f t="shared" si="15"/>
        <v>0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5000</v>
      </c>
      <c r="N163" s="19" t="s">
        <v>104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2500</v>
      </c>
      <c r="U163" s="18">
        <v>0</v>
      </c>
      <c r="V163" s="18">
        <v>2500</v>
      </c>
      <c r="W163" s="18">
        <v>0</v>
      </c>
      <c r="X163" s="22">
        <v>5000</v>
      </c>
      <c r="Y163" s="16">
        <v>2.7</v>
      </c>
      <c r="Z163" s="23" t="s">
        <v>39</v>
      </c>
      <c r="AA163" s="22">
        <v>1875</v>
      </c>
      <c r="AB163" s="18" t="s">
        <v>39</v>
      </c>
      <c r="AC163" s="24" t="s">
        <v>51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43</v>
      </c>
    </row>
    <row r="164" spans="1:35" ht="16.5" customHeight="1">
      <c r="A164">
        <v>9186</v>
      </c>
      <c r="B164" s="12" t="str">
        <f t="shared" si="12"/>
        <v>Normal</v>
      </c>
      <c r="C164" s="13" t="s">
        <v>144</v>
      </c>
      <c r="D164" s="14" t="s">
        <v>117</v>
      </c>
      <c r="E164" s="15">
        <f t="shared" si="13"/>
        <v>16</v>
      </c>
      <c r="F164" s="16" t="str">
        <f t="shared" si="14"/>
        <v>--</v>
      </c>
      <c r="G164" s="16">
        <f t="shared" si="15"/>
        <v>0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15000</v>
      </c>
      <c r="N164" s="19" t="s">
        <v>104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15000</v>
      </c>
      <c r="U164" s="18">
        <v>0</v>
      </c>
      <c r="V164" s="18">
        <v>0</v>
      </c>
      <c r="W164" s="18">
        <v>0</v>
      </c>
      <c r="X164" s="22">
        <v>15000</v>
      </c>
      <c r="Y164" s="16">
        <v>16</v>
      </c>
      <c r="Z164" s="23" t="s">
        <v>39</v>
      </c>
      <c r="AA164" s="22">
        <v>938</v>
      </c>
      <c r="AB164" s="18" t="s">
        <v>39</v>
      </c>
      <c r="AC164" s="24" t="s">
        <v>51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43</v>
      </c>
    </row>
    <row r="165" spans="1:35" ht="16.5" customHeight="1">
      <c r="A165">
        <v>1241</v>
      </c>
      <c r="B165" s="12" t="str">
        <f t="shared" si="12"/>
        <v>None</v>
      </c>
      <c r="C165" s="13" t="s">
        <v>146</v>
      </c>
      <c r="D165" s="14" t="s">
        <v>117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0</v>
      </c>
      <c r="N165" s="19" t="s">
        <v>104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51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43</v>
      </c>
    </row>
    <row r="166" spans="1:35" ht="16.5" customHeight="1">
      <c r="A166">
        <v>1350</v>
      </c>
      <c r="B166" s="12" t="str">
        <f t="shared" si="12"/>
        <v>FCST</v>
      </c>
      <c r="C166" s="13" t="s">
        <v>147</v>
      </c>
      <c r="D166" s="14" t="s">
        <v>117</v>
      </c>
      <c r="E166" s="15" t="str">
        <f t="shared" si="13"/>
        <v>前八週無拉料</v>
      </c>
      <c r="F166" s="16">
        <f t="shared" si="14"/>
        <v>0</v>
      </c>
      <c r="G166" s="16" t="str">
        <f t="shared" si="15"/>
        <v>--</v>
      </c>
      <c r="H166" s="16">
        <f t="shared" si="16"/>
        <v>45</v>
      </c>
      <c r="I166" s="17" t="str">
        <f>IFERROR(VLOOKUP(C166,#REF!,8,FALSE),"")</f>
        <v/>
      </c>
      <c r="J166" s="18">
        <v>15000</v>
      </c>
      <c r="K166" s="18">
        <v>15000</v>
      </c>
      <c r="L166" s="17" t="str">
        <f>IFERROR(VLOOKUP(C166,#REF!,11,FALSE),"")</f>
        <v/>
      </c>
      <c r="M166" s="18">
        <v>0</v>
      </c>
      <c r="N166" s="19" t="s">
        <v>104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15000</v>
      </c>
      <c r="Y166" s="16" t="s">
        <v>39</v>
      </c>
      <c r="Z166" s="23">
        <v>45</v>
      </c>
      <c r="AA166" s="22">
        <v>0</v>
      </c>
      <c r="AB166" s="18">
        <v>333</v>
      </c>
      <c r="AC166" s="24" t="s">
        <v>59</v>
      </c>
      <c r="AD166" s="25" t="str">
        <f t="shared" si="17"/>
        <v>F</v>
      </c>
      <c r="AE166" s="18">
        <v>0</v>
      </c>
      <c r="AF166" s="18">
        <v>3000</v>
      </c>
      <c r="AG166" s="18">
        <v>0</v>
      </c>
      <c r="AH166" s="18">
        <v>0</v>
      </c>
      <c r="AI166" s="14" t="s">
        <v>43</v>
      </c>
    </row>
    <row r="167" spans="1:35" ht="16.5" customHeight="1">
      <c r="A167">
        <v>1351</v>
      </c>
      <c r="B167" s="12" t="str">
        <f t="shared" si="12"/>
        <v>None</v>
      </c>
      <c r="C167" s="13" t="s">
        <v>148</v>
      </c>
      <c r="D167" s="14" t="s">
        <v>117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104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51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43</v>
      </c>
    </row>
    <row r="168" spans="1:35" ht="16.5" customHeight="1">
      <c r="A168">
        <v>8468</v>
      </c>
      <c r="B168" s="12" t="str">
        <f t="shared" si="12"/>
        <v>FCST</v>
      </c>
      <c r="C168" s="13" t="s">
        <v>150</v>
      </c>
      <c r="D168" s="14" t="s">
        <v>117</v>
      </c>
      <c r="E168" s="15" t="str">
        <f t="shared" si="13"/>
        <v>前八週無拉料</v>
      </c>
      <c r="F168" s="16">
        <f t="shared" si="14"/>
        <v>0</v>
      </c>
      <c r="G168" s="16" t="str">
        <f t="shared" si="15"/>
        <v>--</v>
      </c>
      <c r="H168" s="16">
        <f t="shared" si="16"/>
        <v>243.2</v>
      </c>
      <c r="I168" s="17" t="str">
        <f>IFERROR(VLOOKUP(C168,#REF!,8,FALSE),"")</f>
        <v/>
      </c>
      <c r="J168" s="18">
        <v>27000</v>
      </c>
      <c r="K168" s="18">
        <v>15000</v>
      </c>
      <c r="L168" s="17" t="str">
        <f>IFERROR(VLOOKUP(C168,#REF!,11,FALSE),"")</f>
        <v/>
      </c>
      <c r="M168" s="18">
        <v>0</v>
      </c>
      <c r="N168" s="19" t="s">
        <v>104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0</v>
      </c>
      <c r="W168" s="18">
        <v>0</v>
      </c>
      <c r="X168" s="22">
        <v>27000</v>
      </c>
      <c r="Y168" s="16" t="s">
        <v>39</v>
      </c>
      <c r="Z168" s="23">
        <v>243.2</v>
      </c>
      <c r="AA168" s="22">
        <v>0</v>
      </c>
      <c r="AB168" s="18">
        <v>111</v>
      </c>
      <c r="AC168" s="24" t="s">
        <v>59</v>
      </c>
      <c r="AD168" s="25" t="str">
        <f t="shared" si="17"/>
        <v>F</v>
      </c>
      <c r="AE168" s="18">
        <v>0</v>
      </c>
      <c r="AF168" s="18">
        <v>1000</v>
      </c>
      <c r="AG168" s="18">
        <v>0</v>
      </c>
      <c r="AH168" s="18">
        <v>0</v>
      </c>
      <c r="AI168" s="14" t="s">
        <v>43</v>
      </c>
    </row>
    <row r="169" spans="1:35" ht="16.5" customHeight="1">
      <c r="A169">
        <v>1356</v>
      </c>
      <c r="B169" s="12" t="str">
        <f t="shared" si="12"/>
        <v>ZeroZero</v>
      </c>
      <c r="C169" s="13" t="s">
        <v>151</v>
      </c>
      <c r="D169" s="14" t="s">
        <v>117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1200000</v>
      </c>
      <c r="K169" s="18">
        <v>300000</v>
      </c>
      <c r="L169" s="17" t="str">
        <f>IFERROR(VLOOKUP(C169,#REF!,11,FALSE),"")</f>
        <v/>
      </c>
      <c r="M169" s="18">
        <v>0</v>
      </c>
      <c r="N169" s="19" t="s">
        <v>104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1200000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51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43</v>
      </c>
    </row>
    <row r="170" spans="1:35" ht="16.5" customHeight="1">
      <c r="A170">
        <v>1357</v>
      </c>
      <c r="B170" s="12" t="str">
        <f t="shared" si="12"/>
        <v>OverStock</v>
      </c>
      <c r="C170" s="13" t="s">
        <v>152</v>
      </c>
      <c r="D170" s="14" t="s">
        <v>117</v>
      </c>
      <c r="E170" s="15">
        <f t="shared" si="13"/>
        <v>1</v>
      </c>
      <c r="F170" s="16">
        <f t="shared" si="14"/>
        <v>0</v>
      </c>
      <c r="G170" s="16">
        <f t="shared" si="15"/>
        <v>864</v>
      </c>
      <c r="H170" s="16">
        <f t="shared" si="16"/>
        <v>40.299999999999997</v>
      </c>
      <c r="I170" s="17" t="str">
        <f>IFERROR(VLOOKUP(C170,#REF!,8,FALSE),"")</f>
        <v/>
      </c>
      <c r="J170" s="18">
        <v>2592000</v>
      </c>
      <c r="K170" s="18">
        <v>1332000</v>
      </c>
      <c r="L170" s="17" t="str">
        <f>IFERROR(VLOOKUP(C170,#REF!,11,FALSE),"")</f>
        <v/>
      </c>
      <c r="M170" s="18">
        <v>3000</v>
      </c>
      <c r="N170" s="19" t="s">
        <v>104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3000</v>
      </c>
      <c r="U170" s="18">
        <v>0</v>
      </c>
      <c r="V170" s="18">
        <v>0</v>
      </c>
      <c r="W170" s="18">
        <v>0</v>
      </c>
      <c r="X170" s="22">
        <v>2595000</v>
      </c>
      <c r="Y170" s="16">
        <v>865</v>
      </c>
      <c r="Z170" s="23">
        <v>40.4</v>
      </c>
      <c r="AA170" s="22">
        <v>3000</v>
      </c>
      <c r="AB170" s="18">
        <v>64244</v>
      </c>
      <c r="AC170" s="24">
        <v>21.4</v>
      </c>
      <c r="AD170" s="25">
        <f t="shared" si="17"/>
        <v>150</v>
      </c>
      <c r="AE170" s="18">
        <v>11446</v>
      </c>
      <c r="AF170" s="18">
        <v>387222</v>
      </c>
      <c r="AG170" s="18">
        <v>256070</v>
      </c>
      <c r="AH170" s="18">
        <v>276591</v>
      </c>
      <c r="AI170" s="14" t="s">
        <v>43</v>
      </c>
    </row>
    <row r="171" spans="1:35" ht="16.5" customHeight="1">
      <c r="A171">
        <v>1358</v>
      </c>
      <c r="B171" s="12" t="str">
        <f t="shared" si="12"/>
        <v>OverStock</v>
      </c>
      <c r="C171" s="13" t="s">
        <v>154</v>
      </c>
      <c r="D171" s="14" t="s">
        <v>117</v>
      </c>
      <c r="E171" s="15">
        <f t="shared" si="13"/>
        <v>100.9</v>
      </c>
      <c r="F171" s="16">
        <f t="shared" si="14"/>
        <v>43.1</v>
      </c>
      <c r="G171" s="16">
        <f t="shared" si="15"/>
        <v>13.3</v>
      </c>
      <c r="H171" s="16">
        <f t="shared" si="16"/>
        <v>5.7</v>
      </c>
      <c r="I171" s="17" t="str">
        <f>IFERROR(VLOOKUP(C171,#REF!,8,FALSE),"")</f>
        <v/>
      </c>
      <c r="J171" s="18">
        <v>90000</v>
      </c>
      <c r="K171" s="18">
        <v>90000</v>
      </c>
      <c r="L171" s="17" t="str">
        <f>IFERROR(VLOOKUP(C171,#REF!,11,FALSE),"")</f>
        <v/>
      </c>
      <c r="M171" s="18">
        <v>681000</v>
      </c>
      <c r="N171" s="19" t="s">
        <v>104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558000</v>
      </c>
      <c r="U171" s="18">
        <v>0</v>
      </c>
      <c r="V171" s="18">
        <v>123000</v>
      </c>
      <c r="W171" s="18">
        <v>0</v>
      </c>
      <c r="X171" s="22">
        <v>771000</v>
      </c>
      <c r="Y171" s="16">
        <v>114.2</v>
      </c>
      <c r="Z171" s="23">
        <v>48.8</v>
      </c>
      <c r="AA171" s="22">
        <v>6750</v>
      </c>
      <c r="AB171" s="18">
        <v>15789</v>
      </c>
      <c r="AC171" s="24">
        <v>2.2999999999999998</v>
      </c>
      <c r="AD171" s="25">
        <f t="shared" si="17"/>
        <v>150</v>
      </c>
      <c r="AE171" s="18">
        <v>4546</v>
      </c>
      <c r="AF171" s="18">
        <v>83430</v>
      </c>
      <c r="AG171" s="18">
        <v>75338</v>
      </c>
      <c r="AH171" s="18">
        <v>71551</v>
      </c>
      <c r="AI171" s="14" t="s">
        <v>43</v>
      </c>
    </row>
    <row r="172" spans="1:35" ht="16.5" customHeight="1">
      <c r="A172">
        <v>1359</v>
      </c>
      <c r="B172" s="12" t="str">
        <f t="shared" si="12"/>
        <v>OverStock</v>
      </c>
      <c r="C172" s="13" t="s">
        <v>156</v>
      </c>
      <c r="D172" s="14" t="s">
        <v>117</v>
      </c>
      <c r="E172" s="15">
        <f t="shared" si="13"/>
        <v>232</v>
      </c>
      <c r="F172" s="16">
        <f t="shared" si="14"/>
        <v>659.1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87000</v>
      </c>
      <c r="N172" s="19" t="s">
        <v>104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87000</v>
      </c>
      <c r="U172" s="18">
        <v>0</v>
      </c>
      <c r="V172" s="18">
        <v>0</v>
      </c>
      <c r="W172" s="18">
        <v>0</v>
      </c>
      <c r="X172" s="22">
        <v>87000</v>
      </c>
      <c r="Y172" s="16">
        <v>232</v>
      </c>
      <c r="Z172" s="23">
        <v>659.1</v>
      </c>
      <c r="AA172" s="22">
        <v>375</v>
      </c>
      <c r="AB172" s="18">
        <v>132</v>
      </c>
      <c r="AC172" s="24">
        <v>0.4</v>
      </c>
      <c r="AD172" s="25">
        <f t="shared" si="17"/>
        <v>50</v>
      </c>
      <c r="AE172" s="18">
        <v>272</v>
      </c>
      <c r="AF172" s="18">
        <v>707</v>
      </c>
      <c r="AG172" s="18">
        <v>343</v>
      </c>
      <c r="AH172" s="18">
        <v>458</v>
      </c>
      <c r="AI172" s="14" t="s">
        <v>43</v>
      </c>
    </row>
    <row r="173" spans="1:35" ht="16.5" customHeight="1">
      <c r="A173">
        <v>1360</v>
      </c>
      <c r="B173" s="12" t="str">
        <f t="shared" si="12"/>
        <v>OverStock</v>
      </c>
      <c r="C173" s="13" t="s">
        <v>157</v>
      </c>
      <c r="D173" s="14" t="s">
        <v>117</v>
      </c>
      <c r="E173" s="15">
        <f t="shared" si="13"/>
        <v>37.799999999999997</v>
      </c>
      <c r="F173" s="16">
        <f t="shared" si="14"/>
        <v>1087.0999999999999</v>
      </c>
      <c r="G173" s="16">
        <f t="shared" si="15"/>
        <v>0</v>
      </c>
      <c r="H173" s="16">
        <f t="shared" si="16"/>
        <v>0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312000</v>
      </c>
      <c r="N173" s="19" t="s">
        <v>104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243000</v>
      </c>
      <c r="U173" s="18">
        <v>0</v>
      </c>
      <c r="V173" s="18">
        <v>69000</v>
      </c>
      <c r="W173" s="18">
        <v>0</v>
      </c>
      <c r="X173" s="22">
        <v>312000</v>
      </c>
      <c r="Y173" s="16">
        <v>37.799999999999997</v>
      </c>
      <c r="Z173" s="23">
        <v>1087.0999999999999</v>
      </c>
      <c r="AA173" s="22">
        <v>8250</v>
      </c>
      <c r="AB173" s="18">
        <v>287</v>
      </c>
      <c r="AC173" s="24">
        <v>0</v>
      </c>
      <c r="AD173" s="25">
        <f t="shared" si="17"/>
        <v>50</v>
      </c>
      <c r="AE173" s="18">
        <v>81</v>
      </c>
      <c r="AF173" s="18">
        <v>1402</v>
      </c>
      <c r="AG173" s="18">
        <v>1100</v>
      </c>
      <c r="AH173" s="18">
        <v>0</v>
      </c>
      <c r="AI173" s="14" t="s">
        <v>43</v>
      </c>
    </row>
    <row r="174" spans="1:35" ht="16.5" customHeight="1">
      <c r="A174">
        <v>1361</v>
      </c>
      <c r="B174" s="12" t="str">
        <f t="shared" si="12"/>
        <v>ZeroZero</v>
      </c>
      <c r="C174" s="13" t="s">
        <v>160</v>
      </c>
      <c r="D174" s="14" t="s">
        <v>117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6000</v>
      </c>
      <c r="K174" s="18">
        <v>6000</v>
      </c>
      <c r="L174" s="17" t="str">
        <f>IFERROR(VLOOKUP(C174,#REF!,11,FALSE),"")</f>
        <v/>
      </c>
      <c r="M174" s="18">
        <v>0</v>
      </c>
      <c r="N174" s="19" t="s">
        <v>104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0</v>
      </c>
      <c r="W174" s="18">
        <v>0</v>
      </c>
      <c r="X174" s="22">
        <v>6000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51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43</v>
      </c>
    </row>
    <row r="175" spans="1:35" ht="16.5" customHeight="1">
      <c r="A175">
        <v>1363</v>
      </c>
      <c r="B175" s="12" t="str">
        <f t="shared" si="12"/>
        <v>Normal</v>
      </c>
      <c r="C175" s="13" t="s">
        <v>161</v>
      </c>
      <c r="D175" s="14" t="s">
        <v>117</v>
      </c>
      <c r="E175" s="15">
        <f t="shared" si="13"/>
        <v>0.7</v>
      </c>
      <c r="F175" s="16">
        <f t="shared" si="14"/>
        <v>0.5</v>
      </c>
      <c r="G175" s="16">
        <f t="shared" si="15"/>
        <v>0</v>
      </c>
      <c r="H175" s="16">
        <f t="shared" si="1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3000</v>
      </c>
      <c r="N175" s="19" t="s">
        <v>104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3000</v>
      </c>
      <c r="U175" s="18">
        <v>0</v>
      </c>
      <c r="V175" s="18">
        <v>0</v>
      </c>
      <c r="W175" s="18">
        <v>0</v>
      </c>
      <c r="X175" s="22">
        <v>3000</v>
      </c>
      <c r="Y175" s="16">
        <v>0.7</v>
      </c>
      <c r="Z175" s="23">
        <v>0.5</v>
      </c>
      <c r="AA175" s="22">
        <v>4125</v>
      </c>
      <c r="AB175" s="18">
        <v>6200</v>
      </c>
      <c r="AC175" s="24">
        <v>1.5</v>
      </c>
      <c r="AD175" s="25">
        <f t="shared" si="17"/>
        <v>100</v>
      </c>
      <c r="AE175" s="18">
        <v>0</v>
      </c>
      <c r="AF175" s="18">
        <v>33340</v>
      </c>
      <c r="AG175" s="18">
        <v>27420</v>
      </c>
      <c r="AH175" s="18">
        <v>22360</v>
      </c>
      <c r="AI175" s="14" t="s">
        <v>43</v>
      </c>
    </row>
    <row r="176" spans="1:35" ht="16.5" customHeight="1">
      <c r="A176">
        <v>1364</v>
      </c>
      <c r="B176" s="12" t="str">
        <f t="shared" si="12"/>
        <v>OverStock</v>
      </c>
      <c r="C176" s="13" t="s">
        <v>162</v>
      </c>
      <c r="D176" s="14" t="s">
        <v>117</v>
      </c>
      <c r="E176" s="15">
        <f t="shared" si="13"/>
        <v>2.2000000000000002</v>
      </c>
      <c r="F176" s="16">
        <f t="shared" si="14"/>
        <v>27.5</v>
      </c>
      <c r="G176" s="16">
        <f t="shared" si="15"/>
        <v>75.3</v>
      </c>
      <c r="H176" s="16">
        <f t="shared" si="16"/>
        <v>930.1</v>
      </c>
      <c r="I176" s="17" t="str">
        <f>IFERROR(VLOOKUP(C176,#REF!,8,FALSE),"")</f>
        <v/>
      </c>
      <c r="J176" s="18">
        <v>6690000</v>
      </c>
      <c r="K176" s="18">
        <v>2796000</v>
      </c>
      <c r="L176" s="17" t="str">
        <f>IFERROR(VLOOKUP(C176,#REF!,11,FALSE),"")</f>
        <v/>
      </c>
      <c r="M176" s="18">
        <v>198000</v>
      </c>
      <c r="N176" s="19" t="s">
        <v>104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45000</v>
      </c>
      <c r="U176" s="18">
        <v>0</v>
      </c>
      <c r="V176" s="18">
        <v>153000</v>
      </c>
      <c r="W176" s="18">
        <v>0</v>
      </c>
      <c r="X176" s="22">
        <v>6888000</v>
      </c>
      <c r="Y176" s="16">
        <v>77.5</v>
      </c>
      <c r="Z176" s="23">
        <v>957.6</v>
      </c>
      <c r="AA176" s="22">
        <v>88875</v>
      </c>
      <c r="AB176" s="18">
        <v>7193</v>
      </c>
      <c r="AC176" s="24">
        <v>0.1</v>
      </c>
      <c r="AD176" s="25">
        <f t="shared" si="17"/>
        <v>50</v>
      </c>
      <c r="AE176" s="18">
        <v>0</v>
      </c>
      <c r="AF176" s="18">
        <v>22084</v>
      </c>
      <c r="AG176" s="18">
        <v>59772</v>
      </c>
      <c r="AH176" s="18">
        <v>79993</v>
      </c>
      <c r="AI176" s="14" t="s">
        <v>43</v>
      </c>
    </row>
    <row r="177" spans="1:35" ht="16.5" customHeight="1">
      <c r="A177">
        <v>1365</v>
      </c>
      <c r="B177" s="12" t="str">
        <f t="shared" si="12"/>
        <v>OverStock</v>
      </c>
      <c r="C177" s="13" t="s">
        <v>165</v>
      </c>
      <c r="D177" s="14" t="s">
        <v>117</v>
      </c>
      <c r="E177" s="15">
        <f t="shared" si="13"/>
        <v>2.6</v>
      </c>
      <c r="F177" s="16">
        <f t="shared" si="14"/>
        <v>2.4</v>
      </c>
      <c r="G177" s="16">
        <f t="shared" si="15"/>
        <v>21.7</v>
      </c>
      <c r="H177" s="16">
        <f t="shared" si="16"/>
        <v>20.100000000000001</v>
      </c>
      <c r="I177" s="17" t="str">
        <f>IFERROR(VLOOKUP(C177,#REF!,8,FALSE),"")</f>
        <v/>
      </c>
      <c r="J177" s="18">
        <v>2130000</v>
      </c>
      <c r="K177" s="18">
        <v>474000</v>
      </c>
      <c r="L177" s="17" t="str">
        <f>IFERROR(VLOOKUP(C177,#REF!,11,FALSE),"")</f>
        <v/>
      </c>
      <c r="M177" s="18">
        <v>255000</v>
      </c>
      <c r="N177" s="19" t="s">
        <v>124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255000</v>
      </c>
      <c r="W177" s="18">
        <v>0</v>
      </c>
      <c r="X177" s="22">
        <v>2385000</v>
      </c>
      <c r="Y177" s="16">
        <v>24.3</v>
      </c>
      <c r="Z177" s="23">
        <v>22.6</v>
      </c>
      <c r="AA177" s="22">
        <v>98250</v>
      </c>
      <c r="AB177" s="18">
        <v>105708</v>
      </c>
      <c r="AC177" s="24">
        <v>1.1000000000000001</v>
      </c>
      <c r="AD177" s="25">
        <f t="shared" si="17"/>
        <v>100</v>
      </c>
      <c r="AE177" s="18">
        <v>203259</v>
      </c>
      <c r="AF177" s="18">
        <v>416166</v>
      </c>
      <c r="AG177" s="18">
        <v>453562</v>
      </c>
      <c r="AH177" s="18">
        <v>348880</v>
      </c>
      <c r="AI177" s="14" t="s">
        <v>43</v>
      </c>
    </row>
    <row r="178" spans="1:35" ht="16.5" customHeight="1">
      <c r="A178">
        <v>1366</v>
      </c>
      <c r="B178" s="12" t="str">
        <f t="shared" si="12"/>
        <v>OverStock</v>
      </c>
      <c r="C178" s="13" t="s">
        <v>166</v>
      </c>
      <c r="D178" s="14" t="s">
        <v>117</v>
      </c>
      <c r="E178" s="15">
        <f t="shared" si="13"/>
        <v>3.3</v>
      </c>
      <c r="F178" s="16">
        <f t="shared" si="14"/>
        <v>2.2999999999999998</v>
      </c>
      <c r="G178" s="16">
        <f t="shared" si="15"/>
        <v>56</v>
      </c>
      <c r="H178" s="16">
        <f t="shared" si="16"/>
        <v>39.200000000000003</v>
      </c>
      <c r="I178" s="17" t="str">
        <f>IFERROR(VLOOKUP(C178,#REF!,8,FALSE),"")</f>
        <v/>
      </c>
      <c r="J178" s="18">
        <v>7520000</v>
      </c>
      <c r="K178" s="18">
        <v>1515000</v>
      </c>
      <c r="L178" s="17" t="str">
        <f>IFERROR(VLOOKUP(C178,#REF!,11,FALSE),"")</f>
        <v/>
      </c>
      <c r="M178" s="18">
        <v>440000</v>
      </c>
      <c r="N178" s="19" t="s">
        <v>104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440000</v>
      </c>
      <c r="W178" s="18">
        <v>0</v>
      </c>
      <c r="X178" s="22">
        <v>7960000</v>
      </c>
      <c r="Y178" s="16">
        <v>59.2</v>
      </c>
      <c r="Z178" s="23">
        <v>41.5</v>
      </c>
      <c r="AA178" s="22">
        <v>134375</v>
      </c>
      <c r="AB178" s="18">
        <v>192000</v>
      </c>
      <c r="AC178" s="24">
        <v>1.4</v>
      </c>
      <c r="AD178" s="25">
        <f t="shared" si="17"/>
        <v>100</v>
      </c>
      <c r="AE178" s="18">
        <v>0</v>
      </c>
      <c r="AF178" s="18">
        <v>1071000</v>
      </c>
      <c r="AG178" s="18">
        <v>945000</v>
      </c>
      <c r="AH178" s="18">
        <v>726000</v>
      </c>
      <c r="AI178" s="14" t="s">
        <v>43</v>
      </c>
    </row>
    <row r="179" spans="1:35" ht="16.5" customHeight="1">
      <c r="A179">
        <v>1367</v>
      </c>
      <c r="B179" s="12" t="str">
        <f t="shared" si="12"/>
        <v>OverStock</v>
      </c>
      <c r="C179" s="13" t="s">
        <v>169</v>
      </c>
      <c r="D179" s="14" t="s">
        <v>117</v>
      </c>
      <c r="E179" s="15">
        <f t="shared" si="13"/>
        <v>74.7</v>
      </c>
      <c r="F179" s="16" t="str">
        <f t="shared" si="14"/>
        <v>--</v>
      </c>
      <c r="G179" s="16">
        <f t="shared" si="15"/>
        <v>0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84000</v>
      </c>
      <c r="N179" s="19" t="s">
        <v>124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81000</v>
      </c>
      <c r="U179" s="18">
        <v>0</v>
      </c>
      <c r="V179" s="18">
        <v>3000</v>
      </c>
      <c r="W179" s="18">
        <v>0</v>
      </c>
      <c r="X179" s="22">
        <v>84000</v>
      </c>
      <c r="Y179" s="16">
        <v>74.7</v>
      </c>
      <c r="Z179" s="23" t="s">
        <v>39</v>
      </c>
      <c r="AA179" s="22">
        <v>1125</v>
      </c>
      <c r="AB179" s="18" t="s">
        <v>39</v>
      </c>
      <c r="AC179" s="24" t="s">
        <v>51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1368</v>
      </c>
      <c r="B180" s="12" t="str">
        <f t="shared" si="12"/>
        <v>OverStock</v>
      </c>
      <c r="C180" s="13" t="s">
        <v>170</v>
      </c>
      <c r="D180" s="14" t="s">
        <v>117</v>
      </c>
      <c r="E180" s="15">
        <f t="shared" si="13"/>
        <v>0</v>
      </c>
      <c r="F180" s="16">
        <f t="shared" si="14"/>
        <v>0</v>
      </c>
      <c r="G180" s="16">
        <f t="shared" si="15"/>
        <v>17.5</v>
      </c>
      <c r="H180" s="16">
        <f t="shared" si="16"/>
        <v>22.6</v>
      </c>
      <c r="I180" s="17" t="str">
        <f>IFERROR(VLOOKUP(C180,#REF!,8,FALSE),"")</f>
        <v/>
      </c>
      <c r="J180" s="18">
        <v>1375000</v>
      </c>
      <c r="K180" s="18">
        <v>255000</v>
      </c>
      <c r="L180" s="17" t="str">
        <f>IFERROR(VLOOKUP(C180,#REF!,11,FALSE),"")</f>
        <v/>
      </c>
      <c r="M180" s="18">
        <v>0</v>
      </c>
      <c r="N180" s="19" t="s">
        <v>124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0</v>
      </c>
      <c r="W180" s="18">
        <v>0</v>
      </c>
      <c r="X180" s="22">
        <v>1375000</v>
      </c>
      <c r="Y180" s="16">
        <v>17.5</v>
      </c>
      <c r="Z180" s="23">
        <v>22.6</v>
      </c>
      <c r="AA180" s="22">
        <v>78750</v>
      </c>
      <c r="AB180" s="18">
        <v>60852</v>
      </c>
      <c r="AC180" s="24">
        <v>0.8</v>
      </c>
      <c r="AD180" s="25">
        <f t="shared" si="17"/>
        <v>100</v>
      </c>
      <c r="AE180" s="18">
        <v>167277</v>
      </c>
      <c r="AF180" s="18">
        <v>205400</v>
      </c>
      <c r="AG180" s="18">
        <v>234563</v>
      </c>
      <c r="AH180" s="18">
        <v>163556</v>
      </c>
      <c r="AI180" s="14" t="s">
        <v>43</v>
      </c>
    </row>
    <row r="181" spans="1:35" ht="16.5" customHeight="1">
      <c r="A181">
        <v>9140</v>
      </c>
      <c r="B181" s="12" t="str">
        <f t="shared" si="12"/>
        <v>OverStock</v>
      </c>
      <c r="C181" s="13" t="s">
        <v>171</v>
      </c>
      <c r="D181" s="14" t="s">
        <v>117</v>
      </c>
      <c r="E181" s="15">
        <f t="shared" si="13"/>
        <v>20</v>
      </c>
      <c r="F181" s="16">
        <f t="shared" si="14"/>
        <v>22.5</v>
      </c>
      <c r="G181" s="16">
        <f t="shared" si="15"/>
        <v>0</v>
      </c>
      <c r="H181" s="16">
        <f t="shared" si="16"/>
        <v>0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25000</v>
      </c>
      <c r="N181" s="19" t="s">
        <v>104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25000</v>
      </c>
      <c r="U181" s="18">
        <v>0</v>
      </c>
      <c r="V181" s="18">
        <v>0</v>
      </c>
      <c r="W181" s="18">
        <v>0</v>
      </c>
      <c r="X181" s="22">
        <v>25000</v>
      </c>
      <c r="Y181" s="16">
        <v>20</v>
      </c>
      <c r="Z181" s="23">
        <v>22.5</v>
      </c>
      <c r="AA181" s="22">
        <v>1250</v>
      </c>
      <c r="AB181" s="18">
        <v>1111</v>
      </c>
      <c r="AC181" s="24">
        <v>0.9</v>
      </c>
      <c r="AD181" s="25">
        <f t="shared" si="17"/>
        <v>100</v>
      </c>
      <c r="AE181" s="18">
        <v>5000</v>
      </c>
      <c r="AF181" s="18">
        <v>0</v>
      </c>
      <c r="AG181" s="18">
        <v>5000</v>
      </c>
      <c r="AH181" s="18">
        <v>0</v>
      </c>
      <c r="AI181" s="14" t="s">
        <v>43</v>
      </c>
    </row>
    <row r="182" spans="1:35" ht="16.5" customHeight="1">
      <c r="A182">
        <v>1256</v>
      </c>
      <c r="B182" s="12" t="str">
        <f t="shared" si="12"/>
        <v>OverStock</v>
      </c>
      <c r="C182" s="13" t="s">
        <v>172</v>
      </c>
      <c r="D182" s="14" t="s">
        <v>117</v>
      </c>
      <c r="E182" s="15">
        <f t="shared" si="13"/>
        <v>8</v>
      </c>
      <c r="F182" s="16">
        <f t="shared" si="14"/>
        <v>18.5</v>
      </c>
      <c r="G182" s="16">
        <f t="shared" si="15"/>
        <v>24</v>
      </c>
      <c r="H182" s="16">
        <f t="shared" si="16"/>
        <v>55.6</v>
      </c>
      <c r="I182" s="17" t="str">
        <f>IFERROR(VLOOKUP(C182,#REF!,8,FALSE),"")</f>
        <v/>
      </c>
      <c r="J182" s="18">
        <v>15000</v>
      </c>
      <c r="K182" s="18">
        <v>0</v>
      </c>
      <c r="L182" s="17" t="str">
        <f>IFERROR(VLOOKUP(C182,#REF!,11,FALSE),"")</f>
        <v/>
      </c>
      <c r="M182" s="18">
        <v>5000</v>
      </c>
      <c r="N182" s="19" t="s">
        <v>104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5000</v>
      </c>
      <c r="U182" s="18">
        <v>0</v>
      </c>
      <c r="V182" s="18">
        <v>0</v>
      </c>
      <c r="W182" s="18">
        <v>0</v>
      </c>
      <c r="X182" s="22">
        <v>20000</v>
      </c>
      <c r="Y182" s="16">
        <v>32</v>
      </c>
      <c r="Z182" s="23">
        <v>74.099999999999994</v>
      </c>
      <c r="AA182" s="22">
        <v>625</v>
      </c>
      <c r="AB182" s="18">
        <v>270</v>
      </c>
      <c r="AC182" s="24">
        <v>0.4</v>
      </c>
      <c r="AD182" s="25">
        <f t="shared" si="17"/>
        <v>50</v>
      </c>
      <c r="AE182" s="18">
        <v>0</v>
      </c>
      <c r="AF182" s="18">
        <v>0</v>
      </c>
      <c r="AG182" s="18">
        <v>2432</v>
      </c>
      <c r="AH182" s="18">
        <v>2020</v>
      </c>
      <c r="AI182" s="14" t="s">
        <v>43</v>
      </c>
    </row>
    <row r="183" spans="1:35" ht="16.5" customHeight="1">
      <c r="A183">
        <v>1257</v>
      </c>
      <c r="B183" s="12" t="str">
        <f t="shared" si="12"/>
        <v>OverStock</v>
      </c>
      <c r="C183" s="13" t="s">
        <v>173</v>
      </c>
      <c r="D183" s="14" t="s">
        <v>117</v>
      </c>
      <c r="E183" s="15">
        <f t="shared" si="13"/>
        <v>52.9</v>
      </c>
      <c r="F183" s="16">
        <f t="shared" si="14"/>
        <v>49.6</v>
      </c>
      <c r="G183" s="16">
        <f t="shared" si="15"/>
        <v>0</v>
      </c>
      <c r="H183" s="16">
        <f t="shared" si="16"/>
        <v>0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925000</v>
      </c>
      <c r="N183" s="19" t="s">
        <v>104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840000</v>
      </c>
      <c r="U183" s="18">
        <v>0</v>
      </c>
      <c r="V183" s="18">
        <v>85000</v>
      </c>
      <c r="W183" s="18">
        <v>0</v>
      </c>
      <c r="X183" s="22">
        <v>925000</v>
      </c>
      <c r="Y183" s="16">
        <v>52.9</v>
      </c>
      <c r="Z183" s="23">
        <v>49.6</v>
      </c>
      <c r="AA183" s="22">
        <v>17500</v>
      </c>
      <c r="AB183" s="18">
        <v>18641</v>
      </c>
      <c r="AC183" s="24">
        <v>1.1000000000000001</v>
      </c>
      <c r="AD183" s="25">
        <f t="shared" si="17"/>
        <v>100</v>
      </c>
      <c r="AE183" s="18">
        <v>0</v>
      </c>
      <c r="AF183" s="18">
        <v>64090</v>
      </c>
      <c r="AG183" s="18">
        <v>148480</v>
      </c>
      <c r="AH183" s="18">
        <v>205760</v>
      </c>
      <c r="AI183" s="14" t="s">
        <v>43</v>
      </c>
    </row>
    <row r="184" spans="1:35" ht="16.5" customHeight="1">
      <c r="A184">
        <v>1258</v>
      </c>
      <c r="B184" s="12" t="str">
        <f t="shared" si="12"/>
        <v>FCST</v>
      </c>
      <c r="C184" s="13" t="s">
        <v>174</v>
      </c>
      <c r="D184" s="14" t="s">
        <v>117</v>
      </c>
      <c r="E184" s="15" t="str">
        <f t="shared" si="13"/>
        <v>前八週無拉料</v>
      </c>
      <c r="F184" s="16">
        <f t="shared" si="14"/>
        <v>64.3</v>
      </c>
      <c r="G184" s="16" t="str">
        <f t="shared" si="15"/>
        <v>--</v>
      </c>
      <c r="H184" s="16">
        <f t="shared" si="16"/>
        <v>2.6</v>
      </c>
      <c r="I184" s="17" t="str">
        <f>IFERROR(VLOOKUP(C184,#REF!,8,FALSE),"")</f>
        <v/>
      </c>
      <c r="J184" s="18">
        <v>2000</v>
      </c>
      <c r="K184" s="18">
        <v>2000</v>
      </c>
      <c r="L184" s="17" t="str">
        <f>IFERROR(VLOOKUP(C184,#REF!,11,FALSE),"")</f>
        <v/>
      </c>
      <c r="M184" s="18">
        <v>50000</v>
      </c>
      <c r="N184" s="19" t="s">
        <v>104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50000</v>
      </c>
      <c r="U184" s="18">
        <v>0</v>
      </c>
      <c r="V184" s="18">
        <v>0</v>
      </c>
      <c r="W184" s="18">
        <v>0</v>
      </c>
      <c r="X184" s="22">
        <v>52000</v>
      </c>
      <c r="Y184" s="16" t="s">
        <v>39</v>
      </c>
      <c r="Z184" s="23">
        <v>66.8</v>
      </c>
      <c r="AA184" s="22">
        <v>0</v>
      </c>
      <c r="AB184" s="18">
        <v>778</v>
      </c>
      <c r="AC184" s="24" t="s">
        <v>59</v>
      </c>
      <c r="AD184" s="25" t="str">
        <f t="shared" si="17"/>
        <v>F</v>
      </c>
      <c r="AE184" s="18">
        <v>0</v>
      </c>
      <c r="AF184" s="18">
        <v>7000</v>
      </c>
      <c r="AG184" s="18">
        <v>30000</v>
      </c>
      <c r="AH184" s="18">
        <v>91000</v>
      </c>
      <c r="AI184" s="14" t="s">
        <v>43</v>
      </c>
    </row>
    <row r="185" spans="1:35" ht="16.5" customHeight="1">
      <c r="A185">
        <v>1259</v>
      </c>
      <c r="B185" s="12" t="str">
        <f t="shared" si="12"/>
        <v>OverStock</v>
      </c>
      <c r="C185" s="13" t="s">
        <v>175</v>
      </c>
      <c r="D185" s="14" t="s">
        <v>117</v>
      </c>
      <c r="E185" s="15">
        <f t="shared" si="13"/>
        <v>0</v>
      </c>
      <c r="F185" s="16" t="str">
        <f t="shared" si="14"/>
        <v>--</v>
      </c>
      <c r="G185" s="16">
        <f t="shared" si="15"/>
        <v>60</v>
      </c>
      <c r="H185" s="16" t="str">
        <f t="shared" si="16"/>
        <v>--</v>
      </c>
      <c r="I185" s="17" t="str">
        <f>IFERROR(VLOOKUP(C185,#REF!,8,FALSE),"")</f>
        <v/>
      </c>
      <c r="J185" s="18">
        <v>15000</v>
      </c>
      <c r="K185" s="18">
        <v>5000</v>
      </c>
      <c r="L185" s="17" t="str">
        <f>IFERROR(VLOOKUP(C185,#REF!,11,FALSE),"")</f>
        <v/>
      </c>
      <c r="M185" s="18">
        <v>0</v>
      </c>
      <c r="N185" s="19" t="s">
        <v>104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15000</v>
      </c>
      <c r="Y185" s="16">
        <v>60</v>
      </c>
      <c r="Z185" s="23" t="s">
        <v>39</v>
      </c>
      <c r="AA185" s="22">
        <v>250</v>
      </c>
      <c r="AB185" s="18">
        <v>0</v>
      </c>
      <c r="AC185" s="24" t="s">
        <v>51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43</v>
      </c>
    </row>
    <row r="186" spans="1:35" ht="16.5" customHeight="1">
      <c r="A186">
        <v>1260</v>
      </c>
      <c r="B186" s="12" t="str">
        <f t="shared" si="12"/>
        <v>OverStock</v>
      </c>
      <c r="C186" s="13" t="s">
        <v>176</v>
      </c>
      <c r="D186" s="14" t="s">
        <v>117</v>
      </c>
      <c r="E186" s="15">
        <f t="shared" si="13"/>
        <v>1.6</v>
      </c>
      <c r="F186" s="16">
        <f t="shared" si="14"/>
        <v>1.9</v>
      </c>
      <c r="G186" s="16">
        <f t="shared" si="15"/>
        <v>18.3</v>
      </c>
      <c r="H186" s="16">
        <f t="shared" si="16"/>
        <v>21.6</v>
      </c>
      <c r="I186" s="17" t="str">
        <f>IFERROR(VLOOKUP(C186,#REF!,8,FALSE),"")</f>
        <v/>
      </c>
      <c r="J186" s="18">
        <v>1830000</v>
      </c>
      <c r="K186" s="18">
        <v>420000</v>
      </c>
      <c r="L186" s="17" t="str">
        <f>IFERROR(VLOOKUP(C186,#REF!,11,FALSE),"")</f>
        <v/>
      </c>
      <c r="M186" s="18">
        <v>159000</v>
      </c>
      <c r="N186" s="19" t="s">
        <v>104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159000</v>
      </c>
      <c r="W186" s="18">
        <v>0</v>
      </c>
      <c r="X186" s="22">
        <v>1989000</v>
      </c>
      <c r="Y186" s="16">
        <v>19.899999999999999</v>
      </c>
      <c r="Z186" s="23">
        <v>23.5</v>
      </c>
      <c r="AA186" s="22">
        <v>100125</v>
      </c>
      <c r="AB186" s="18">
        <v>84667</v>
      </c>
      <c r="AC186" s="24">
        <v>0.8</v>
      </c>
      <c r="AD186" s="25">
        <f t="shared" si="17"/>
        <v>100</v>
      </c>
      <c r="AE186" s="18">
        <v>0</v>
      </c>
      <c r="AF186" s="18">
        <v>504000</v>
      </c>
      <c r="AG186" s="18">
        <v>339000</v>
      </c>
      <c r="AH186" s="18">
        <v>273000</v>
      </c>
      <c r="AI186" s="14" t="s">
        <v>43</v>
      </c>
    </row>
    <row r="187" spans="1:35" ht="16.5" customHeight="1">
      <c r="A187">
        <v>1261</v>
      </c>
      <c r="B187" s="12" t="str">
        <f t="shared" si="12"/>
        <v>Normal</v>
      </c>
      <c r="C187" s="13" t="s">
        <v>178</v>
      </c>
      <c r="D187" s="14" t="s">
        <v>117</v>
      </c>
      <c r="E187" s="15">
        <f t="shared" si="13"/>
        <v>4</v>
      </c>
      <c r="F187" s="16">
        <f t="shared" si="14"/>
        <v>9.3000000000000007</v>
      </c>
      <c r="G187" s="16">
        <f t="shared" si="15"/>
        <v>8</v>
      </c>
      <c r="H187" s="16">
        <f t="shared" si="16"/>
        <v>18.600000000000001</v>
      </c>
      <c r="I187" s="17" t="str">
        <f>IFERROR(VLOOKUP(C187,#REF!,8,FALSE),"")</f>
        <v/>
      </c>
      <c r="J187" s="18">
        <v>6000</v>
      </c>
      <c r="K187" s="18">
        <v>6000</v>
      </c>
      <c r="L187" s="17" t="str">
        <f>IFERROR(VLOOKUP(C187,#REF!,11,FALSE),"")</f>
        <v/>
      </c>
      <c r="M187" s="18">
        <v>3000</v>
      </c>
      <c r="N187" s="19" t="s">
        <v>104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3000</v>
      </c>
      <c r="U187" s="18">
        <v>0</v>
      </c>
      <c r="V187" s="18">
        <v>0</v>
      </c>
      <c r="W187" s="18">
        <v>0</v>
      </c>
      <c r="X187" s="22">
        <v>9000</v>
      </c>
      <c r="Y187" s="16">
        <v>12</v>
      </c>
      <c r="Z187" s="23">
        <v>28</v>
      </c>
      <c r="AA187" s="22">
        <v>750</v>
      </c>
      <c r="AB187" s="18">
        <v>322</v>
      </c>
      <c r="AC187" s="24">
        <v>0.4</v>
      </c>
      <c r="AD187" s="25">
        <f t="shared" si="17"/>
        <v>50</v>
      </c>
      <c r="AE187" s="18">
        <v>0</v>
      </c>
      <c r="AF187" s="18">
        <v>2902</v>
      </c>
      <c r="AG187" s="18">
        <v>0</v>
      </c>
      <c r="AH187" s="18">
        <v>0</v>
      </c>
      <c r="AI187" s="14" t="s">
        <v>43</v>
      </c>
    </row>
    <row r="188" spans="1:35" ht="16.5" customHeight="1">
      <c r="A188">
        <v>1262</v>
      </c>
      <c r="B188" s="12" t="str">
        <f t="shared" si="12"/>
        <v>Normal</v>
      </c>
      <c r="C188" s="13" t="s">
        <v>180</v>
      </c>
      <c r="D188" s="14" t="s">
        <v>117</v>
      </c>
      <c r="E188" s="15">
        <f t="shared" si="13"/>
        <v>8</v>
      </c>
      <c r="F188" s="16">
        <f t="shared" si="14"/>
        <v>11.4</v>
      </c>
      <c r="G188" s="16">
        <f t="shared" si="15"/>
        <v>8</v>
      </c>
      <c r="H188" s="16">
        <f t="shared" si="16"/>
        <v>11.4</v>
      </c>
      <c r="I188" s="17" t="str">
        <f>IFERROR(VLOOKUP(C188,#REF!,8,FALSE),"")</f>
        <v/>
      </c>
      <c r="J188" s="18">
        <v>15000</v>
      </c>
      <c r="K188" s="18">
        <v>15000</v>
      </c>
      <c r="L188" s="17" t="str">
        <f>IFERROR(VLOOKUP(C188,#REF!,11,FALSE),"")</f>
        <v/>
      </c>
      <c r="M188" s="18">
        <v>15000</v>
      </c>
      <c r="N188" s="19" t="s">
        <v>104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15000</v>
      </c>
      <c r="U188" s="18">
        <v>0</v>
      </c>
      <c r="V188" s="18">
        <v>0</v>
      </c>
      <c r="W188" s="18">
        <v>0</v>
      </c>
      <c r="X188" s="22">
        <v>30000</v>
      </c>
      <c r="Y188" s="16">
        <v>16</v>
      </c>
      <c r="Z188" s="23">
        <v>22.8</v>
      </c>
      <c r="AA188" s="22">
        <v>1875</v>
      </c>
      <c r="AB188" s="18">
        <v>1318</v>
      </c>
      <c r="AC188" s="24">
        <v>0.7</v>
      </c>
      <c r="AD188" s="25">
        <f t="shared" si="17"/>
        <v>100</v>
      </c>
      <c r="AE188" s="18">
        <v>0</v>
      </c>
      <c r="AF188" s="18">
        <v>11865</v>
      </c>
      <c r="AG188" s="18">
        <v>0</v>
      </c>
      <c r="AH188" s="18">
        <v>0</v>
      </c>
      <c r="AI188" s="14" t="s">
        <v>43</v>
      </c>
    </row>
    <row r="189" spans="1:35" ht="16.5" customHeight="1">
      <c r="A189">
        <v>6392</v>
      </c>
      <c r="B189" s="12" t="str">
        <f t="shared" si="12"/>
        <v>FCST</v>
      </c>
      <c r="C189" s="13" t="s">
        <v>181</v>
      </c>
      <c r="D189" s="14" t="s">
        <v>117</v>
      </c>
      <c r="E189" s="15" t="str">
        <f t="shared" si="13"/>
        <v>前八週無拉料</v>
      </c>
      <c r="F189" s="16">
        <f t="shared" si="14"/>
        <v>94.6</v>
      </c>
      <c r="G189" s="16" t="str">
        <f t="shared" si="15"/>
        <v>--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63000</v>
      </c>
      <c r="N189" s="19" t="s">
        <v>104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60000</v>
      </c>
      <c r="U189" s="18">
        <v>0</v>
      </c>
      <c r="V189" s="18">
        <v>3000</v>
      </c>
      <c r="W189" s="18">
        <v>0</v>
      </c>
      <c r="X189" s="22">
        <v>63000</v>
      </c>
      <c r="Y189" s="16" t="s">
        <v>39</v>
      </c>
      <c r="Z189" s="23">
        <v>94.6</v>
      </c>
      <c r="AA189" s="22">
        <v>0</v>
      </c>
      <c r="AB189" s="18">
        <v>666</v>
      </c>
      <c r="AC189" s="24" t="s">
        <v>59</v>
      </c>
      <c r="AD189" s="25" t="str">
        <f t="shared" si="17"/>
        <v>F</v>
      </c>
      <c r="AE189" s="18">
        <v>402</v>
      </c>
      <c r="AF189" s="18">
        <v>1546</v>
      </c>
      <c r="AG189" s="18">
        <v>4044</v>
      </c>
      <c r="AH189" s="18">
        <v>2020</v>
      </c>
      <c r="AI189" s="14" t="s">
        <v>43</v>
      </c>
    </row>
    <row r="190" spans="1:35" ht="16.5" customHeight="1">
      <c r="A190">
        <v>6394</v>
      </c>
      <c r="B190" s="12" t="str">
        <f t="shared" si="12"/>
        <v>None</v>
      </c>
      <c r="C190" s="13" t="s">
        <v>182</v>
      </c>
      <c r="D190" s="14" t="s">
        <v>117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0</v>
      </c>
      <c r="N190" s="19" t="s">
        <v>104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0</v>
      </c>
      <c r="W190" s="18">
        <v>0</v>
      </c>
      <c r="X190" s="22">
        <v>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51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43</v>
      </c>
    </row>
    <row r="191" spans="1:35" ht="16.5" customHeight="1">
      <c r="A191">
        <v>1265</v>
      </c>
      <c r="B191" s="12" t="str">
        <f t="shared" si="12"/>
        <v>OverStock</v>
      </c>
      <c r="C191" s="13" t="s">
        <v>184</v>
      </c>
      <c r="D191" s="14" t="s">
        <v>117</v>
      </c>
      <c r="E191" s="15">
        <f t="shared" si="13"/>
        <v>0</v>
      </c>
      <c r="F191" s="16">
        <f t="shared" si="14"/>
        <v>0</v>
      </c>
      <c r="G191" s="16">
        <f t="shared" si="15"/>
        <v>96</v>
      </c>
      <c r="H191" s="16">
        <f t="shared" si="16"/>
        <v>37.1</v>
      </c>
      <c r="I191" s="17" t="str">
        <f>IFERROR(VLOOKUP(C191,#REF!,8,FALSE),"")</f>
        <v/>
      </c>
      <c r="J191" s="18">
        <v>468000</v>
      </c>
      <c r="K191" s="18">
        <v>468000</v>
      </c>
      <c r="L191" s="17" t="str">
        <f>IFERROR(VLOOKUP(C191,#REF!,11,FALSE),"")</f>
        <v/>
      </c>
      <c r="M191" s="18">
        <v>0</v>
      </c>
      <c r="N191" s="19" t="s">
        <v>104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468000</v>
      </c>
      <c r="Y191" s="16">
        <v>96</v>
      </c>
      <c r="Z191" s="23">
        <v>37.1</v>
      </c>
      <c r="AA191" s="22">
        <v>4875</v>
      </c>
      <c r="AB191" s="18">
        <v>12623</v>
      </c>
      <c r="AC191" s="24">
        <v>2.6</v>
      </c>
      <c r="AD191" s="25">
        <f t="shared" si="17"/>
        <v>150</v>
      </c>
      <c r="AE191" s="18">
        <v>0</v>
      </c>
      <c r="AF191" s="18">
        <v>63311</v>
      </c>
      <c r="AG191" s="18">
        <v>64000</v>
      </c>
      <c r="AH191" s="18">
        <v>51900</v>
      </c>
      <c r="AI191" s="14" t="s">
        <v>43</v>
      </c>
    </row>
    <row r="192" spans="1:35" ht="16.5" customHeight="1">
      <c r="A192">
        <v>4514</v>
      </c>
      <c r="B192" s="12" t="str">
        <f t="shared" si="12"/>
        <v>OverStock</v>
      </c>
      <c r="C192" s="13" t="s">
        <v>186</v>
      </c>
      <c r="D192" s="14" t="s">
        <v>117</v>
      </c>
      <c r="E192" s="15">
        <f t="shared" si="13"/>
        <v>994.7</v>
      </c>
      <c r="F192" s="16" t="str">
        <f t="shared" si="14"/>
        <v>--</v>
      </c>
      <c r="G192" s="16">
        <f t="shared" si="15"/>
        <v>0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373000</v>
      </c>
      <c r="N192" s="19" t="s">
        <v>104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373000</v>
      </c>
      <c r="U192" s="18">
        <v>0</v>
      </c>
      <c r="V192" s="18">
        <v>0</v>
      </c>
      <c r="W192" s="18">
        <v>0</v>
      </c>
      <c r="X192" s="22">
        <v>373000</v>
      </c>
      <c r="Y192" s="16">
        <v>994.7</v>
      </c>
      <c r="Z192" s="23" t="s">
        <v>39</v>
      </c>
      <c r="AA192" s="22">
        <v>375</v>
      </c>
      <c r="AB192" s="18">
        <v>0</v>
      </c>
      <c r="AC192" s="24" t="s">
        <v>51</v>
      </c>
      <c r="AD192" s="25" t="str">
        <f t="shared" si="17"/>
        <v>E</v>
      </c>
      <c r="AE192" s="18">
        <v>0</v>
      </c>
      <c r="AF192" s="18">
        <v>0</v>
      </c>
      <c r="AG192" s="18">
        <v>1390</v>
      </c>
      <c r="AH192" s="18">
        <v>4038</v>
      </c>
      <c r="AI192" s="14" t="s">
        <v>43</v>
      </c>
    </row>
    <row r="193" spans="1:35" ht="16.5" customHeight="1">
      <c r="A193">
        <v>6409</v>
      </c>
      <c r="B193" s="12" t="str">
        <f t="shared" si="12"/>
        <v>OverStock</v>
      </c>
      <c r="C193" s="13" t="s">
        <v>189</v>
      </c>
      <c r="D193" s="14" t="s">
        <v>117</v>
      </c>
      <c r="E193" s="15">
        <f t="shared" si="13"/>
        <v>36</v>
      </c>
      <c r="F193" s="16">
        <f t="shared" si="14"/>
        <v>54.9</v>
      </c>
      <c r="G193" s="16">
        <f t="shared" si="15"/>
        <v>0</v>
      </c>
      <c r="H193" s="16">
        <f t="shared" si="16"/>
        <v>0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567000</v>
      </c>
      <c r="N193" s="19" t="s">
        <v>104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567000</v>
      </c>
      <c r="U193" s="18">
        <v>0</v>
      </c>
      <c r="V193" s="18">
        <v>0</v>
      </c>
      <c r="W193" s="18">
        <v>0</v>
      </c>
      <c r="X193" s="22">
        <v>567000</v>
      </c>
      <c r="Y193" s="16">
        <v>36</v>
      </c>
      <c r="Z193" s="23">
        <v>54.9</v>
      </c>
      <c r="AA193" s="22">
        <v>15750</v>
      </c>
      <c r="AB193" s="18">
        <v>10333</v>
      </c>
      <c r="AC193" s="24">
        <v>0.7</v>
      </c>
      <c r="AD193" s="25">
        <f t="shared" si="17"/>
        <v>100</v>
      </c>
      <c r="AE193" s="18">
        <v>3000</v>
      </c>
      <c r="AF193" s="18">
        <v>51000</v>
      </c>
      <c r="AG193" s="18">
        <v>57000</v>
      </c>
      <c r="AH193" s="18">
        <v>42000</v>
      </c>
      <c r="AI193" s="14" t="s">
        <v>43</v>
      </c>
    </row>
    <row r="194" spans="1:35" ht="16.5" customHeight="1">
      <c r="A194">
        <v>4572</v>
      </c>
      <c r="B194" s="12" t="str">
        <f t="shared" si="12"/>
        <v>None</v>
      </c>
      <c r="C194" s="13" t="s">
        <v>190</v>
      </c>
      <c r="D194" s="14" t="s">
        <v>117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0</v>
      </c>
      <c r="N194" s="19" t="s">
        <v>104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0</v>
      </c>
      <c r="W194" s="18">
        <v>0</v>
      </c>
      <c r="X194" s="22">
        <v>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51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43</v>
      </c>
    </row>
    <row r="195" spans="1:35" ht="16.5" customHeight="1">
      <c r="A195">
        <v>1243</v>
      </c>
      <c r="B195" s="12" t="str">
        <f t="shared" si="12"/>
        <v>FCST</v>
      </c>
      <c r="C195" s="13" t="s">
        <v>191</v>
      </c>
      <c r="D195" s="14" t="s">
        <v>192</v>
      </c>
      <c r="E195" s="15" t="str">
        <f t="shared" si="13"/>
        <v>前八週無拉料</v>
      </c>
      <c r="F195" s="16">
        <f t="shared" si="14"/>
        <v>0</v>
      </c>
      <c r="G195" s="16" t="str">
        <f t="shared" si="15"/>
        <v>--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0</v>
      </c>
      <c r="N195" s="19" t="s">
        <v>39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0</v>
      </c>
      <c r="Y195" s="16" t="s">
        <v>39</v>
      </c>
      <c r="Z195" s="23">
        <v>0</v>
      </c>
      <c r="AA195" s="22">
        <v>0</v>
      </c>
      <c r="AB195" s="18">
        <v>667</v>
      </c>
      <c r="AC195" s="24" t="s">
        <v>59</v>
      </c>
      <c r="AD195" s="25" t="str">
        <f t="shared" si="17"/>
        <v>F</v>
      </c>
      <c r="AE195" s="18">
        <v>0</v>
      </c>
      <c r="AF195" s="18">
        <v>6000</v>
      </c>
      <c r="AG195" s="18">
        <v>0</v>
      </c>
      <c r="AH195" s="18">
        <v>0</v>
      </c>
      <c r="AI195" s="14" t="s">
        <v>43</v>
      </c>
    </row>
    <row r="196" spans="1:35" ht="16.5" customHeight="1">
      <c r="A196">
        <v>8990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193</v>
      </c>
      <c r="D196" s="14" t="s">
        <v>192</v>
      </c>
      <c r="E196" s="15">
        <f t="shared" ref="E196:E259" si="19">IF(AA196=0,"前八週無拉料",ROUND(M196/AA196,1))</f>
        <v>8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0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1000</v>
      </c>
      <c r="N196" s="19" t="s">
        <v>97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1000</v>
      </c>
      <c r="U196" s="18">
        <v>0</v>
      </c>
      <c r="V196" s="18">
        <v>0</v>
      </c>
      <c r="W196" s="18">
        <v>0</v>
      </c>
      <c r="X196" s="22">
        <v>1000</v>
      </c>
      <c r="Y196" s="16">
        <v>8</v>
      </c>
      <c r="Z196" s="23" t="s">
        <v>39</v>
      </c>
      <c r="AA196" s="22">
        <v>125</v>
      </c>
      <c r="AB196" s="18" t="s">
        <v>39</v>
      </c>
      <c r="AC196" s="24" t="s">
        <v>51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43</v>
      </c>
    </row>
    <row r="197" spans="1:35" ht="16.5" customHeight="1">
      <c r="A197">
        <v>2760</v>
      </c>
      <c r="B197" s="12" t="str">
        <f t="shared" si="18"/>
        <v>FCST</v>
      </c>
      <c r="C197" s="13" t="s">
        <v>195</v>
      </c>
      <c r="D197" s="14" t="s">
        <v>196</v>
      </c>
      <c r="E197" s="15" t="str">
        <f t="shared" si="19"/>
        <v>前八週無拉料</v>
      </c>
      <c r="F197" s="16">
        <f t="shared" si="20"/>
        <v>13.9</v>
      </c>
      <c r="G197" s="16" t="str">
        <f t="shared" si="21"/>
        <v>--</v>
      </c>
      <c r="H197" s="16">
        <f t="shared" si="22"/>
        <v>0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4299</v>
      </c>
      <c r="N197" s="19" t="s">
        <v>197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4299</v>
      </c>
      <c r="W197" s="18">
        <v>0</v>
      </c>
      <c r="X197" s="22">
        <v>4299</v>
      </c>
      <c r="Y197" s="16" t="s">
        <v>39</v>
      </c>
      <c r="Z197" s="23">
        <v>13.9</v>
      </c>
      <c r="AA197" s="22">
        <v>0</v>
      </c>
      <c r="AB197" s="18">
        <v>309</v>
      </c>
      <c r="AC197" s="24" t="s">
        <v>59</v>
      </c>
      <c r="AD197" s="25" t="str">
        <f t="shared" si="23"/>
        <v>F</v>
      </c>
      <c r="AE197" s="18">
        <v>2500</v>
      </c>
      <c r="AF197" s="18">
        <v>276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1245</v>
      </c>
      <c r="B198" s="12" t="str">
        <f t="shared" si="18"/>
        <v>OverStock</v>
      </c>
      <c r="C198" s="13" t="s">
        <v>198</v>
      </c>
      <c r="D198" s="14" t="s">
        <v>196</v>
      </c>
      <c r="E198" s="15">
        <f t="shared" si="19"/>
        <v>22.2</v>
      </c>
      <c r="F198" s="16">
        <f t="shared" si="20"/>
        <v>25.1</v>
      </c>
      <c r="G198" s="16">
        <f t="shared" si="21"/>
        <v>0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90000</v>
      </c>
      <c r="N198" s="19" t="s">
        <v>197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67500</v>
      </c>
      <c r="U198" s="18">
        <v>0</v>
      </c>
      <c r="V198" s="18">
        <v>22500</v>
      </c>
      <c r="W198" s="18">
        <v>0</v>
      </c>
      <c r="X198" s="22">
        <v>90000</v>
      </c>
      <c r="Y198" s="16">
        <v>22.2</v>
      </c>
      <c r="Z198" s="23">
        <v>25.1</v>
      </c>
      <c r="AA198" s="22">
        <v>4063</v>
      </c>
      <c r="AB198" s="18">
        <v>3590</v>
      </c>
      <c r="AC198" s="24">
        <v>0.9</v>
      </c>
      <c r="AD198" s="25">
        <f t="shared" si="23"/>
        <v>100</v>
      </c>
      <c r="AE198" s="18">
        <v>1497</v>
      </c>
      <c r="AF198" s="18">
        <v>18162</v>
      </c>
      <c r="AG198" s="18">
        <v>12652</v>
      </c>
      <c r="AH198" s="18">
        <v>0</v>
      </c>
      <c r="AI198" s="14" t="s">
        <v>43</v>
      </c>
    </row>
    <row r="199" spans="1:35" ht="16.5" customHeight="1">
      <c r="A199">
        <v>9138</v>
      </c>
      <c r="B199" s="12" t="str">
        <f t="shared" si="18"/>
        <v>FCST</v>
      </c>
      <c r="C199" s="13" t="s">
        <v>199</v>
      </c>
      <c r="D199" s="14" t="s">
        <v>96</v>
      </c>
      <c r="E199" s="15" t="str">
        <f t="shared" si="19"/>
        <v>前八週無拉料</v>
      </c>
      <c r="F199" s="16">
        <f t="shared" si="20"/>
        <v>0</v>
      </c>
      <c r="G199" s="16" t="str">
        <f t="shared" si="21"/>
        <v>--</v>
      </c>
      <c r="H199" s="16">
        <f t="shared" si="22"/>
        <v>0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0</v>
      </c>
      <c r="N199" s="19" t="s">
        <v>97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0</v>
      </c>
      <c r="Y199" s="16" t="s">
        <v>39</v>
      </c>
      <c r="Z199" s="23">
        <v>0</v>
      </c>
      <c r="AA199" s="22">
        <v>0</v>
      </c>
      <c r="AB199" s="18">
        <v>196</v>
      </c>
      <c r="AC199" s="24" t="s">
        <v>59</v>
      </c>
      <c r="AD199" s="25" t="str">
        <f t="shared" si="23"/>
        <v>F</v>
      </c>
      <c r="AE199" s="18">
        <v>1767</v>
      </c>
      <c r="AF199" s="18">
        <v>0</v>
      </c>
      <c r="AG199" s="18">
        <v>0</v>
      </c>
      <c r="AH199" s="18">
        <v>0</v>
      </c>
      <c r="AI199" s="14" t="s">
        <v>43</v>
      </c>
    </row>
    <row r="200" spans="1:35" ht="16.5" customHeight="1">
      <c r="A200">
        <v>1248</v>
      </c>
      <c r="B200" s="12" t="str">
        <f t="shared" si="18"/>
        <v>Normal</v>
      </c>
      <c r="C200" s="13" t="s">
        <v>200</v>
      </c>
      <c r="D200" s="14" t="s">
        <v>96</v>
      </c>
      <c r="E200" s="15">
        <f t="shared" si="19"/>
        <v>8</v>
      </c>
      <c r="F200" s="16" t="str">
        <f t="shared" si="20"/>
        <v>--</v>
      </c>
      <c r="G200" s="16">
        <f t="shared" si="21"/>
        <v>0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10000</v>
      </c>
      <c r="N200" s="19" t="s">
        <v>97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10000</v>
      </c>
      <c r="U200" s="18">
        <v>0</v>
      </c>
      <c r="V200" s="18">
        <v>0</v>
      </c>
      <c r="W200" s="18">
        <v>0</v>
      </c>
      <c r="X200" s="22">
        <v>10000</v>
      </c>
      <c r="Y200" s="16">
        <v>8</v>
      </c>
      <c r="Z200" s="23" t="s">
        <v>39</v>
      </c>
      <c r="AA200" s="22">
        <v>1250</v>
      </c>
      <c r="AB200" s="18" t="s">
        <v>39</v>
      </c>
      <c r="AC200" s="24" t="s">
        <v>51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43</v>
      </c>
    </row>
    <row r="201" spans="1:35" ht="16.5" customHeight="1">
      <c r="A201">
        <v>1250</v>
      </c>
      <c r="B201" s="12" t="str">
        <f t="shared" si="18"/>
        <v>Normal</v>
      </c>
      <c r="C201" s="13" t="s">
        <v>201</v>
      </c>
      <c r="D201" s="14" t="s">
        <v>96</v>
      </c>
      <c r="E201" s="15">
        <f t="shared" si="19"/>
        <v>8</v>
      </c>
      <c r="F201" s="16" t="str">
        <f t="shared" si="20"/>
        <v>--</v>
      </c>
      <c r="G201" s="16">
        <f t="shared" si="21"/>
        <v>0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10000</v>
      </c>
      <c r="N201" s="19" t="s">
        <v>97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10000</v>
      </c>
      <c r="U201" s="18">
        <v>0</v>
      </c>
      <c r="V201" s="18">
        <v>0</v>
      </c>
      <c r="W201" s="18">
        <v>0</v>
      </c>
      <c r="X201" s="22">
        <v>10000</v>
      </c>
      <c r="Y201" s="16">
        <v>8</v>
      </c>
      <c r="Z201" s="23" t="s">
        <v>39</v>
      </c>
      <c r="AA201" s="22">
        <v>1250</v>
      </c>
      <c r="AB201" s="18">
        <v>0</v>
      </c>
      <c r="AC201" s="24" t="s">
        <v>51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9204</v>
      </c>
      <c r="B202" s="12" t="str">
        <f t="shared" si="18"/>
        <v>Normal</v>
      </c>
      <c r="C202" s="13" t="s">
        <v>202</v>
      </c>
      <c r="D202" s="14" t="s">
        <v>96</v>
      </c>
      <c r="E202" s="15">
        <f t="shared" si="19"/>
        <v>6</v>
      </c>
      <c r="F202" s="16" t="str">
        <f t="shared" si="20"/>
        <v>--</v>
      </c>
      <c r="G202" s="16">
        <f t="shared" si="21"/>
        <v>6</v>
      </c>
      <c r="H202" s="16" t="str">
        <f t="shared" si="22"/>
        <v>--</v>
      </c>
      <c r="I202" s="17" t="str">
        <f>IFERROR(VLOOKUP(C202,#REF!,8,FALSE),"")</f>
        <v/>
      </c>
      <c r="J202" s="18">
        <v>30000</v>
      </c>
      <c r="K202" s="18">
        <v>10000</v>
      </c>
      <c r="L202" s="17" t="str">
        <f>IFERROR(VLOOKUP(C202,#REF!,11,FALSE),"")</f>
        <v/>
      </c>
      <c r="M202" s="18">
        <v>30000</v>
      </c>
      <c r="N202" s="19" t="s">
        <v>97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30000</v>
      </c>
      <c r="U202" s="18">
        <v>0</v>
      </c>
      <c r="V202" s="18">
        <v>0</v>
      </c>
      <c r="W202" s="18">
        <v>0</v>
      </c>
      <c r="X202" s="22">
        <v>60000</v>
      </c>
      <c r="Y202" s="16">
        <v>12</v>
      </c>
      <c r="Z202" s="23" t="s">
        <v>39</v>
      </c>
      <c r="AA202" s="22">
        <v>5000</v>
      </c>
      <c r="AB202" s="18" t="s">
        <v>39</v>
      </c>
      <c r="AC202" s="24" t="s">
        <v>51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43</v>
      </c>
    </row>
    <row r="203" spans="1:35" ht="16.5" customHeight="1">
      <c r="A203">
        <v>8989</v>
      </c>
      <c r="B203" s="12" t="str">
        <f t="shared" si="18"/>
        <v>ZeroZero</v>
      </c>
      <c r="C203" s="13" t="s">
        <v>203</v>
      </c>
      <c r="D203" s="14" t="s">
        <v>96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120000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39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120000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51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43</v>
      </c>
    </row>
    <row r="204" spans="1:35" ht="16.5" customHeight="1">
      <c r="A204">
        <v>1253</v>
      </c>
      <c r="B204" s="12" t="str">
        <f t="shared" si="18"/>
        <v>Normal</v>
      </c>
      <c r="C204" s="13" t="s">
        <v>204</v>
      </c>
      <c r="D204" s="14" t="s">
        <v>96</v>
      </c>
      <c r="E204" s="15">
        <f t="shared" si="19"/>
        <v>0</v>
      </c>
      <c r="F204" s="16" t="str">
        <f t="shared" si="20"/>
        <v>--</v>
      </c>
      <c r="G204" s="16">
        <f t="shared" si="21"/>
        <v>11.2</v>
      </c>
      <c r="H204" s="16" t="str">
        <f t="shared" si="22"/>
        <v>--</v>
      </c>
      <c r="I204" s="17" t="str">
        <f>IFERROR(VLOOKUP(C204,#REF!,8,FALSE),"")</f>
        <v/>
      </c>
      <c r="J204" s="18">
        <v>70000</v>
      </c>
      <c r="K204" s="18">
        <v>0</v>
      </c>
      <c r="L204" s="17" t="str">
        <f>IFERROR(VLOOKUP(C204,#REF!,11,FALSE),"")</f>
        <v/>
      </c>
      <c r="M204" s="18">
        <v>0</v>
      </c>
      <c r="N204" s="19" t="s">
        <v>97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70000</v>
      </c>
      <c r="Y204" s="16">
        <v>11.2</v>
      </c>
      <c r="Z204" s="23" t="s">
        <v>39</v>
      </c>
      <c r="AA204" s="22">
        <v>6250</v>
      </c>
      <c r="AB204" s="18" t="s">
        <v>39</v>
      </c>
      <c r="AC204" s="24" t="s">
        <v>51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43</v>
      </c>
    </row>
    <row r="205" spans="1:35" ht="16.5" customHeight="1">
      <c r="A205">
        <v>1908</v>
      </c>
      <c r="B205" s="12" t="str">
        <f t="shared" si="18"/>
        <v>Normal</v>
      </c>
      <c r="C205" s="13" t="s">
        <v>205</v>
      </c>
      <c r="D205" s="14" t="s">
        <v>96</v>
      </c>
      <c r="E205" s="15">
        <f t="shared" si="19"/>
        <v>0.9</v>
      </c>
      <c r="F205" s="16">
        <f t="shared" si="20"/>
        <v>1.1000000000000001</v>
      </c>
      <c r="G205" s="16">
        <f t="shared" si="21"/>
        <v>10.4</v>
      </c>
      <c r="H205" s="16">
        <f t="shared" si="22"/>
        <v>12.7</v>
      </c>
      <c r="I205" s="17" t="str">
        <f>IFERROR(VLOOKUP(C205,#REF!,8,FALSE),"")</f>
        <v/>
      </c>
      <c r="J205" s="18">
        <v>9580000</v>
      </c>
      <c r="K205" s="18">
        <v>5000000</v>
      </c>
      <c r="L205" s="17" t="str">
        <f>IFERROR(VLOOKUP(C205,#REF!,11,FALSE),"")</f>
        <v/>
      </c>
      <c r="M205" s="18">
        <v>800000</v>
      </c>
      <c r="N205" s="19" t="s">
        <v>97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800000</v>
      </c>
      <c r="U205" s="18">
        <v>0</v>
      </c>
      <c r="V205" s="18">
        <v>0</v>
      </c>
      <c r="W205" s="18">
        <v>0</v>
      </c>
      <c r="X205" s="22">
        <v>10380000</v>
      </c>
      <c r="Y205" s="16">
        <v>11.2</v>
      </c>
      <c r="Z205" s="23">
        <v>13.7</v>
      </c>
      <c r="AA205" s="22">
        <v>925000</v>
      </c>
      <c r="AB205" s="18">
        <v>755610</v>
      </c>
      <c r="AC205" s="24">
        <v>0.8</v>
      </c>
      <c r="AD205" s="25">
        <f t="shared" si="23"/>
        <v>100</v>
      </c>
      <c r="AE205" s="18">
        <v>213074</v>
      </c>
      <c r="AF205" s="18">
        <v>3628403</v>
      </c>
      <c r="AG205" s="18">
        <v>3991914</v>
      </c>
      <c r="AH205" s="18">
        <v>2776611</v>
      </c>
      <c r="AI205" s="14" t="s">
        <v>43</v>
      </c>
    </row>
    <row r="206" spans="1:35" ht="16.5" customHeight="1">
      <c r="A206">
        <v>1267</v>
      </c>
      <c r="B206" s="12" t="str">
        <f t="shared" si="18"/>
        <v>None</v>
      </c>
      <c r="C206" s="13" t="s">
        <v>206</v>
      </c>
      <c r="D206" s="14" t="s">
        <v>207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0</v>
      </c>
      <c r="N206" s="19" t="s">
        <v>39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0</v>
      </c>
      <c r="W206" s="18">
        <v>0</v>
      </c>
      <c r="X206" s="22">
        <v>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51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1268</v>
      </c>
      <c r="B207" s="12" t="str">
        <f t="shared" si="18"/>
        <v>None</v>
      </c>
      <c r="C207" s="13" t="s">
        <v>208</v>
      </c>
      <c r="D207" s="14" t="s">
        <v>207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0</v>
      </c>
      <c r="N207" s="19" t="s">
        <v>39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51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1270</v>
      </c>
      <c r="B208" s="12" t="str">
        <f t="shared" si="18"/>
        <v>Normal</v>
      </c>
      <c r="C208" s="13" t="s">
        <v>209</v>
      </c>
      <c r="D208" s="14" t="s">
        <v>210</v>
      </c>
      <c r="E208" s="15">
        <f t="shared" si="19"/>
        <v>4</v>
      </c>
      <c r="F208" s="16">
        <f t="shared" si="20"/>
        <v>187.5</v>
      </c>
      <c r="G208" s="16">
        <f t="shared" si="21"/>
        <v>4</v>
      </c>
      <c r="H208" s="16">
        <f t="shared" si="22"/>
        <v>187.5</v>
      </c>
      <c r="I208" s="17" t="str">
        <f>IFERROR(VLOOKUP(C208,#REF!,8,FALSE),"")</f>
        <v/>
      </c>
      <c r="J208" s="18">
        <v>3000</v>
      </c>
      <c r="K208" s="18">
        <v>0</v>
      </c>
      <c r="L208" s="17" t="str">
        <f>IFERROR(VLOOKUP(C208,#REF!,11,FALSE),"")</f>
        <v/>
      </c>
      <c r="M208" s="18">
        <v>3000</v>
      </c>
      <c r="N208" s="19" t="s">
        <v>104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3000</v>
      </c>
      <c r="U208" s="18">
        <v>0</v>
      </c>
      <c r="V208" s="18">
        <v>0</v>
      </c>
      <c r="W208" s="18">
        <v>0</v>
      </c>
      <c r="X208" s="22">
        <v>6000</v>
      </c>
      <c r="Y208" s="16">
        <v>8</v>
      </c>
      <c r="Z208" s="23">
        <v>375</v>
      </c>
      <c r="AA208" s="22">
        <v>750</v>
      </c>
      <c r="AB208" s="18">
        <v>16</v>
      </c>
      <c r="AC208" s="24">
        <v>0</v>
      </c>
      <c r="AD208" s="25">
        <f t="shared" si="23"/>
        <v>50</v>
      </c>
      <c r="AE208" s="18">
        <v>0</v>
      </c>
      <c r="AF208" s="18">
        <v>0</v>
      </c>
      <c r="AG208" s="18">
        <v>452</v>
      </c>
      <c r="AH208" s="18">
        <v>669</v>
      </c>
      <c r="AI208" s="14" t="s">
        <v>43</v>
      </c>
    </row>
    <row r="209" spans="1:35" ht="16.5" customHeight="1">
      <c r="A209">
        <v>1271</v>
      </c>
      <c r="B209" s="12" t="str">
        <f t="shared" si="18"/>
        <v>Normal</v>
      </c>
      <c r="C209" s="13" t="s">
        <v>211</v>
      </c>
      <c r="D209" s="14" t="s">
        <v>210</v>
      </c>
      <c r="E209" s="15">
        <f t="shared" si="19"/>
        <v>8</v>
      </c>
      <c r="F209" s="16">
        <f t="shared" si="20"/>
        <v>9.1</v>
      </c>
      <c r="G209" s="16">
        <f t="shared" si="21"/>
        <v>8</v>
      </c>
      <c r="H209" s="16">
        <f t="shared" si="22"/>
        <v>9.1</v>
      </c>
      <c r="I209" s="17" t="str">
        <f>IFERROR(VLOOKUP(C209,#REF!,8,FALSE),"")</f>
        <v/>
      </c>
      <c r="J209" s="18">
        <v>3000</v>
      </c>
      <c r="K209" s="18">
        <v>0</v>
      </c>
      <c r="L209" s="17" t="str">
        <f>IFERROR(VLOOKUP(C209,#REF!,11,FALSE),"")</f>
        <v/>
      </c>
      <c r="M209" s="18">
        <v>3000</v>
      </c>
      <c r="N209" s="19" t="s">
        <v>104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3000</v>
      </c>
      <c r="W209" s="18">
        <v>0</v>
      </c>
      <c r="X209" s="22">
        <v>6000</v>
      </c>
      <c r="Y209" s="16">
        <v>16</v>
      </c>
      <c r="Z209" s="23">
        <v>18.2</v>
      </c>
      <c r="AA209" s="22">
        <v>375</v>
      </c>
      <c r="AB209" s="18">
        <v>329</v>
      </c>
      <c r="AC209" s="24">
        <v>0.9</v>
      </c>
      <c r="AD209" s="25">
        <f t="shared" si="23"/>
        <v>100</v>
      </c>
      <c r="AE209" s="18">
        <v>0</v>
      </c>
      <c r="AF209" s="18">
        <v>1610</v>
      </c>
      <c r="AG209" s="18">
        <v>1801</v>
      </c>
      <c r="AH209" s="18">
        <v>1140</v>
      </c>
      <c r="AI209" s="14" t="s">
        <v>43</v>
      </c>
    </row>
    <row r="210" spans="1:35" ht="16.5" customHeight="1">
      <c r="A210">
        <v>4534</v>
      </c>
      <c r="B210" s="12" t="str">
        <f t="shared" si="18"/>
        <v>Normal</v>
      </c>
      <c r="C210" s="13" t="s">
        <v>212</v>
      </c>
      <c r="D210" s="14" t="s">
        <v>210</v>
      </c>
      <c r="E210" s="15">
        <f t="shared" si="19"/>
        <v>3.9</v>
      </c>
      <c r="F210" s="16">
        <f t="shared" si="20"/>
        <v>5.0999999999999996</v>
      </c>
      <c r="G210" s="16">
        <f t="shared" si="21"/>
        <v>6.5</v>
      </c>
      <c r="H210" s="16">
        <f t="shared" si="22"/>
        <v>8.6</v>
      </c>
      <c r="I210" s="17" t="str">
        <f>IFERROR(VLOOKUP(C210,#REF!,8,FALSE),"")</f>
        <v/>
      </c>
      <c r="J210" s="18">
        <v>279000</v>
      </c>
      <c r="K210" s="18">
        <v>0</v>
      </c>
      <c r="L210" s="17" t="str">
        <f>IFERROR(VLOOKUP(C210,#REF!,11,FALSE),"")</f>
        <v/>
      </c>
      <c r="M210" s="18">
        <v>165000</v>
      </c>
      <c r="N210" s="19" t="s">
        <v>104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165000</v>
      </c>
      <c r="U210" s="18">
        <v>0</v>
      </c>
      <c r="V210" s="18">
        <v>0</v>
      </c>
      <c r="W210" s="18">
        <v>0</v>
      </c>
      <c r="X210" s="22">
        <v>444000</v>
      </c>
      <c r="Y210" s="16">
        <v>10.4</v>
      </c>
      <c r="Z210" s="23">
        <v>13.6</v>
      </c>
      <c r="AA210" s="22">
        <v>42750</v>
      </c>
      <c r="AB210" s="18">
        <v>32538</v>
      </c>
      <c r="AC210" s="24">
        <v>0.8</v>
      </c>
      <c r="AD210" s="25">
        <f t="shared" si="23"/>
        <v>100</v>
      </c>
      <c r="AE210" s="18">
        <v>70694</v>
      </c>
      <c r="AF210" s="18">
        <v>119732</v>
      </c>
      <c r="AG210" s="18">
        <v>130980</v>
      </c>
      <c r="AH210" s="18">
        <v>87576</v>
      </c>
      <c r="AI210" s="14" t="s">
        <v>43</v>
      </c>
    </row>
    <row r="211" spans="1:35" ht="16.5" customHeight="1">
      <c r="A211">
        <v>4515</v>
      </c>
      <c r="B211" s="12" t="str">
        <f t="shared" si="18"/>
        <v>OverStock</v>
      </c>
      <c r="C211" s="13" t="s">
        <v>213</v>
      </c>
      <c r="D211" s="14" t="s">
        <v>210</v>
      </c>
      <c r="E211" s="15">
        <f t="shared" si="19"/>
        <v>8</v>
      </c>
      <c r="F211" s="16">
        <f t="shared" si="20"/>
        <v>18.2</v>
      </c>
      <c r="G211" s="16">
        <f t="shared" si="21"/>
        <v>16</v>
      </c>
      <c r="H211" s="16">
        <f t="shared" si="22"/>
        <v>36.4</v>
      </c>
      <c r="I211" s="17" t="str">
        <f>IFERROR(VLOOKUP(C211,#REF!,8,FALSE),"")</f>
        <v/>
      </c>
      <c r="J211" s="18">
        <v>6000</v>
      </c>
      <c r="K211" s="18">
        <v>3000</v>
      </c>
      <c r="L211" s="17" t="str">
        <f>IFERROR(VLOOKUP(C211,#REF!,11,FALSE),"")</f>
        <v/>
      </c>
      <c r="M211" s="18">
        <v>3000</v>
      </c>
      <c r="N211" s="19" t="s">
        <v>104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3000</v>
      </c>
      <c r="W211" s="18">
        <v>0</v>
      </c>
      <c r="X211" s="22">
        <v>9000</v>
      </c>
      <c r="Y211" s="16">
        <v>24</v>
      </c>
      <c r="Z211" s="23">
        <v>54.5</v>
      </c>
      <c r="AA211" s="22">
        <v>375</v>
      </c>
      <c r="AB211" s="18">
        <v>165</v>
      </c>
      <c r="AC211" s="24">
        <v>0.4</v>
      </c>
      <c r="AD211" s="25">
        <f t="shared" si="23"/>
        <v>50</v>
      </c>
      <c r="AE211" s="18">
        <v>0</v>
      </c>
      <c r="AF211" s="18">
        <v>920</v>
      </c>
      <c r="AG211" s="18">
        <v>868</v>
      </c>
      <c r="AH211" s="18">
        <v>669</v>
      </c>
      <c r="AI211" s="14" t="s">
        <v>43</v>
      </c>
    </row>
    <row r="212" spans="1:35" ht="16.5" customHeight="1">
      <c r="A212">
        <v>4312</v>
      </c>
      <c r="B212" s="12" t="str">
        <f t="shared" si="18"/>
        <v>Normal</v>
      </c>
      <c r="C212" s="13" t="s">
        <v>214</v>
      </c>
      <c r="D212" s="14" t="s">
        <v>210</v>
      </c>
      <c r="E212" s="15">
        <f t="shared" si="19"/>
        <v>3.8</v>
      </c>
      <c r="F212" s="16">
        <f t="shared" si="20"/>
        <v>5.0999999999999996</v>
      </c>
      <c r="G212" s="16">
        <f t="shared" si="21"/>
        <v>8.3000000000000007</v>
      </c>
      <c r="H212" s="16">
        <f t="shared" si="22"/>
        <v>11.2</v>
      </c>
      <c r="I212" s="17" t="str">
        <f>IFERROR(VLOOKUP(C212,#REF!,8,FALSE),"")</f>
        <v/>
      </c>
      <c r="J212" s="18">
        <v>75000</v>
      </c>
      <c r="K212" s="18">
        <v>0</v>
      </c>
      <c r="L212" s="17" t="str">
        <f>IFERROR(VLOOKUP(C212,#REF!,11,FALSE),"")</f>
        <v/>
      </c>
      <c r="M212" s="18">
        <v>34000</v>
      </c>
      <c r="N212" s="19" t="s">
        <v>104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19000</v>
      </c>
      <c r="U212" s="18">
        <v>15000</v>
      </c>
      <c r="V212" s="18">
        <v>0</v>
      </c>
      <c r="W212" s="18">
        <v>0</v>
      </c>
      <c r="X212" s="22">
        <v>109000</v>
      </c>
      <c r="Y212" s="16">
        <v>12.1</v>
      </c>
      <c r="Z212" s="23">
        <v>16.3</v>
      </c>
      <c r="AA212" s="22">
        <v>9000</v>
      </c>
      <c r="AB212" s="18">
        <v>6667</v>
      </c>
      <c r="AC212" s="24">
        <v>0.7</v>
      </c>
      <c r="AD212" s="25">
        <f t="shared" si="23"/>
        <v>100</v>
      </c>
      <c r="AE212" s="18">
        <v>0</v>
      </c>
      <c r="AF212" s="18">
        <v>45000</v>
      </c>
      <c r="AG212" s="18">
        <v>30000</v>
      </c>
      <c r="AH212" s="18">
        <v>15000</v>
      </c>
      <c r="AI212" s="14" t="s">
        <v>43</v>
      </c>
    </row>
    <row r="213" spans="1:35" ht="16.5" customHeight="1">
      <c r="A213">
        <v>3112</v>
      </c>
      <c r="B213" s="12" t="str">
        <f t="shared" si="18"/>
        <v>OverStock</v>
      </c>
      <c r="C213" s="13" t="s">
        <v>217</v>
      </c>
      <c r="D213" s="14" t="s">
        <v>96</v>
      </c>
      <c r="E213" s="15">
        <f t="shared" si="19"/>
        <v>4.0999999999999996</v>
      </c>
      <c r="F213" s="16">
        <f t="shared" si="20"/>
        <v>539.1</v>
      </c>
      <c r="G213" s="16">
        <f t="shared" si="21"/>
        <v>16.899999999999999</v>
      </c>
      <c r="H213" s="16">
        <f t="shared" si="22"/>
        <v>2226.6</v>
      </c>
      <c r="I213" s="17" t="str">
        <f>IFERROR(VLOOKUP(C213,#REF!,8,FALSE),"")</f>
        <v/>
      </c>
      <c r="J213" s="18">
        <v>285000</v>
      </c>
      <c r="K213" s="18">
        <v>285000</v>
      </c>
      <c r="L213" s="17" t="str">
        <f>IFERROR(VLOOKUP(C213,#REF!,11,FALSE),"")</f>
        <v/>
      </c>
      <c r="M213" s="18">
        <v>69000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69000</v>
      </c>
      <c r="U213" s="18">
        <v>0</v>
      </c>
      <c r="V213" s="18">
        <v>0</v>
      </c>
      <c r="W213" s="18">
        <v>0</v>
      </c>
      <c r="X213" s="22">
        <v>354000</v>
      </c>
      <c r="Y213" s="16">
        <v>21</v>
      </c>
      <c r="Z213" s="23">
        <v>2765.6</v>
      </c>
      <c r="AA213" s="22">
        <v>16875</v>
      </c>
      <c r="AB213" s="18">
        <v>128</v>
      </c>
      <c r="AC213" s="24">
        <v>0</v>
      </c>
      <c r="AD213" s="25">
        <f t="shared" si="23"/>
        <v>50</v>
      </c>
      <c r="AE213" s="18">
        <v>0</v>
      </c>
      <c r="AF213" s="18">
        <v>0</v>
      </c>
      <c r="AG213" s="18">
        <v>1248</v>
      </c>
      <c r="AH213" s="18">
        <v>1400</v>
      </c>
      <c r="AI213" s="14" t="s">
        <v>43</v>
      </c>
    </row>
    <row r="214" spans="1:35" ht="16.5" customHeight="1">
      <c r="A214">
        <v>3043</v>
      </c>
      <c r="B214" s="12" t="str">
        <f t="shared" si="18"/>
        <v>Normal</v>
      </c>
      <c r="C214" s="13" t="s">
        <v>220</v>
      </c>
      <c r="D214" s="14" t="s">
        <v>210</v>
      </c>
      <c r="E214" s="15">
        <f t="shared" si="19"/>
        <v>0</v>
      </c>
      <c r="F214" s="16">
        <f t="shared" si="20"/>
        <v>0</v>
      </c>
      <c r="G214" s="16">
        <f t="shared" si="21"/>
        <v>16</v>
      </c>
      <c r="H214" s="16">
        <f t="shared" si="22"/>
        <v>15.9</v>
      </c>
      <c r="I214" s="17" t="str">
        <f>IFERROR(VLOOKUP(C214,#REF!,8,FALSE),"")</f>
        <v/>
      </c>
      <c r="J214" s="18">
        <v>6000</v>
      </c>
      <c r="K214" s="18">
        <v>0</v>
      </c>
      <c r="L214" s="17" t="str">
        <f>IFERROR(VLOOKUP(C214,#REF!,11,FALSE),"")</f>
        <v/>
      </c>
      <c r="M214" s="18">
        <v>0</v>
      </c>
      <c r="N214" s="19" t="s">
        <v>104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6000</v>
      </c>
      <c r="Y214" s="16">
        <v>16</v>
      </c>
      <c r="Z214" s="23">
        <v>15.9</v>
      </c>
      <c r="AA214" s="22">
        <v>375</v>
      </c>
      <c r="AB214" s="18">
        <v>378</v>
      </c>
      <c r="AC214" s="24">
        <v>1</v>
      </c>
      <c r="AD214" s="25">
        <f t="shared" si="23"/>
        <v>100</v>
      </c>
      <c r="AE214" s="18">
        <v>243</v>
      </c>
      <c r="AF214" s="18">
        <v>2365</v>
      </c>
      <c r="AG214" s="18">
        <v>1096</v>
      </c>
      <c r="AH214" s="18">
        <v>669</v>
      </c>
      <c r="AI214" s="14" t="s">
        <v>43</v>
      </c>
    </row>
    <row r="215" spans="1:35" ht="16.5" customHeight="1">
      <c r="A215">
        <v>9141</v>
      </c>
      <c r="B215" s="12" t="str">
        <f t="shared" si="18"/>
        <v>Normal</v>
      </c>
      <c r="C215" s="13" t="s">
        <v>221</v>
      </c>
      <c r="D215" s="14" t="s">
        <v>222</v>
      </c>
      <c r="E215" s="15">
        <f t="shared" si="19"/>
        <v>4.5999999999999996</v>
      </c>
      <c r="F215" s="16">
        <f t="shared" si="20"/>
        <v>3.6</v>
      </c>
      <c r="G215" s="16">
        <f t="shared" si="21"/>
        <v>9.6999999999999993</v>
      </c>
      <c r="H215" s="16">
        <f t="shared" si="22"/>
        <v>7.5</v>
      </c>
      <c r="I215" s="17" t="str">
        <f>IFERROR(VLOOKUP(C215,#REF!,8,FALSE),"")</f>
        <v/>
      </c>
      <c r="J215" s="18">
        <v>1800000</v>
      </c>
      <c r="K215" s="18">
        <v>1800000</v>
      </c>
      <c r="L215" s="17" t="str">
        <f>IFERROR(VLOOKUP(C215,#REF!,11,FALSE),"")</f>
        <v/>
      </c>
      <c r="M215" s="18">
        <v>858000</v>
      </c>
      <c r="N215" s="19" t="s">
        <v>197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858000</v>
      </c>
      <c r="W215" s="18">
        <v>0</v>
      </c>
      <c r="X215" s="22">
        <v>2658000</v>
      </c>
      <c r="Y215" s="16">
        <v>14.3</v>
      </c>
      <c r="Z215" s="23">
        <v>11.1</v>
      </c>
      <c r="AA215" s="22">
        <v>185250</v>
      </c>
      <c r="AB215" s="18">
        <v>239000</v>
      </c>
      <c r="AC215" s="24">
        <v>1.3</v>
      </c>
      <c r="AD215" s="25">
        <f t="shared" si="23"/>
        <v>100</v>
      </c>
      <c r="AE215" s="18">
        <v>204000</v>
      </c>
      <c r="AF215" s="18">
        <v>1242000</v>
      </c>
      <c r="AG215" s="18">
        <v>759000</v>
      </c>
      <c r="AH215" s="18">
        <v>96000</v>
      </c>
      <c r="AI215" s="14" t="s">
        <v>43</v>
      </c>
    </row>
    <row r="216" spans="1:35" ht="16.5" customHeight="1">
      <c r="A216">
        <v>5884</v>
      </c>
      <c r="B216" s="12" t="str">
        <f t="shared" si="18"/>
        <v>Normal</v>
      </c>
      <c r="C216" s="13" t="s">
        <v>223</v>
      </c>
      <c r="D216" s="14" t="s">
        <v>222</v>
      </c>
      <c r="E216" s="15">
        <f t="shared" si="19"/>
        <v>7.5</v>
      </c>
      <c r="F216" s="16">
        <f t="shared" si="20"/>
        <v>5.8</v>
      </c>
      <c r="G216" s="16">
        <f t="shared" si="21"/>
        <v>6.2</v>
      </c>
      <c r="H216" s="16">
        <f t="shared" si="22"/>
        <v>4.8</v>
      </c>
      <c r="I216" s="17" t="str">
        <f>IFERROR(VLOOKUP(C216,#REF!,8,FALSE),"")</f>
        <v/>
      </c>
      <c r="J216" s="18">
        <v>6000000</v>
      </c>
      <c r="K216" s="18">
        <v>6000000</v>
      </c>
      <c r="L216" s="17" t="str">
        <f>IFERROR(VLOOKUP(C216,#REF!,11,FALSE),"")</f>
        <v/>
      </c>
      <c r="M216" s="18">
        <v>7284000</v>
      </c>
      <c r="N216" s="19" t="s">
        <v>197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1755000</v>
      </c>
      <c r="U216" s="18">
        <v>0</v>
      </c>
      <c r="V216" s="18">
        <v>5529000</v>
      </c>
      <c r="W216" s="18">
        <v>0</v>
      </c>
      <c r="X216" s="22">
        <v>13284000</v>
      </c>
      <c r="Y216" s="16">
        <v>13.7</v>
      </c>
      <c r="Z216" s="23">
        <v>10.6</v>
      </c>
      <c r="AA216" s="22">
        <v>972000</v>
      </c>
      <c r="AB216" s="18">
        <v>1254667</v>
      </c>
      <c r="AC216" s="24">
        <v>1.3</v>
      </c>
      <c r="AD216" s="25">
        <f t="shared" si="23"/>
        <v>100</v>
      </c>
      <c r="AE216" s="18">
        <v>903000</v>
      </c>
      <c r="AF216" s="18">
        <v>6549000</v>
      </c>
      <c r="AG216" s="18">
        <v>4131000</v>
      </c>
      <c r="AH216" s="18">
        <v>552000</v>
      </c>
      <c r="AI216" s="14" t="s">
        <v>43</v>
      </c>
    </row>
    <row r="217" spans="1:35" ht="16.5" customHeight="1">
      <c r="A217">
        <v>9160</v>
      </c>
      <c r="B217" s="12" t="str">
        <f t="shared" si="18"/>
        <v>FCST</v>
      </c>
      <c r="C217" s="13" t="s">
        <v>224</v>
      </c>
      <c r="D217" s="14" t="s">
        <v>222</v>
      </c>
      <c r="E217" s="15" t="str">
        <f t="shared" si="19"/>
        <v>前八週無拉料</v>
      </c>
      <c r="F217" s="16">
        <f t="shared" si="20"/>
        <v>0</v>
      </c>
      <c r="G217" s="16" t="str">
        <f t="shared" si="21"/>
        <v>--</v>
      </c>
      <c r="H217" s="16">
        <f t="shared" si="22"/>
        <v>0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197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0</v>
      </c>
      <c r="Y217" s="16" t="s">
        <v>39</v>
      </c>
      <c r="Z217" s="23">
        <v>0</v>
      </c>
      <c r="AA217" s="22">
        <v>0</v>
      </c>
      <c r="AB217" s="18">
        <v>679</v>
      </c>
      <c r="AC217" s="24" t="s">
        <v>59</v>
      </c>
      <c r="AD217" s="25" t="str">
        <f t="shared" si="23"/>
        <v>F</v>
      </c>
      <c r="AE217" s="18">
        <v>0</v>
      </c>
      <c r="AF217" s="18">
        <v>2871</v>
      </c>
      <c r="AG217" s="18">
        <v>4500</v>
      </c>
      <c r="AH217" s="18">
        <v>1260</v>
      </c>
      <c r="AI217" s="14" t="s">
        <v>43</v>
      </c>
    </row>
    <row r="218" spans="1:35" ht="16.5" customHeight="1">
      <c r="A218">
        <v>4538</v>
      </c>
      <c r="B218" s="12" t="str">
        <f t="shared" si="18"/>
        <v>OverStock</v>
      </c>
      <c r="C218" s="13" t="s">
        <v>225</v>
      </c>
      <c r="D218" s="14" t="s">
        <v>222</v>
      </c>
      <c r="E218" s="15">
        <f t="shared" si="19"/>
        <v>9.5</v>
      </c>
      <c r="F218" s="16">
        <f t="shared" si="20"/>
        <v>5.8</v>
      </c>
      <c r="G218" s="16">
        <f t="shared" si="21"/>
        <v>15.6</v>
      </c>
      <c r="H218" s="16">
        <f t="shared" si="22"/>
        <v>9.5</v>
      </c>
      <c r="I218" s="17" t="str">
        <f>IFERROR(VLOOKUP(C218,#REF!,8,FALSE),"")</f>
        <v/>
      </c>
      <c r="J218" s="18">
        <v>450000</v>
      </c>
      <c r="K218" s="18">
        <v>450000</v>
      </c>
      <c r="L218" s="17" t="str">
        <f>IFERROR(VLOOKUP(C218,#REF!,11,FALSE),"")</f>
        <v/>
      </c>
      <c r="M218" s="18">
        <v>273000</v>
      </c>
      <c r="N218" s="19" t="s">
        <v>197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12000</v>
      </c>
      <c r="U218" s="18">
        <v>0</v>
      </c>
      <c r="V218" s="18">
        <v>261000</v>
      </c>
      <c r="W218" s="18">
        <v>0</v>
      </c>
      <c r="X218" s="22">
        <v>723000</v>
      </c>
      <c r="Y218" s="16">
        <v>25</v>
      </c>
      <c r="Z218" s="23">
        <v>15.3</v>
      </c>
      <c r="AA218" s="22">
        <v>28875</v>
      </c>
      <c r="AB218" s="18">
        <v>47286</v>
      </c>
      <c r="AC218" s="24">
        <v>1.6</v>
      </c>
      <c r="AD218" s="25">
        <f t="shared" si="23"/>
        <v>100</v>
      </c>
      <c r="AE218" s="18">
        <v>15000</v>
      </c>
      <c r="AF218" s="18">
        <v>271851</v>
      </c>
      <c r="AG218" s="18">
        <v>153724</v>
      </c>
      <c r="AH218" s="18">
        <v>22420</v>
      </c>
      <c r="AI218" s="14" t="s">
        <v>43</v>
      </c>
    </row>
    <row r="219" spans="1:35" ht="16.5" customHeight="1">
      <c r="A219">
        <v>4502</v>
      </c>
      <c r="B219" s="12" t="str">
        <f t="shared" si="18"/>
        <v>OverStock</v>
      </c>
      <c r="C219" s="13" t="s">
        <v>226</v>
      </c>
      <c r="D219" s="14" t="s">
        <v>222</v>
      </c>
      <c r="E219" s="15">
        <f t="shared" si="19"/>
        <v>17.600000000000001</v>
      </c>
      <c r="F219" s="16">
        <f t="shared" si="20"/>
        <v>106.8</v>
      </c>
      <c r="G219" s="16">
        <f t="shared" si="21"/>
        <v>0</v>
      </c>
      <c r="H219" s="16">
        <f t="shared" si="22"/>
        <v>0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33000</v>
      </c>
      <c r="N219" s="19" t="s">
        <v>197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27000</v>
      </c>
      <c r="U219" s="18">
        <v>0</v>
      </c>
      <c r="V219" s="18">
        <v>6000</v>
      </c>
      <c r="W219" s="18">
        <v>0</v>
      </c>
      <c r="X219" s="22">
        <v>33000</v>
      </c>
      <c r="Y219" s="16">
        <v>17.600000000000001</v>
      </c>
      <c r="Z219" s="23">
        <v>106.8</v>
      </c>
      <c r="AA219" s="22">
        <v>1875</v>
      </c>
      <c r="AB219" s="18">
        <v>309</v>
      </c>
      <c r="AC219" s="24">
        <v>0.2</v>
      </c>
      <c r="AD219" s="25">
        <f t="shared" si="23"/>
        <v>50</v>
      </c>
      <c r="AE219" s="18">
        <v>0</v>
      </c>
      <c r="AF219" s="18">
        <v>472</v>
      </c>
      <c r="AG219" s="18">
        <v>2309</v>
      </c>
      <c r="AH219" s="18">
        <v>0</v>
      </c>
      <c r="AI219" s="14" t="s">
        <v>43</v>
      </c>
    </row>
    <row r="220" spans="1:35" ht="16.5" customHeight="1">
      <c r="A220">
        <v>5883</v>
      </c>
      <c r="B220" s="12" t="str">
        <f t="shared" si="18"/>
        <v>Normal</v>
      </c>
      <c r="C220" s="13" t="s">
        <v>227</v>
      </c>
      <c r="D220" s="14" t="s">
        <v>222</v>
      </c>
      <c r="E220" s="15">
        <f t="shared" si="19"/>
        <v>11.2</v>
      </c>
      <c r="F220" s="16" t="str">
        <f t="shared" si="20"/>
        <v>--</v>
      </c>
      <c r="G220" s="16">
        <f t="shared" si="21"/>
        <v>0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21000</v>
      </c>
      <c r="N220" s="19" t="s">
        <v>197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18000</v>
      </c>
      <c r="U220" s="18">
        <v>0</v>
      </c>
      <c r="V220" s="18">
        <v>3000</v>
      </c>
      <c r="W220" s="18">
        <v>0</v>
      </c>
      <c r="X220" s="22">
        <v>21000</v>
      </c>
      <c r="Y220" s="16">
        <v>11.2</v>
      </c>
      <c r="Z220" s="23" t="s">
        <v>39</v>
      </c>
      <c r="AA220" s="22">
        <v>1875</v>
      </c>
      <c r="AB220" s="18" t="s">
        <v>39</v>
      </c>
      <c r="AC220" s="24" t="s">
        <v>51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43</v>
      </c>
    </row>
    <row r="221" spans="1:35" ht="16.5" customHeight="1">
      <c r="A221">
        <v>2734</v>
      </c>
      <c r="B221" s="12" t="str">
        <f t="shared" si="18"/>
        <v>Normal</v>
      </c>
      <c r="C221" s="13" t="s">
        <v>228</v>
      </c>
      <c r="D221" s="14" t="s">
        <v>222</v>
      </c>
      <c r="E221" s="15">
        <f t="shared" si="19"/>
        <v>5.8</v>
      </c>
      <c r="F221" s="16">
        <f t="shared" si="20"/>
        <v>5.8</v>
      </c>
      <c r="G221" s="16">
        <f t="shared" si="21"/>
        <v>8.1</v>
      </c>
      <c r="H221" s="16">
        <f t="shared" si="22"/>
        <v>8</v>
      </c>
      <c r="I221" s="17" t="str">
        <f>IFERROR(VLOOKUP(C221,#REF!,8,FALSE),"")</f>
        <v/>
      </c>
      <c r="J221" s="18">
        <v>1101000</v>
      </c>
      <c r="K221" s="18">
        <v>1101000</v>
      </c>
      <c r="L221" s="17" t="str">
        <f>IFERROR(VLOOKUP(C221,#REF!,11,FALSE),"")</f>
        <v/>
      </c>
      <c r="M221" s="18">
        <v>796670</v>
      </c>
      <c r="N221" s="19" t="s">
        <v>197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273000</v>
      </c>
      <c r="U221" s="18">
        <v>0</v>
      </c>
      <c r="V221" s="18">
        <v>523670</v>
      </c>
      <c r="W221" s="18">
        <v>0</v>
      </c>
      <c r="X221" s="22">
        <v>1897670</v>
      </c>
      <c r="Y221" s="16">
        <v>13.9</v>
      </c>
      <c r="Z221" s="23">
        <v>13.8</v>
      </c>
      <c r="AA221" s="22">
        <v>136589</v>
      </c>
      <c r="AB221" s="18">
        <v>137504</v>
      </c>
      <c r="AC221" s="24">
        <v>1</v>
      </c>
      <c r="AD221" s="25">
        <f t="shared" si="23"/>
        <v>100</v>
      </c>
      <c r="AE221" s="18">
        <v>102000</v>
      </c>
      <c r="AF221" s="18">
        <v>748807</v>
      </c>
      <c r="AG221" s="18">
        <v>435234</v>
      </c>
      <c r="AH221" s="18">
        <v>72493</v>
      </c>
      <c r="AI221" s="14" t="s">
        <v>43</v>
      </c>
    </row>
    <row r="222" spans="1:35" ht="16.5" customHeight="1">
      <c r="A222">
        <v>6541</v>
      </c>
      <c r="B222" s="12" t="str">
        <f t="shared" si="18"/>
        <v>OverStock</v>
      </c>
      <c r="C222" s="13" t="s">
        <v>229</v>
      </c>
      <c r="D222" s="14" t="s">
        <v>222</v>
      </c>
      <c r="E222" s="15">
        <f t="shared" si="19"/>
        <v>16</v>
      </c>
      <c r="F222" s="16">
        <f t="shared" si="20"/>
        <v>20.2</v>
      </c>
      <c r="G222" s="16">
        <f t="shared" si="21"/>
        <v>6</v>
      </c>
      <c r="H222" s="16">
        <f t="shared" si="22"/>
        <v>7.6</v>
      </c>
      <c r="I222" s="17" t="str">
        <f>IFERROR(VLOOKUP(C222,#REF!,8,FALSE),"")</f>
        <v/>
      </c>
      <c r="J222" s="18">
        <v>9000</v>
      </c>
      <c r="K222" s="18">
        <v>9000</v>
      </c>
      <c r="L222" s="17" t="str">
        <f>IFERROR(VLOOKUP(C222,#REF!,11,FALSE),"")</f>
        <v/>
      </c>
      <c r="M222" s="18">
        <v>24000</v>
      </c>
      <c r="N222" s="19" t="s">
        <v>197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15000</v>
      </c>
      <c r="U222" s="18">
        <v>0</v>
      </c>
      <c r="V222" s="18">
        <v>9000</v>
      </c>
      <c r="W222" s="18">
        <v>0</v>
      </c>
      <c r="X222" s="22">
        <v>33000</v>
      </c>
      <c r="Y222" s="16">
        <v>22</v>
      </c>
      <c r="Z222" s="23">
        <v>27.8</v>
      </c>
      <c r="AA222" s="22">
        <v>1500</v>
      </c>
      <c r="AB222" s="18">
        <v>1186</v>
      </c>
      <c r="AC222" s="24">
        <v>0.8</v>
      </c>
      <c r="AD222" s="25">
        <f t="shared" si="23"/>
        <v>100</v>
      </c>
      <c r="AE222" s="18">
        <v>0</v>
      </c>
      <c r="AF222" s="18">
        <v>10541</v>
      </c>
      <c r="AG222" s="18">
        <v>129</v>
      </c>
      <c r="AH222" s="18">
        <v>0</v>
      </c>
      <c r="AI222" s="14" t="s">
        <v>43</v>
      </c>
    </row>
    <row r="223" spans="1:35" ht="16.5" customHeight="1">
      <c r="A223">
        <v>4537</v>
      </c>
      <c r="B223" s="12" t="str">
        <f t="shared" si="18"/>
        <v>Normal</v>
      </c>
      <c r="C223" s="13" t="s">
        <v>230</v>
      </c>
      <c r="D223" s="14" t="s">
        <v>222</v>
      </c>
      <c r="E223" s="15">
        <f t="shared" si="19"/>
        <v>4.2</v>
      </c>
      <c r="F223" s="16">
        <f t="shared" si="20"/>
        <v>5.0999999999999996</v>
      </c>
      <c r="G223" s="16">
        <f t="shared" si="21"/>
        <v>8.8000000000000007</v>
      </c>
      <c r="H223" s="16">
        <f t="shared" si="22"/>
        <v>10.8</v>
      </c>
      <c r="I223" s="17" t="str">
        <f>IFERROR(VLOOKUP(C223,#REF!,8,FALSE),"")</f>
        <v/>
      </c>
      <c r="J223" s="18">
        <v>360000</v>
      </c>
      <c r="K223" s="18">
        <v>360000</v>
      </c>
      <c r="L223" s="17" t="str">
        <f>IFERROR(VLOOKUP(C223,#REF!,11,FALSE),"")</f>
        <v/>
      </c>
      <c r="M223" s="18">
        <v>171000</v>
      </c>
      <c r="N223" s="19" t="s">
        <v>197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60000</v>
      </c>
      <c r="U223" s="18">
        <v>0</v>
      </c>
      <c r="V223" s="18">
        <v>111000</v>
      </c>
      <c r="W223" s="18">
        <v>0</v>
      </c>
      <c r="X223" s="22">
        <v>531000</v>
      </c>
      <c r="Y223" s="16">
        <v>13</v>
      </c>
      <c r="Z223" s="23">
        <v>15.9</v>
      </c>
      <c r="AA223" s="22">
        <v>40875</v>
      </c>
      <c r="AB223" s="18">
        <v>33333</v>
      </c>
      <c r="AC223" s="24">
        <v>0.8</v>
      </c>
      <c r="AD223" s="25">
        <f t="shared" si="23"/>
        <v>100</v>
      </c>
      <c r="AE223" s="18">
        <v>12000</v>
      </c>
      <c r="AF223" s="18">
        <v>162000</v>
      </c>
      <c r="AG223" s="18">
        <v>141000</v>
      </c>
      <c r="AH223" s="18">
        <v>33000</v>
      </c>
      <c r="AI223" s="14" t="s">
        <v>43</v>
      </c>
    </row>
    <row r="224" spans="1:35" ht="16.5" customHeight="1">
      <c r="A224">
        <v>8531</v>
      </c>
      <c r="B224" s="12" t="str">
        <f t="shared" si="18"/>
        <v>Normal</v>
      </c>
      <c r="C224" s="13" t="s">
        <v>231</v>
      </c>
      <c r="D224" s="14" t="s">
        <v>222</v>
      </c>
      <c r="E224" s="15">
        <f t="shared" si="19"/>
        <v>5.5</v>
      </c>
      <c r="F224" s="16">
        <f t="shared" si="20"/>
        <v>4.5999999999999996</v>
      </c>
      <c r="G224" s="16">
        <f t="shared" si="21"/>
        <v>9.1</v>
      </c>
      <c r="H224" s="16">
        <f t="shared" si="22"/>
        <v>7.6</v>
      </c>
      <c r="I224" s="17" t="str">
        <f>IFERROR(VLOOKUP(C224,#REF!,8,FALSE),"")</f>
        <v/>
      </c>
      <c r="J224" s="18">
        <v>3201000</v>
      </c>
      <c r="K224" s="18">
        <v>3201000</v>
      </c>
      <c r="L224" s="17" t="str">
        <f>IFERROR(VLOOKUP(C224,#REF!,11,FALSE),"")</f>
        <v/>
      </c>
      <c r="M224" s="18">
        <v>1932000</v>
      </c>
      <c r="N224" s="19" t="s">
        <v>197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783000</v>
      </c>
      <c r="U224" s="18">
        <v>0</v>
      </c>
      <c r="V224" s="18">
        <v>1149000</v>
      </c>
      <c r="W224" s="18">
        <v>0</v>
      </c>
      <c r="X224" s="22">
        <v>5133000</v>
      </c>
      <c r="Y224" s="16">
        <v>14.6</v>
      </c>
      <c r="Z224" s="23">
        <v>12.1</v>
      </c>
      <c r="AA224" s="22">
        <v>351750</v>
      </c>
      <c r="AB224" s="18">
        <v>423333</v>
      </c>
      <c r="AC224" s="24">
        <v>1.2</v>
      </c>
      <c r="AD224" s="25">
        <f t="shared" si="23"/>
        <v>100</v>
      </c>
      <c r="AE224" s="18">
        <v>399000</v>
      </c>
      <c r="AF224" s="18">
        <v>2148000</v>
      </c>
      <c r="AG224" s="18">
        <v>1365000</v>
      </c>
      <c r="AH224" s="18">
        <v>177000</v>
      </c>
      <c r="AI224" s="14" t="s">
        <v>43</v>
      </c>
    </row>
    <row r="225" spans="1:35" ht="16.5" customHeight="1">
      <c r="A225">
        <v>4521</v>
      </c>
      <c r="B225" s="12" t="str">
        <f t="shared" si="18"/>
        <v>Normal</v>
      </c>
      <c r="C225" s="13" t="s">
        <v>232</v>
      </c>
      <c r="D225" s="14" t="s">
        <v>222</v>
      </c>
      <c r="E225" s="15">
        <f t="shared" si="19"/>
        <v>8.1</v>
      </c>
      <c r="F225" s="16">
        <f t="shared" si="20"/>
        <v>4.0999999999999996</v>
      </c>
      <c r="G225" s="16">
        <f t="shared" si="21"/>
        <v>7.7</v>
      </c>
      <c r="H225" s="16">
        <f t="shared" si="22"/>
        <v>3.9</v>
      </c>
      <c r="I225" s="17" t="str">
        <f>IFERROR(VLOOKUP(C225,#REF!,8,FALSE),"")</f>
        <v/>
      </c>
      <c r="J225" s="18">
        <v>804000</v>
      </c>
      <c r="K225" s="18">
        <v>804000</v>
      </c>
      <c r="L225" s="17" t="str">
        <f>IFERROR(VLOOKUP(C225,#REF!,11,FALSE),"")</f>
        <v/>
      </c>
      <c r="M225" s="18">
        <v>849000</v>
      </c>
      <c r="N225" s="19" t="s">
        <v>197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849000</v>
      </c>
      <c r="W225" s="18">
        <v>0</v>
      </c>
      <c r="X225" s="22">
        <v>1653000</v>
      </c>
      <c r="Y225" s="16">
        <v>15.9</v>
      </c>
      <c r="Z225" s="23">
        <v>8</v>
      </c>
      <c r="AA225" s="22">
        <v>104250</v>
      </c>
      <c r="AB225" s="18">
        <v>207334</v>
      </c>
      <c r="AC225" s="24">
        <v>2</v>
      </c>
      <c r="AD225" s="25">
        <f t="shared" si="23"/>
        <v>150</v>
      </c>
      <c r="AE225" s="18">
        <v>207000</v>
      </c>
      <c r="AF225" s="18">
        <v>1089000</v>
      </c>
      <c r="AG225" s="18">
        <v>597000</v>
      </c>
      <c r="AH225" s="18">
        <v>36000</v>
      </c>
      <c r="AI225" s="14" t="s">
        <v>43</v>
      </c>
    </row>
    <row r="226" spans="1:35" ht="16.5" customHeight="1">
      <c r="A226">
        <v>4532</v>
      </c>
      <c r="B226" s="12" t="str">
        <f t="shared" si="18"/>
        <v>OverStock</v>
      </c>
      <c r="C226" s="13" t="s">
        <v>233</v>
      </c>
      <c r="D226" s="14" t="s">
        <v>222</v>
      </c>
      <c r="E226" s="15">
        <f t="shared" si="19"/>
        <v>16.600000000000001</v>
      </c>
      <c r="F226" s="16">
        <f t="shared" si="20"/>
        <v>6.8</v>
      </c>
      <c r="G226" s="16">
        <f t="shared" si="21"/>
        <v>7</v>
      </c>
      <c r="H226" s="16">
        <f t="shared" si="22"/>
        <v>2.9</v>
      </c>
      <c r="I226" s="17" t="str">
        <f>IFERROR(VLOOKUP(C226,#REF!,8,FALSE),"")</f>
        <v/>
      </c>
      <c r="J226" s="18">
        <v>303000</v>
      </c>
      <c r="K226" s="18">
        <v>303000</v>
      </c>
      <c r="L226" s="17" t="str">
        <f>IFERROR(VLOOKUP(C226,#REF!,11,FALSE),"")</f>
        <v/>
      </c>
      <c r="M226" s="18">
        <v>714000</v>
      </c>
      <c r="N226" s="19" t="s">
        <v>197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207000</v>
      </c>
      <c r="U226" s="18">
        <v>0</v>
      </c>
      <c r="V226" s="18">
        <v>507000</v>
      </c>
      <c r="W226" s="18">
        <v>0</v>
      </c>
      <c r="X226" s="22">
        <v>1017000</v>
      </c>
      <c r="Y226" s="16">
        <v>23.6</v>
      </c>
      <c r="Z226" s="23">
        <v>9.6999999999999993</v>
      </c>
      <c r="AA226" s="22">
        <v>43125</v>
      </c>
      <c r="AB226" s="18">
        <v>105000</v>
      </c>
      <c r="AC226" s="24">
        <v>2.4</v>
      </c>
      <c r="AD226" s="25">
        <f t="shared" si="23"/>
        <v>150</v>
      </c>
      <c r="AE226" s="18">
        <v>90000</v>
      </c>
      <c r="AF226" s="18">
        <v>552000</v>
      </c>
      <c r="AG226" s="18">
        <v>327000</v>
      </c>
      <c r="AH226" s="18">
        <v>33000</v>
      </c>
      <c r="AI226" s="14" t="s">
        <v>43</v>
      </c>
    </row>
    <row r="227" spans="1:35" ht="16.5" customHeight="1">
      <c r="A227">
        <v>3061</v>
      </c>
      <c r="B227" s="12" t="str">
        <f t="shared" si="18"/>
        <v>Normal</v>
      </c>
      <c r="C227" s="13" t="s">
        <v>234</v>
      </c>
      <c r="D227" s="14" t="s">
        <v>222</v>
      </c>
      <c r="E227" s="15">
        <f t="shared" si="19"/>
        <v>4.5</v>
      </c>
      <c r="F227" s="16">
        <f t="shared" si="20"/>
        <v>6.1</v>
      </c>
      <c r="G227" s="16">
        <f t="shared" si="21"/>
        <v>11.5</v>
      </c>
      <c r="H227" s="16">
        <f t="shared" si="22"/>
        <v>15.7</v>
      </c>
      <c r="I227" s="17" t="str">
        <f>IFERROR(VLOOKUP(C227,#REF!,8,FALSE),"")</f>
        <v/>
      </c>
      <c r="J227" s="18">
        <v>2187000</v>
      </c>
      <c r="K227" s="18">
        <v>2187000</v>
      </c>
      <c r="L227" s="17" t="str">
        <f>IFERROR(VLOOKUP(C227,#REF!,11,FALSE),"")</f>
        <v/>
      </c>
      <c r="M227" s="18">
        <v>855000</v>
      </c>
      <c r="N227" s="19" t="s">
        <v>197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435000</v>
      </c>
      <c r="U227" s="18">
        <v>0</v>
      </c>
      <c r="V227" s="18">
        <v>420000</v>
      </c>
      <c r="W227" s="18">
        <v>0</v>
      </c>
      <c r="X227" s="22">
        <v>3042000</v>
      </c>
      <c r="Y227" s="16">
        <v>16</v>
      </c>
      <c r="Z227" s="23">
        <v>21.8</v>
      </c>
      <c r="AA227" s="22">
        <v>189750</v>
      </c>
      <c r="AB227" s="18">
        <v>139250</v>
      </c>
      <c r="AC227" s="24">
        <v>0.7</v>
      </c>
      <c r="AD227" s="25">
        <f t="shared" si="23"/>
        <v>100</v>
      </c>
      <c r="AE227" s="18">
        <v>48000</v>
      </c>
      <c r="AF227" s="18">
        <v>699832</v>
      </c>
      <c r="AG227" s="18">
        <v>568428</v>
      </c>
      <c r="AH227" s="18">
        <v>121737</v>
      </c>
      <c r="AI227" s="14" t="s">
        <v>43</v>
      </c>
    </row>
    <row r="228" spans="1:35" ht="16.5" customHeight="1">
      <c r="A228">
        <v>8532</v>
      </c>
      <c r="B228" s="12" t="str">
        <f t="shared" si="18"/>
        <v>OverStock</v>
      </c>
      <c r="C228" s="13" t="s">
        <v>236</v>
      </c>
      <c r="D228" s="14" t="s">
        <v>222</v>
      </c>
      <c r="E228" s="15">
        <f t="shared" si="19"/>
        <v>19.2</v>
      </c>
      <c r="F228" s="16" t="str">
        <f t="shared" si="20"/>
        <v>--</v>
      </c>
      <c r="G228" s="16">
        <f t="shared" si="21"/>
        <v>0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36000</v>
      </c>
      <c r="N228" s="19" t="s">
        <v>197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33000</v>
      </c>
      <c r="U228" s="18">
        <v>0</v>
      </c>
      <c r="V228" s="18">
        <v>3000</v>
      </c>
      <c r="W228" s="18">
        <v>0</v>
      </c>
      <c r="X228" s="22">
        <v>36000</v>
      </c>
      <c r="Y228" s="16">
        <v>19.2</v>
      </c>
      <c r="Z228" s="23" t="s">
        <v>39</v>
      </c>
      <c r="AA228" s="22">
        <v>1875</v>
      </c>
      <c r="AB228" s="18" t="s">
        <v>39</v>
      </c>
      <c r="AC228" s="24" t="s">
        <v>51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43</v>
      </c>
    </row>
    <row r="229" spans="1:35" ht="16.5" customHeight="1">
      <c r="A229">
        <v>4562</v>
      </c>
      <c r="B229" s="12" t="str">
        <f t="shared" si="18"/>
        <v>FCST</v>
      </c>
      <c r="C229" s="13" t="s">
        <v>237</v>
      </c>
      <c r="D229" s="14" t="s">
        <v>103</v>
      </c>
      <c r="E229" s="15" t="str">
        <f t="shared" si="19"/>
        <v>前八週無拉料</v>
      </c>
      <c r="F229" s="16">
        <f t="shared" si="20"/>
        <v>0</v>
      </c>
      <c r="G229" s="16" t="str">
        <f t="shared" si="21"/>
        <v>--</v>
      </c>
      <c r="H229" s="16">
        <f t="shared" si="22"/>
        <v>0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0</v>
      </c>
      <c r="N229" s="19" t="s">
        <v>39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0</v>
      </c>
      <c r="W229" s="18">
        <v>0</v>
      </c>
      <c r="X229" s="22">
        <v>0</v>
      </c>
      <c r="Y229" s="16" t="s">
        <v>39</v>
      </c>
      <c r="Z229" s="23">
        <v>0</v>
      </c>
      <c r="AA229" s="22">
        <v>0</v>
      </c>
      <c r="AB229" s="18">
        <v>333</v>
      </c>
      <c r="AC229" s="24" t="s">
        <v>59</v>
      </c>
      <c r="AD229" s="25" t="str">
        <f t="shared" si="23"/>
        <v>F</v>
      </c>
      <c r="AE229" s="18">
        <v>3000</v>
      </c>
      <c r="AF229" s="18">
        <v>0</v>
      </c>
      <c r="AG229" s="18">
        <v>0</v>
      </c>
      <c r="AH229" s="18">
        <v>0</v>
      </c>
      <c r="AI229" s="14" t="s">
        <v>43</v>
      </c>
    </row>
    <row r="230" spans="1:35" ht="16.5" customHeight="1">
      <c r="A230">
        <v>6274</v>
      </c>
      <c r="B230" s="12" t="str">
        <f t="shared" si="18"/>
        <v>Normal</v>
      </c>
      <c r="C230" s="13" t="s">
        <v>238</v>
      </c>
      <c r="D230" s="14" t="s">
        <v>103</v>
      </c>
      <c r="E230" s="15">
        <f t="shared" si="19"/>
        <v>5.9</v>
      </c>
      <c r="F230" s="16">
        <f t="shared" si="20"/>
        <v>14.4</v>
      </c>
      <c r="G230" s="16">
        <f t="shared" si="21"/>
        <v>6.1</v>
      </c>
      <c r="H230" s="16">
        <f t="shared" si="22"/>
        <v>14.8</v>
      </c>
      <c r="I230" s="17" t="str">
        <f>IFERROR(VLOOKUP(C230,#REF!,8,FALSE),"")</f>
        <v/>
      </c>
      <c r="J230" s="18">
        <v>123000</v>
      </c>
      <c r="K230" s="18">
        <v>90000</v>
      </c>
      <c r="L230" s="17" t="str">
        <f>IFERROR(VLOOKUP(C230,#REF!,11,FALSE),"")</f>
        <v/>
      </c>
      <c r="M230" s="18">
        <v>120000</v>
      </c>
      <c r="N230" s="19" t="s">
        <v>104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114000</v>
      </c>
      <c r="U230" s="18">
        <v>0</v>
      </c>
      <c r="V230" s="18">
        <v>6000</v>
      </c>
      <c r="W230" s="18">
        <v>0</v>
      </c>
      <c r="X230" s="22">
        <v>243000</v>
      </c>
      <c r="Y230" s="16">
        <v>12</v>
      </c>
      <c r="Z230" s="23">
        <v>29.2</v>
      </c>
      <c r="AA230" s="22">
        <v>20250</v>
      </c>
      <c r="AB230" s="18">
        <v>8333</v>
      </c>
      <c r="AC230" s="24">
        <v>0.4</v>
      </c>
      <c r="AD230" s="25">
        <f t="shared" si="23"/>
        <v>50</v>
      </c>
      <c r="AE230" s="18">
        <v>0</v>
      </c>
      <c r="AF230" s="18">
        <v>45000</v>
      </c>
      <c r="AG230" s="18">
        <v>63000</v>
      </c>
      <c r="AH230" s="18">
        <v>81000</v>
      </c>
      <c r="AI230" s="14" t="s">
        <v>43</v>
      </c>
    </row>
    <row r="231" spans="1:35" ht="16.5" customHeight="1">
      <c r="A231">
        <v>4509</v>
      </c>
      <c r="B231" s="12" t="str">
        <f t="shared" si="18"/>
        <v>OverStock</v>
      </c>
      <c r="C231" s="13" t="s">
        <v>239</v>
      </c>
      <c r="D231" s="14" t="s">
        <v>103</v>
      </c>
      <c r="E231" s="15">
        <f t="shared" si="19"/>
        <v>7.1</v>
      </c>
      <c r="F231" s="16" t="str">
        <f t="shared" si="20"/>
        <v>--</v>
      </c>
      <c r="G231" s="16">
        <f t="shared" si="21"/>
        <v>33.299999999999997</v>
      </c>
      <c r="H231" s="16" t="str">
        <f t="shared" si="22"/>
        <v>--</v>
      </c>
      <c r="I231" s="17" t="str">
        <f>IFERROR(VLOOKUP(C231,#REF!,8,FALSE),"")</f>
        <v/>
      </c>
      <c r="J231" s="18">
        <v>1410000</v>
      </c>
      <c r="K231" s="18">
        <v>870000</v>
      </c>
      <c r="L231" s="17" t="str">
        <f>IFERROR(VLOOKUP(C231,#REF!,11,FALSE),"")</f>
        <v/>
      </c>
      <c r="M231" s="18">
        <v>300000</v>
      </c>
      <c r="N231" s="19" t="s">
        <v>104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276000</v>
      </c>
      <c r="U231" s="18">
        <v>24000</v>
      </c>
      <c r="V231" s="18">
        <v>0</v>
      </c>
      <c r="W231" s="18">
        <v>0</v>
      </c>
      <c r="X231" s="22">
        <v>1710000</v>
      </c>
      <c r="Y231" s="16">
        <v>40.4</v>
      </c>
      <c r="Z231" s="23" t="s">
        <v>39</v>
      </c>
      <c r="AA231" s="22">
        <v>42375</v>
      </c>
      <c r="AB231" s="18" t="s">
        <v>39</v>
      </c>
      <c r="AC231" s="24" t="s">
        <v>51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43</v>
      </c>
    </row>
    <row r="232" spans="1:35" ht="16.5" customHeight="1">
      <c r="A232">
        <v>4529</v>
      </c>
      <c r="B232" s="12" t="str">
        <f t="shared" si="18"/>
        <v>OverStock</v>
      </c>
      <c r="C232" s="13" t="s">
        <v>240</v>
      </c>
      <c r="D232" s="14" t="s">
        <v>103</v>
      </c>
      <c r="E232" s="15">
        <f t="shared" si="19"/>
        <v>8.3000000000000007</v>
      </c>
      <c r="F232" s="16">
        <f t="shared" si="20"/>
        <v>6.5</v>
      </c>
      <c r="G232" s="16">
        <f t="shared" si="21"/>
        <v>15.7</v>
      </c>
      <c r="H232" s="16">
        <f t="shared" si="22"/>
        <v>12.3</v>
      </c>
      <c r="I232" s="17" t="str">
        <f>IFERROR(VLOOKUP(C232,#REF!,8,FALSE),"")</f>
        <v/>
      </c>
      <c r="J232" s="18">
        <v>4800000</v>
      </c>
      <c r="K232" s="18">
        <v>2700000</v>
      </c>
      <c r="L232" s="17" t="str">
        <f>IFERROR(VLOOKUP(C232,#REF!,11,FALSE),"")</f>
        <v/>
      </c>
      <c r="M232" s="18">
        <v>2541000</v>
      </c>
      <c r="N232" s="19" t="s">
        <v>104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660000</v>
      </c>
      <c r="U232" s="18">
        <v>660000</v>
      </c>
      <c r="V232" s="18">
        <v>1221000</v>
      </c>
      <c r="W232" s="18">
        <v>0</v>
      </c>
      <c r="X232" s="22">
        <v>7341000</v>
      </c>
      <c r="Y232" s="16">
        <v>24</v>
      </c>
      <c r="Z232" s="23">
        <v>18.7</v>
      </c>
      <c r="AA232" s="22">
        <v>306375</v>
      </c>
      <c r="AB232" s="18">
        <v>391666</v>
      </c>
      <c r="AC232" s="24">
        <v>1.3</v>
      </c>
      <c r="AD232" s="25">
        <f t="shared" si="23"/>
        <v>100</v>
      </c>
      <c r="AE232" s="18">
        <v>6000</v>
      </c>
      <c r="AF232" s="18">
        <v>2240000</v>
      </c>
      <c r="AG232" s="18">
        <v>1704000</v>
      </c>
      <c r="AH232" s="18">
        <v>1282000</v>
      </c>
      <c r="AI232" s="14" t="s">
        <v>43</v>
      </c>
    </row>
    <row r="233" spans="1:35" ht="16.5" customHeight="1">
      <c r="A233">
        <v>4497</v>
      </c>
      <c r="B233" s="12" t="str">
        <f t="shared" si="18"/>
        <v>Normal</v>
      </c>
      <c r="C233" s="13" t="s">
        <v>241</v>
      </c>
      <c r="D233" s="14" t="s">
        <v>103</v>
      </c>
      <c r="E233" s="15">
        <f t="shared" si="19"/>
        <v>16</v>
      </c>
      <c r="F233" s="16">
        <f t="shared" si="20"/>
        <v>27.1</v>
      </c>
      <c r="G233" s="16">
        <f t="shared" si="21"/>
        <v>0</v>
      </c>
      <c r="H233" s="16">
        <f t="shared" si="22"/>
        <v>0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18000</v>
      </c>
      <c r="N233" s="19" t="s">
        <v>104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9000</v>
      </c>
      <c r="U233" s="18">
        <v>0</v>
      </c>
      <c r="V233" s="18">
        <v>9000</v>
      </c>
      <c r="W233" s="18">
        <v>0</v>
      </c>
      <c r="X233" s="22">
        <v>18000</v>
      </c>
      <c r="Y233" s="16">
        <v>16</v>
      </c>
      <c r="Z233" s="23">
        <v>27.1</v>
      </c>
      <c r="AA233" s="22">
        <v>1125</v>
      </c>
      <c r="AB233" s="18">
        <v>663</v>
      </c>
      <c r="AC233" s="24">
        <v>0.6</v>
      </c>
      <c r="AD233" s="25">
        <f t="shared" si="23"/>
        <v>100</v>
      </c>
      <c r="AE233" s="18">
        <v>0</v>
      </c>
      <c r="AF233" s="18">
        <v>5963</v>
      </c>
      <c r="AG233" s="18">
        <v>0</v>
      </c>
      <c r="AH233" s="18">
        <v>0</v>
      </c>
      <c r="AI233" s="14" t="s">
        <v>43</v>
      </c>
    </row>
    <row r="234" spans="1:35" ht="16.5" customHeight="1">
      <c r="A234">
        <v>5026</v>
      </c>
      <c r="B234" s="12" t="str">
        <f t="shared" si="18"/>
        <v>Normal</v>
      </c>
      <c r="C234" s="13" t="s">
        <v>242</v>
      </c>
      <c r="D234" s="14" t="s">
        <v>103</v>
      </c>
      <c r="E234" s="15">
        <f t="shared" si="19"/>
        <v>8</v>
      </c>
      <c r="F234" s="16">
        <f t="shared" si="20"/>
        <v>17.3</v>
      </c>
      <c r="G234" s="16">
        <f t="shared" si="21"/>
        <v>8</v>
      </c>
      <c r="H234" s="16">
        <f t="shared" si="22"/>
        <v>17.3</v>
      </c>
      <c r="I234" s="17" t="str">
        <f>IFERROR(VLOOKUP(C234,#REF!,8,FALSE),"")</f>
        <v/>
      </c>
      <c r="J234" s="18">
        <v>3000</v>
      </c>
      <c r="K234" s="18">
        <v>3000</v>
      </c>
      <c r="L234" s="17" t="str">
        <f>IFERROR(VLOOKUP(C234,#REF!,11,FALSE),"")</f>
        <v/>
      </c>
      <c r="M234" s="18">
        <v>3000</v>
      </c>
      <c r="N234" s="19" t="s">
        <v>104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3000</v>
      </c>
      <c r="W234" s="18">
        <v>0</v>
      </c>
      <c r="X234" s="22">
        <v>6000</v>
      </c>
      <c r="Y234" s="16">
        <v>16</v>
      </c>
      <c r="Z234" s="23">
        <v>34.700000000000003</v>
      </c>
      <c r="AA234" s="22">
        <v>375</v>
      </c>
      <c r="AB234" s="18">
        <v>173</v>
      </c>
      <c r="AC234" s="24">
        <v>0.5</v>
      </c>
      <c r="AD234" s="25">
        <f t="shared" si="23"/>
        <v>100</v>
      </c>
      <c r="AE234" s="18">
        <v>0</v>
      </c>
      <c r="AF234" s="18">
        <v>995</v>
      </c>
      <c r="AG234" s="18">
        <v>868</v>
      </c>
      <c r="AH234" s="18">
        <v>669</v>
      </c>
      <c r="AI234" s="14" t="s">
        <v>43</v>
      </c>
    </row>
    <row r="235" spans="1:35" ht="16.5" customHeight="1">
      <c r="A235">
        <v>6396</v>
      </c>
      <c r="B235" s="12" t="str">
        <f t="shared" si="18"/>
        <v>Normal</v>
      </c>
      <c r="C235" s="13" t="s">
        <v>243</v>
      </c>
      <c r="D235" s="14" t="s">
        <v>103</v>
      </c>
      <c r="E235" s="15">
        <f t="shared" si="19"/>
        <v>0</v>
      </c>
      <c r="F235" s="16" t="str">
        <f t="shared" si="20"/>
        <v>--</v>
      </c>
      <c r="G235" s="16">
        <f t="shared" si="21"/>
        <v>0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104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>
        <v>0</v>
      </c>
      <c r="Z235" s="23" t="s">
        <v>39</v>
      </c>
      <c r="AA235" s="22">
        <v>3000</v>
      </c>
      <c r="AB235" s="18" t="s">
        <v>39</v>
      </c>
      <c r="AC235" s="24" t="s">
        <v>51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43</v>
      </c>
    </row>
    <row r="236" spans="1:35" ht="16.5" customHeight="1">
      <c r="A236">
        <v>3084</v>
      </c>
      <c r="B236" s="12" t="str">
        <f t="shared" si="18"/>
        <v>Normal</v>
      </c>
      <c r="C236" s="13" t="s">
        <v>244</v>
      </c>
      <c r="D236" s="14" t="s">
        <v>103</v>
      </c>
      <c r="E236" s="15">
        <f t="shared" si="19"/>
        <v>0.8</v>
      </c>
      <c r="F236" s="16">
        <f t="shared" si="20"/>
        <v>6.7</v>
      </c>
      <c r="G236" s="16">
        <f t="shared" si="21"/>
        <v>8</v>
      </c>
      <c r="H236" s="16">
        <f t="shared" si="22"/>
        <v>66.7</v>
      </c>
      <c r="I236" s="17" t="str">
        <f>IFERROR(VLOOKUP(C236,#REF!,8,FALSE),"")</f>
        <v/>
      </c>
      <c r="J236" s="18">
        <v>3000</v>
      </c>
      <c r="K236" s="18">
        <v>3000</v>
      </c>
      <c r="L236" s="17" t="str">
        <f>IFERROR(VLOOKUP(C236,#REF!,11,FALSE),"")</f>
        <v/>
      </c>
      <c r="M236" s="18">
        <v>300</v>
      </c>
      <c r="N236" s="19" t="s">
        <v>104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300</v>
      </c>
      <c r="U236" s="18">
        <v>0</v>
      </c>
      <c r="V236" s="18">
        <v>0</v>
      </c>
      <c r="W236" s="18">
        <v>0</v>
      </c>
      <c r="X236" s="22">
        <v>3300</v>
      </c>
      <c r="Y236" s="16">
        <v>8.8000000000000007</v>
      </c>
      <c r="Z236" s="23">
        <v>73.3</v>
      </c>
      <c r="AA236" s="22">
        <v>375</v>
      </c>
      <c r="AB236" s="18">
        <v>45</v>
      </c>
      <c r="AC236" s="24">
        <v>0.1</v>
      </c>
      <c r="AD236" s="25">
        <f t="shared" si="23"/>
        <v>50</v>
      </c>
      <c r="AE236" s="18">
        <v>0</v>
      </c>
      <c r="AF236" s="18">
        <v>0</v>
      </c>
      <c r="AG236" s="18">
        <v>715</v>
      </c>
      <c r="AH236" s="18">
        <v>669</v>
      </c>
      <c r="AI236" s="14" t="s">
        <v>43</v>
      </c>
    </row>
    <row r="237" spans="1:35" ht="16.5" customHeight="1">
      <c r="A237">
        <v>4535</v>
      </c>
      <c r="B237" s="12" t="str">
        <f t="shared" si="18"/>
        <v>Normal</v>
      </c>
      <c r="C237" s="13" t="s">
        <v>248</v>
      </c>
      <c r="D237" s="14" t="s">
        <v>103</v>
      </c>
      <c r="E237" s="15">
        <f t="shared" si="19"/>
        <v>0</v>
      </c>
      <c r="F237" s="16">
        <f t="shared" si="20"/>
        <v>0</v>
      </c>
      <c r="G237" s="16">
        <f t="shared" si="21"/>
        <v>0</v>
      </c>
      <c r="H237" s="16">
        <f t="shared" si="22"/>
        <v>0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104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>
        <v>0</v>
      </c>
      <c r="Z237" s="23">
        <v>0</v>
      </c>
      <c r="AA237" s="22">
        <v>375</v>
      </c>
      <c r="AB237" s="18">
        <v>333</v>
      </c>
      <c r="AC237" s="24">
        <v>0.9</v>
      </c>
      <c r="AD237" s="25">
        <f t="shared" si="23"/>
        <v>100</v>
      </c>
      <c r="AE237" s="18">
        <v>0</v>
      </c>
      <c r="AF237" s="18">
        <v>3000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2731</v>
      </c>
      <c r="B238" s="12" t="str">
        <f t="shared" si="18"/>
        <v>Normal</v>
      </c>
      <c r="C238" s="13" t="s">
        <v>249</v>
      </c>
      <c r="D238" s="14" t="s">
        <v>96</v>
      </c>
      <c r="E238" s="15">
        <f t="shared" si="19"/>
        <v>2</v>
      </c>
      <c r="F238" s="16">
        <f t="shared" si="20"/>
        <v>4.3</v>
      </c>
      <c r="G238" s="16">
        <f t="shared" si="21"/>
        <v>0</v>
      </c>
      <c r="H238" s="16">
        <f t="shared" si="22"/>
        <v>0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6000</v>
      </c>
      <c r="N238" s="19" t="s">
        <v>97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6000</v>
      </c>
      <c r="U238" s="18">
        <v>0</v>
      </c>
      <c r="V238" s="18">
        <v>0</v>
      </c>
      <c r="W238" s="18">
        <v>0</v>
      </c>
      <c r="X238" s="22">
        <v>6000</v>
      </c>
      <c r="Y238" s="16">
        <v>2</v>
      </c>
      <c r="Z238" s="23">
        <v>4.3</v>
      </c>
      <c r="AA238" s="22">
        <v>3000</v>
      </c>
      <c r="AB238" s="18">
        <v>1394</v>
      </c>
      <c r="AC238" s="24">
        <v>0.5</v>
      </c>
      <c r="AD238" s="25">
        <f t="shared" si="23"/>
        <v>100</v>
      </c>
      <c r="AE238" s="18">
        <v>0</v>
      </c>
      <c r="AF238" s="18">
        <v>4466</v>
      </c>
      <c r="AG238" s="18">
        <v>10168</v>
      </c>
      <c r="AH238" s="18">
        <v>6420</v>
      </c>
      <c r="AI238" s="14" t="s">
        <v>43</v>
      </c>
    </row>
    <row r="239" spans="1:35" ht="16.5" customHeight="1">
      <c r="A239">
        <v>5886</v>
      </c>
      <c r="B239" s="12" t="str">
        <f t="shared" si="18"/>
        <v>None</v>
      </c>
      <c r="C239" s="13" t="s">
        <v>250</v>
      </c>
      <c r="D239" s="14" t="s">
        <v>96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97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51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43</v>
      </c>
    </row>
    <row r="240" spans="1:35" ht="16.5" customHeight="1">
      <c r="A240">
        <v>6397</v>
      </c>
      <c r="B240" s="12" t="str">
        <f t="shared" si="18"/>
        <v>OverStock</v>
      </c>
      <c r="C240" s="13" t="s">
        <v>251</v>
      </c>
      <c r="D240" s="14" t="s">
        <v>96</v>
      </c>
      <c r="E240" s="15">
        <f t="shared" si="19"/>
        <v>6.1</v>
      </c>
      <c r="F240" s="16">
        <f t="shared" si="20"/>
        <v>5.6</v>
      </c>
      <c r="G240" s="16">
        <f t="shared" si="21"/>
        <v>16.2</v>
      </c>
      <c r="H240" s="16">
        <f t="shared" si="22"/>
        <v>15</v>
      </c>
      <c r="I240" s="17" t="str">
        <f>IFERROR(VLOOKUP(C240,#REF!,8,FALSE),"")</f>
        <v/>
      </c>
      <c r="J240" s="18">
        <v>340000</v>
      </c>
      <c r="K240" s="18">
        <v>100000</v>
      </c>
      <c r="L240" s="17" t="str">
        <f>IFERROR(VLOOKUP(C240,#REF!,11,FALSE),"")</f>
        <v/>
      </c>
      <c r="M240" s="18">
        <v>128000</v>
      </c>
      <c r="N240" s="19" t="s">
        <v>97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128000</v>
      </c>
      <c r="U240" s="18">
        <v>0</v>
      </c>
      <c r="V240" s="18">
        <v>0</v>
      </c>
      <c r="W240" s="18">
        <v>0</v>
      </c>
      <c r="X240" s="22">
        <v>468000</v>
      </c>
      <c r="Y240" s="16">
        <v>22.3</v>
      </c>
      <c r="Z240" s="23">
        <v>20.6</v>
      </c>
      <c r="AA240" s="22">
        <v>21000</v>
      </c>
      <c r="AB240" s="18">
        <v>22667</v>
      </c>
      <c r="AC240" s="24">
        <v>1.1000000000000001</v>
      </c>
      <c r="AD240" s="25">
        <f t="shared" si="23"/>
        <v>100</v>
      </c>
      <c r="AE240" s="18">
        <v>0</v>
      </c>
      <c r="AF240" s="18">
        <v>120000</v>
      </c>
      <c r="AG240" s="18">
        <v>104000</v>
      </c>
      <c r="AH240" s="18">
        <v>72000</v>
      </c>
      <c r="AI240" s="14" t="s">
        <v>43</v>
      </c>
    </row>
    <row r="241" spans="1:35" ht="16.5" customHeight="1">
      <c r="A241">
        <v>3240</v>
      </c>
      <c r="B241" s="12" t="str">
        <f t="shared" si="18"/>
        <v>Normal</v>
      </c>
      <c r="C241" s="13" t="s">
        <v>252</v>
      </c>
      <c r="D241" s="14" t="s">
        <v>253</v>
      </c>
      <c r="E241" s="15">
        <f t="shared" si="19"/>
        <v>6.9</v>
      </c>
      <c r="F241" s="16">
        <f t="shared" si="20"/>
        <v>10.1</v>
      </c>
      <c r="G241" s="16">
        <f t="shared" si="21"/>
        <v>7.9</v>
      </c>
      <c r="H241" s="16">
        <f t="shared" si="22"/>
        <v>11.5</v>
      </c>
      <c r="I241" s="17" t="str">
        <f>IFERROR(VLOOKUP(C241,#REF!,8,FALSE),"")</f>
        <v/>
      </c>
      <c r="J241" s="18">
        <v>1704000</v>
      </c>
      <c r="K241" s="18">
        <v>1704000</v>
      </c>
      <c r="L241" s="17" t="str">
        <f>IFERROR(VLOOKUP(C241,#REF!,11,FALSE),"")</f>
        <v/>
      </c>
      <c r="M241" s="18">
        <v>1497000</v>
      </c>
      <c r="N241" s="19" t="s">
        <v>42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795000</v>
      </c>
      <c r="U241" s="18">
        <v>150000</v>
      </c>
      <c r="V241" s="18">
        <v>552000</v>
      </c>
      <c r="W241" s="18">
        <v>0</v>
      </c>
      <c r="X241" s="22">
        <v>3201000</v>
      </c>
      <c r="Y241" s="16">
        <v>14.8</v>
      </c>
      <c r="Z241" s="23">
        <v>21.6</v>
      </c>
      <c r="AA241" s="22">
        <v>216000</v>
      </c>
      <c r="AB241" s="18">
        <v>148000</v>
      </c>
      <c r="AC241" s="24">
        <v>0.7</v>
      </c>
      <c r="AD241" s="25">
        <f t="shared" si="23"/>
        <v>100</v>
      </c>
      <c r="AE241" s="18">
        <v>69000</v>
      </c>
      <c r="AF241" s="18">
        <v>741000</v>
      </c>
      <c r="AG241" s="18">
        <v>729000</v>
      </c>
      <c r="AH241" s="18">
        <v>636000</v>
      </c>
      <c r="AI241" s="14" t="s">
        <v>43</v>
      </c>
    </row>
    <row r="242" spans="1:35" ht="16.5" customHeight="1">
      <c r="A242">
        <v>4578</v>
      </c>
      <c r="B242" s="12" t="str">
        <f t="shared" si="18"/>
        <v>FCST</v>
      </c>
      <c r="C242" s="13" t="s">
        <v>254</v>
      </c>
      <c r="D242" s="14" t="s">
        <v>253</v>
      </c>
      <c r="E242" s="15" t="str">
        <f t="shared" si="19"/>
        <v>前八週無拉料</v>
      </c>
      <c r="F242" s="16">
        <f t="shared" si="20"/>
        <v>0.9</v>
      </c>
      <c r="G242" s="16" t="str">
        <f t="shared" si="21"/>
        <v>--</v>
      </c>
      <c r="H242" s="16">
        <f t="shared" si="22"/>
        <v>9</v>
      </c>
      <c r="I242" s="17" t="str">
        <f>IFERROR(VLOOKUP(C242,#REF!,8,FALSE),"")</f>
        <v/>
      </c>
      <c r="J242" s="18">
        <v>5000</v>
      </c>
      <c r="K242" s="18">
        <v>5000</v>
      </c>
      <c r="L242" s="17" t="str">
        <f>IFERROR(VLOOKUP(C242,#REF!,11,FALSE),"")</f>
        <v/>
      </c>
      <c r="M242" s="18">
        <v>500</v>
      </c>
      <c r="N242" s="19" t="s">
        <v>39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500</v>
      </c>
      <c r="U242" s="18">
        <v>0</v>
      </c>
      <c r="V242" s="18">
        <v>0</v>
      </c>
      <c r="W242" s="18">
        <v>0</v>
      </c>
      <c r="X242" s="22">
        <v>5500</v>
      </c>
      <c r="Y242" s="16" t="s">
        <v>39</v>
      </c>
      <c r="Z242" s="23">
        <v>9.9</v>
      </c>
      <c r="AA242" s="22">
        <v>0</v>
      </c>
      <c r="AB242" s="18">
        <v>556</v>
      </c>
      <c r="AC242" s="24" t="s">
        <v>59</v>
      </c>
      <c r="AD242" s="25" t="str">
        <f t="shared" si="23"/>
        <v>F</v>
      </c>
      <c r="AE242" s="18">
        <v>5000</v>
      </c>
      <c r="AF242" s="18">
        <v>0</v>
      </c>
      <c r="AG242" s="18">
        <v>0</v>
      </c>
      <c r="AH242" s="18">
        <v>0</v>
      </c>
      <c r="AI242" s="14" t="s">
        <v>43</v>
      </c>
    </row>
    <row r="243" spans="1:35" ht="16.5" customHeight="1">
      <c r="A243">
        <v>2769</v>
      </c>
      <c r="B243" s="12" t="str">
        <f t="shared" si="18"/>
        <v>OverStock</v>
      </c>
      <c r="C243" s="13" t="s">
        <v>256</v>
      </c>
      <c r="D243" s="14" t="s">
        <v>253</v>
      </c>
      <c r="E243" s="15">
        <f t="shared" si="19"/>
        <v>11.6</v>
      </c>
      <c r="F243" s="16">
        <f t="shared" si="20"/>
        <v>42</v>
      </c>
      <c r="G243" s="16">
        <f t="shared" si="21"/>
        <v>6.2</v>
      </c>
      <c r="H243" s="16">
        <f t="shared" si="22"/>
        <v>22.5</v>
      </c>
      <c r="I243" s="17" t="str">
        <f>IFERROR(VLOOKUP(C243,#REF!,8,FALSE),"")</f>
        <v/>
      </c>
      <c r="J243" s="18">
        <v>1500000</v>
      </c>
      <c r="K243" s="18">
        <v>1500000</v>
      </c>
      <c r="L243" s="17" t="str">
        <f>IFERROR(VLOOKUP(C243,#REF!,11,FALSE),"")</f>
        <v/>
      </c>
      <c r="M243" s="18">
        <v>2797000</v>
      </c>
      <c r="N243" s="19" t="s">
        <v>42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1804000</v>
      </c>
      <c r="U243" s="18">
        <v>228000</v>
      </c>
      <c r="V243" s="18">
        <v>765000</v>
      </c>
      <c r="W243" s="18">
        <v>0</v>
      </c>
      <c r="X243" s="22">
        <v>4297000</v>
      </c>
      <c r="Y243" s="16">
        <v>17.8</v>
      </c>
      <c r="Z243" s="23">
        <v>64.5</v>
      </c>
      <c r="AA243" s="22">
        <v>240750</v>
      </c>
      <c r="AB243" s="18">
        <v>66667</v>
      </c>
      <c r="AC243" s="24">
        <v>0.3</v>
      </c>
      <c r="AD243" s="25">
        <f t="shared" si="23"/>
        <v>50</v>
      </c>
      <c r="AE243" s="18">
        <v>6000</v>
      </c>
      <c r="AF243" s="18">
        <v>354000</v>
      </c>
      <c r="AG243" s="18">
        <v>294000</v>
      </c>
      <c r="AH243" s="18">
        <v>66000</v>
      </c>
      <c r="AI243" s="14" t="s">
        <v>43</v>
      </c>
    </row>
    <row r="244" spans="1:35" ht="16.5" customHeight="1">
      <c r="A244">
        <v>4541</v>
      </c>
      <c r="B244" s="12" t="str">
        <f t="shared" si="18"/>
        <v>FCST</v>
      </c>
      <c r="C244" s="13" t="s">
        <v>257</v>
      </c>
      <c r="D244" s="14" t="s">
        <v>253</v>
      </c>
      <c r="E244" s="15" t="str">
        <f t="shared" si="19"/>
        <v>前八週無拉料</v>
      </c>
      <c r="F244" s="16">
        <f t="shared" si="20"/>
        <v>0</v>
      </c>
      <c r="G244" s="16" t="str">
        <f t="shared" si="21"/>
        <v>--</v>
      </c>
      <c r="H244" s="16">
        <f t="shared" si="22"/>
        <v>0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0</v>
      </c>
      <c r="N244" s="19" t="s">
        <v>39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0</v>
      </c>
      <c r="Y244" s="16" t="s">
        <v>39</v>
      </c>
      <c r="Z244" s="23">
        <v>0</v>
      </c>
      <c r="AA244" s="22">
        <v>0</v>
      </c>
      <c r="AB244" s="18">
        <v>18333</v>
      </c>
      <c r="AC244" s="24" t="s">
        <v>59</v>
      </c>
      <c r="AD244" s="25" t="str">
        <f t="shared" si="23"/>
        <v>F</v>
      </c>
      <c r="AE244" s="18">
        <v>0</v>
      </c>
      <c r="AF244" s="18">
        <v>120000</v>
      </c>
      <c r="AG244" s="18">
        <v>54000</v>
      </c>
      <c r="AH244" s="18">
        <v>51000</v>
      </c>
      <c r="AI244" s="14" t="s">
        <v>43</v>
      </c>
    </row>
    <row r="245" spans="1:35" ht="16.5" customHeight="1">
      <c r="A245">
        <v>3082</v>
      </c>
      <c r="B245" s="12" t="str">
        <f t="shared" si="18"/>
        <v>FCST</v>
      </c>
      <c r="C245" s="13" t="s">
        <v>258</v>
      </c>
      <c r="D245" s="14" t="s">
        <v>253</v>
      </c>
      <c r="E245" s="15" t="str">
        <f t="shared" si="19"/>
        <v>前八週無拉料</v>
      </c>
      <c r="F245" s="16">
        <f t="shared" si="20"/>
        <v>1.3</v>
      </c>
      <c r="G245" s="16" t="str">
        <f t="shared" si="21"/>
        <v>--</v>
      </c>
      <c r="H245" s="16">
        <f t="shared" si="22"/>
        <v>0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9000</v>
      </c>
      <c r="N245" s="19" t="s">
        <v>42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6000</v>
      </c>
      <c r="U245" s="18">
        <v>0</v>
      </c>
      <c r="V245" s="18">
        <v>3000</v>
      </c>
      <c r="W245" s="18">
        <v>0</v>
      </c>
      <c r="X245" s="22">
        <v>9000</v>
      </c>
      <c r="Y245" s="16" t="s">
        <v>39</v>
      </c>
      <c r="Z245" s="23">
        <v>1.3</v>
      </c>
      <c r="AA245" s="22">
        <v>0</v>
      </c>
      <c r="AB245" s="18">
        <v>7188</v>
      </c>
      <c r="AC245" s="24" t="s">
        <v>59</v>
      </c>
      <c r="AD245" s="25" t="str">
        <f t="shared" si="23"/>
        <v>F</v>
      </c>
      <c r="AE245" s="18">
        <v>11104</v>
      </c>
      <c r="AF245" s="18">
        <v>39545</v>
      </c>
      <c r="AG245" s="18">
        <v>14050</v>
      </c>
      <c r="AH245" s="18">
        <v>3000</v>
      </c>
      <c r="AI245" s="14" t="s">
        <v>43</v>
      </c>
    </row>
    <row r="246" spans="1:35" ht="16.5" customHeight="1">
      <c r="A246">
        <v>5888</v>
      </c>
      <c r="B246" s="12" t="str">
        <f t="shared" si="18"/>
        <v>ZeroZero</v>
      </c>
      <c r="C246" s="13" t="s">
        <v>260</v>
      </c>
      <c r="D246" s="14" t="s">
        <v>253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5000</v>
      </c>
      <c r="K246" s="18">
        <v>5000</v>
      </c>
      <c r="L246" s="17" t="str">
        <f>IFERROR(VLOOKUP(C246,#REF!,11,FALSE),"")</f>
        <v/>
      </c>
      <c r="M246" s="18">
        <v>0</v>
      </c>
      <c r="N246" s="19" t="s">
        <v>39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5000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51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43</v>
      </c>
    </row>
    <row r="247" spans="1:35" ht="16.5" customHeight="1">
      <c r="A247">
        <v>4280</v>
      </c>
      <c r="B247" s="12" t="str">
        <f t="shared" si="18"/>
        <v>FCST</v>
      </c>
      <c r="C247" s="13" t="s">
        <v>261</v>
      </c>
      <c r="D247" s="14" t="s">
        <v>253</v>
      </c>
      <c r="E247" s="15" t="str">
        <f t="shared" si="19"/>
        <v>前八週無拉料</v>
      </c>
      <c r="F247" s="16">
        <f t="shared" si="20"/>
        <v>0</v>
      </c>
      <c r="G247" s="16" t="str">
        <f t="shared" si="21"/>
        <v>--</v>
      </c>
      <c r="H247" s="16">
        <f t="shared" si="22"/>
        <v>18</v>
      </c>
      <c r="I247" s="17" t="str">
        <f>IFERROR(VLOOKUP(C247,#REF!,8,FALSE),"")</f>
        <v/>
      </c>
      <c r="J247" s="18">
        <v>6000</v>
      </c>
      <c r="K247" s="18">
        <v>6000</v>
      </c>
      <c r="L247" s="17" t="str">
        <f>IFERROR(VLOOKUP(C247,#REF!,11,FALSE),"")</f>
        <v/>
      </c>
      <c r="M247" s="18">
        <v>0</v>
      </c>
      <c r="N247" s="19" t="s">
        <v>39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6000</v>
      </c>
      <c r="Y247" s="16" t="s">
        <v>39</v>
      </c>
      <c r="Z247" s="23">
        <v>18</v>
      </c>
      <c r="AA247" s="22">
        <v>0</v>
      </c>
      <c r="AB247" s="18">
        <v>333</v>
      </c>
      <c r="AC247" s="24" t="s">
        <v>59</v>
      </c>
      <c r="AD247" s="25" t="str">
        <f t="shared" si="23"/>
        <v>F</v>
      </c>
      <c r="AE247" s="18">
        <v>0</v>
      </c>
      <c r="AF247" s="18">
        <v>3000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3040</v>
      </c>
      <c r="B248" s="12" t="str">
        <f t="shared" si="18"/>
        <v>Normal</v>
      </c>
      <c r="C248" s="13" t="s">
        <v>262</v>
      </c>
      <c r="D248" s="14" t="s">
        <v>253</v>
      </c>
      <c r="E248" s="15">
        <f t="shared" si="19"/>
        <v>7.2</v>
      </c>
      <c r="F248" s="16">
        <f t="shared" si="20"/>
        <v>6.9</v>
      </c>
      <c r="G248" s="16">
        <f t="shared" si="21"/>
        <v>7.6</v>
      </c>
      <c r="H248" s="16">
        <f t="shared" si="22"/>
        <v>7.3</v>
      </c>
      <c r="I248" s="17" t="str">
        <f>IFERROR(VLOOKUP(C248,#REF!,8,FALSE),"")</f>
        <v/>
      </c>
      <c r="J248" s="18">
        <v>2097000</v>
      </c>
      <c r="K248" s="18">
        <v>2097000</v>
      </c>
      <c r="L248" s="17" t="str">
        <f>IFERROR(VLOOKUP(C248,#REF!,11,FALSE),"")</f>
        <v/>
      </c>
      <c r="M248" s="18">
        <v>1980000</v>
      </c>
      <c r="N248" s="19" t="s">
        <v>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708000</v>
      </c>
      <c r="U248" s="18">
        <v>0</v>
      </c>
      <c r="V248" s="18">
        <v>1272000</v>
      </c>
      <c r="W248" s="18">
        <v>0</v>
      </c>
      <c r="X248" s="22">
        <v>4077000</v>
      </c>
      <c r="Y248" s="16">
        <v>14.9</v>
      </c>
      <c r="Z248" s="23">
        <v>14.2</v>
      </c>
      <c r="AA248" s="22">
        <v>274500</v>
      </c>
      <c r="AB248" s="18">
        <v>287787</v>
      </c>
      <c r="AC248" s="24">
        <v>1</v>
      </c>
      <c r="AD248" s="25">
        <f t="shared" si="23"/>
        <v>100</v>
      </c>
      <c r="AE248" s="18">
        <v>172393</v>
      </c>
      <c r="AF248" s="18">
        <v>1576114</v>
      </c>
      <c r="AG248" s="18">
        <v>845600</v>
      </c>
      <c r="AH248" s="18">
        <v>0</v>
      </c>
      <c r="AI248" s="14" t="s">
        <v>43</v>
      </c>
    </row>
    <row r="249" spans="1:35" ht="16.5" customHeight="1">
      <c r="A249">
        <v>2771</v>
      </c>
      <c r="B249" s="12" t="str">
        <f t="shared" si="18"/>
        <v>OverStock</v>
      </c>
      <c r="C249" s="13" t="s">
        <v>263</v>
      </c>
      <c r="D249" s="14" t="s">
        <v>103</v>
      </c>
      <c r="E249" s="15">
        <f t="shared" si="19"/>
        <v>6.5</v>
      </c>
      <c r="F249" s="16">
        <f t="shared" si="20"/>
        <v>4.9000000000000004</v>
      </c>
      <c r="G249" s="16">
        <f t="shared" si="21"/>
        <v>14.3</v>
      </c>
      <c r="H249" s="16">
        <f t="shared" si="22"/>
        <v>10.8</v>
      </c>
      <c r="I249" s="17" t="str">
        <f>IFERROR(VLOOKUP(C249,#REF!,8,FALSE),"")</f>
        <v/>
      </c>
      <c r="J249" s="18">
        <v>252000</v>
      </c>
      <c r="K249" s="18">
        <v>150000</v>
      </c>
      <c r="L249" s="17" t="str">
        <f>IFERROR(VLOOKUP(C249,#REF!,11,FALSE),"")</f>
        <v/>
      </c>
      <c r="M249" s="18">
        <v>114000</v>
      </c>
      <c r="N249" s="19" t="s">
        <v>104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15000</v>
      </c>
      <c r="U249" s="18">
        <v>24000</v>
      </c>
      <c r="V249" s="18">
        <v>75000</v>
      </c>
      <c r="W249" s="18">
        <v>0</v>
      </c>
      <c r="X249" s="22">
        <v>366000</v>
      </c>
      <c r="Y249" s="16">
        <v>20.8</v>
      </c>
      <c r="Z249" s="23">
        <v>15.7</v>
      </c>
      <c r="AA249" s="22">
        <v>17625</v>
      </c>
      <c r="AB249" s="18">
        <v>23276</v>
      </c>
      <c r="AC249" s="24">
        <v>1.3</v>
      </c>
      <c r="AD249" s="25">
        <f t="shared" si="23"/>
        <v>100</v>
      </c>
      <c r="AE249" s="18">
        <v>42797</v>
      </c>
      <c r="AF249" s="18">
        <v>127135</v>
      </c>
      <c r="AG249" s="18">
        <v>60332</v>
      </c>
      <c r="AH249" s="18">
        <v>99476</v>
      </c>
      <c r="AI249" s="14" t="s">
        <v>43</v>
      </c>
    </row>
    <row r="250" spans="1:35" ht="16.5" customHeight="1">
      <c r="A250">
        <v>2772</v>
      </c>
      <c r="B250" s="12" t="str">
        <f t="shared" si="18"/>
        <v>Normal</v>
      </c>
      <c r="C250" s="13" t="s">
        <v>265</v>
      </c>
      <c r="D250" s="14" t="s">
        <v>103</v>
      </c>
      <c r="E250" s="15">
        <f t="shared" si="19"/>
        <v>4</v>
      </c>
      <c r="F250" s="16" t="str">
        <f t="shared" si="20"/>
        <v>--</v>
      </c>
      <c r="G250" s="16">
        <f t="shared" si="21"/>
        <v>10</v>
      </c>
      <c r="H250" s="16" t="str">
        <f t="shared" si="22"/>
        <v>--</v>
      </c>
      <c r="I250" s="17" t="str">
        <f>IFERROR(VLOOKUP(C250,#REF!,8,FALSE),"")</f>
        <v/>
      </c>
      <c r="J250" s="18">
        <v>15000</v>
      </c>
      <c r="K250" s="18">
        <v>15000</v>
      </c>
      <c r="L250" s="17" t="str">
        <f>IFERROR(VLOOKUP(C250,#REF!,11,FALSE),"")</f>
        <v/>
      </c>
      <c r="M250" s="18">
        <v>6000</v>
      </c>
      <c r="N250" s="19" t="s">
        <v>104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6000</v>
      </c>
      <c r="U250" s="18">
        <v>0</v>
      </c>
      <c r="V250" s="18">
        <v>0</v>
      </c>
      <c r="W250" s="18">
        <v>0</v>
      </c>
      <c r="X250" s="22">
        <v>21000</v>
      </c>
      <c r="Y250" s="16">
        <v>14</v>
      </c>
      <c r="Z250" s="23" t="s">
        <v>39</v>
      </c>
      <c r="AA250" s="22">
        <v>1500</v>
      </c>
      <c r="AB250" s="18" t="s">
        <v>39</v>
      </c>
      <c r="AC250" s="24" t="s">
        <v>51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43</v>
      </c>
    </row>
    <row r="251" spans="1:35" ht="16.5" customHeight="1">
      <c r="A251">
        <v>3083</v>
      </c>
      <c r="B251" s="12" t="str">
        <f t="shared" si="18"/>
        <v>FCST</v>
      </c>
      <c r="C251" s="13" t="s">
        <v>266</v>
      </c>
      <c r="D251" s="14" t="s">
        <v>103</v>
      </c>
      <c r="E251" s="15" t="str">
        <f t="shared" si="19"/>
        <v>前八週無拉料</v>
      </c>
      <c r="F251" s="16">
        <f t="shared" si="20"/>
        <v>26.8</v>
      </c>
      <c r="G251" s="16" t="str">
        <f t="shared" si="21"/>
        <v>--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1500</v>
      </c>
      <c r="N251" s="19" t="s">
        <v>104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1500</v>
      </c>
      <c r="U251" s="18">
        <v>0</v>
      </c>
      <c r="V251" s="18">
        <v>0</v>
      </c>
      <c r="W251" s="18">
        <v>0</v>
      </c>
      <c r="X251" s="22">
        <v>1500</v>
      </c>
      <c r="Y251" s="16" t="s">
        <v>39</v>
      </c>
      <c r="Z251" s="23">
        <v>26.8</v>
      </c>
      <c r="AA251" s="22">
        <v>0</v>
      </c>
      <c r="AB251" s="18">
        <v>56</v>
      </c>
      <c r="AC251" s="24" t="s">
        <v>59</v>
      </c>
      <c r="AD251" s="25" t="str">
        <f t="shared" si="23"/>
        <v>F</v>
      </c>
      <c r="AE251" s="18">
        <v>0</v>
      </c>
      <c r="AF251" s="18">
        <v>0</v>
      </c>
      <c r="AG251" s="18">
        <v>500</v>
      </c>
      <c r="AH251" s="18">
        <v>0</v>
      </c>
      <c r="AI251" s="14" t="s">
        <v>43</v>
      </c>
    </row>
    <row r="252" spans="1:35" ht="16.5" customHeight="1">
      <c r="A252">
        <v>4245</v>
      </c>
      <c r="B252" s="12" t="str">
        <f t="shared" si="18"/>
        <v>OverStock</v>
      </c>
      <c r="C252" s="13" t="s">
        <v>268</v>
      </c>
      <c r="D252" s="14" t="s">
        <v>96</v>
      </c>
      <c r="E252" s="15">
        <f t="shared" si="19"/>
        <v>20</v>
      </c>
      <c r="F252" s="16">
        <f t="shared" si="20"/>
        <v>57.1</v>
      </c>
      <c r="G252" s="16">
        <f t="shared" si="21"/>
        <v>8</v>
      </c>
      <c r="H252" s="16">
        <f t="shared" si="22"/>
        <v>22.9</v>
      </c>
      <c r="I252" s="17" t="str">
        <f>IFERROR(VLOOKUP(C252,#REF!,8,FALSE),"")</f>
        <v/>
      </c>
      <c r="J252" s="18">
        <v>16000</v>
      </c>
      <c r="K252" s="18">
        <v>16000</v>
      </c>
      <c r="L252" s="17" t="str">
        <f>IFERROR(VLOOKUP(C252,#REF!,11,FALSE),"")</f>
        <v/>
      </c>
      <c r="M252" s="18">
        <v>40000</v>
      </c>
      <c r="N252" s="19" t="s">
        <v>97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40000</v>
      </c>
      <c r="U252" s="18">
        <v>0</v>
      </c>
      <c r="V252" s="18">
        <v>0</v>
      </c>
      <c r="W252" s="18">
        <v>0</v>
      </c>
      <c r="X252" s="22">
        <v>56000</v>
      </c>
      <c r="Y252" s="16">
        <v>28</v>
      </c>
      <c r="Z252" s="23">
        <v>80</v>
      </c>
      <c r="AA252" s="22">
        <v>2000</v>
      </c>
      <c r="AB252" s="18">
        <v>700</v>
      </c>
      <c r="AC252" s="24">
        <v>0.4</v>
      </c>
      <c r="AD252" s="25">
        <f t="shared" si="23"/>
        <v>50</v>
      </c>
      <c r="AE252" s="18">
        <v>0</v>
      </c>
      <c r="AF252" s="18">
        <v>1320</v>
      </c>
      <c r="AG252" s="18">
        <v>7085</v>
      </c>
      <c r="AH252" s="18">
        <v>6435</v>
      </c>
      <c r="AI252" s="14" t="s">
        <v>43</v>
      </c>
    </row>
    <row r="253" spans="1:35" ht="16.5" customHeight="1">
      <c r="A253">
        <v>2774</v>
      </c>
      <c r="B253" s="12" t="str">
        <f t="shared" si="18"/>
        <v>None</v>
      </c>
      <c r="C253" s="13" t="s">
        <v>269</v>
      </c>
      <c r="D253" s="14" t="s">
        <v>96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0</v>
      </c>
      <c r="N253" s="19" t="s">
        <v>97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51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43</v>
      </c>
    </row>
    <row r="254" spans="1:35" ht="16.5" customHeight="1">
      <c r="A254">
        <v>2775</v>
      </c>
      <c r="B254" s="12" t="str">
        <f t="shared" si="18"/>
        <v>Normal</v>
      </c>
      <c r="C254" s="13" t="s">
        <v>270</v>
      </c>
      <c r="D254" s="14" t="s">
        <v>96</v>
      </c>
      <c r="E254" s="15">
        <f t="shared" si="19"/>
        <v>0</v>
      </c>
      <c r="F254" s="16">
        <f t="shared" si="20"/>
        <v>0</v>
      </c>
      <c r="G254" s="16">
        <f t="shared" si="21"/>
        <v>10.199999999999999</v>
      </c>
      <c r="H254" s="16">
        <f t="shared" si="22"/>
        <v>15.5</v>
      </c>
      <c r="I254" s="17" t="str">
        <f>IFERROR(VLOOKUP(C254,#REF!,8,FALSE),"")</f>
        <v/>
      </c>
      <c r="J254" s="18">
        <v>192000</v>
      </c>
      <c r="K254" s="18">
        <v>192000</v>
      </c>
      <c r="L254" s="17" t="str">
        <f>IFERROR(VLOOKUP(C254,#REF!,11,FALSE),"")</f>
        <v/>
      </c>
      <c r="M254" s="18">
        <v>0</v>
      </c>
      <c r="N254" s="19" t="s">
        <v>39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192000</v>
      </c>
      <c r="Y254" s="16">
        <v>10.199999999999999</v>
      </c>
      <c r="Z254" s="23">
        <v>15.5</v>
      </c>
      <c r="AA254" s="22">
        <v>18750</v>
      </c>
      <c r="AB254" s="18">
        <v>12372</v>
      </c>
      <c r="AC254" s="24">
        <v>0.7</v>
      </c>
      <c r="AD254" s="25">
        <f t="shared" si="23"/>
        <v>100</v>
      </c>
      <c r="AE254" s="18">
        <v>0</v>
      </c>
      <c r="AF254" s="18">
        <v>61627</v>
      </c>
      <c r="AG254" s="18">
        <v>62700</v>
      </c>
      <c r="AH254" s="18">
        <v>48225</v>
      </c>
      <c r="AI254" s="14" t="s">
        <v>43</v>
      </c>
    </row>
    <row r="255" spans="1:35" ht="16.5" customHeight="1">
      <c r="A255">
        <v>2777</v>
      </c>
      <c r="B255" s="12" t="str">
        <f t="shared" si="18"/>
        <v>None</v>
      </c>
      <c r="C255" s="13" t="s">
        <v>271</v>
      </c>
      <c r="D255" s="14" t="s">
        <v>96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192000</v>
      </c>
      <c r="L255" s="17" t="str">
        <f>IFERROR(VLOOKUP(C255,#REF!,11,FALSE),"")</f>
        <v/>
      </c>
      <c r="M255" s="18">
        <v>0</v>
      </c>
      <c r="N255" s="19" t="s">
        <v>42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0</v>
      </c>
      <c r="Y255" s="16" t="s">
        <v>39</v>
      </c>
      <c r="Z255" s="23" t="s">
        <v>39</v>
      </c>
      <c r="AA255" s="22">
        <v>0</v>
      </c>
      <c r="AB255" s="18">
        <v>0</v>
      </c>
      <c r="AC255" s="24" t="s">
        <v>51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4289</v>
      </c>
      <c r="B256" s="12" t="str">
        <f t="shared" si="18"/>
        <v>FCST</v>
      </c>
      <c r="C256" s="13" t="s">
        <v>272</v>
      </c>
      <c r="D256" s="14" t="s">
        <v>96</v>
      </c>
      <c r="E256" s="15" t="str">
        <f t="shared" si="19"/>
        <v>前八週無拉料</v>
      </c>
      <c r="F256" s="16">
        <f t="shared" si="20"/>
        <v>0.9</v>
      </c>
      <c r="G256" s="16" t="str">
        <f t="shared" si="21"/>
        <v>--</v>
      </c>
      <c r="H256" s="16">
        <f t="shared" si="22"/>
        <v>0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138000</v>
      </c>
      <c r="N256" s="19" t="s">
        <v>97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138000</v>
      </c>
      <c r="U256" s="18">
        <v>0</v>
      </c>
      <c r="V256" s="18">
        <v>0</v>
      </c>
      <c r="W256" s="18">
        <v>0</v>
      </c>
      <c r="X256" s="22">
        <v>138000</v>
      </c>
      <c r="Y256" s="16" t="s">
        <v>39</v>
      </c>
      <c r="Z256" s="23">
        <v>0.9</v>
      </c>
      <c r="AA256" s="22">
        <v>0</v>
      </c>
      <c r="AB256" s="18">
        <v>150590</v>
      </c>
      <c r="AC256" s="24" t="s">
        <v>59</v>
      </c>
      <c r="AD256" s="25" t="str">
        <f t="shared" si="23"/>
        <v>F</v>
      </c>
      <c r="AE256" s="18">
        <v>32219</v>
      </c>
      <c r="AF256" s="18">
        <v>708210</v>
      </c>
      <c r="AG256" s="18">
        <v>765024</v>
      </c>
      <c r="AH256" s="18">
        <v>307680</v>
      </c>
      <c r="AI256" s="14" t="s">
        <v>43</v>
      </c>
    </row>
    <row r="257" spans="1:35" ht="16.5" customHeight="1">
      <c r="A257">
        <v>4496</v>
      </c>
      <c r="B257" s="12" t="str">
        <f t="shared" si="18"/>
        <v>FCST</v>
      </c>
      <c r="C257" s="13" t="s">
        <v>273</v>
      </c>
      <c r="D257" s="14" t="s">
        <v>96</v>
      </c>
      <c r="E257" s="15" t="str">
        <f t="shared" si="19"/>
        <v>前八週無拉料</v>
      </c>
      <c r="F257" s="16">
        <f t="shared" si="20"/>
        <v>0</v>
      </c>
      <c r="G257" s="16" t="str">
        <f t="shared" si="21"/>
        <v>--</v>
      </c>
      <c r="H257" s="16">
        <f t="shared" si="22"/>
        <v>0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39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0</v>
      </c>
      <c r="Y257" s="16" t="s">
        <v>39</v>
      </c>
      <c r="Z257" s="23">
        <v>0</v>
      </c>
      <c r="AA257" s="22">
        <v>0</v>
      </c>
      <c r="AB257" s="18">
        <v>333</v>
      </c>
      <c r="AC257" s="24" t="s">
        <v>59</v>
      </c>
      <c r="AD257" s="25" t="str">
        <f t="shared" si="23"/>
        <v>F</v>
      </c>
      <c r="AE257" s="18">
        <v>0</v>
      </c>
      <c r="AF257" s="18">
        <v>3000</v>
      </c>
      <c r="AG257" s="18">
        <v>0</v>
      </c>
      <c r="AH257" s="18">
        <v>0</v>
      </c>
      <c r="AI257" s="14" t="s">
        <v>43</v>
      </c>
    </row>
    <row r="258" spans="1:35" ht="16.5" customHeight="1">
      <c r="A258">
        <v>4491</v>
      </c>
      <c r="B258" s="12" t="str">
        <f t="shared" si="18"/>
        <v>ZeroZero</v>
      </c>
      <c r="C258" s="13" t="s">
        <v>275</v>
      </c>
      <c r="D258" s="14" t="s">
        <v>96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16000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39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16000</v>
      </c>
      <c r="Y258" s="16" t="s">
        <v>39</v>
      </c>
      <c r="Z258" s="23" t="s">
        <v>39</v>
      </c>
      <c r="AA258" s="22">
        <v>0</v>
      </c>
      <c r="AB258" s="18" t="s">
        <v>39</v>
      </c>
      <c r="AC258" s="24" t="s">
        <v>51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43</v>
      </c>
    </row>
    <row r="259" spans="1:35" ht="16.5" customHeight="1">
      <c r="A259">
        <v>4310</v>
      </c>
      <c r="B259" s="12" t="str">
        <f t="shared" si="18"/>
        <v>OverStock</v>
      </c>
      <c r="C259" s="13" t="s">
        <v>276</v>
      </c>
      <c r="D259" s="14" t="s">
        <v>96</v>
      </c>
      <c r="E259" s="15">
        <f t="shared" si="19"/>
        <v>26.3</v>
      </c>
      <c r="F259" s="16">
        <f t="shared" si="20"/>
        <v>24.8</v>
      </c>
      <c r="G259" s="16">
        <f t="shared" si="21"/>
        <v>0</v>
      </c>
      <c r="H259" s="16">
        <f t="shared" si="22"/>
        <v>0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69000</v>
      </c>
      <c r="N259" s="19" t="s">
        <v>42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69000</v>
      </c>
      <c r="U259" s="18">
        <v>0</v>
      </c>
      <c r="V259" s="18">
        <v>0</v>
      </c>
      <c r="W259" s="18">
        <v>0</v>
      </c>
      <c r="X259" s="22">
        <v>69000</v>
      </c>
      <c r="Y259" s="16">
        <v>26.3</v>
      </c>
      <c r="Z259" s="23">
        <v>24.8</v>
      </c>
      <c r="AA259" s="22">
        <v>2625</v>
      </c>
      <c r="AB259" s="18">
        <v>2787</v>
      </c>
      <c r="AC259" s="24">
        <v>1.1000000000000001</v>
      </c>
      <c r="AD259" s="25">
        <f t="shared" si="23"/>
        <v>100</v>
      </c>
      <c r="AE259" s="18">
        <v>3272</v>
      </c>
      <c r="AF259" s="18">
        <v>13612</v>
      </c>
      <c r="AG259" s="18">
        <v>11200</v>
      </c>
      <c r="AH259" s="18">
        <v>10000</v>
      </c>
      <c r="AI259" s="14" t="s">
        <v>43</v>
      </c>
    </row>
    <row r="260" spans="1:35" ht="16.5" customHeight="1">
      <c r="A260">
        <v>4489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277</v>
      </c>
      <c r="D260" s="14" t="s">
        <v>96</v>
      </c>
      <c r="E260" s="15">
        <f t="shared" ref="E260:E323" si="25">IF(AA260=0,"前八週無拉料",ROUND(M260/AA260,1))</f>
        <v>1.3</v>
      </c>
      <c r="F260" s="16">
        <f t="shared" ref="F260:F323" si="26">IF(OR(AB260=0,LEN(AB260)=0),"--",ROUND(M260/AB260,1))</f>
        <v>1.3</v>
      </c>
      <c r="G260" s="16">
        <f t="shared" ref="G260:G323" si="27">IF(AA260=0,"--",ROUND(J260/AA260,1))</f>
        <v>18.5</v>
      </c>
      <c r="H260" s="16">
        <f t="shared" ref="H260:H323" si="28">IF(OR(AB260=0,LEN(AB260)=0),"--",ROUND(J260/AB260,1))</f>
        <v>18.8</v>
      </c>
      <c r="I260" s="17" t="str">
        <f>IFERROR(VLOOKUP(C260,#REF!,8,FALSE),"")</f>
        <v/>
      </c>
      <c r="J260" s="18">
        <v>1352000</v>
      </c>
      <c r="K260" s="18">
        <v>0</v>
      </c>
      <c r="L260" s="17" t="str">
        <f>IFERROR(VLOOKUP(C260,#REF!,11,FALSE),"")</f>
        <v/>
      </c>
      <c r="M260" s="18">
        <v>96000</v>
      </c>
      <c r="N260" s="19" t="s">
        <v>97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96000</v>
      </c>
      <c r="U260" s="18">
        <v>0</v>
      </c>
      <c r="V260" s="18">
        <v>0</v>
      </c>
      <c r="W260" s="18">
        <v>0</v>
      </c>
      <c r="X260" s="22">
        <v>1448000</v>
      </c>
      <c r="Y260" s="16">
        <v>19.8</v>
      </c>
      <c r="Z260" s="23">
        <v>20.100000000000001</v>
      </c>
      <c r="AA260" s="22">
        <v>73000</v>
      </c>
      <c r="AB260" s="18">
        <v>72091</v>
      </c>
      <c r="AC260" s="24">
        <v>1</v>
      </c>
      <c r="AD260" s="25">
        <f t="shared" ref="AD260:AD323" si="29">IF($AC260="E","E",IF($AC260="F","F",IF($AC260&lt;0.5,50,IF($AC260&lt;2,100,150))))</f>
        <v>100</v>
      </c>
      <c r="AE260" s="18">
        <v>143849</v>
      </c>
      <c r="AF260" s="18">
        <v>236405</v>
      </c>
      <c r="AG260" s="18">
        <v>356736</v>
      </c>
      <c r="AH260" s="18">
        <v>274289</v>
      </c>
      <c r="AI260" s="14" t="s">
        <v>43</v>
      </c>
    </row>
    <row r="261" spans="1:35" ht="16.5" customHeight="1">
      <c r="A261">
        <v>4564</v>
      </c>
      <c r="B261" s="12" t="str">
        <f t="shared" si="24"/>
        <v>OverStock</v>
      </c>
      <c r="C261" s="13" t="s">
        <v>278</v>
      </c>
      <c r="D261" s="14" t="s">
        <v>96</v>
      </c>
      <c r="E261" s="15">
        <f t="shared" si="25"/>
        <v>4</v>
      </c>
      <c r="F261" s="16">
        <f t="shared" si="26"/>
        <v>3.1</v>
      </c>
      <c r="G261" s="16">
        <f t="shared" si="27"/>
        <v>28.3</v>
      </c>
      <c r="H261" s="16">
        <f t="shared" si="28"/>
        <v>21.7</v>
      </c>
      <c r="I261" s="17" t="str">
        <f>IFERROR(VLOOKUP(C261,#REF!,8,FALSE),"")</f>
        <v/>
      </c>
      <c r="J261" s="18">
        <v>276000</v>
      </c>
      <c r="K261" s="18">
        <v>276000</v>
      </c>
      <c r="L261" s="17" t="str">
        <f>IFERROR(VLOOKUP(C261,#REF!,11,FALSE),"")</f>
        <v/>
      </c>
      <c r="M261" s="18">
        <v>39000</v>
      </c>
      <c r="N261" s="19" t="s">
        <v>42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39000</v>
      </c>
      <c r="U261" s="18">
        <v>0</v>
      </c>
      <c r="V261" s="18">
        <v>0</v>
      </c>
      <c r="W261" s="18">
        <v>0</v>
      </c>
      <c r="X261" s="22">
        <v>315000</v>
      </c>
      <c r="Y261" s="16">
        <v>32.299999999999997</v>
      </c>
      <c r="Z261" s="23">
        <v>24.8</v>
      </c>
      <c r="AA261" s="22">
        <v>9750</v>
      </c>
      <c r="AB261" s="18">
        <v>12701</v>
      </c>
      <c r="AC261" s="24">
        <v>1.3</v>
      </c>
      <c r="AD261" s="25">
        <f t="shared" si="29"/>
        <v>100</v>
      </c>
      <c r="AE261" s="18">
        <v>0</v>
      </c>
      <c r="AF261" s="18">
        <v>87649</v>
      </c>
      <c r="AG261" s="18">
        <v>41569</v>
      </c>
      <c r="AH261" s="18">
        <v>44187</v>
      </c>
      <c r="AI261" s="14" t="s">
        <v>43</v>
      </c>
    </row>
    <row r="262" spans="1:35" ht="16.5" customHeight="1">
      <c r="A262">
        <v>4490</v>
      </c>
      <c r="B262" s="12" t="str">
        <f t="shared" si="24"/>
        <v>Normal</v>
      </c>
      <c r="C262" s="13" t="s">
        <v>279</v>
      </c>
      <c r="D262" s="14" t="s">
        <v>96</v>
      </c>
      <c r="E262" s="15">
        <f t="shared" si="25"/>
        <v>2.7</v>
      </c>
      <c r="F262" s="16">
        <f t="shared" si="26"/>
        <v>48.4</v>
      </c>
      <c r="G262" s="16">
        <f t="shared" si="27"/>
        <v>0</v>
      </c>
      <c r="H262" s="16">
        <f t="shared" si="28"/>
        <v>0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6000</v>
      </c>
      <c r="N262" s="19" t="s">
        <v>97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6000</v>
      </c>
      <c r="U262" s="18">
        <v>0</v>
      </c>
      <c r="V262" s="18">
        <v>0</v>
      </c>
      <c r="W262" s="18">
        <v>0</v>
      </c>
      <c r="X262" s="22">
        <v>6000</v>
      </c>
      <c r="Y262" s="16">
        <v>2.7</v>
      </c>
      <c r="Z262" s="23">
        <v>48.4</v>
      </c>
      <c r="AA262" s="22">
        <v>2250</v>
      </c>
      <c r="AB262" s="18">
        <v>124</v>
      </c>
      <c r="AC262" s="24">
        <v>0.1</v>
      </c>
      <c r="AD262" s="25">
        <f t="shared" si="29"/>
        <v>50</v>
      </c>
      <c r="AE262" s="18">
        <v>0</v>
      </c>
      <c r="AF262" s="18">
        <v>1114</v>
      </c>
      <c r="AG262" s="18">
        <v>1128</v>
      </c>
      <c r="AH262" s="18">
        <v>840</v>
      </c>
      <c r="AI262" s="14" t="s">
        <v>43</v>
      </c>
    </row>
    <row r="263" spans="1:35" ht="16.5" customHeight="1">
      <c r="A263">
        <v>4565</v>
      </c>
      <c r="B263" s="12" t="str">
        <f t="shared" si="24"/>
        <v>OverStock</v>
      </c>
      <c r="C263" s="13" t="s">
        <v>280</v>
      </c>
      <c r="D263" s="14" t="s">
        <v>96</v>
      </c>
      <c r="E263" s="15">
        <f t="shared" si="25"/>
        <v>17.5</v>
      </c>
      <c r="F263" s="16">
        <f t="shared" si="26"/>
        <v>4.5999999999999996</v>
      </c>
      <c r="G263" s="16">
        <f t="shared" si="27"/>
        <v>67.7</v>
      </c>
      <c r="H263" s="16">
        <f t="shared" si="28"/>
        <v>17.899999999999999</v>
      </c>
      <c r="I263" s="17" t="str">
        <f>IFERROR(VLOOKUP(C263,#REF!,8,FALSE),"")</f>
        <v/>
      </c>
      <c r="J263" s="18">
        <v>5457000</v>
      </c>
      <c r="K263" s="18">
        <v>0</v>
      </c>
      <c r="L263" s="17" t="str">
        <f>IFERROR(VLOOKUP(C263,#REF!,11,FALSE),"")</f>
        <v/>
      </c>
      <c r="M263" s="18">
        <v>1410000</v>
      </c>
      <c r="N263" s="19" t="s">
        <v>97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1410000</v>
      </c>
      <c r="U263" s="18">
        <v>0</v>
      </c>
      <c r="V263" s="18">
        <v>0</v>
      </c>
      <c r="W263" s="18">
        <v>0</v>
      </c>
      <c r="X263" s="22">
        <v>6867000</v>
      </c>
      <c r="Y263" s="16">
        <v>85.2</v>
      </c>
      <c r="Z263" s="23">
        <v>22.5</v>
      </c>
      <c r="AA263" s="22">
        <v>80625</v>
      </c>
      <c r="AB263" s="18">
        <v>305353</v>
      </c>
      <c r="AC263" s="24">
        <v>3.8</v>
      </c>
      <c r="AD263" s="25">
        <f t="shared" si="29"/>
        <v>150</v>
      </c>
      <c r="AE263" s="18">
        <v>101999</v>
      </c>
      <c r="AF263" s="18">
        <v>1416420</v>
      </c>
      <c r="AG263" s="18">
        <v>1530048</v>
      </c>
      <c r="AH263" s="18">
        <v>615360</v>
      </c>
      <c r="AI263" s="14" t="s">
        <v>43</v>
      </c>
    </row>
    <row r="264" spans="1:35" ht="16.5" customHeight="1">
      <c r="A264">
        <v>4559</v>
      </c>
      <c r="B264" s="12" t="str">
        <f t="shared" si="24"/>
        <v>OverStock</v>
      </c>
      <c r="C264" s="13" t="s">
        <v>283</v>
      </c>
      <c r="D264" s="14" t="s">
        <v>96</v>
      </c>
      <c r="E264" s="15">
        <f t="shared" si="25"/>
        <v>5.7</v>
      </c>
      <c r="F264" s="16">
        <f t="shared" si="26"/>
        <v>3.3</v>
      </c>
      <c r="G264" s="16">
        <f t="shared" si="27"/>
        <v>30.3</v>
      </c>
      <c r="H264" s="16">
        <f t="shared" si="28"/>
        <v>17.3</v>
      </c>
      <c r="I264" s="17" t="str">
        <f>IFERROR(VLOOKUP(C264,#REF!,8,FALSE),"")</f>
        <v/>
      </c>
      <c r="J264" s="18">
        <v>5584000</v>
      </c>
      <c r="K264" s="18">
        <v>4080000</v>
      </c>
      <c r="L264" s="17" t="str">
        <f>IFERROR(VLOOKUP(C264,#REF!,11,FALSE),"")</f>
        <v/>
      </c>
      <c r="M264" s="18">
        <v>1056000</v>
      </c>
      <c r="N264" s="19" t="s">
        <v>42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424000</v>
      </c>
      <c r="U264" s="18">
        <v>0</v>
      </c>
      <c r="V264" s="18">
        <v>632000</v>
      </c>
      <c r="W264" s="18">
        <v>0</v>
      </c>
      <c r="X264" s="22">
        <v>6640000</v>
      </c>
      <c r="Y264" s="16">
        <v>36.1</v>
      </c>
      <c r="Z264" s="23">
        <v>20.6</v>
      </c>
      <c r="AA264" s="22">
        <v>184000</v>
      </c>
      <c r="AB264" s="18">
        <v>322666</v>
      </c>
      <c r="AC264" s="24">
        <v>1.8</v>
      </c>
      <c r="AD264" s="25">
        <f t="shared" si="29"/>
        <v>100</v>
      </c>
      <c r="AE264" s="18">
        <v>328000</v>
      </c>
      <c r="AF264" s="18">
        <v>1552000</v>
      </c>
      <c r="AG264" s="18">
        <v>1192000</v>
      </c>
      <c r="AH264" s="18">
        <v>208000</v>
      </c>
      <c r="AI264" s="14" t="s">
        <v>43</v>
      </c>
    </row>
    <row r="265" spans="1:35" ht="16.5" customHeight="1">
      <c r="A265">
        <v>4522</v>
      </c>
      <c r="B265" s="12" t="str">
        <f t="shared" si="24"/>
        <v>OverStock</v>
      </c>
      <c r="C265" s="13" t="s">
        <v>284</v>
      </c>
      <c r="D265" s="14" t="s">
        <v>96</v>
      </c>
      <c r="E265" s="15">
        <f t="shared" si="25"/>
        <v>21.2</v>
      </c>
      <c r="F265" s="16">
        <f t="shared" si="26"/>
        <v>15</v>
      </c>
      <c r="G265" s="16">
        <f t="shared" si="27"/>
        <v>0</v>
      </c>
      <c r="H265" s="16">
        <f t="shared" si="28"/>
        <v>0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4696000</v>
      </c>
      <c r="N265" s="19" t="s">
        <v>97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4696000</v>
      </c>
      <c r="U265" s="18">
        <v>0</v>
      </c>
      <c r="V265" s="18">
        <v>0</v>
      </c>
      <c r="W265" s="18">
        <v>0</v>
      </c>
      <c r="X265" s="22">
        <v>4696000</v>
      </c>
      <c r="Y265" s="16">
        <v>21.2</v>
      </c>
      <c r="Z265" s="23">
        <v>15</v>
      </c>
      <c r="AA265" s="22">
        <v>222000</v>
      </c>
      <c r="AB265" s="18">
        <v>312972</v>
      </c>
      <c r="AC265" s="24">
        <v>1.4</v>
      </c>
      <c r="AD265" s="25">
        <f t="shared" si="29"/>
        <v>100</v>
      </c>
      <c r="AE265" s="18">
        <v>517675</v>
      </c>
      <c r="AF265" s="18">
        <v>1376856</v>
      </c>
      <c r="AG265" s="18">
        <v>1347940</v>
      </c>
      <c r="AH265" s="18">
        <v>1522330</v>
      </c>
      <c r="AI265" s="14" t="s">
        <v>43</v>
      </c>
    </row>
    <row r="266" spans="1:35" ht="16.5" customHeight="1">
      <c r="A266">
        <v>4499</v>
      </c>
      <c r="B266" s="12" t="str">
        <f t="shared" si="24"/>
        <v>None</v>
      </c>
      <c r="C266" s="13" t="s">
        <v>285</v>
      </c>
      <c r="D266" s="14" t="s">
        <v>96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0</v>
      </c>
      <c r="N266" s="19" t="s">
        <v>42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51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43</v>
      </c>
    </row>
    <row r="267" spans="1:35" ht="16.5" customHeight="1">
      <c r="A267">
        <v>4492</v>
      </c>
      <c r="B267" s="12" t="str">
        <f t="shared" si="24"/>
        <v>FCST</v>
      </c>
      <c r="C267" s="13" t="s">
        <v>286</v>
      </c>
      <c r="D267" s="14" t="s">
        <v>96</v>
      </c>
      <c r="E267" s="15" t="str">
        <f t="shared" si="25"/>
        <v>前八週無拉料</v>
      </c>
      <c r="F267" s="16">
        <f t="shared" si="26"/>
        <v>0</v>
      </c>
      <c r="G267" s="16" t="str">
        <f t="shared" si="27"/>
        <v>--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42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0</v>
      </c>
      <c r="Y267" s="16" t="s">
        <v>39</v>
      </c>
      <c r="Z267" s="23">
        <v>0</v>
      </c>
      <c r="AA267" s="22">
        <v>0</v>
      </c>
      <c r="AB267" s="18">
        <v>333</v>
      </c>
      <c r="AC267" s="24" t="s">
        <v>59</v>
      </c>
      <c r="AD267" s="25" t="str">
        <f t="shared" si="29"/>
        <v>F</v>
      </c>
      <c r="AE267" s="18">
        <v>0</v>
      </c>
      <c r="AF267" s="18">
        <v>3000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4574</v>
      </c>
      <c r="B268" s="12" t="str">
        <f t="shared" si="24"/>
        <v>None</v>
      </c>
      <c r="C268" s="13" t="s">
        <v>287</v>
      </c>
      <c r="D268" s="14" t="s">
        <v>96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42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 t="s">
        <v>39</v>
      </c>
      <c r="Z268" s="23" t="s">
        <v>39</v>
      </c>
      <c r="AA268" s="22">
        <v>0</v>
      </c>
      <c r="AB268" s="18" t="s">
        <v>39</v>
      </c>
      <c r="AC268" s="24" t="s">
        <v>51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4545</v>
      </c>
      <c r="B269" s="12" t="str">
        <f t="shared" si="24"/>
        <v>None</v>
      </c>
      <c r="C269" s="13" t="s">
        <v>288</v>
      </c>
      <c r="D269" s="14" t="s">
        <v>96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42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0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51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43</v>
      </c>
    </row>
    <row r="270" spans="1:35" ht="16.5" customHeight="1">
      <c r="A270">
        <v>4546</v>
      </c>
      <c r="B270" s="12" t="str">
        <f t="shared" si="24"/>
        <v>Normal</v>
      </c>
      <c r="C270" s="13" t="s">
        <v>289</v>
      </c>
      <c r="D270" s="14" t="s">
        <v>96</v>
      </c>
      <c r="E270" s="15">
        <f t="shared" si="25"/>
        <v>2.7</v>
      </c>
      <c r="F270" s="16">
        <f t="shared" si="26"/>
        <v>5.7</v>
      </c>
      <c r="G270" s="16">
        <f t="shared" si="27"/>
        <v>6.7</v>
      </c>
      <c r="H270" s="16">
        <f t="shared" si="28"/>
        <v>14.2</v>
      </c>
      <c r="I270" s="17" t="str">
        <f>IFERROR(VLOOKUP(C270,#REF!,8,FALSE),"")</f>
        <v/>
      </c>
      <c r="J270" s="18">
        <v>20000</v>
      </c>
      <c r="K270" s="18">
        <v>4000</v>
      </c>
      <c r="L270" s="17" t="str">
        <f>IFERROR(VLOOKUP(C270,#REF!,11,FALSE),"")</f>
        <v/>
      </c>
      <c r="M270" s="18">
        <v>8000</v>
      </c>
      <c r="N270" s="19" t="s">
        <v>97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8000</v>
      </c>
      <c r="U270" s="18">
        <v>0</v>
      </c>
      <c r="V270" s="18">
        <v>0</v>
      </c>
      <c r="W270" s="18">
        <v>0</v>
      </c>
      <c r="X270" s="22">
        <v>28000</v>
      </c>
      <c r="Y270" s="16">
        <v>9.3000000000000007</v>
      </c>
      <c r="Z270" s="23">
        <v>19.899999999999999</v>
      </c>
      <c r="AA270" s="22">
        <v>3000</v>
      </c>
      <c r="AB270" s="18">
        <v>1406</v>
      </c>
      <c r="AC270" s="24">
        <v>0.5</v>
      </c>
      <c r="AD270" s="25">
        <f t="shared" si="29"/>
        <v>100</v>
      </c>
      <c r="AE270" s="18">
        <v>0</v>
      </c>
      <c r="AF270" s="18">
        <v>5401</v>
      </c>
      <c r="AG270" s="18">
        <v>9860</v>
      </c>
      <c r="AH270" s="18">
        <v>8025</v>
      </c>
      <c r="AI270" s="14" t="s">
        <v>43</v>
      </c>
    </row>
    <row r="271" spans="1:35" ht="16.5" customHeight="1">
      <c r="A271">
        <v>4512</v>
      </c>
      <c r="B271" s="12" t="str">
        <f t="shared" si="24"/>
        <v>OverStock</v>
      </c>
      <c r="C271" s="13" t="s">
        <v>290</v>
      </c>
      <c r="D271" s="14" t="s">
        <v>96</v>
      </c>
      <c r="E271" s="15">
        <f t="shared" si="25"/>
        <v>3.5</v>
      </c>
      <c r="F271" s="16">
        <f t="shared" si="26"/>
        <v>3.1</v>
      </c>
      <c r="G271" s="16">
        <f t="shared" si="27"/>
        <v>21.8</v>
      </c>
      <c r="H271" s="16">
        <f t="shared" si="28"/>
        <v>19.3</v>
      </c>
      <c r="I271" s="17" t="str">
        <f>IFERROR(VLOOKUP(C271,#REF!,8,FALSE),"")</f>
        <v/>
      </c>
      <c r="J271" s="18">
        <v>1530000</v>
      </c>
      <c r="K271" s="18">
        <v>732000</v>
      </c>
      <c r="L271" s="17" t="str">
        <f>IFERROR(VLOOKUP(C271,#REF!,11,FALSE),"")</f>
        <v/>
      </c>
      <c r="M271" s="18">
        <v>243000</v>
      </c>
      <c r="N271" s="19" t="s">
        <v>97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243000</v>
      </c>
      <c r="U271" s="18">
        <v>0</v>
      </c>
      <c r="V271" s="18">
        <v>0</v>
      </c>
      <c r="W271" s="18">
        <v>0</v>
      </c>
      <c r="X271" s="22">
        <v>1773000</v>
      </c>
      <c r="Y271" s="16">
        <v>25.3</v>
      </c>
      <c r="Z271" s="23">
        <v>22.4</v>
      </c>
      <c r="AA271" s="22">
        <v>70125</v>
      </c>
      <c r="AB271" s="18">
        <v>79213</v>
      </c>
      <c r="AC271" s="24">
        <v>1.1000000000000001</v>
      </c>
      <c r="AD271" s="25">
        <f t="shared" si="29"/>
        <v>100</v>
      </c>
      <c r="AE271" s="18">
        <v>159778</v>
      </c>
      <c r="AF271" s="18">
        <v>285587</v>
      </c>
      <c r="AG271" s="18">
        <v>369206</v>
      </c>
      <c r="AH271" s="18">
        <v>332679</v>
      </c>
      <c r="AI271" s="14" t="s">
        <v>43</v>
      </c>
    </row>
    <row r="272" spans="1:35" ht="16.5" customHeight="1">
      <c r="A272">
        <v>4547</v>
      </c>
      <c r="B272" s="12" t="str">
        <f t="shared" si="24"/>
        <v>OverStock</v>
      </c>
      <c r="C272" s="13" t="s">
        <v>292</v>
      </c>
      <c r="D272" s="14" t="s">
        <v>96</v>
      </c>
      <c r="E272" s="15">
        <f t="shared" si="25"/>
        <v>23</v>
      </c>
      <c r="F272" s="16">
        <f t="shared" si="26"/>
        <v>15.9</v>
      </c>
      <c r="G272" s="16">
        <f t="shared" si="27"/>
        <v>5.6</v>
      </c>
      <c r="H272" s="16">
        <f t="shared" si="28"/>
        <v>3.9</v>
      </c>
      <c r="I272" s="17" t="str">
        <f>IFERROR(VLOOKUP(C272,#REF!,8,FALSE),"")</f>
        <v/>
      </c>
      <c r="J272" s="18">
        <v>300000</v>
      </c>
      <c r="K272" s="18">
        <v>120000</v>
      </c>
      <c r="L272" s="17" t="str">
        <f>IFERROR(VLOOKUP(C272,#REF!,11,FALSE),"")</f>
        <v/>
      </c>
      <c r="M272" s="18">
        <v>1233000</v>
      </c>
      <c r="N272" s="19" t="s">
        <v>42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933000</v>
      </c>
      <c r="U272" s="18">
        <v>0</v>
      </c>
      <c r="V272" s="18">
        <v>300000</v>
      </c>
      <c r="W272" s="18">
        <v>0</v>
      </c>
      <c r="X272" s="22">
        <v>1533000</v>
      </c>
      <c r="Y272" s="16">
        <v>28.6</v>
      </c>
      <c r="Z272" s="23">
        <v>19.8</v>
      </c>
      <c r="AA272" s="22">
        <v>53625</v>
      </c>
      <c r="AB272" s="18">
        <v>77405</v>
      </c>
      <c r="AC272" s="24">
        <v>1.4</v>
      </c>
      <c r="AD272" s="25">
        <f t="shared" si="29"/>
        <v>100</v>
      </c>
      <c r="AE272" s="18">
        <v>45365</v>
      </c>
      <c r="AF272" s="18">
        <v>447275</v>
      </c>
      <c r="AG272" s="18">
        <v>257764</v>
      </c>
      <c r="AH272" s="18">
        <v>59328</v>
      </c>
      <c r="AI272" s="14" t="s">
        <v>43</v>
      </c>
    </row>
    <row r="273" spans="1:35" ht="16.5" customHeight="1">
      <c r="A273">
        <v>4505</v>
      </c>
      <c r="B273" s="12" t="str">
        <f t="shared" si="24"/>
        <v>FCST</v>
      </c>
      <c r="C273" s="13" t="s">
        <v>294</v>
      </c>
      <c r="D273" s="14" t="s">
        <v>96</v>
      </c>
      <c r="E273" s="15" t="str">
        <f t="shared" si="25"/>
        <v>前八週無拉料</v>
      </c>
      <c r="F273" s="16">
        <f t="shared" si="26"/>
        <v>19.2</v>
      </c>
      <c r="G273" s="16" t="str">
        <f t="shared" si="27"/>
        <v>--</v>
      </c>
      <c r="H273" s="16">
        <f t="shared" si="28"/>
        <v>0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12000</v>
      </c>
      <c r="N273" s="19" t="s">
        <v>42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12000</v>
      </c>
      <c r="U273" s="18">
        <v>0</v>
      </c>
      <c r="V273" s="18">
        <v>0</v>
      </c>
      <c r="W273" s="18">
        <v>0</v>
      </c>
      <c r="X273" s="22">
        <v>12000</v>
      </c>
      <c r="Y273" s="16" t="s">
        <v>39</v>
      </c>
      <c r="Z273" s="23">
        <v>19.2</v>
      </c>
      <c r="AA273" s="22">
        <v>0</v>
      </c>
      <c r="AB273" s="18">
        <v>624</v>
      </c>
      <c r="AC273" s="24" t="s">
        <v>59</v>
      </c>
      <c r="AD273" s="25" t="str">
        <f t="shared" si="29"/>
        <v>F</v>
      </c>
      <c r="AE273" s="18">
        <v>3000</v>
      </c>
      <c r="AF273" s="18">
        <v>759</v>
      </c>
      <c r="AG273" s="18">
        <v>1856</v>
      </c>
      <c r="AH273" s="18">
        <v>0</v>
      </c>
      <c r="AI273" s="14" t="s">
        <v>43</v>
      </c>
    </row>
    <row r="274" spans="1:35" ht="16.5" customHeight="1">
      <c r="A274">
        <v>4511</v>
      </c>
      <c r="B274" s="12" t="str">
        <f t="shared" si="24"/>
        <v>OverStock</v>
      </c>
      <c r="C274" s="13" t="s">
        <v>295</v>
      </c>
      <c r="D274" s="14" t="s">
        <v>96</v>
      </c>
      <c r="E274" s="15">
        <f t="shared" si="25"/>
        <v>6.2</v>
      </c>
      <c r="F274" s="16">
        <f t="shared" si="26"/>
        <v>7</v>
      </c>
      <c r="G274" s="16">
        <f t="shared" si="27"/>
        <v>13.8</v>
      </c>
      <c r="H274" s="16">
        <f t="shared" si="28"/>
        <v>15.5</v>
      </c>
      <c r="I274" s="17" t="str">
        <f>IFERROR(VLOOKUP(C274,#REF!,8,FALSE),"")</f>
        <v/>
      </c>
      <c r="J274" s="18">
        <v>12000000</v>
      </c>
      <c r="K274" s="18">
        <v>12000000</v>
      </c>
      <c r="L274" s="17" t="str">
        <f>IFERROR(VLOOKUP(C274,#REF!,11,FALSE),"")</f>
        <v/>
      </c>
      <c r="M274" s="18">
        <v>5430000</v>
      </c>
      <c r="N274" s="19" t="s">
        <v>42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5030000</v>
      </c>
      <c r="U274" s="18">
        <v>0</v>
      </c>
      <c r="V274" s="18">
        <v>400000</v>
      </c>
      <c r="W274" s="18">
        <v>0</v>
      </c>
      <c r="X274" s="22">
        <v>17430000</v>
      </c>
      <c r="Y274" s="16">
        <v>20</v>
      </c>
      <c r="Z274" s="23">
        <v>22.5</v>
      </c>
      <c r="AA274" s="22">
        <v>872000</v>
      </c>
      <c r="AB274" s="18">
        <v>774549</v>
      </c>
      <c r="AC274" s="24">
        <v>0.9</v>
      </c>
      <c r="AD274" s="25">
        <f t="shared" si="29"/>
        <v>100</v>
      </c>
      <c r="AE274" s="18">
        <v>408000</v>
      </c>
      <c r="AF274" s="18">
        <v>4201449</v>
      </c>
      <c r="AG274" s="18">
        <v>2684022</v>
      </c>
      <c r="AH274" s="18">
        <v>495453</v>
      </c>
      <c r="AI274" s="14" t="s">
        <v>43</v>
      </c>
    </row>
    <row r="275" spans="1:35" ht="16.5" customHeight="1">
      <c r="A275">
        <v>4566</v>
      </c>
      <c r="B275" s="12" t="str">
        <f t="shared" si="24"/>
        <v>FCST</v>
      </c>
      <c r="C275" s="13" t="s">
        <v>297</v>
      </c>
      <c r="D275" s="14" t="s">
        <v>96</v>
      </c>
      <c r="E275" s="15" t="str">
        <f t="shared" si="25"/>
        <v>前八週無拉料</v>
      </c>
      <c r="F275" s="16">
        <f t="shared" si="26"/>
        <v>0</v>
      </c>
      <c r="G275" s="16" t="str">
        <f t="shared" si="27"/>
        <v>--</v>
      </c>
      <c r="H275" s="16">
        <f t="shared" si="28"/>
        <v>62.5</v>
      </c>
      <c r="I275" s="17" t="str">
        <f>IFERROR(VLOOKUP(C275,#REF!,8,FALSE),"")</f>
        <v/>
      </c>
      <c r="J275" s="18">
        <v>6000</v>
      </c>
      <c r="K275" s="18">
        <v>6000</v>
      </c>
      <c r="L275" s="17" t="str">
        <f>IFERROR(VLOOKUP(C275,#REF!,11,FALSE),"")</f>
        <v/>
      </c>
      <c r="M275" s="18">
        <v>0</v>
      </c>
      <c r="N275" s="19" t="s">
        <v>42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6000</v>
      </c>
      <c r="Y275" s="16" t="s">
        <v>39</v>
      </c>
      <c r="Z275" s="23">
        <v>62.5</v>
      </c>
      <c r="AA275" s="22">
        <v>0</v>
      </c>
      <c r="AB275" s="18">
        <v>96</v>
      </c>
      <c r="AC275" s="24" t="s">
        <v>59</v>
      </c>
      <c r="AD275" s="25" t="str">
        <f t="shared" si="29"/>
        <v>F</v>
      </c>
      <c r="AE275" s="18">
        <v>0</v>
      </c>
      <c r="AF275" s="18">
        <v>400</v>
      </c>
      <c r="AG275" s="18">
        <v>464</v>
      </c>
      <c r="AH275" s="18">
        <v>0</v>
      </c>
      <c r="AI275" s="14" t="s">
        <v>43</v>
      </c>
    </row>
    <row r="276" spans="1:35" ht="16.5" customHeight="1">
      <c r="A276">
        <v>1909</v>
      </c>
      <c r="B276" s="12" t="str">
        <f t="shared" si="24"/>
        <v>OverStock</v>
      </c>
      <c r="C276" s="13" t="s">
        <v>298</v>
      </c>
      <c r="D276" s="14" t="s">
        <v>96</v>
      </c>
      <c r="E276" s="15">
        <f t="shared" si="25"/>
        <v>8</v>
      </c>
      <c r="F276" s="16">
        <f t="shared" si="26"/>
        <v>70.8</v>
      </c>
      <c r="G276" s="16">
        <f t="shared" si="27"/>
        <v>12</v>
      </c>
      <c r="H276" s="16">
        <f t="shared" si="28"/>
        <v>106.2</v>
      </c>
      <c r="I276" s="17" t="str">
        <f>IFERROR(VLOOKUP(C276,#REF!,8,FALSE),"")</f>
        <v/>
      </c>
      <c r="J276" s="18">
        <v>12000</v>
      </c>
      <c r="K276" s="18">
        <v>12000</v>
      </c>
      <c r="L276" s="17" t="str">
        <f>IFERROR(VLOOKUP(C276,#REF!,11,FALSE),"")</f>
        <v/>
      </c>
      <c r="M276" s="18">
        <v>8000</v>
      </c>
      <c r="N276" s="19" t="s">
        <v>42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8000</v>
      </c>
      <c r="U276" s="18">
        <v>0</v>
      </c>
      <c r="V276" s="18">
        <v>0</v>
      </c>
      <c r="W276" s="18">
        <v>0</v>
      </c>
      <c r="X276" s="22">
        <v>20000</v>
      </c>
      <c r="Y276" s="16">
        <v>20</v>
      </c>
      <c r="Z276" s="23">
        <v>177</v>
      </c>
      <c r="AA276" s="22">
        <v>1000</v>
      </c>
      <c r="AB276" s="18">
        <v>113</v>
      </c>
      <c r="AC276" s="24">
        <v>0.1</v>
      </c>
      <c r="AD276" s="25">
        <f t="shared" si="29"/>
        <v>50</v>
      </c>
      <c r="AE276" s="18">
        <v>0</v>
      </c>
      <c r="AF276" s="18">
        <v>186</v>
      </c>
      <c r="AG276" s="18">
        <v>951</v>
      </c>
      <c r="AH276" s="18">
        <v>667</v>
      </c>
      <c r="AI276" s="14" t="s">
        <v>43</v>
      </c>
    </row>
    <row r="277" spans="1:35" ht="16.5" customHeight="1">
      <c r="A277">
        <v>4516</v>
      </c>
      <c r="B277" s="12" t="str">
        <f t="shared" si="24"/>
        <v>OverStock</v>
      </c>
      <c r="C277" s="13" t="s">
        <v>299</v>
      </c>
      <c r="D277" s="14" t="s">
        <v>96</v>
      </c>
      <c r="E277" s="15">
        <f t="shared" si="25"/>
        <v>3.6</v>
      </c>
      <c r="F277" s="16">
        <f t="shared" si="26"/>
        <v>9.1</v>
      </c>
      <c r="G277" s="16">
        <f t="shared" si="27"/>
        <v>25.5</v>
      </c>
      <c r="H277" s="16">
        <f t="shared" si="28"/>
        <v>64.5</v>
      </c>
      <c r="I277" s="17" t="str">
        <f>IFERROR(VLOOKUP(C277,#REF!,8,FALSE),"")</f>
        <v/>
      </c>
      <c r="J277" s="18">
        <v>23199000</v>
      </c>
      <c r="K277" s="18">
        <v>17700000</v>
      </c>
      <c r="L277" s="17" t="str">
        <f>IFERROR(VLOOKUP(C277,#REF!,11,FALSE),"")</f>
        <v/>
      </c>
      <c r="M277" s="18">
        <v>3276000</v>
      </c>
      <c r="N277" s="19" t="s">
        <v>42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228000</v>
      </c>
      <c r="U277" s="18">
        <v>0</v>
      </c>
      <c r="V277" s="18">
        <v>3048000</v>
      </c>
      <c r="W277" s="18">
        <v>0</v>
      </c>
      <c r="X277" s="22">
        <v>26475000</v>
      </c>
      <c r="Y277" s="16">
        <v>29.1</v>
      </c>
      <c r="Z277" s="23">
        <v>73.599999999999994</v>
      </c>
      <c r="AA277" s="22">
        <v>909750</v>
      </c>
      <c r="AB277" s="18">
        <v>359539</v>
      </c>
      <c r="AC277" s="24">
        <v>0.4</v>
      </c>
      <c r="AD277" s="25">
        <f t="shared" si="29"/>
        <v>50</v>
      </c>
      <c r="AE277" s="18">
        <v>192000</v>
      </c>
      <c r="AF277" s="18">
        <v>1627235</v>
      </c>
      <c r="AG277" s="18">
        <v>1933019</v>
      </c>
      <c r="AH277" s="18">
        <v>1761999</v>
      </c>
      <c r="AI277" s="14" t="s">
        <v>43</v>
      </c>
    </row>
    <row r="278" spans="1:35" ht="16.5" customHeight="1">
      <c r="A278">
        <v>4517</v>
      </c>
      <c r="B278" s="12" t="str">
        <f t="shared" si="24"/>
        <v>OverStock</v>
      </c>
      <c r="C278" s="13" t="s">
        <v>300</v>
      </c>
      <c r="D278" s="14" t="s">
        <v>96</v>
      </c>
      <c r="E278" s="15">
        <f t="shared" si="25"/>
        <v>40.1</v>
      </c>
      <c r="F278" s="16">
        <f t="shared" si="26"/>
        <v>38.200000000000003</v>
      </c>
      <c r="G278" s="16">
        <f t="shared" si="27"/>
        <v>0</v>
      </c>
      <c r="H278" s="16">
        <f t="shared" si="28"/>
        <v>0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496000</v>
      </c>
      <c r="N278" s="19" t="s">
        <v>42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496000</v>
      </c>
      <c r="U278" s="18">
        <v>0</v>
      </c>
      <c r="V278" s="18">
        <v>0</v>
      </c>
      <c r="W278" s="18">
        <v>0</v>
      </c>
      <c r="X278" s="22">
        <v>496000</v>
      </c>
      <c r="Y278" s="16">
        <v>40.1</v>
      </c>
      <c r="Z278" s="23">
        <v>38.200000000000003</v>
      </c>
      <c r="AA278" s="22">
        <v>12375</v>
      </c>
      <c r="AB278" s="18">
        <v>13000</v>
      </c>
      <c r="AC278" s="24">
        <v>1.1000000000000001</v>
      </c>
      <c r="AD278" s="25">
        <f t="shared" si="29"/>
        <v>100</v>
      </c>
      <c r="AE278" s="18">
        <v>9000</v>
      </c>
      <c r="AF278" s="18">
        <v>72000</v>
      </c>
      <c r="AG278" s="18">
        <v>42000</v>
      </c>
      <c r="AH278" s="18">
        <v>9000</v>
      </c>
      <c r="AI278" s="14" t="s">
        <v>43</v>
      </c>
    </row>
    <row r="279" spans="1:35" ht="16.5" customHeight="1">
      <c r="A279">
        <v>5116</v>
      </c>
      <c r="B279" s="12" t="str">
        <f t="shared" si="24"/>
        <v>None</v>
      </c>
      <c r="C279" s="13" t="s">
        <v>302</v>
      </c>
      <c r="D279" s="14" t="s">
        <v>96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0</v>
      </c>
      <c r="N279" s="19" t="s">
        <v>97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0</v>
      </c>
      <c r="Y279" s="16" t="s">
        <v>39</v>
      </c>
      <c r="Z279" s="23" t="s">
        <v>39</v>
      </c>
      <c r="AA279" s="22">
        <v>0</v>
      </c>
      <c r="AB279" s="18" t="s">
        <v>39</v>
      </c>
      <c r="AC279" s="24" t="s">
        <v>51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43</v>
      </c>
    </row>
    <row r="280" spans="1:35" ht="16.5" customHeight="1">
      <c r="A280">
        <v>4487</v>
      </c>
      <c r="B280" s="12" t="str">
        <f t="shared" si="24"/>
        <v>OverStock</v>
      </c>
      <c r="C280" s="13" t="s">
        <v>303</v>
      </c>
      <c r="D280" s="14" t="s">
        <v>96</v>
      </c>
      <c r="E280" s="15">
        <f t="shared" si="25"/>
        <v>20</v>
      </c>
      <c r="F280" s="16">
        <f t="shared" si="26"/>
        <v>18</v>
      </c>
      <c r="G280" s="16">
        <f t="shared" si="27"/>
        <v>0</v>
      </c>
      <c r="H280" s="16">
        <f t="shared" si="28"/>
        <v>0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10000</v>
      </c>
      <c r="N280" s="19" t="s">
        <v>42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4000</v>
      </c>
      <c r="U280" s="18">
        <v>0</v>
      </c>
      <c r="V280" s="18">
        <v>6000</v>
      </c>
      <c r="W280" s="18">
        <v>0</v>
      </c>
      <c r="X280" s="22">
        <v>10000</v>
      </c>
      <c r="Y280" s="16">
        <v>20</v>
      </c>
      <c r="Z280" s="23">
        <v>18</v>
      </c>
      <c r="AA280" s="22">
        <v>500</v>
      </c>
      <c r="AB280" s="18">
        <v>556</v>
      </c>
      <c r="AC280" s="24">
        <v>1.1000000000000001</v>
      </c>
      <c r="AD280" s="25">
        <f t="shared" si="29"/>
        <v>100</v>
      </c>
      <c r="AE280" s="18">
        <v>0</v>
      </c>
      <c r="AF280" s="18">
        <v>2000</v>
      </c>
      <c r="AG280" s="18">
        <v>3000</v>
      </c>
      <c r="AH280" s="18">
        <v>5000</v>
      </c>
      <c r="AI280" s="14" t="s">
        <v>43</v>
      </c>
    </row>
    <row r="281" spans="1:35" ht="16.5" customHeight="1">
      <c r="A281">
        <v>4518</v>
      </c>
      <c r="B281" s="12" t="str">
        <f t="shared" si="24"/>
        <v>OverStock</v>
      </c>
      <c r="C281" s="13" t="s">
        <v>306</v>
      </c>
      <c r="D281" s="14" t="s">
        <v>96</v>
      </c>
      <c r="E281" s="15">
        <f t="shared" si="25"/>
        <v>6.5</v>
      </c>
      <c r="F281" s="16" t="str">
        <f t="shared" si="26"/>
        <v>--</v>
      </c>
      <c r="G281" s="16">
        <f t="shared" si="27"/>
        <v>25.7</v>
      </c>
      <c r="H281" s="16" t="str">
        <f t="shared" si="28"/>
        <v>--</v>
      </c>
      <c r="I281" s="17" t="str">
        <f>IFERROR(VLOOKUP(C281,#REF!,8,FALSE),"")</f>
        <v/>
      </c>
      <c r="J281" s="18">
        <v>22000</v>
      </c>
      <c r="K281" s="18">
        <v>0</v>
      </c>
      <c r="L281" s="17" t="str">
        <f>IFERROR(VLOOKUP(C281,#REF!,11,FALSE),"")</f>
        <v/>
      </c>
      <c r="M281" s="18">
        <v>5536</v>
      </c>
      <c r="N281" s="19" t="s">
        <v>97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5536</v>
      </c>
      <c r="U281" s="18">
        <v>0</v>
      </c>
      <c r="V281" s="18">
        <v>0</v>
      </c>
      <c r="W281" s="18">
        <v>0</v>
      </c>
      <c r="X281" s="22">
        <v>27536</v>
      </c>
      <c r="Y281" s="16">
        <v>32.1</v>
      </c>
      <c r="Z281" s="23" t="s">
        <v>39</v>
      </c>
      <c r="AA281" s="22">
        <v>857</v>
      </c>
      <c r="AB281" s="18" t="s">
        <v>39</v>
      </c>
      <c r="AC281" s="24" t="s">
        <v>51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43</v>
      </c>
    </row>
    <row r="282" spans="1:35" ht="16.5" customHeight="1">
      <c r="A282">
        <v>4555</v>
      </c>
      <c r="B282" s="12" t="str">
        <f t="shared" si="24"/>
        <v>OverStock</v>
      </c>
      <c r="C282" s="13" t="s">
        <v>307</v>
      </c>
      <c r="D282" s="14" t="s">
        <v>96</v>
      </c>
      <c r="E282" s="15">
        <f t="shared" si="25"/>
        <v>28.6</v>
      </c>
      <c r="F282" s="16" t="str">
        <f t="shared" si="26"/>
        <v>--</v>
      </c>
      <c r="G282" s="16">
        <f t="shared" si="27"/>
        <v>4</v>
      </c>
      <c r="H282" s="16" t="str">
        <f t="shared" si="28"/>
        <v>--</v>
      </c>
      <c r="I282" s="17" t="str">
        <f>IFERROR(VLOOKUP(C282,#REF!,8,FALSE),"")</f>
        <v/>
      </c>
      <c r="J282" s="18">
        <v>10050</v>
      </c>
      <c r="K282" s="18">
        <v>10050</v>
      </c>
      <c r="L282" s="17" t="str">
        <f>IFERROR(VLOOKUP(C282,#REF!,11,FALSE),"")</f>
        <v/>
      </c>
      <c r="M282" s="18">
        <v>71400</v>
      </c>
      <c r="N282" s="19" t="s">
        <v>97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71400</v>
      </c>
      <c r="U282" s="18">
        <v>0</v>
      </c>
      <c r="V282" s="18">
        <v>0</v>
      </c>
      <c r="W282" s="18">
        <v>0</v>
      </c>
      <c r="X282" s="22">
        <v>81450</v>
      </c>
      <c r="Y282" s="16">
        <v>32.700000000000003</v>
      </c>
      <c r="Z282" s="23" t="s">
        <v>39</v>
      </c>
      <c r="AA282" s="22">
        <v>2494</v>
      </c>
      <c r="AB282" s="18" t="s">
        <v>39</v>
      </c>
      <c r="AC282" s="24" t="s">
        <v>51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43</v>
      </c>
    </row>
    <row r="283" spans="1:35" ht="16.5" customHeight="1">
      <c r="A283">
        <v>4519</v>
      </c>
      <c r="B283" s="12" t="str">
        <f t="shared" si="24"/>
        <v>OverStock</v>
      </c>
      <c r="C283" s="13" t="s">
        <v>310</v>
      </c>
      <c r="D283" s="14" t="s">
        <v>96</v>
      </c>
      <c r="E283" s="15">
        <f t="shared" si="25"/>
        <v>13.7</v>
      </c>
      <c r="F283" s="16" t="str">
        <f t="shared" si="26"/>
        <v>--</v>
      </c>
      <c r="G283" s="16">
        <f t="shared" si="27"/>
        <v>5.7</v>
      </c>
      <c r="H283" s="16" t="str">
        <f t="shared" si="28"/>
        <v>--</v>
      </c>
      <c r="I283" s="17" t="str">
        <f>IFERROR(VLOOKUP(C283,#REF!,8,FALSE),"")</f>
        <v/>
      </c>
      <c r="J283" s="18">
        <v>80000</v>
      </c>
      <c r="K283" s="18">
        <v>0</v>
      </c>
      <c r="L283" s="17" t="str">
        <f>IFERROR(VLOOKUP(C283,#REF!,11,FALSE),"")</f>
        <v/>
      </c>
      <c r="M283" s="18">
        <v>190960</v>
      </c>
      <c r="N283" s="19" t="s">
        <v>97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190960</v>
      </c>
      <c r="U283" s="18">
        <v>0</v>
      </c>
      <c r="V283" s="18">
        <v>0</v>
      </c>
      <c r="W283" s="18">
        <v>0</v>
      </c>
      <c r="X283" s="22">
        <v>270960</v>
      </c>
      <c r="Y283" s="16">
        <v>19.399999999999999</v>
      </c>
      <c r="Z283" s="23" t="s">
        <v>39</v>
      </c>
      <c r="AA283" s="22">
        <v>13950</v>
      </c>
      <c r="AB283" s="18">
        <v>0</v>
      </c>
      <c r="AC283" s="24" t="s">
        <v>51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8000</v>
      </c>
      <c r="AI283" s="14" t="s">
        <v>43</v>
      </c>
    </row>
    <row r="284" spans="1:35" ht="16.5" customHeight="1">
      <c r="A284">
        <v>4003</v>
      </c>
      <c r="B284" s="12" t="str">
        <f t="shared" si="24"/>
        <v>OverStock</v>
      </c>
      <c r="C284" s="13" t="s">
        <v>312</v>
      </c>
      <c r="D284" s="14" t="s">
        <v>96</v>
      </c>
      <c r="E284" s="15">
        <f t="shared" si="25"/>
        <v>20.100000000000001</v>
      </c>
      <c r="F284" s="16" t="str">
        <f t="shared" si="26"/>
        <v>--</v>
      </c>
      <c r="G284" s="16">
        <f t="shared" si="27"/>
        <v>7.7</v>
      </c>
      <c r="H284" s="16" t="str">
        <f t="shared" si="28"/>
        <v>--</v>
      </c>
      <c r="I284" s="17" t="str">
        <f>IFERROR(VLOOKUP(C284,#REF!,8,FALSE),"")</f>
        <v/>
      </c>
      <c r="J284" s="18">
        <v>60000</v>
      </c>
      <c r="K284" s="18">
        <v>0</v>
      </c>
      <c r="L284" s="17" t="str">
        <f>IFERROR(VLOOKUP(C284,#REF!,11,FALSE),"")</f>
        <v/>
      </c>
      <c r="M284" s="18">
        <v>155419</v>
      </c>
      <c r="N284" s="19" t="s">
        <v>97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155419</v>
      </c>
      <c r="U284" s="18">
        <v>0</v>
      </c>
      <c r="V284" s="18">
        <v>0</v>
      </c>
      <c r="W284" s="18">
        <v>0</v>
      </c>
      <c r="X284" s="22">
        <v>215419</v>
      </c>
      <c r="Y284" s="16">
        <v>27.8</v>
      </c>
      <c r="Z284" s="23" t="s">
        <v>39</v>
      </c>
      <c r="AA284" s="22">
        <v>7744</v>
      </c>
      <c r="AB284" s="18">
        <v>0</v>
      </c>
      <c r="AC284" s="24" t="s">
        <v>51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27000</v>
      </c>
      <c r="AI284" s="14" t="s">
        <v>43</v>
      </c>
    </row>
    <row r="285" spans="1:35" ht="16.5" customHeight="1">
      <c r="A285">
        <v>4523</v>
      </c>
      <c r="B285" s="12" t="str">
        <f t="shared" si="24"/>
        <v>None</v>
      </c>
      <c r="C285" s="13" t="s">
        <v>314</v>
      </c>
      <c r="D285" s="14" t="s">
        <v>96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0</v>
      </c>
      <c r="N285" s="19" t="s">
        <v>97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0</v>
      </c>
      <c r="Y285" s="16" t="s">
        <v>39</v>
      </c>
      <c r="Z285" s="23" t="s">
        <v>39</v>
      </c>
      <c r="AA285" s="22">
        <v>0</v>
      </c>
      <c r="AB285" s="18" t="s">
        <v>39</v>
      </c>
      <c r="AC285" s="24" t="s">
        <v>51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43</v>
      </c>
    </row>
    <row r="286" spans="1:35" ht="16.5" customHeight="1">
      <c r="A286">
        <v>4561</v>
      </c>
      <c r="B286" s="12" t="str">
        <f t="shared" si="24"/>
        <v>FCST</v>
      </c>
      <c r="C286" s="13" t="s">
        <v>315</v>
      </c>
      <c r="D286" s="14" t="s">
        <v>96</v>
      </c>
      <c r="E286" s="15" t="str">
        <f t="shared" si="25"/>
        <v>前八週無拉料</v>
      </c>
      <c r="F286" s="16">
        <f t="shared" si="26"/>
        <v>0</v>
      </c>
      <c r="G286" s="16" t="str">
        <f t="shared" si="27"/>
        <v>--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42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 t="s">
        <v>39</v>
      </c>
      <c r="Z286" s="23">
        <v>0</v>
      </c>
      <c r="AA286" s="22">
        <v>0</v>
      </c>
      <c r="AB286" s="18">
        <v>7348</v>
      </c>
      <c r="AC286" s="24" t="s">
        <v>59</v>
      </c>
      <c r="AD286" s="25" t="str">
        <f t="shared" si="29"/>
        <v>F</v>
      </c>
      <c r="AE286" s="18">
        <v>0</v>
      </c>
      <c r="AF286" s="18">
        <v>60000</v>
      </c>
      <c r="AG286" s="18">
        <v>9168</v>
      </c>
      <c r="AH286" s="18">
        <v>6200</v>
      </c>
      <c r="AI286" s="14" t="s">
        <v>43</v>
      </c>
    </row>
    <row r="287" spans="1:35" ht="16.5" customHeight="1">
      <c r="A287">
        <v>5877</v>
      </c>
      <c r="B287" s="12" t="str">
        <f t="shared" si="24"/>
        <v>Normal</v>
      </c>
      <c r="C287" s="13" t="s">
        <v>316</v>
      </c>
      <c r="D287" s="14" t="s">
        <v>96</v>
      </c>
      <c r="E287" s="15">
        <f t="shared" si="25"/>
        <v>4</v>
      </c>
      <c r="F287" s="16">
        <f t="shared" si="26"/>
        <v>5.7</v>
      </c>
      <c r="G287" s="16">
        <f t="shared" si="27"/>
        <v>2</v>
      </c>
      <c r="H287" s="16">
        <f t="shared" si="28"/>
        <v>2.8</v>
      </c>
      <c r="I287" s="17" t="str">
        <f>IFERROR(VLOOKUP(C287,#REF!,8,FALSE),"")</f>
        <v/>
      </c>
      <c r="J287" s="18">
        <v>8000</v>
      </c>
      <c r="K287" s="18">
        <v>2000</v>
      </c>
      <c r="L287" s="17" t="str">
        <f>IFERROR(VLOOKUP(C287,#REF!,11,FALSE),"")</f>
        <v/>
      </c>
      <c r="M287" s="18">
        <v>16000</v>
      </c>
      <c r="N287" s="19" t="s">
        <v>42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16000</v>
      </c>
      <c r="U287" s="18">
        <v>0</v>
      </c>
      <c r="V287" s="18">
        <v>0</v>
      </c>
      <c r="W287" s="18">
        <v>0</v>
      </c>
      <c r="X287" s="22">
        <v>24000</v>
      </c>
      <c r="Y287" s="16">
        <v>6</v>
      </c>
      <c r="Z287" s="23">
        <v>8.5</v>
      </c>
      <c r="AA287" s="22">
        <v>4000</v>
      </c>
      <c r="AB287" s="18">
        <v>2824</v>
      </c>
      <c r="AC287" s="24">
        <v>0.7</v>
      </c>
      <c r="AD287" s="25">
        <f t="shared" si="29"/>
        <v>100</v>
      </c>
      <c r="AE287" s="18">
        <v>4273</v>
      </c>
      <c r="AF287" s="18">
        <v>14539</v>
      </c>
      <c r="AG287" s="18">
        <v>8180</v>
      </c>
      <c r="AH287" s="18">
        <v>8600</v>
      </c>
      <c r="AI287" s="14" t="s">
        <v>43</v>
      </c>
    </row>
    <row r="288" spans="1:35" ht="16.5" customHeight="1">
      <c r="A288">
        <v>4549</v>
      </c>
      <c r="B288" s="12" t="str">
        <f t="shared" si="24"/>
        <v>Normal</v>
      </c>
      <c r="C288" s="13" t="s">
        <v>318</v>
      </c>
      <c r="D288" s="14" t="s">
        <v>96</v>
      </c>
      <c r="E288" s="15">
        <f t="shared" si="25"/>
        <v>6</v>
      </c>
      <c r="F288" s="16">
        <f t="shared" si="26"/>
        <v>14.4</v>
      </c>
      <c r="G288" s="16">
        <f t="shared" si="27"/>
        <v>4</v>
      </c>
      <c r="H288" s="16">
        <f t="shared" si="28"/>
        <v>9.6</v>
      </c>
      <c r="I288" s="17" t="str">
        <f>IFERROR(VLOOKUP(C288,#REF!,8,FALSE),"")</f>
        <v/>
      </c>
      <c r="J288" s="18">
        <v>4000</v>
      </c>
      <c r="K288" s="18">
        <v>0</v>
      </c>
      <c r="L288" s="17" t="str">
        <f>IFERROR(VLOOKUP(C288,#REF!,11,FALSE),"")</f>
        <v/>
      </c>
      <c r="M288" s="18">
        <v>6000</v>
      </c>
      <c r="N288" s="19" t="s">
        <v>42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6000</v>
      </c>
      <c r="U288" s="18">
        <v>0</v>
      </c>
      <c r="V288" s="18">
        <v>0</v>
      </c>
      <c r="W288" s="18">
        <v>0</v>
      </c>
      <c r="X288" s="22">
        <v>10000</v>
      </c>
      <c r="Y288" s="16">
        <v>10</v>
      </c>
      <c r="Z288" s="23">
        <v>23.9</v>
      </c>
      <c r="AA288" s="22">
        <v>1000</v>
      </c>
      <c r="AB288" s="18">
        <v>418</v>
      </c>
      <c r="AC288" s="24">
        <v>0.4</v>
      </c>
      <c r="AD288" s="25">
        <f t="shared" si="29"/>
        <v>50</v>
      </c>
      <c r="AE288" s="18">
        <v>479</v>
      </c>
      <c r="AF288" s="18">
        <v>1950</v>
      </c>
      <c r="AG288" s="18">
        <v>1694</v>
      </c>
      <c r="AH288" s="18">
        <v>1682</v>
      </c>
      <c r="AI288" s="14" t="s">
        <v>43</v>
      </c>
    </row>
    <row r="289" spans="1:35" ht="16.5" customHeight="1">
      <c r="A289">
        <v>2781</v>
      </c>
      <c r="B289" s="12" t="str">
        <f t="shared" si="24"/>
        <v>Normal</v>
      </c>
      <c r="C289" s="13" t="s">
        <v>319</v>
      </c>
      <c r="D289" s="14" t="s">
        <v>96</v>
      </c>
      <c r="E289" s="15">
        <f t="shared" si="25"/>
        <v>8</v>
      </c>
      <c r="F289" s="16">
        <f t="shared" si="26"/>
        <v>23</v>
      </c>
      <c r="G289" s="16">
        <f t="shared" si="27"/>
        <v>2.7</v>
      </c>
      <c r="H289" s="16">
        <f t="shared" si="28"/>
        <v>7.7</v>
      </c>
      <c r="I289" s="17" t="str">
        <f>IFERROR(VLOOKUP(C289,#REF!,8,FALSE),"")</f>
        <v/>
      </c>
      <c r="J289" s="18">
        <v>6000</v>
      </c>
      <c r="K289" s="18">
        <v>6000</v>
      </c>
      <c r="L289" s="17" t="str">
        <f>IFERROR(VLOOKUP(C289,#REF!,11,FALSE),"")</f>
        <v/>
      </c>
      <c r="M289" s="18">
        <v>18000</v>
      </c>
      <c r="N289" s="19" t="s">
        <v>42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16000</v>
      </c>
      <c r="U289" s="18">
        <v>0</v>
      </c>
      <c r="V289" s="18">
        <v>2000</v>
      </c>
      <c r="W289" s="18">
        <v>0</v>
      </c>
      <c r="X289" s="22">
        <v>24000</v>
      </c>
      <c r="Y289" s="16">
        <v>10.7</v>
      </c>
      <c r="Z289" s="23">
        <v>30.7</v>
      </c>
      <c r="AA289" s="22">
        <v>2250</v>
      </c>
      <c r="AB289" s="18">
        <v>783</v>
      </c>
      <c r="AC289" s="24">
        <v>0.3</v>
      </c>
      <c r="AD289" s="25">
        <f t="shared" si="29"/>
        <v>50</v>
      </c>
      <c r="AE289" s="18">
        <v>4</v>
      </c>
      <c r="AF289" s="18">
        <v>3435</v>
      </c>
      <c r="AG289" s="18">
        <v>4369</v>
      </c>
      <c r="AH289" s="18">
        <v>4802</v>
      </c>
      <c r="AI289" s="14" t="s">
        <v>43</v>
      </c>
    </row>
    <row r="290" spans="1:35" ht="16.5" customHeight="1">
      <c r="A290">
        <v>4520</v>
      </c>
      <c r="B290" s="12" t="str">
        <f t="shared" si="24"/>
        <v>Normal</v>
      </c>
      <c r="C290" s="13" t="s">
        <v>320</v>
      </c>
      <c r="D290" s="14" t="s">
        <v>96</v>
      </c>
      <c r="E290" s="15">
        <f t="shared" si="25"/>
        <v>0</v>
      </c>
      <c r="F290" s="16">
        <f t="shared" si="26"/>
        <v>0</v>
      </c>
      <c r="G290" s="16">
        <f t="shared" si="27"/>
        <v>7.2</v>
      </c>
      <c r="H290" s="16">
        <f t="shared" si="28"/>
        <v>76.900000000000006</v>
      </c>
      <c r="I290" s="17" t="str">
        <f>IFERROR(VLOOKUP(C290,#REF!,8,FALSE),"")</f>
        <v/>
      </c>
      <c r="J290" s="18">
        <v>18000</v>
      </c>
      <c r="K290" s="18">
        <v>18000</v>
      </c>
      <c r="L290" s="17" t="str">
        <f>IFERROR(VLOOKUP(C290,#REF!,11,FALSE),"")</f>
        <v/>
      </c>
      <c r="M290" s="18">
        <v>0</v>
      </c>
      <c r="N290" s="19" t="s">
        <v>42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18000</v>
      </c>
      <c r="Y290" s="16">
        <v>7.2</v>
      </c>
      <c r="Z290" s="23">
        <v>76.900000000000006</v>
      </c>
      <c r="AA290" s="22">
        <v>2500</v>
      </c>
      <c r="AB290" s="18">
        <v>234</v>
      </c>
      <c r="AC290" s="24">
        <v>0.1</v>
      </c>
      <c r="AD290" s="25">
        <f t="shared" si="29"/>
        <v>50</v>
      </c>
      <c r="AE290" s="18">
        <v>0</v>
      </c>
      <c r="AF290" s="18">
        <v>522</v>
      </c>
      <c r="AG290" s="18">
        <v>1940</v>
      </c>
      <c r="AH290" s="18">
        <v>2080</v>
      </c>
      <c r="AI290" s="14" t="s">
        <v>43</v>
      </c>
    </row>
    <row r="291" spans="1:35" ht="16.5" customHeight="1">
      <c r="A291">
        <v>4788</v>
      </c>
      <c r="B291" s="12" t="str">
        <f t="shared" si="24"/>
        <v>OverStock</v>
      </c>
      <c r="C291" s="13" t="s">
        <v>323</v>
      </c>
      <c r="D291" s="14" t="s">
        <v>96</v>
      </c>
      <c r="E291" s="15">
        <f t="shared" si="25"/>
        <v>8</v>
      </c>
      <c r="F291" s="16">
        <f t="shared" si="26"/>
        <v>4.0999999999999996</v>
      </c>
      <c r="G291" s="16">
        <f t="shared" si="27"/>
        <v>24</v>
      </c>
      <c r="H291" s="16">
        <f t="shared" si="28"/>
        <v>12.4</v>
      </c>
      <c r="I291" s="17" t="str">
        <f>IFERROR(VLOOKUP(C291,#REF!,8,FALSE),"")</f>
        <v/>
      </c>
      <c r="J291" s="18">
        <v>12000</v>
      </c>
      <c r="K291" s="18">
        <v>8000</v>
      </c>
      <c r="L291" s="17" t="str">
        <f>IFERROR(VLOOKUP(C291,#REF!,11,FALSE),"")</f>
        <v/>
      </c>
      <c r="M291" s="18">
        <v>4000</v>
      </c>
      <c r="N291" s="19" t="s">
        <v>42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4000</v>
      </c>
      <c r="U291" s="18">
        <v>0</v>
      </c>
      <c r="V291" s="18">
        <v>0</v>
      </c>
      <c r="W291" s="18">
        <v>0</v>
      </c>
      <c r="X291" s="22">
        <v>16000</v>
      </c>
      <c r="Y291" s="16">
        <v>32</v>
      </c>
      <c r="Z291" s="23">
        <v>16.5</v>
      </c>
      <c r="AA291" s="22">
        <v>500</v>
      </c>
      <c r="AB291" s="18">
        <v>967</v>
      </c>
      <c r="AC291" s="24">
        <v>1.9</v>
      </c>
      <c r="AD291" s="25">
        <f t="shared" si="29"/>
        <v>100</v>
      </c>
      <c r="AE291" s="18">
        <v>602</v>
      </c>
      <c r="AF291" s="18">
        <v>5825</v>
      </c>
      <c r="AG291" s="18">
        <v>2272</v>
      </c>
      <c r="AH291" s="18">
        <v>0</v>
      </c>
      <c r="AI291" s="14" t="s">
        <v>43</v>
      </c>
    </row>
    <row r="292" spans="1:35" ht="16.5" customHeight="1">
      <c r="A292">
        <v>4540</v>
      </c>
      <c r="B292" s="12" t="str">
        <f t="shared" si="24"/>
        <v>Normal</v>
      </c>
      <c r="C292" s="13" t="s">
        <v>324</v>
      </c>
      <c r="D292" s="14" t="s">
        <v>96</v>
      </c>
      <c r="E292" s="15">
        <f t="shared" si="25"/>
        <v>4.3</v>
      </c>
      <c r="F292" s="16">
        <f t="shared" si="26"/>
        <v>3.7</v>
      </c>
      <c r="G292" s="16">
        <f t="shared" si="27"/>
        <v>7.1</v>
      </c>
      <c r="H292" s="16">
        <f t="shared" si="28"/>
        <v>6.1</v>
      </c>
      <c r="I292" s="17" t="str">
        <f>IFERROR(VLOOKUP(C292,#REF!,8,FALSE),"")</f>
        <v/>
      </c>
      <c r="J292" s="18">
        <v>120000</v>
      </c>
      <c r="K292" s="18">
        <v>3000</v>
      </c>
      <c r="L292" s="17" t="str">
        <f>IFERROR(VLOOKUP(C292,#REF!,11,FALSE),"")</f>
        <v/>
      </c>
      <c r="M292" s="18">
        <v>72000</v>
      </c>
      <c r="N292" s="19" t="s">
        <v>42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72000</v>
      </c>
      <c r="W292" s="18">
        <v>0</v>
      </c>
      <c r="X292" s="22">
        <v>192000</v>
      </c>
      <c r="Y292" s="16">
        <v>11.4</v>
      </c>
      <c r="Z292" s="23">
        <v>9.8000000000000007</v>
      </c>
      <c r="AA292" s="22">
        <v>16875</v>
      </c>
      <c r="AB292" s="18">
        <v>19652</v>
      </c>
      <c r="AC292" s="24">
        <v>1.2</v>
      </c>
      <c r="AD292" s="25">
        <f t="shared" si="29"/>
        <v>100</v>
      </c>
      <c r="AE292" s="18">
        <v>17417</v>
      </c>
      <c r="AF292" s="18">
        <v>133328</v>
      </c>
      <c r="AG292" s="18">
        <v>58066</v>
      </c>
      <c r="AH292" s="18">
        <v>15920</v>
      </c>
      <c r="AI292" s="14" t="s">
        <v>43</v>
      </c>
    </row>
    <row r="293" spans="1:35" ht="16.5" customHeight="1">
      <c r="A293">
        <v>4567</v>
      </c>
      <c r="B293" s="12" t="str">
        <f t="shared" si="24"/>
        <v>FCST</v>
      </c>
      <c r="C293" s="13" t="s">
        <v>326</v>
      </c>
      <c r="D293" s="14" t="s">
        <v>96</v>
      </c>
      <c r="E293" s="15" t="str">
        <f t="shared" si="25"/>
        <v>前八週無拉料</v>
      </c>
      <c r="F293" s="16">
        <f t="shared" si="26"/>
        <v>36</v>
      </c>
      <c r="G293" s="16" t="str">
        <f t="shared" si="27"/>
        <v>--</v>
      </c>
      <c r="H293" s="16">
        <f t="shared" si="28"/>
        <v>0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12000</v>
      </c>
      <c r="N293" s="19" t="s">
        <v>42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12000</v>
      </c>
      <c r="U293" s="18">
        <v>0</v>
      </c>
      <c r="V293" s="18">
        <v>0</v>
      </c>
      <c r="W293" s="18">
        <v>0</v>
      </c>
      <c r="X293" s="22">
        <v>12000</v>
      </c>
      <c r="Y293" s="16" t="s">
        <v>39</v>
      </c>
      <c r="Z293" s="23">
        <v>36</v>
      </c>
      <c r="AA293" s="22">
        <v>0</v>
      </c>
      <c r="AB293" s="18">
        <v>333</v>
      </c>
      <c r="AC293" s="24" t="s">
        <v>59</v>
      </c>
      <c r="AD293" s="25" t="str">
        <f t="shared" si="29"/>
        <v>F</v>
      </c>
      <c r="AE293" s="18">
        <v>0</v>
      </c>
      <c r="AF293" s="18">
        <v>3000</v>
      </c>
      <c r="AG293" s="18">
        <v>0</v>
      </c>
      <c r="AH293" s="18">
        <v>0</v>
      </c>
      <c r="AI293" s="14" t="s">
        <v>43</v>
      </c>
    </row>
    <row r="294" spans="1:35" ht="16.5" customHeight="1">
      <c r="A294">
        <v>4573</v>
      </c>
      <c r="B294" s="12" t="str">
        <f t="shared" si="24"/>
        <v>Normal</v>
      </c>
      <c r="C294" s="13" t="s">
        <v>327</v>
      </c>
      <c r="D294" s="14" t="s">
        <v>96</v>
      </c>
      <c r="E294" s="15">
        <f t="shared" si="25"/>
        <v>1</v>
      </c>
      <c r="F294" s="16">
        <f t="shared" si="26"/>
        <v>1.3</v>
      </c>
      <c r="G294" s="16">
        <f t="shared" si="27"/>
        <v>11.1</v>
      </c>
      <c r="H294" s="16">
        <f t="shared" si="28"/>
        <v>14.4</v>
      </c>
      <c r="I294" s="17" t="str">
        <f>IFERROR(VLOOKUP(C294,#REF!,8,FALSE),"")</f>
        <v/>
      </c>
      <c r="J294" s="18">
        <v>225000</v>
      </c>
      <c r="K294" s="18">
        <v>135000</v>
      </c>
      <c r="L294" s="17" t="str">
        <f>IFERROR(VLOOKUP(C294,#REF!,11,FALSE),"")</f>
        <v/>
      </c>
      <c r="M294" s="18">
        <v>21000</v>
      </c>
      <c r="N294" s="19" t="s">
        <v>42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21000</v>
      </c>
      <c r="U294" s="18">
        <v>0</v>
      </c>
      <c r="V294" s="18">
        <v>0</v>
      </c>
      <c r="W294" s="18">
        <v>0</v>
      </c>
      <c r="X294" s="22">
        <v>246000</v>
      </c>
      <c r="Y294" s="16">
        <v>12.1</v>
      </c>
      <c r="Z294" s="23">
        <v>15.8</v>
      </c>
      <c r="AA294" s="22">
        <v>20250</v>
      </c>
      <c r="AB294" s="18">
        <v>15586</v>
      </c>
      <c r="AC294" s="24">
        <v>0.8</v>
      </c>
      <c r="AD294" s="25">
        <f t="shared" si="29"/>
        <v>100</v>
      </c>
      <c r="AE294" s="18">
        <v>8277</v>
      </c>
      <c r="AF294" s="18">
        <v>96575</v>
      </c>
      <c r="AG294" s="18">
        <v>54802</v>
      </c>
      <c r="AH294" s="18">
        <v>88776</v>
      </c>
      <c r="AI294" s="14" t="s">
        <v>43</v>
      </c>
    </row>
    <row r="295" spans="1:35" ht="16.5" customHeight="1">
      <c r="A295">
        <v>4551</v>
      </c>
      <c r="B295" s="12" t="str">
        <f t="shared" si="24"/>
        <v>FCST</v>
      </c>
      <c r="C295" s="13" t="s">
        <v>330</v>
      </c>
      <c r="D295" s="14" t="s">
        <v>96</v>
      </c>
      <c r="E295" s="15" t="str">
        <f t="shared" si="25"/>
        <v>前八週無拉料</v>
      </c>
      <c r="F295" s="16">
        <f t="shared" si="26"/>
        <v>3.6</v>
      </c>
      <c r="G295" s="16" t="str">
        <f t="shared" si="27"/>
        <v>--</v>
      </c>
      <c r="H295" s="16">
        <f t="shared" si="28"/>
        <v>9.9</v>
      </c>
      <c r="I295" s="17" t="str">
        <f>IFERROR(VLOOKUP(C295,#REF!,8,FALSE),"")</f>
        <v/>
      </c>
      <c r="J295" s="18">
        <v>33000</v>
      </c>
      <c r="K295" s="18">
        <v>15000</v>
      </c>
      <c r="L295" s="17" t="str">
        <f>IFERROR(VLOOKUP(C295,#REF!,11,FALSE),"")</f>
        <v/>
      </c>
      <c r="M295" s="18">
        <v>12000</v>
      </c>
      <c r="N295" s="19" t="s">
        <v>42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12000</v>
      </c>
      <c r="U295" s="18">
        <v>0</v>
      </c>
      <c r="V295" s="18">
        <v>0</v>
      </c>
      <c r="W295" s="18">
        <v>0</v>
      </c>
      <c r="X295" s="22">
        <v>45000</v>
      </c>
      <c r="Y295" s="16" t="s">
        <v>39</v>
      </c>
      <c r="Z295" s="23">
        <v>13.5</v>
      </c>
      <c r="AA295" s="22">
        <v>0</v>
      </c>
      <c r="AB295" s="18">
        <v>3333</v>
      </c>
      <c r="AC295" s="24" t="s">
        <v>59</v>
      </c>
      <c r="AD295" s="25" t="str">
        <f t="shared" si="29"/>
        <v>F</v>
      </c>
      <c r="AE295" s="18">
        <v>0</v>
      </c>
      <c r="AF295" s="18">
        <v>24000</v>
      </c>
      <c r="AG295" s="18">
        <v>6000</v>
      </c>
      <c r="AH295" s="18">
        <v>8000</v>
      </c>
      <c r="AI295" s="14" t="s">
        <v>43</v>
      </c>
    </row>
    <row r="296" spans="1:35" ht="16.5" customHeight="1">
      <c r="A296">
        <v>4552</v>
      </c>
      <c r="B296" s="12" t="str">
        <f t="shared" si="24"/>
        <v>OverStock</v>
      </c>
      <c r="C296" s="13" t="s">
        <v>331</v>
      </c>
      <c r="D296" s="14" t="s">
        <v>96</v>
      </c>
      <c r="E296" s="15">
        <f t="shared" si="25"/>
        <v>19</v>
      </c>
      <c r="F296" s="16">
        <f t="shared" si="26"/>
        <v>6.7</v>
      </c>
      <c r="G296" s="16">
        <f t="shared" si="27"/>
        <v>31.8</v>
      </c>
      <c r="H296" s="16">
        <f t="shared" si="28"/>
        <v>11.3</v>
      </c>
      <c r="I296" s="17" t="str">
        <f>IFERROR(VLOOKUP(C296,#REF!,8,FALSE),"")</f>
        <v/>
      </c>
      <c r="J296" s="18">
        <v>597000</v>
      </c>
      <c r="K296" s="18">
        <v>327000</v>
      </c>
      <c r="L296" s="17" t="str">
        <f>IFERROR(VLOOKUP(C296,#REF!,11,FALSE),"")</f>
        <v/>
      </c>
      <c r="M296" s="18">
        <v>357000</v>
      </c>
      <c r="N296" s="19" t="s">
        <v>42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153000</v>
      </c>
      <c r="U296" s="18">
        <v>0</v>
      </c>
      <c r="V296" s="18">
        <v>204000</v>
      </c>
      <c r="W296" s="18">
        <v>0</v>
      </c>
      <c r="X296" s="22">
        <v>954000</v>
      </c>
      <c r="Y296" s="16">
        <v>50.9</v>
      </c>
      <c r="Z296" s="23">
        <v>18</v>
      </c>
      <c r="AA296" s="22">
        <v>18750</v>
      </c>
      <c r="AB296" s="18">
        <v>53042</v>
      </c>
      <c r="AC296" s="24">
        <v>2.8</v>
      </c>
      <c r="AD296" s="25">
        <f t="shared" si="29"/>
        <v>150</v>
      </c>
      <c r="AE296" s="18">
        <v>43211</v>
      </c>
      <c r="AF296" s="18">
        <v>303443</v>
      </c>
      <c r="AG296" s="18">
        <v>133068</v>
      </c>
      <c r="AH296" s="18">
        <v>2309</v>
      </c>
      <c r="AI296" s="14" t="s">
        <v>43</v>
      </c>
    </row>
    <row r="297" spans="1:35" ht="16.5" customHeight="1">
      <c r="A297">
        <v>4307</v>
      </c>
      <c r="B297" s="12" t="str">
        <f t="shared" si="24"/>
        <v>Normal</v>
      </c>
      <c r="C297" s="13" t="s">
        <v>332</v>
      </c>
      <c r="D297" s="14" t="s">
        <v>96</v>
      </c>
      <c r="E297" s="15">
        <f t="shared" si="25"/>
        <v>7.3</v>
      </c>
      <c r="F297" s="16">
        <f t="shared" si="26"/>
        <v>9.9</v>
      </c>
      <c r="G297" s="16">
        <f t="shared" si="27"/>
        <v>0</v>
      </c>
      <c r="H297" s="16">
        <f t="shared" si="28"/>
        <v>0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66000</v>
      </c>
      <c r="N297" s="19" t="s">
        <v>42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66000</v>
      </c>
      <c r="U297" s="18">
        <v>0</v>
      </c>
      <c r="V297" s="18">
        <v>0</v>
      </c>
      <c r="W297" s="18">
        <v>0</v>
      </c>
      <c r="X297" s="22">
        <v>66000</v>
      </c>
      <c r="Y297" s="16">
        <v>7.3</v>
      </c>
      <c r="Z297" s="23">
        <v>9.9</v>
      </c>
      <c r="AA297" s="22">
        <v>9000</v>
      </c>
      <c r="AB297" s="18">
        <v>6667</v>
      </c>
      <c r="AC297" s="24">
        <v>0.7</v>
      </c>
      <c r="AD297" s="25">
        <f t="shared" si="29"/>
        <v>100</v>
      </c>
      <c r="AE297" s="18">
        <v>0</v>
      </c>
      <c r="AF297" s="18">
        <v>60000</v>
      </c>
      <c r="AG297" s="18">
        <v>12000</v>
      </c>
      <c r="AH297" s="18">
        <v>18000</v>
      </c>
      <c r="AI297" s="14" t="s">
        <v>43</v>
      </c>
    </row>
    <row r="298" spans="1:35" ht="16.5" customHeight="1">
      <c r="A298">
        <v>9107</v>
      </c>
      <c r="B298" s="12" t="str">
        <f t="shared" si="24"/>
        <v>OverStock</v>
      </c>
      <c r="C298" s="13" t="s">
        <v>333</v>
      </c>
      <c r="D298" s="14" t="s">
        <v>96</v>
      </c>
      <c r="E298" s="15">
        <f t="shared" si="25"/>
        <v>5.5</v>
      </c>
      <c r="F298" s="16">
        <f t="shared" si="26"/>
        <v>7.9</v>
      </c>
      <c r="G298" s="16">
        <f t="shared" si="27"/>
        <v>13.6</v>
      </c>
      <c r="H298" s="16">
        <f t="shared" si="28"/>
        <v>19.600000000000001</v>
      </c>
      <c r="I298" s="17" t="str">
        <f>IFERROR(VLOOKUP(C298,#REF!,8,FALSE),"")</f>
        <v/>
      </c>
      <c r="J298" s="18">
        <v>4800000</v>
      </c>
      <c r="K298" s="18">
        <v>3000000</v>
      </c>
      <c r="L298" s="17" t="str">
        <f>IFERROR(VLOOKUP(C298,#REF!,11,FALSE),"")</f>
        <v/>
      </c>
      <c r="M298" s="18">
        <v>1950000</v>
      </c>
      <c r="N298" s="19" t="s">
        <v>42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660000</v>
      </c>
      <c r="U298" s="18">
        <v>0</v>
      </c>
      <c r="V298" s="18">
        <v>1290000</v>
      </c>
      <c r="W298" s="18">
        <v>0</v>
      </c>
      <c r="X298" s="22">
        <v>6750000</v>
      </c>
      <c r="Y298" s="16">
        <v>19.100000000000001</v>
      </c>
      <c r="Z298" s="23">
        <v>27.5</v>
      </c>
      <c r="AA298" s="22">
        <v>354000</v>
      </c>
      <c r="AB298" s="18">
        <v>245486</v>
      </c>
      <c r="AC298" s="24">
        <v>0.7</v>
      </c>
      <c r="AD298" s="25">
        <f t="shared" si="29"/>
        <v>100</v>
      </c>
      <c r="AE298" s="18">
        <v>158251</v>
      </c>
      <c r="AF298" s="18">
        <v>1305716</v>
      </c>
      <c r="AG298" s="18">
        <v>878685</v>
      </c>
      <c r="AH298" s="18">
        <v>161868</v>
      </c>
      <c r="AI298" s="14" t="s">
        <v>43</v>
      </c>
    </row>
    <row r="299" spans="1:35" ht="16.5" customHeight="1">
      <c r="A299">
        <v>4291</v>
      </c>
      <c r="B299" s="12" t="str">
        <f t="shared" si="24"/>
        <v>OverStock</v>
      </c>
      <c r="C299" s="13" t="s">
        <v>334</v>
      </c>
      <c r="D299" s="14" t="s">
        <v>96</v>
      </c>
      <c r="E299" s="15">
        <f t="shared" si="25"/>
        <v>5</v>
      </c>
      <c r="F299" s="16">
        <f t="shared" si="26"/>
        <v>134.30000000000001</v>
      </c>
      <c r="G299" s="16">
        <f t="shared" si="27"/>
        <v>13.4</v>
      </c>
      <c r="H299" s="16">
        <f t="shared" si="28"/>
        <v>357.3</v>
      </c>
      <c r="I299" s="17" t="str">
        <f>IFERROR(VLOOKUP(C299,#REF!,8,FALSE),"")</f>
        <v/>
      </c>
      <c r="J299" s="18">
        <v>2163000</v>
      </c>
      <c r="K299" s="18">
        <v>1413000</v>
      </c>
      <c r="L299" s="17" t="str">
        <f>IFERROR(VLOOKUP(C299,#REF!,11,FALSE),"")</f>
        <v/>
      </c>
      <c r="M299" s="18">
        <v>813000</v>
      </c>
      <c r="N299" s="19" t="s">
        <v>42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813000</v>
      </c>
      <c r="U299" s="18">
        <v>0</v>
      </c>
      <c r="V299" s="18">
        <v>0</v>
      </c>
      <c r="W299" s="18">
        <v>0</v>
      </c>
      <c r="X299" s="22">
        <v>2976000</v>
      </c>
      <c r="Y299" s="16">
        <v>18.399999999999999</v>
      </c>
      <c r="Z299" s="23">
        <v>491.6</v>
      </c>
      <c r="AA299" s="22">
        <v>161625</v>
      </c>
      <c r="AB299" s="18">
        <v>6054</v>
      </c>
      <c r="AC299" s="24">
        <v>0</v>
      </c>
      <c r="AD299" s="25">
        <f t="shared" si="29"/>
        <v>50</v>
      </c>
      <c r="AE299" s="18">
        <v>0</v>
      </c>
      <c r="AF299" s="18">
        <v>45000</v>
      </c>
      <c r="AG299" s="18">
        <v>9488</v>
      </c>
      <c r="AH299" s="18">
        <v>12630</v>
      </c>
      <c r="AI299" s="14" t="s">
        <v>43</v>
      </c>
    </row>
    <row r="300" spans="1:35" ht="16.5" customHeight="1">
      <c r="A300">
        <v>6276</v>
      </c>
      <c r="B300" s="12" t="str">
        <f t="shared" si="24"/>
        <v>OverStock</v>
      </c>
      <c r="C300" s="13" t="s">
        <v>335</v>
      </c>
      <c r="D300" s="14" t="s">
        <v>96</v>
      </c>
      <c r="E300" s="15">
        <f t="shared" si="25"/>
        <v>24.9</v>
      </c>
      <c r="F300" s="16">
        <f t="shared" si="26"/>
        <v>30</v>
      </c>
      <c r="G300" s="16">
        <f t="shared" si="27"/>
        <v>0.4</v>
      </c>
      <c r="H300" s="16">
        <f t="shared" si="28"/>
        <v>0.5</v>
      </c>
      <c r="I300" s="17" t="str">
        <f>IFERROR(VLOOKUP(C300,#REF!,8,FALSE),"")</f>
        <v/>
      </c>
      <c r="J300" s="18">
        <v>3000</v>
      </c>
      <c r="K300" s="18">
        <v>3000</v>
      </c>
      <c r="L300" s="17" t="str">
        <f>IFERROR(VLOOKUP(C300,#REF!,11,FALSE),"")</f>
        <v/>
      </c>
      <c r="M300" s="18">
        <v>168000</v>
      </c>
      <c r="N300" s="19" t="s">
        <v>42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168000</v>
      </c>
      <c r="U300" s="18">
        <v>0</v>
      </c>
      <c r="V300" s="18">
        <v>0</v>
      </c>
      <c r="W300" s="18">
        <v>0</v>
      </c>
      <c r="X300" s="22">
        <v>171000</v>
      </c>
      <c r="Y300" s="16">
        <v>25.3</v>
      </c>
      <c r="Z300" s="23">
        <v>30.5</v>
      </c>
      <c r="AA300" s="22">
        <v>6750</v>
      </c>
      <c r="AB300" s="18">
        <v>5604</v>
      </c>
      <c r="AC300" s="24">
        <v>0.8</v>
      </c>
      <c r="AD300" s="25">
        <f t="shared" si="29"/>
        <v>100</v>
      </c>
      <c r="AE300" s="18">
        <v>0</v>
      </c>
      <c r="AF300" s="18">
        <v>40096</v>
      </c>
      <c r="AG300" s="18">
        <v>13908</v>
      </c>
      <c r="AH300" s="18">
        <v>11100</v>
      </c>
      <c r="AI300" s="14" t="s">
        <v>43</v>
      </c>
    </row>
    <row r="301" spans="1:35" ht="16.5" customHeight="1">
      <c r="A301">
        <v>3123</v>
      </c>
      <c r="B301" s="12" t="str">
        <f t="shared" si="24"/>
        <v>OverStock</v>
      </c>
      <c r="C301" s="13" t="s">
        <v>336</v>
      </c>
      <c r="D301" s="14" t="s">
        <v>96</v>
      </c>
      <c r="E301" s="15">
        <f t="shared" si="25"/>
        <v>24</v>
      </c>
      <c r="F301" s="16">
        <f t="shared" si="26"/>
        <v>36.799999999999997</v>
      </c>
      <c r="G301" s="16">
        <f t="shared" si="27"/>
        <v>0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81000</v>
      </c>
      <c r="N301" s="19" t="s">
        <v>42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81000</v>
      </c>
      <c r="U301" s="18">
        <v>0</v>
      </c>
      <c r="V301" s="18">
        <v>0</v>
      </c>
      <c r="W301" s="18">
        <v>0</v>
      </c>
      <c r="X301" s="22">
        <v>81000</v>
      </c>
      <c r="Y301" s="16">
        <v>24</v>
      </c>
      <c r="Z301" s="23">
        <v>36.799999999999997</v>
      </c>
      <c r="AA301" s="22">
        <v>3375</v>
      </c>
      <c r="AB301" s="18">
        <v>2202</v>
      </c>
      <c r="AC301" s="24">
        <v>0.7</v>
      </c>
      <c r="AD301" s="25">
        <f t="shared" si="29"/>
        <v>100</v>
      </c>
      <c r="AE301" s="18">
        <v>0</v>
      </c>
      <c r="AF301" s="18">
        <v>14651</v>
      </c>
      <c r="AG301" s="18">
        <v>9240</v>
      </c>
      <c r="AH301" s="18">
        <v>2160</v>
      </c>
      <c r="AI301" s="14" t="s">
        <v>43</v>
      </c>
    </row>
    <row r="302" spans="1:35" ht="16.5" customHeight="1">
      <c r="A302">
        <v>2782</v>
      </c>
      <c r="B302" s="12" t="str">
        <f t="shared" si="24"/>
        <v>Normal</v>
      </c>
      <c r="C302" s="13" t="s">
        <v>337</v>
      </c>
      <c r="D302" s="14" t="s">
        <v>96</v>
      </c>
      <c r="E302" s="15">
        <f t="shared" si="25"/>
        <v>6.3</v>
      </c>
      <c r="F302" s="16">
        <f t="shared" si="26"/>
        <v>14.2</v>
      </c>
      <c r="G302" s="16">
        <f t="shared" si="27"/>
        <v>3.8</v>
      </c>
      <c r="H302" s="16">
        <f t="shared" si="28"/>
        <v>8.6999999999999993</v>
      </c>
      <c r="I302" s="17" t="str">
        <f>IFERROR(VLOOKUP(C302,#REF!,8,FALSE),"")</f>
        <v/>
      </c>
      <c r="J302" s="18">
        <v>33000</v>
      </c>
      <c r="K302" s="18">
        <v>18000</v>
      </c>
      <c r="L302" s="17" t="str">
        <f>IFERROR(VLOOKUP(C302,#REF!,11,FALSE),"")</f>
        <v/>
      </c>
      <c r="M302" s="18">
        <v>54000</v>
      </c>
      <c r="N302" s="19" t="s">
        <v>42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54000</v>
      </c>
      <c r="U302" s="18">
        <v>0</v>
      </c>
      <c r="V302" s="18">
        <v>0</v>
      </c>
      <c r="W302" s="18">
        <v>0</v>
      </c>
      <c r="X302" s="22">
        <v>87000</v>
      </c>
      <c r="Y302" s="16">
        <v>10.1</v>
      </c>
      <c r="Z302" s="23">
        <v>22.9</v>
      </c>
      <c r="AA302" s="22">
        <v>8625</v>
      </c>
      <c r="AB302" s="18">
        <v>3797</v>
      </c>
      <c r="AC302" s="24">
        <v>0.4</v>
      </c>
      <c r="AD302" s="25">
        <f t="shared" si="29"/>
        <v>50</v>
      </c>
      <c r="AE302" s="18">
        <v>0</v>
      </c>
      <c r="AF302" s="18">
        <v>11330</v>
      </c>
      <c r="AG302" s="18">
        <v>29160</v>
      </c>
      <c r="AH302" s="18">
        <v>21920</v>
      </c>
      <c r="AI302" s="14" t="s">
        <v>43</v>
      </c>
    </row>
    <row r="303" spans="1:35" ht="16.5" customHeight="1">
      <c r="A303">
        <v>4576</v>
      </c>
      <c r="B303" s="12" t="str">
        <f t="shared" si="24"/>
        <v>Normal</v>
      </c>
      <c r="C303" s="13" t="s">
        <v>338</v>
      </c>
      <c r="D303" s="14" t="s">
        <v>96</v>
      </c>
      <c r="E303" s="15">
        <f t="shared" si="25"/>
        <v>1.4</v>
      </c>
      <c r="F303" s="16">
        <f t="shared" si="26"/>
        <v>1.6</v>
      </c>
      <c r="G303" s="16">
        <f t="shared" si="27"/>
        <v>11.8</v>
      </c>
      <c r="H303" s="16">
        <f t="shared" si="28"/>
        <v>14.2</v>
      </c>
      <c r="I303" s="17" t="str">
        <f>IFERROR(VLOOKUP(C303,#REF!,8,FALSE),"")</f>
        <v/>
      </c>
      <c r="J303" s="18">
        <v>234000</v>
      </c>
      <c r="K303" s="18">
        <v>174000</v>
      </c>
      <c r="L303" s="17" t="str">
        <f>IFERROR(VLOOKUP(C303,#REF!,11,FALSE),"")</f>
        <v/>
      </c>
      <c r="M303" s="18">
        <v>27000</v>
      </c>
      <c r="N303" s="19" t="s">
        <v>42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6000</v>
      </c>
      <c r="U303" s="18">
        <v>0</v>
      </c>
      <c r="V303" s="18">
        <v>21000</v>
      </c>
      <c r="W303" s="18">
        <v>0</v>
      </c>
      <c r="X303" s="22">
        <v>261000</v>
      </c>
      <c r="Y303" s="16">
        <v>13.1</v>
      </c>
      <c r="Z303" s="23">
        <v>15.8</v>
      </c>
      <c r="AA303" s="22">
        <v>19875</v>
      </c>
      <c r="AB303" s="18">
        <v>16527</v>
      </c>
      <c r="AC303" s="24">
        <v>0.8</v>
      </c>
      <c r="AD303" s="25">
        <f t="shared" si="29"/>
        <v>100</v>
      </c>
      <c r="AE303" s="18">
        <v>7856</v>
      </c>
      <c r="AF303" s="18">
        <v>88354</v>
      </c>
      <c r="AG303" s="18">
        <v>74862</v>
      </c>
      <c r="AH303" s="18">
        <v>23441</v>
      </c>
      <c r="AI303" s="14" t="s">
        <v>43</v>
      </c>
    </row>
    <row r="304" spans="1:35" ht="16.5" customHeight="1">
      <c r="A304">
        <v>4577</v>
      </c>
      <c r="B304" s="12" t="str">
        <f t="shared" si="24"/>
        <v>OverStock</v>
      </c>
      <c r="C304" s="13" t="s">
        <v>339</v>
      </c>
      <c r="D304" s="14" t="s">
        <v>96</v>
      </c>
      <c r="E304" s="15">
        <f t="shared" si="25"/>
        <v>2.8</v>
      </c>
      <c r="F304" s="16">
        <f t="shared" si="26"/>
        <v>23.4</v>
      </c>
      <c r="G304" s="16">
        <f t="shared" si="27"/>
        <v>14.5</v>
      </c>
      <c r="H304" s="16">
        <f t="shared" si="28"/>
        <v>119.9</v>
      </c>
      <c r="I304" s="17" t="str">
        <f>IFERROR(VLOOKUP(C304,#REF!,8,FALSE),"")</f>
        <v/>
      </c>
      <c r="J304" s="18">
        <v>798000</v>
      </c>
      <c r="K304" s="18">
        <v>678000</v>
      </c>
      <c r="L304" s="17" t="str">
        <f>IFERROR(VLOOKUP(C304,#REF!,11,FALSE),"")</f>
        <v/>
      </c>
      <c r="M304" s="18">
        <v>156000</v>
      </c>
      <c r="N304" s="19" t="s">
        <v>42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156000</v>
      </c>
      <c r="U304" s="18">
        <v>0</v>
      </c>
      <c r="V304" s="18">
        <v>0</v>
      </c>
      <c r="W304" s="18">
        <v>0</v>
      </c>
      <c r="X304" s="22">
        <v>954000</v>
      </c>
      <c r="Y304" s="16">
        <v>17.3</v>
      </c>
      <c r="Z304" s="23">
        <v>143.30000000000001</v>
      </c>
      <c r="AA304" s="22">
        <v>55125</v>
      </c>
      <c r="AB304" s="18">
        <v>6658</v>
      </c>
      <c r="AC304" s="24">
        <v>0.1</v>
      </c>
      <c r="AD304" s="25">
        <f t="shared" si="29"/>
        <v>50</v>
      </c>
      <c r="AE304" s="18">
        <v>0</v>
      </c>
      <c r="AF304" s="18">
        <v>32526</v>
      </c>
      <c r="AG304" s="18">
        <v>34920</v>
      </c>
      <c r="AH304" s="18">
        <v>26612</v>
      </c>
      <c r="AI304" s="14" t="s">
        <v>43</v>
      </c>
    </row>
    <row r="305" spans="1:35" ht="16.5" customHeight="1">
      <c r="A305">
        <v>2923</v>
      </c>
      <c r="B305" s="12" t="str">
        <f t="shared" si="24"/>
        <v>FCST</v>
      </c>
      <c r="C305" s="13" t="s">
        <v>340</v>
      </c>
      <c r="D305" s="14" t="s">
        <v>96</v>
      </c>
      <c r="E305" s="15" t="str">
        <f t="shared" si="25"/>
        <v>前八週無拉料</v>
      </c>
      <c r="F305" s="16">
        <f t="shared" si="26"/>
        <v>45</v>
      </c>
      <c r="G305" s="16" t="str">
        <f t="shared" si="27"/>
        <v>--</v>
      </c>
      <c r="H305" s="16">
        <f t="shared" si="28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15000</v>
      </c>
      <c r="N305" s="19" t="s">
        <v>42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15000</v>
      </c>
      <c r="U305" s="18">
        <v>0</v>
      </c>
      <c r="V305" s="18">
        <v>0</v>
      </c>
      <c r="W305" s="18">
        <v>0</v>
      </c>
      <c r="X305" s="22">
        <v>15000</v>
      </c>
      <c r="Y305" s="16" t="s">
        <v>39</v>
      </c>
      <c r="Z305" s="23">
        <v>45</v>
      </c>
      <c r="AA305" s="22">
        <v>0</v>
      </c>
      <c r="AB305" s="18">
        <v>333</v>
      </c>
      <c r="AC305" s="24" t="s">
        <v>59</v>
      </c>
      <c r="AD305" s="25" t="str">
        <f t="shared" si="29"/>
        <v>F</v>
      </c>
      <c r="AE305" s="18">
        <v>0</v>
      </c>
      <c r="AF305" s="18">
        <v>3000</v>
      </c>
      <c r="AG305" s="18">
        <v>0</v>
      </c>
      <c r="AH305" s="18">
        <v>0</v>
      </c>
      <c r="AI305" s="14" t="s">
        <v>43</v>
      </c>
    </row>
    <row r="306" spans="1:35" ht="16.5" customHeight="1">
      <c r="A306">
        <v>4553</v>
      </c>
      <c r="B306" s="12" t="str">
        <f t="shared" si="24"/>
        <v>Normal</v>
      </c>
      <c r="C306" s="13" t="s">
        <v>341</v>
      </c>
      <c r="D306" s="14" t="s">
        <v>96</v>
      </c>
      <c r="E306" s="15">
        <f t="shared" si="25"/>
        <v>5.3</v>
      </c>
      <c r="F306" s="16">
        <f t="shared" si="26"/>
        <v>258.10000000000002</v>
      </c>
      <c r="G306" s="16">
        <f t="shared" si="27"/>
        <v>6.7</v>
      </c>
      <c r="H306" s="16">
        <f t="shared" si="28"/>
        <v>322.60000000000002</v>
      </c>
      <c r="I306" s="17" t="str">
        <f>IFERROR(VLOOKUP(C306,#REF!,8,FALSE),"")</f>
        <v/>
      </c>
      <c r="J306" s="18">
        <v>30000</v>
      </c>
      <c r="K306" s="18">
        <v>24000</v>
      </c>
      <c r="L306" s="17" t="str">
        <f>IFERROR(VLOOKUP(C306,#REF!,11,FALSE),"")</f>
        <v/>
      </c>
      <c r="M306" s="18">
        <v>24000</v>
      </c>
      <c r="N306" s="19" t="s">
        <v>42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24000</v>
      </c>
      <c r="U306" s="18">
        <v>0</v>
      </c>
      <c r="V306" s="18">
        <v>0</v>
      </c>
      <c r="W306" s="18">
        <v>0</v>
      </c>
      <c r="X306" s="22">
        <v>54000</v>
      </c>
      <c r="Y306" s="16">
        <v>12</v>
      </c>
      <c r="Z306" s="23">
        <v>580.6</v>
      </c>
      <c r="AA306" s="22">
        <v>4500</v>
      </c>
      <c r="AB306" s="18">
        <v>93</v>
      </c>
      <c r="AC306" s="24">
        <v>0</v>
      </c>
      <c r="AD306" s="25">
        <f t="shared" si="29"/>
        <v>50</v>
      </c>
      <c r="AE306" s="18">
        <v>0</v>
      </c>
      <c r="AF306" s="18">
        <v>0</v>
      </c>
      <c r="AG306" s="18">
        <v>1000</v>
      </c>
      <c r="AH306" s="18">
        <v>1098</v>
      </c>
      <c r="AI306" s="14" t="s">
        <v>43</v>
      </c>
    </row>
    <row r="307" spans="1:35" ht="16.5" customHeight="1">
      <c r="A307">
        <v>4501</v>
      </c>
      <c r="B307" s="12" t="str">
        <f t="shared" si="24"/>
        <v>OverStock</v>
      </c>
      <c r="C307" s="13" t="s">
        <v>342</v>
      </c>
      <c r="D307" s="14" t="s">
        <v>96</v>
      </c>
      <c r="E307" s="15">
        <f t="shared" si="25"/>
        <v>28</v>
      </c>
      <c r="F307" s="16">
        <f t="shared" si="26"/>
        <v>5.7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21000</v>
      </c>
      <c r="N307" s="19" t="s">
        <v>42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21000</v>
      </c>
      <c r="U307" s="18">
        <v>0</v>
      </c>
      <c r="V307" s="18">
        <v>0</v>
      </c>
      <c r="W307" s="18">
        <v>0</v>
      </c>
      <c r="X307" s="22">
        <v>21000</v>
      </c>
      <c r="Y307" s="16">
        <v>28</v>
      </c>
      <c r="Z307" s="23">
        <v>5.7</v>
      </c>
      <c r="AA307" s="22">
        <v>750</v>
      </c>
      <c r="AB307" s="18">
        <v>3659</v>
      </c>
      <c r="AC307" s="24">
        <v>4.9000000000000004</v>
      </c>
      <c r="AD307" s="25">
        <f t="shared" si="29"/>
        <v>150</v>
      </c>
      <c r="AE307" s="18">
        <v>9000</v>
      </c>
      <c r="AF307" s="18">
        <v>22105</v>
      </c>
      <c r="AG307" s="18">
        <v>3008</v>
      </c>
      <c r="AH307" s="18">
        <v>1823</v>
      </c>
      <c r="AI307" s="14" t="s">
        <v>43</v>
      </c>
    </row>
    <row r="308" spans="1:35" ht="16.5" customHeight="1">
      <c r="A308">
        <v>4550</v>
      </c>
      <c r="B308" s="12" t="str">
        <f t="shared" si="24"/>
        <v>OverStock</v>
      </c>
      <c r="C308" s="13" t="s">
        <v>344</v>
      </c>
      <c r="D308" s="14" t="s">
        <v>96</v>
      </c>
      <c r="E308" s="15">
        <f t="shared" si="25"/>
        <v>35.700000000000003</v>
      </c>
      <c r="F308" s="16">
        <f t="shared" si="26"/>
        <v>24.7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321000</v>
      </c>
      <c r="N308" s="19" t="s">
        <v>42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264000</v>
      </c>
      <c r="U308" s="18">
        <v>0</v>
      </c>
      <c r="V308" s="18">
        <v>57000</v>
      </c>
      <c r="W308" s="18">
        <v>0</v>
      </c>
      <c r="X308" s="22">
        <v>321000</v>
      </c>
      <c r="Y308" s="16">
        <v>35.700000000000003</v>
      </c>
      <c r="Z308" s="23">
        <v>24.7</v>
      </c>
      <c r="AA308" s="22">
        <v>9000</v>
      </c>
      <c r="AB308" s="18">
        <v>12987</v>
      </c>
      <c r="AC308" s="24">
        <v>1.4</v>
      </c>
      <c r="AD308" s="25">
        <f t="shared" si="29"/>
        <v>100</v>
      </c>
      <c r="AE308" s="18">
        <v>6020</v>
      </c>
      <c r="AF308" s="18">
        <v>58417</v>
      </c>
      <c r="AG308" s="18">
        <v>62760</v>
      </c>
      <c r="AH308" s="18">
        <v>20360</v>
      </c>
      <c r="AI308" s="14" t="s">
        <v>43</v>
      </c>
    </row>
    <row r="309" spans="1:35" ht="16.5" customHeight="1">
      <c r="A309">
        <v>9202</v>
      </c>
      <c r="B309" s="12" t="str">
        <f t="shared" si="24"/>
        <v>None</v>
      </c>
      <c r="C309" s="13" t="s">
        <v>345</v>
      </c>
      <c r="D309" s="14" t="s">
        <v>96</v>
      </c>
      <c r="E309" s="15" t="str">
        <f t="shared" si="25"/>
        <v>前八週無拉料</v>
      </c>
      <c r="F309" s="16" t="str">
        <f t="shared" si="26"/>
        <v>--</v>
      </c>
      <c r="G309" s="16" t="str">
        <f t="shared" si="27"/>
        <v>--</v>
      </c>
      <c r="H309" s="16" t="str">
        <f t="shared" si="28"/>
        <v>--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0</v>
      </c>
      <c r="N309" s="19" t="s">
        <v>97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0</v>
      </c>
      <c r="U309" s="18">
        <v>0</v>
      </c>
      <c r="V309" s="18">
        <v>0</v>
      </c>
      <c r="W309" s="18">
        <v>0</v>
      </c>
      <c r="X309" s="22">
        <v>0</v>
      </c>
      <c r="Y309" s="16" t="s">
        <v>39</v>
      </c>
      <c r="Z309" s="23" t="s">
        <v>39</v>
      </c>
      <c r="AA309" s="22">
        <v>0</v>
      </c>
      <c r="AB309" s="18" t="s">
        <v>39</v>
      </c>
      <c r="AC309" s="24" t="s">
        <v>51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43</v>
      </c>
    </row>
    <row r="310" spans="1:35" ht="16.5" customHeight="1">
      <c r="A310">
        <v>4309</v>
      </c>
      <c r="B310" s="12" t="str">
        <f t="shared" si="24"/>
        <v>FCST</v>
      </c>
      <c r="C310" s="13" t="s">
        <v>346</v>
      </c>
      <c r="D310" s="14" t="s">
        <v>96</v>
      </c>
      <c r="E310" s="15" t="str">
        <f t="shared" si="25"/>
        <v>前八週無拉料</v>
      </c>
      <c r="F310" s="16">
        <f t="shared" si="26"/>
        <v>142.9</v>
      </c>
      <c r="G310" s="16" t="str">
        <f t="shared" si="27"/>
        <v>--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6000</v>
      </c>
      <c r="N310" s="19" t="s">
        <v>42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6000</v>
      </c>
      <c r="U310" s="18">
        <v>0</v>
      </c>
      <c r="V310" s="18">
        <v>0</v>
      </c>
      <c r="W310" s="18">
        <v>0</v>
      </c>
      <c r="X310" s="22">
        <v>6000</v>
      </c>
      <c r="Y310" s="16" t="s">
        <v>39</v>
      </c>
      <c r="Z310" s="23">
        <v>142.9</v>
      </c>
      <c r="AA310" s="22">
        <v>0</v>
      </c>
      <c r="AB310" s="18">
        <v>42</v>
      </c>
      <c r="AC310" s="24" t="s">
        <v>59</v>
      </c>
      <c r="AD310" s="25" t="str">
        <f t="shared" si="29"/>
        <v>F</v>
      </c>
      <c r="AE310" s="18">
        <v>1</v>
      </c>
      <c r="AF310" s="18">
        <v>81</v>
      </c>
      <c r="AG310" s="18">
        <v>364</v>
      </c>
      <c r="AH310" s="18">
        <v>400</v>
      </c>
      <c r="AI310" s="14" t="s">
        <v>43</v>
      </c>
    </row>
    <row r="311" spans="1:35" ht="16.5" customHeight="1">
      <c r="A311">
        <v>4513</v>
      </c>
      <c r="B311" s="12" t="str">
        <f t="shared" si="24"/>
        <v>OverStock</v>
      </c>
      <c r="C311" s="13" t="s">
        <v>347</v>
      </c>
      <c r="D311" s="14" t="s">
        <v>96</v>
      </c>
      <c r="E311" s="15">
        <f t="shared" si="25"/>
        <v>17</v>
      </c>
      <c r="F311" s="16">
        <f t="shared" si="26"/>
        <v>14.7</v>
      </c>
      <c r="G311" s="16">
        <f t="shared" si="27"/>
        <v>0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102000</v>
      </c>
      <c r="N311" s="19" t="s">
        <v>42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66000</v>
      </c>
      <c r="U311" s="18">
        <v>0</v>
      </c>
      <c r="V311" s="18">
        <v>36000</v>
      </c>
      <c r="W311" s="18">
        <v>0</v>
      </c>
      <c r="X311" s="22">
        <v>102000</v>
      </c>
      <c r="Y311" s="16">
        <v>17</v>
      </c>
      <c r="Z311" s="23">
        <v>14.7</v>
      </c>
      <c r="AA311" s="22">
        <v>6000</v>
      </c>
      <c r="AB311" s="18">
        <v>6924</v>
      </c>
      <c r="AC311" s="24">
        <v>1.2</v>
      </c>
      <c r="AD311" s="25">
        <f t="shared" si="29"/>
        <v>100</v>
      </c>
      <c r="AE311" s="18">
        <v>5952</v>
      </c>
      <c r="AF311" s="18">
        <v>47128</v>
      </c>
      <c r="AG311" s="18">
        <v>20526</v>
      </c>
      <c r="AH311" s="18">
        <v>5627</v>
      </c>
      <c r="AI311" s="14" t="s">
        <v>43</v>
      </c>
    </row>
    <row r="312" spans="1:35" ht="16.5" customHeight="1">
      <c r="A312">
        <v>4581</v>
      </c>
      <c r="B312" s="12" t="str">
        <f t="shared" si="24"/>
        <v>OverStock</v>
      </c>
      <c r="C312" s="13" t="s">
        <v>348</v>
      </c>
      <c r="D312" s="14" t="s">
        <v>96</v>
      </c>
      <c r="E312" s="15">
        <f t="shared" si="25"/>
        <v>18.7</v>
      </c>
      <c r="F312" s="16">
        <f t="shared" si="26"/>
        <v>87.5</v>
      </c>
      <c r="G312" s="16">
        <f t="shared" si="27"/>
        <v>0</v>
      </c>
      <c r="H312" s="16">
        <f t="shared" si="28"/>
        <v>0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21000</v>
      </c>
      <c r="N312" s="19" t="s">
        <v>42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21000</v>
      </c>
      <c r="U312" s="18">
        <v>0</v>
      </c>
      <c r="V312" s="18">
        <v>0</v>
      </c>
      <c r="W312" s="18">
        <v>0</v>
      </c>
      <c r="X312" s="22">
        <v>21000</v>
      </c>
      <c r="Y312" s="16">
        <v>18.7</v>
      </c>
      <c r="Z312" s="23">
        <v>87.5</v>
      </c>
      <c r="AA312" s="22">
        <v>1125</v>
      </c>
      <c r="AB312" s="18">
        <v>240</v>
      </c>
      <c r="AC312" s="24">
        <v>0.2</v>
      </c>
      <c r="AD312" s="25">
        <f t="shared" si="29"/>
        <v>50</v>
      </c>
      <c r="AE312" s="18">
        <v>0</v>
      </c>
      <c r="AF312" s="18">
        <v>1214</v>
      </c>
      <c r="AG312" s="18">
        <v>1210</v>
      </c>
      <c r="AH312" s="18">
        <v>1200</v>
      </c>
      <c r="AI312" s="14" t="s">
        <v>43</v>
      </c>
    </row>
    <row r="313" spans="1:35" ht="16.5" customHeight="1">
      <c r="A313">
        <v>4498</v>
      </c>
      <c r="B313" s="12" t="str">
        <f t="shared" si="24"/>
        <v>Normal</v>
      </c>
      <c r="C313" s="13" t="s">
        <v>350</v>
      </c>
      <c r="D313" s="14" t="s">
        <v>96</v>
      </c>
      <c r="E313" s="15">
        <f t="shared" si="25"/>
        <v>7.5</v>
      </c>
      <c r="F313" s="16">
        <f t="shared" si="26"/>
        <v>88.9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93000</v>
      </c>
      <c r="N313" s="19" t="s">
        <v>97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90000</v>
      </c>
      <c r="U313" s="18">
        <v>0</v>
      </c>
      <c r="V313" s="18">
        <v>3000</v>
      </c>
      <c r="W313" s="18">
        <v>0</v>
      </c>
      <c r="X313" s="22">
        <v>93000</v>
      </c>
      <c r="Y313" s="16">
        <v>7.5</v>
      </c>
      <c r="Z313" s="23">
        <v>88.9</v>
      </c>
      <c r="AA313" s="22">
        <v>12375</v>
      </c>
      <c r="AB313" s="18">
        <v>1046</v>
      </c>
      <c r="AC313" s="24">
        <v>0.1</v>
      </c>
      <c r="AD313" s="25">
        <f t="shared" si="29"/>
        <v>50</v>
      </c>
      <c r="AE313" s="18">
        <v>9413</v>
      </c>
      <c r="AF313" s="18">
        <v>0</v>
      </c>
      <c r="AG313" s="18">
        <v>0</v>
      </c>
      <c r="AH313" s="18">
        <v>0</v>
      </c>
      <c r="AI313" s="14" t="s">
        <v>43</v>
      </c>
    </row>
    <row r="314" spans="1:35" ht="16.5" customHeight="1">
      <c r="A314">
        <v>9074</v>
      </c>
      <c r="B314" s="12" t="str">
        <f t="shared" si="24"/>
        <v>Normal</v>
      </c>
      <c r="C314" s="13" t="s">
        <v>351</v>
      </c>
      <c r="D314" s="14" t="s">
        <v>96</v>
      </c>
      <c r="E314" s="15">
        <f t="shared" si="25"/>
        <v>1.6</v>
      </c>
      <c r="F314" s="16">
        <f t="shared" si="26"/>
        <v>2.6</v>
      </c>
      <c r="G314" s="16">
        <f t="shared" si="27"/>
        <v>9.1</v>
      </c>
      <c r="H314" s="16">
        <f t="shared" si="28"/>
        <v>14.7</v>
      </c>
      <c r="I314" s="17" t="str">
        <f>IFERROR(VLOOKUP(C314,#REF!,8,FALSE),"")</f>
        <v/>
      </c>
      <c r="J314" s="18">
        <v>704000</v>
      </c>
      <c r="K314" s="18">
        <v>192000</v>
      </c>
      <c r="L314" s="17" t="str">
        <f>IFERROR(VLOOKUP(C314,#REF!,11,FALSE),"")</f>
        <v/>
      </c>
      <c r="M314" s="18">
        <v>124000</v>
      </c>
      <c r="N314" s="19" t="s">
        <v>97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124000</v>
      </c>
      <c r="U314" s="18">
        <v>0</v>
      </c>
      <c r="V314" s="18">
        <v>0</v>
      </c>
      <c r="W314" s="18">
        <v>0</v>
      </c>
      <c r="X314" s="22">
        <v>828000</v>
      </c>
      <c r="Y314" s="16">
        <v>10.7</v>
      </c>
      <c r="Z314" s="23">
        <v>17.3</v>
      </c>
      <c r="AA314" s="22">
        <v>77500</v>
      </c>
      <c r="AB314" s="18">
        <v>47813</v>
      </c>
      <c r="AC314" s="24">
        <v>0.6</v>
      </c>
      <c r="AD314" s="25">
        <f t="shared" si="29"/>
        <v>100</v>
      </c>
      <c r="AE314" s="18">
        <v>31193</v>
      </c>
      <c r="AF314" s="18">
        <v>219716</v>
      </c>
      <c r="AG314" s="18">
        <v>228088</v>
      </c>
      <c r="AH314" s="18">
        <v>166247</v>
      </c>
      <c r="AI314" s="14" t="s">
        <v>43</v>
      </c>
    </row>
    <row r="315" spans="1:35" ht="16.5" customHeight="1">
      <c r="A315">
        <v>4544</v>
      </c>
      <c r="B315" s="12" t="str">
        <f t="shared" si="24"/>
        <v>Normal</v>
      </c>
      <c r="C315" s="13" t="s">
        <v>352</v>
      </c>
      <c r="D315" s="14" t="s">
        <v>96</v>
      </c>
      <c r="E315" s="15">
        <f t="shared" si="25"/>
        <v>0</v>
      </c>
      <c r="F315" s="16">
        <f t="shared" si="26"/>
        <v>0</v>
      </c>
      <c r="G315" s="16">
        <f t="shared" si="27"/>
        <v>8.4</v>
      </c>
      <c r="H315" s="16">
        <f t="shared" si="28"/>
        <v>20.399999999999999</v>
      </c>
      <c r="I315" s="17" t="str">
        <f>IFERROR(VLOOKUP(C315,#REF!,8,FALSE),"")</f>
        <v/>
      </c>
      <c r="J315" s="18">
        <v>160000</v>
      </c>
      <c r="K315" s="18">
        <v>40000</v>
      </c>
      <c r="L315" s="17" t="str">
        <f>IFERROR(VLOOKUP(C315,#REF!,11,FALSE),"")</f>
        <v/>
      </c>
      <c r="M315" s="18">
        <v>0</v>
      </c>
      <c r="N315" s="19" t="s">
        <v>97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160000</v>
      </c>
      <c r="Y315" s="16">
        <v>8.4</v>
      </c>
      <c r="Z315" s="23">
        <v>20.399999999999999</v>
      </c>
      <c r="AA315" s="22">
        <v>19000</v>
      </c>
      <c r="AB315" s="18">
        <v>7856</v>
      </c>
      <c r="AC315" s="24">
        <v>0.4</v>
      </c>
      <c r="AD315" s="25">
        <f t="shared" si="29"/>
        <v>50</v>
      </c>
      <c r="AE315" s="18">
        <v>0</v>
      </c>
      <c r="AF315" s="18">
        <v>42517</v>
      </c>
      <c r="AG315" s="18">
        <v>38186</v>
      </c>
      <c r="AH315" s="18">
        <v>21159</v>
      </c>
      <c r="AI315" s="14" t="s">
        <v>43</v>
      </c>
    </row>
    <row r="316" spans="1:35" ht="16.5" customHeight="1">
      <c r="A316">
        <v>4530</v>
      </c>
      <c r="B316" s="12" t="str">
        <f t="shared" si="24"/>
        <v>Normal</v>
      </c>
      <c r="C316" s="13" t="s">
        <v>353</v>
      </c>
      <c r="D316" s="14" t="s">
        <v>96</v>
      </c>
      <c r="E316" s="15">
        <f t="shared" si="25"/>
        <v>6.8</v>
      </c>
      <c r="F316" s="16">
        <f t="shared" si="26"/>
        <v>32.4</v>
      </c>
      <c r="G316" s="16">
        <f t="shared" si="27"/>
        <v>0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34000</v>
      </c>
      <c r="N316" s="19" t="s">
        <v>97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34000</v>
      </c>
      <c r="U316" s="18">
        <v>0</v>
      </c>
      <c r="V316" s="18">
        <v>0</v>
      </c>
      <c r="W316" s="18">
        <v>0</v>
      </c>
      <c r="X316" s="22">
        <v>34000</v>
      </c>
      <c r="Y316" s="16">
        <v>6.8</v>
      </c>
      <c r="Z316" s="23">
        <v>32.4</v>
      </c>
      <c r="AA316" s="22">
        <v>5000</v>
      </c>
      <c r="AB316" s="18">
        <v>1050</v>
      </c>
      <c r="AC316" s="24">
        <v>0.2</v>
      </c>
      <c r="AD316" s="25">
        <f t="shared" si="29"/>
        <v>50</v>
      </c>
      <c r="AE316" s="18">
        <v>9447</v>
      </c>
      <c r="AF316" s="18">
        <v>0</v>
      </c>
      <c r="AG316" s="18">
        <v>0</v>
      </c>
      <c r="AH316" s="18">
        <v>0</v>
      </c>
      <c r="AI316" s="14" t="s">
        <v>43</v>
      </c>
    </row>
    <row r="317" spans="1:35" ht="16.5" customHeight="1">
      <c r="A317">
        <v>5025</v>
      </c>
      <c r="B317" s="12" t="str">
        <f t="shared" si="24"/>
        <v>Normal</v>
      </c>
      <c r="C317" s="13" t="s">
        <v>354</v>
      </c>
      <c r="D317" s="14" t="s">
        <v>96</v>
      </c>
      <c r="E317" s="15">
        <f t="shared" si="25"/>
        <v>4</v>
      </c>
      <c r="F317" s="16">
        <f t="shared" si="26"/>
        <v>21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10000</v>
      </c>
      <c r="N317" s="19" t="s">
        <v>97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10000</v>
      </c>
      <c r="U317" s="18">
        <v>0</v>
      </c>
      <c r="V317" s="18">
        <v>0</v>
      </c>
      <c r="W317" s="18">
        <v>0</v>
      </c>
      <c r="X317" s="22">
        <v>10000</v>
      </c>
      <c r="Y317" s="16">
        <v>4</v>
      </c>
      <c r="Z317" s="23">
        <v>21</v>
      </c>
      <c r="AA317" s="22">
        <v>2500</v>
      </c>
      <c r="AB317" s="18">
        <v>476</v>
      </c>
      <c r="AC317" s="24">
        <v>0.2</v>
      </c>
      <c r="AD317" s="25">
        <f t="shared" si="29"/>
        <v>50</v>
      </c>
      <c r="AE317" s="18">
        <v>4281</v>
      </c>
      <c r="AF317" s="18">
        <v>0</v>
      </c>
      <c r="AG317" s="18">
        <v>0</v>
      </c>
      <c r="AH317" s="18">
        <v>0</v>
      </c>
      <c r="AI317" s="14" t="s">
        <v>43</v>
      </c>
    </row>
    <row r="318" spans="1:35" ht="16.5" customHeight="1">
      <c r="A318">
        <v>2786</v>
      </c>
      <c r="B318" s="12" t="str">
        <f t="shared" si="24"/>
        <v>OverStock</v>
      </c>
      <c r="C318" s="13" t="s">
        <v>355</v>
      </c>
      <c r="D318" s="14" t="s">
        <v>96</v>
      </c>
      <c r="E318" s="15">
        <f t="shared" si="25"/>
        <v>214.2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2785</v>
      </c>
      <c r="N318" s="19" t="s">
        <v>97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2785</v>
      </c>
      <c r="U318" s="18">
        <v>0</v>
      </c>
      <c r="V318" s="18">
        <v>0</v>
      </c>
      <c r="W318" s="18">
        <v>0</v>
      </c>
      <c r="X318" s="22">
        <v>2785</v>
      </c>
      <c r="Y318" s="16">
        <v>214.2</v>
      </c>
      <c r="Z318" s="23" t="s">
        <v>39</v>
      </c>
      <c r="AA318" s="22">
        <v>13</v>
      </c>
      <c r="AB318" s="18" t="s">
        <v>39</v>
      </c>
      <c r="AC318" s="24" t="s">
        <v>51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1347</v>
      </c>
      <c r="B319" s="12" t="str">
        <f t="shared" si="24"/>
        <v>Normal</v>
      </c>
      <c r="C319" s="13" t="s">
        <v>356</v>
      </c>
      <c r="D319" s="14" t="s">
        <v>96</v>
      </c>
      <c r="E319" s="15">
        <f t="shared" si="25"/>
        <v>0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0</v>
      </c>
      <c r="N319" s="19" t="s">
        <v>39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0</v>
      </c>
      <c r="Y319" s="16">
        <v>0</v>
      </c>
      <c r="Z319" s="23" t="s">
        <v>39</v>
      </c>
      <c r="AA319" s="22">
        <v>28</v>
      </c>
      <c r="AB319" s="18" t="s">
        <v>39</v>
      </c>
      <c r="AC319" s="24" t="s">
        <v>51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43</v>
      </c>
    </row>
    <row r="320" spans="1:35" ht="16.5" customHeight="1">
      <c r="A320">
        <v>4389</v>
      </c>
      <c r="B320" s="12" t="str">
        <f t="shared" si="24"/>
        <v>ZeroZero</v>
      </c>
      <c r="C320" s="13" t="s">
        <v>358</v>
      </c>
      <c r="D320" s="14" t="s">
        <v>96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17" t="str">
        <f>IFERROR(VLOOKUP(C320,#REF!,8,FALSE),"")</f>
        <v/>
      </c>
      <c r="J320" s="18">
        <v>140000</v>
      </c>
      <c r="K320" s="18">
        <v>500</v>
      </c>
      <c r="L320" s="17" t="str">
        <f>IFERROR(VLOOKUP(C320,#REF!,11,FALSE),"")</f>
        <v/>
      </c>
      <c r="M320" s="18">
        <v>0</v>
      </c>
      <c r="N320" s="19" t="s">
        <v>97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140000</v>
      </c>
      <c r="Y320" s="16" t="s">
        <v>39</v>
      </c>
      <c r="Z320" s="23" t="s">
        <v>39</v>
      </c>
      <c r="AA320" s="22">
        <v>0</v>
      </c>
      <c r="AB320" s="18" t="s">
        <v>39</v>
      </c>
      <c r="AC320" s="24" t="s">
        <v>51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43</v>
      </c>
    </row>
    <row r="321" spans="1:35" ht="16.5" customHeight="1">
      <c r="A321">
        <v>8921</v>
      </c>
      <c r="B321" s="12" t="str">
        <f t="shared" si="24"/>
        <v>OverStock</v>
      </c>
      <c r="C321" s="13" t="s">
        <v>359</v>
      </c>
      <c r="D321" s="14" t="s">
        <v>96</v>
      </c>
      <c r="E321" s="15">
        <f t="shared" si="25"/>
        <v>0.1</v>
      </c>
      <c r="F321" s="16" t="str">
        <f t="shared" si="26"/>
        <v>--</v>
      </c>
      <c r="G321" s="16">
        <f t="shared" si="27"/>
        <v>70.400000000000006</v>
      </c>
      <c r="H321" s="16" t="str">
        <f t="shared" si="28"/>
        <v>--</v>
      </c>
      <c r="I321" s="17" t="str">
        <f>IFERROR(VLOOKUP(C321,#REF!,8,FALSE),"")</f>
        <v/>
      </c>
      <c r="J321" s="18">
        <v>267000</v>
      </c>
      <c r="K321" s="18">
        <v>15000</v>
      </c>
      <c r="L321" s="17" t="str">
        <f>IFERROR(VLOOKUP(C321,#REF!,11,FALSE),"")</f>
        <v/>
      </c>
      <c r="M321" s="18">
        <v>360</v>
      </c>
      <c r="N321" s="19" t="s">
        <v>97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360</v>
      </c>
      <c r="U321" s="18">
        <v>0</v>
      </c>
      <c r="V321" s="18">
        <v>0</v>
      </c>
      <c r="W321" s="18">
        <v>0</v>
      </c>
      <c r="X321" s="22">
        <v>267360</v>
      </c>
      <c r="Y321" s="16">
        <v>70.5</v>
      </c>
      <c r="Z321" s="23" t="s">
        <v>39</v>
      </c>
      <c r="AA321" s="22">
        <v>3790</v>
      </c>
      <c r="AB321" s="18" t="s">
        <v>39</v>
      </c>
      <c r="AC321" s="24" t="s">
        <v>51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customHeight="1">
      <c r="A322">
        <v>4244</v>
      </c>
      <c r="B322" s="12" t="str">
        <f t="shared" si="24"/>
        <v>OverStock</v>
      </c>
      <c r="C322" s="13" t="s">
        <v>363</v>
      </c>
      <c r="D322" s="14" t="s">
        <v>96</v>
      </c>
      <c r="E322" s="15">
        <f t="shared" si="25"/>
        <v>11.5</v>
      </c>
      <c r="F322" s="16">
        <f t="shared" si="26"/>
        <v>16.600000000000001</v>
      </c>
      <c r="G322" s="16">
        <f t="shared" si="27"/>
        <v>8</v>
      </c>
      <c r="H322" s="16">
        <f t="shared" si="28"/>
        <v>11.5</v>
      </c>
      <c r="I322" s="17" t="str">
        <f>IFERROR(VLOOKUP(C322,#REF!,8,FALSE),"")</f>
        <v/>
      </c>
      <c r="J322" s="18">
        <v>6000</v>
      </c>
      <c r="K322" s="18">
        <v>0</v>
      </c>
      <c r="L322" s="17" t="str">
        <f>IFERROR(VLOOKUP(C322,#REF!,11,FALSE),"")</f>
        <v/>
      </c>
      <c r="M322" s="18">
        <v>8610</v>
      </c>
      <c r="N322" s="19" t="s">
        <v>97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8610</v>
      </c>
      <c r="U322" s="18">
        <v>0</v>
      </c>
      <c r="V322" s="18">
        <v>0</v>
      </c>
      <c r="W322" s="18">
        <v>0</v>
      </c>
      <c r="X322" s="22">
        <v>14610</v>
      </c>
      <c r="Y322" s="16">
        <v>19.5</v>
      </c>
      <c r="Z322" s="23">
        <v>28.1</v>
      </c>
      <c r="AA322" s="22">
        <v>750</v>
      </c>
      <c r="AB322" s="18">
        <v>520</v>
      </c>
      <c r="AC322" s="24">
        <v>0.7</v>
      </c>
      <c r="AD322" s="25">
        <f t="shared" si="29"/>
        <v>100</v>
      </c>
      <c r="AE322" s="18">
        <v>0</v>
      </c>
      <c r="AF322" s="18">
        <v>3265</v>
      </c>
      <c r="AG322" s="18">
        <v>1412</v>
      </c>
      <c r="AH322" s="18">
        <v>0</v>
      </c>
      <c r="AI322" s="14" t="s">
        <v>43</v>
      </c>
    </row>
    <row r="323" spans="1:35" ht="16.5" customHeight="1">
      <c r="A323">
        <v>5108</v>
      </c>
      <c r="B323" s="12" t="str">
        <f t="shared" si="24"/>
        <v>Normal</v>
      </c>
      <c r="C323" s="13" t="s">
        <v>364</v>
      </c>
      <c r="D323" s="14" t="s">
        <v>96</v>
      </c>
      <c r="E323" s="15">
        <f t="shared" si="25"/>
        <v>0</v>
      </c>
      <c r="F323" s="16">
        <f t="shared" si="26"/>
        <v>0</v>
      </c>
      <c r="G323" s="16">
        <f t="shared" si="27"/>
        <v>8</v>
      </c>
      <c r="H323" s="16">
        <f t="shared" si="28"/>
        <v>6.2</v>
      </c>
      <c r="I323" s="17" t="str">
        <f>IFERROR(VLOOKUP(C323,#REF!,8,FALSE),"")</f>
        <v/>
      </c>
      <c r="J323" s="18">
        <v>2000</v>
      </c>
      <c r="K323" s="18">
        <v>2000</v>
      </c>
      <c r="L323" s="17" t="str">
        <f>IFERROR(VLOOKUP(C323,#REF!,11,FALSE),"")</f>
        <v/>
      </c>
      <c r="M323" s="18">
        <v>0</v>
      </c>
      <c r="N323" s="19" t="s">
        <v>42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2000</v>
      </c>
      <c r="Y323" s="16">
        <v>8</v>
      </c>
      <c r="Z323" s="23">
        <v>6.2</v>
      </c>
      <c r="AA323" s="22">
        <v>250</v>
      </c>
      <c r="AB323" s="18">
        <v>322</v>
      </c>
      <c r="AC323" s="24">
        <v>1.3</v>
      </c>
      <c r="AD323" s="25">
        <f t="shared" si="29"/>
        <v>100</v>
      </c>
      <c r="AE323" s="18">
        <v>0</v>
      </c>
      <c r="AF323" s="18">
        <v>1553</v>
      </c>
      <c r="AG323" s="18">
        <v>1801</v>
      </c>
      <c r="AH323" s="18">
        <v>1140</v>
      </c>
      <c r="AI323" s="14" t="s">
        <v>43</v>
      </c>
    </row>
    <row r="324" spans="1:35" ht="16.5" customHeight="1">
      <c r="A324">
        <v>4276</v>
      </c>
      <c r="B324" s="12" t="str">
        <f t="shared" ref="B324:B383" si="30">IF(OR(AA324=0,LEN(AA324)=0)*OR(AB324=0,LEN(AB324)=0),IF(X324&gt;0,"ZeroZero","None"),IF(IF(LEN(Y324)=0,0,Y324)&gt;16,"OverStock",IF(AA324=0,"FCST","Normal")))</f>
        <v>ZeroZero</v>
      </c>
      <c r="C324" s="13" t="s">
        <v>367</v>
      </c>
      <c r="D324" s="14" t="s">
        <v>96</v>
      </c>
      <c r="E324" s="15" t="str">
        <f t="shared" ref="E324:E383" si="31">IF(AA324=0,"前八週無拉料",ROUND(M324/AA324,1))</f>
        <v>前八週無拉料</v>
      </c>
      <c r="F324" s="16" t="str">
        <f t="shared" ref="F324:F383" si="32">IF(OR(AB324=0,LEN(AB324)=0),"--",ROUND(M324/AB324,1))</f>
        <v>--</v>
      </c>
      <c r="G324" s="16" t="str">
        <f t="shared" ref="G324:G383" si="33">IF(AA324=0,"--",ROUND(J324/AA324,1))</f>
        <v>--</v>
      </c>
      <c r="H324" s="16" t="str">
        <f t="shared" ref="H324:H383" si="34">IF(OR(AB324=0,LEN(AB324)=0),"--",ROUND(J324/AB324,1))</f>
        <v>--</v>
      </c>
      <c r="I324" s="17" t="str">
        <f>IFERROR(VLOOKUP(C324,#REF!,8,FALSE),"")</f>
        <v/>
      </c>
      <c r="J324" s="18">
        <v>100000</v>
      </c>
      <c r="K324" s="18">
        <v>0</v>
      </c>
      <c r="L324" s="17" t="str">
        <f>IFERROR(VLOOKUP(C324,#REF!,11,FALSE),"")</f>
        <v/>
      </c>
      <c r="M324" s="18">
        <v>0</v>
      </c>
      <c r="N324" s="19" t="s">
        <v>39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100000</v>
      </c>
      <c r="Y324" s="16" t="s">
        <v>39</v>
      </c>
      <c r="Z324" s="23" t="s">
        <v>39</v>
      </c>
      <c r="AA324" s="22">
        <v>0</v>
      </c>
      <c r="AB324" s="18" t="s">
        <v>39</v>
      </c>
      <c r="AC324" s="24" t="s">
        <v>51</v>
      </c>
      <c r="AD324" s="25" t="str">
        <f t="shared" ref="AD324:AD383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43</v>
      </c>
    </row>
    <row r="325" spans="1:35" ht="16.5" customHeight="1">
      <c r="A325">
        <v>8743</v>
      </c>
      <c r="B325" s="12" t="str">
        <f t="shared" si="30"/>
        <v>None</v>
      </c>
      <c r="C325" s="13" t="s">
        <v>368</v>
      </c>
      <c r="D325" s="14" t="s">
        <v>96</v>
      </c>
      <c r="E325" s="15" t="str">
        <f t="shared" si="31"/>
        <v>前八週無拉料</v>
      </c>
      <c r="F325" s="16" t="str">
        <f t="shared" si="32"/>
        <v>--</v>
      </c>
      <c r="G325" s="16" t="str">
        <f t="shared" si="33"/>
        <v>--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42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0</v>
      </c>
      <c r="Y325" s="16" t="s">
        <v>39</v>
      </c>
      <c r="Z325" s="23" t="s">
        <v>39</v>
      </c>
      <c r="AA325" s="22">
        <v>0</v>
      </c>
      <c r="AB325" s="18" t="s">
        <v>39</v>
      </c>
      <c r="AC325" s="24" t="s">
        <v>51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43</v>
      </c>
    </row>
    <row r="326" spans="1:35" ht="16.5" customHeight="1">
      <c r="A326">
        <v>4507</v>
      </c>
      <c r="B326" s="12" t="str">
        <f t="shared" si="30"/>
        <v>FCST</v>
      </c>
      <c r="C326" s="13" t="s">
        <v>369</v>
      </c>
      <c r="D326" s="14" t="s">
        <v>96</v>
      </c>
      <c r="E326" s="15" t="str">
        <f t="shared" si="31"/>
        <v>前八週無拉料</v>
      </c>
      <c r="F326" s="16">
        <f t="shared" si="32"/>
        <v>7.2</v>
      </c>
      <c r="G326" s="16" t="str">
        <f t="shared" si="33"/>
        <v>--</v>
      </c>
      <c r="H326" s="16">
        <f t="shared" si="34"/>
        <v>10.5</v>
      </c>
      <c r="I326" s="17" t="str">
        <f>IFERROR(VLOOKUP(C326,#REF!,8,FALSE),"")</f>
        <v/>
      </c>
      <c r="J326" s="18">
        <v>41000</v>
      </c>
      <c r="K326" s="18">
        <v>17000</v>
      </c>
      <c r="L326" s="17" t="str">
        <f>IFERROR(VLOOKUP(C326,#REF!,11,FALSE),"")</f>
        <v/>
      </c>
      <c r="M326" s="18">
        <v>28000</v>
      </c>
      <c r="N326" s="19" t="s">
        <v>42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10000</v>
      </c>
      <c r="U326" s="18">
        <v>0</v>
      </c>
      <c r="V326" s="18">
        <v>18000</v>
      </c>
      <c r="W326" s="18">
        <v>0</v>
      </c>
      <c r="X326" s="22">
        <v>69000</v>
      </c>
      <c r="Y326" s="16" t="s">
        <v>39</v>
      </c>
      <c r="Z326" s="23">
        <v>17.7</v>
      </c>
      <c r="AA326" s="22">
        <v>0</v>
      </c>
      <c r="AB326" s="18">
        <v>3889</v>
      </c>
      <c r="AC326" s="24" t="s">
        <v>59</v>
      </c>
      <c r="AD326" s="25" t="str">
        <f t="shared" si="35"/>
        <v>F</v>
      </c>
      <c r="AE326" s="18">
        <v>0</v>
      </c>
      <c r="AF326" s="18">
        <v>27500</v>
      </c>
      <c r="AG326" s="18">
        <v>7500</v>
      </c>
      <c r="AH326" s="18">
        <v>7500</v>
      </c>
      <c r="AI326" s="14" t="s">
        <v>43</v>
      </c>
    </row>
    <row r="327" spans="1:35" ht="16.5" customHeight="1">
      <c r="A327">
        <v>4526</v>
      </c>
      <c r="B327" s="12" t="str">
        <f t="shared" si="30"/>
        <v>Normal</v>
      </c>
      <c r="C327" s="13" t="s">
        <v>370</v>
      </c>
      <c r="D327" s="14" t="s">
        <v>96</v>
      </c>
      <c r="E327" s="15">
        <f t="shared" si="31"/>
        <v>7</v>
      </c>
      <c r="F327" s="16">
        <f t="shared" si="32"/>
        <v>4.7</v>
      </c>
      <c r="G327" s="16">
        <f t="shared" si="33"/>
        <v>5</v>
      </c>
      <c r="H327" s="16">
        <f t="shared" si="34"/>
        <v>3.3</v>
      </c>
      <c r="I327" s="17" t="str">
        <f>IFERROR(VLOOKUP(C327,#REF!,8,FALSE),"")</f>
        <v/>
      </c>
      <c r="J327" s="18">
        <v>45000</v>
      </c>
      <c r="K327" s="18">
        <v>0</v>
      </c>
      <c r="L327" s="17" t="str">
        <f>IFERROR(VLOOKUP(C327,#REF!,11,FALSE),"")</f>
        <v/>
      </c>
      <c r="M327" s="18">
        <v>63000</v>
      </c>
      <c r="N327" s="19" t="s">
        <v>42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63000</v>
      </c>
      <c r="U327" s="18">
        <v>0</v>
      </c>
      <c r="V327" s="18">
        <v>0</v>
      </c>
      <c r="W327" s="18">
        <v>0</v>
      </c>
      <c r="X327" s="22">
        <v>108000</v>
      </c>
      <c r="Y327" s="16">
        <v>12</v>
      </c>
      <c r="Z327" s="23">
        <v>8</v>
      </c>
      <c r="AA327" s="22">
        <v>9000</v>
      </c>
      <c r="AB327" s="18">
        <v>13473</v>
      </c>
      <c r="AC327" s="24">
        <v>1.5</v>
      </c>
      <c r="AD327" s="25">
        <f t="shared" si="35"/>
        <v>100</v>
      </c>
      <c r="AE327" s="18">
        <v>14973</v>
      </c>
      <c r="AF327" s="18">
        <v>79400</v>
      </c>
      <c r="AG327" s="18">
        <v>33600</v>
      </c>
      <c r="AH327" s="18">
        <v>17472</v>
      </c>
      <c r="AI327" s="14" t="s">
        <v>43</v>
      </c>
    </row>
    <row r="328" spans="1:35" ht="16.5" customHeight="1">
      <c r="A328">
        <v>4580</v>
      </c>
      <c r="B328" s="12" t="str">
        <f t="shared" si="30"/>
        <v>OverStock</v>
      </c>
      <c r="C328" s="13" t="s">
        <v>374</v>
      </c>
      <c r="D328" s="14" t="s">
        <v>96</v>
      </c>
      <c r="E328" s="15">
        <f t="shared" si="31"/>
        <v>1.8</v>
      </c>
      <c r="F328" s="16">
        <f t="shared" si="32"/>
        <v>9.6</v>
      </c>
      <c r="G328" s="16">
        <f t="shared" si="33"/>
        <v>25</v>
      </c>
      <c r="H328" s="16">
        <f t="shared" si="34"/>
        <v>136.80000000000001</v>
      </c>
      <c r="I328" s="17" t="str">
        <f>IFERROR(VLOOKUP(C328,#REF!,8,FALSE),"")</f>
        <v/>
      </c>
      <c r="J328" s="18">
        <v>300000</v>
      </c>
      <c r="K328" s="18">
        <v>0</v>
      </c>
      <c r="L328" s="17" t="str">
        <f>IFERROR(VLOOKUP(C328,#REF!,11,FALSE),"")</f>
        <v/>
      </c>
      <c r="M328" s="18">
        <v>21000</v>
      </c>
      <c r="N328" s="19" t="s">
        <v>42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21000</v>
      </c>
      <c r="W328" s="18">
        <v>0</v>
      </c>
      <c r="X328" s="22">
        <v>321000</v>
      </c>
      <c r="Y328" s="16">
        <v>26.8</v>
      </c>
      <c r="Z328" s="23">
        <v>146.4</v>
      </c>
      <c r="AA328" s="22">
        <v>12000</v>
      </c>
      <c r="AB328" s="18">
        <v>2193</v>
      </c>
      <c r="AC328" s="24">
        <v>0.2</v>
      </c>
      <c r="AD328" s="25">
        <f t="shared" si="35"/>
        <v>50</v>
      </c>
      <c r="AE328" s="18">
        <v>1869</v>
      </c>
      <c r="AF328" s="18">
        <v>6991</v>
      </c>
      <c r="AG328" s="18">
        <v>12547</v>
      </c>
      <c r="AH328" s="18">
        <v>3200</v>
      </c>
      <c r="AI328" s="14" t="s">
        <v>43</v>
      </c>
    </row>
    <row r="329" spans="1:35" ht="16.5" customHeight="1">
      <c r="A329">
        <v>6405</v>
      </c>
      <c r="B329" s="12" t="str">
        <f t="shared" si="30"/>
        <v>OverStock</v>
      </c>
      <c r="C329" s="13" t="s">
        <v>377</v>
      </c>
      <c r="D329" s="14" t="s">
        <v>96</v>
      </c>
      <c r="E329" s="15">
        <f t="shared" si="31"/>
        <v>37.299999999999997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42000</v>
      </c>
      <c r="N329" s="19" t="s">
        <v>97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42000</v>
      </c>
      <c r="U329" s="18">
        <v>0</v>
      </c>
      <c r="V329" s="18">
        <v>0</v>
      </c>
      <c r="W329" s="18">
        <v>0</v>
      </c>
      <c r="X329" s="22">
        <v>42000</v>
      </c>
      <c r="Y329" s="16">
        <v>37.299999999999997</v>
      </c>
      <c r="Z329" s="23" t="s">
        <v>39</v>
      </c>
      <c r="AA329" s="22">
        <v>1125</v>
      </c>
      <c r="AB329" s="18" t="s">
        <v>39</v>
      </c>
      <c r="AC329" s="24" t="s">
        <v>51</v>
      </c>
      <c r="AD329" s="25" t="str">
        <f t="shared" si="35"/>
        <v>E</v>
      </c>
      <c r="AE329" s="18">
        <v>0</v>
      </c>
      <c r="AF329" s="18">
        <v>0</v>
      </c>
      <c r="AG329" s="18">
        <v>0</v>
      </c>
      <c r="AH329" s="18">
        <v>0</v>
      </c>
      <c r="AI329" s="14" t="s">
        <v>43</v>
      </c>
    </row>
    <row r="330" spans="1:35" ht="16.5" customHeight="1">
      <c r="A330">
        <v>5889</v>
      </c>
      <c r="B330" s="12" t="str">
        <f t="shared" si="30"/>
        <v>Normal</v>
      </c>
      <c r="C330" s="13" t="s">
        <v>378</v>
      </c>
      <c r="D330" s="14" t="s">
        <v>96</v>
      </c>
      <c r="E330" s="15">
        <f t="shared" si="31"/>
        <v>2.7</v>
      </c>
      <c r="F330" s="16">
        <f t="shared" si="32"/>
        <v>32.799999999999997</v>
      </c>
      <c r="G330" s="16">
        <f t="shared" si="33"/>
        <v>0</v>
      </c>
      <c r="H330" s="16">
        <f t="shared" si="34"/>
        <v>0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111000</v>
      </c>
      <c r="N330" s="19" t="s">
        <v>42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102000</v>
      </c>
      <c r="U330" s="18">
        <v>0</v>
      </c>
      <c r="V330" s="18">
        <v>9000</v>
      </c>
      <c r="W330" s="18">
        <v>0</v>
      </c>
      <c r="X330" s="22">
        <v>111000</v>
      </c>
      <c r="Y330" s="16">
        <v>2.7</v>
      </c>
      <c r="Z330" s="23">
        <v>32.799999999999997</v>
      </c>
      <c r="AA330" s="22">
        <v>40500</v>
      </c>
      <c r="AB330" s="18">
        <v>3388</v>
      </c>
      <c r="AC330" s="24">
        <v>0.1</v>
      </c>
      <c r="AD330" s="25">
        <f t="shared" si="35"/>
        <v>50</v>
      </c>
      <c r="AE330" s="18">
        <v>30494</v>
      </c>
      <c r="AF330" s="18">
        <v>0</v>
      </c>
      <c r="AG330" s="18">
        <v>0</v>
      </c>
      <c r="AH330" s="18">
        <v>0</v>
      </c>
      <c r="AI330" s="14" t="s">
        <v>43</v>
      </c>
    </row>
    <row r="331" spans="1:35" ht="16.5" customHeight="1">
      <c r="A331">
        <v>8956</v>
      </c>
      <c r="B331" s="12" t="str">
        <f t="shared" si="30"/>
        <v>OverStock</v>
      </c>
      <c r="C331" s="13" t="s">
        <v>379</v>
      </c>
      <c r="D331" s="14" t="s">
        <v>96</v>
      </c>
      <c r="E331" s="15">
        <f t="shared" si="31"/>
        <v>0</v>
      </c>
      <c r="F331" s="16">
        <f t="shared" si="32"/>
        <v>0</v>
      </c>
      <c r="G331" s="16">
        <f t="shared" si="33"/>
        <v>44.1</v>
      </c>
      <c r="H331" s="16">
        <f t="shared" si="34"/>
        <v>19.7</v>
      </c>
      <c r="I331" s="17" t="str">
        <f>IFERROR(VLOOKUP(C331,#REF!,8,FALSE),"")</f>
        <v/>
      </c>
      <c r="J331" s="18">
        <v>4160000</v>
      </c>
      <c r="K331" s="18">
        <v>2700000</v>
      </c>
      <c r="L331" s="17" t="str">
        <f>IFERROR(VLOOKUP(C331,#REF!,11,FALSE),"")</f>
        <v/>
      </c>
      <c r="M331" s="18">
        <v>0</v>
      </c>
      <c r="N331" s="19" t="s">
        <v>39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4160000</v>
      </c>
      <c r="Y331" s="16">
        <v>44.1</v>
      </c>
      <c r="Z331" s="23">
        <v>19.7</v>
      </c>
      <c r="AA331" s="22">
        <v>94375</v>
      </c>
      <c r="AB331" s="18">
        <v>211436</v>
      </c>
      <c r="AC331" s="24">
        <v>2.2000000000000002</v>
      </c>
      <c r="AD331" s="25">
        <f t="shared" si="35"/>
        <v>150</v>
      </c>
      <c r="AE331" s="18">
        <v>0</v>
      </c>
      <c r="AF331" s="18">
        <v>1001099</v>
      </c>
      <c r="AG331" s="18">
        <v>1122034</v>
      </c>
      <c r="AH331" s="18">
        <v>451263</v>
      </c>
      <c r="AI331" s="14" t="s">
        <v>43</v>
      </c>
    </row>
    <row r="332" spans="1:35" ht="16.5" customHeight="1">
      <c r="A332">
        <v>8920</v>
      </c>
      <c r="B332" s="12" t="str">
        <f t="shared" si="30"/>
        <v>Normal</v>
      </c>
      <c r="C332" s="13" t="s">
        <v>380</v>
      </c>
      <c r="D332" s="14" t="s">
        <v>96</v>
      </c>
      <c r="E332" s="15">
        <f t="shared" si="31"/>
        <v>4</v>
      </c>
      <c r="F332" s="16">
        <f t="shared" si="32"/>
        <v>51.1</v>
      </c>
      <c r="G332" s="16">
        <f t="shared" si="33"/>
        <v>0</v>
      </c>
      <c r="H332" s="16">
        <f t="shared" si="34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265000</v>
      </c>
      <c r="N332" s="19" t="s">
        <v>97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265000</v>
      </c>
      <c r="U332" s="18">
        <v>0</v>
      </c>
      <c r="V332" s="18">
        <v>0</v>
      </c>
      <c r="W332" s="18">
        <v>0</v>
      </c>
      <c r="X332" s="22">
        <v>265000</v>
      </c>
      <c r="Y332" s="16">
        <v>4</v>
      </c>
      <c r="Z332" s="23">
        <v>51.1</v>
      </c>
      <c r="AA332" s="22">
        <v>66875</v>
      </c>
      <c r="AB332" s="18">
        <v>5186</v>
      </c>
      <c r="AC332" s="24">
        <v>0.1</v>
      </c>
      <c r="AD332" s="25">
        <f t="shared" si="35"/>
        <v>50</v>
      </c>
      <c r="AE332" s="18">
        <v>46672</v>
      </c>
      <c r="AF332" s="18">
        <v>0</v>
      </c>
      <c r="AG332" s="18">
        <v>0</v>
      </c>
      <c r="AH332" s="18">
        <v>0</v>
      </c>
      <c r="AI332" s="14" t="s">
        <v>43</v>
      </c>
    </row>
    <row r="333" spans="1:35" ht="16.5" customHeight="1">
      <c r="A333">
        <v>2787</v>
      </c>
      <c r="B333" s="12" t="str">
        <f t="shared" si="30"/>
        <v>FCST</v>
      </c>
      <c r="C333" s="13" t="s">
        <v>383</v>
      </c>
      <c r="D333" s="14" t="s">
        <v>96</v>
      </c>
      <c r="E333" s="15" t="str">
        <f t="shared" si="31"/>
        <v>前八週無拉料</v>
      </c>
      <c r="F333" s="16">
        <f t="shared" si="32"/>
        <v>0</v>
      </c>
      <c r="G333" s="16" t="str">
        <f t="shared" si="33"/>
        <v>--</v>
      </c>
      <c r="H333" s="16">
        <f t="shared" si="34"/>
        <v>203.6</v>
      </c>
      <c r="I333" s="17" t="str">
        <f>IFERROR(VLOOKUP(C333,#REF!,8,FALSE),"")</f>
        <v/>
      </c>
      <c r="J333" s="18">
        <v>760000</v>
      </c>
      <c r="K333" s="18">
        <v>440000</v>
      </c>
      <c r="L333" s="17" t="str">
        <f>IFERROR(VLOOKUP(C333,#REF!,11,FALSE),"")</f>
        <v/>
      </c>
      <c r="M333" s="18">
        <v>0</v>
      </c>
      <c r="N333" s="19" t="s">
        <v>97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760000</v>
      </c>
      <c r="Y333" s="16" t="s">
        <v>39</v>
      </c>
      <c r="Z333" s="23">
        <v>203.6</v>
      </c>
      <c r="AA333" s="22">
        <v>0</v>
      </c>
      <c r="AB333" s="18">
        <v>3733</v>
      </c>
      <c r="AC333" s="24" t="s">
        <v>59</v>
      </c>
      <c r="AD333" s="25" t="str">
        <f t="shared" si="35"/>
        <v>F</v>
      </c>
      <c r="AE333" s="18">
        <v>1600</v>
      </c>
      <c r="AF333" s="18">
        <v>6400</v>
      </c>
      <c r="AG333" s="18">
        <v>35200</v>
      </c>
      <c r="AH333" s="18">
        <v>44800</v>
      </c>
      <c r="AI333" s="14" t="s">
        <v>43</v>
      </c>
    </row>
    <row r="334" spans="1:35" ht="16.5" customHeight="1">
      <c r="A334">
        <v>2924</v>
      </c>
      <c r="B334" s="12" t="str">
        <f t="shared" si="30"/>
        <v>OverStock</v>
      </c>
      <c r="C334" s="13" t="s">
        <v>384</v>
      </c>
      <c r="D334" s="14" t="s">
        <v>96</v>
      </c>
      <c r="E334" s="15">
        <f t="shared" si="31"/>
        <v>0</v>
      </c>
      <c r="F334" s="16">
        <f t="shared" si="32"/>
        <v>0</v>
      </c>
      <c r="G334" s="16">
        <f t="shared" si="33"/>
        <v>62.9</v>
      </c>
      <c r="H334" s="16">
        <f t="shared" si="34"/>
        <v>80.400000000000006</v>
      </c>
      <c r="I334" s="17" t="str">
        <f>IFERROR(VLOOKUP(C334,#REF!,8,FALSE),"")</f>
        <v/>
      </c>
      <c r="J334" s="18">
        <v>2475000</v>
      </c>
      <c r="K334" s="18">
        <v>1230000</v>
      </c>
      <c r="L334" s="17" t="str">
        <f>IFERROR(VLOOKUP(C334,#REF!,11,FALSE),"")</f>
        <v/>
      </c>
      <c r="M334" s="18">
        <v>0</v>
      </c>
      <c r="N334" s="19" t="s">
        <v>97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0</v>
      </c>
      <c r="U334" s="18">
        <v>0</v>
      </c>
      <c r="V334" s="18">
        <v>0</v>
      </c>
      <c r="W334" s="18">
        <v>0</v>
      </c>
      <c r="X334" s="22">
        <v>2475000</v>
      </c>
      <c r="Y334" s="16">
        <v>62.9</v>
      </c>
      <c r="Z334" s="23">
        <v>80.400000000000006</v>
      </c>
      <c r="AA334" s="22">
        <v>39375</v>
      </c>
      <c r="AB334" s="18">
        <v>30793</v>
      </c>
      <c r="AC334" s="24">
        <v>0.8</v>
      </c>
      <c r="AD334" s="25">
        <f t="shared" si="35"/>
        <v>100</v>
      </c>
      <c r="AE334" s="18">
        <v>14199</v>
      </c>
      <c r="AF334" s="18">
        <v>152886</v>
      </c>
      <c r="AG334" s="18">
        <v>148732</v>
      </c>
      <c r="AH334" s="18">
        <v>90291</v>
      </c>
      <c r="AI334" s="14" t="s">
        <v>43</v>
      </c>
    </row>
    <row r="335" spans="1:35" ht="16.5" customHeight="1">
      <c r="A335">
        <v>1274</v>
      </c>
      <c r="B335" s="12" t="str">
        <f t="shared" si="30"/>
        <v>OverStock</v>
      </c>
      <c r="C335" s="13" t="s">
        <v>385</v>
      </c>
      <c r="D335" s="14" t="s">
        <v>96</v>
      </c>
      <c r="E335" s="15">
        <f t="shared" si="31"/>
        <v>8.6</v>
      </c>
      <c r="F335" s="16">
        <f t="shared" si="32"/>
        <v>7.7</v>
      </c>
      <c r="G335" s="16">
        <f t="shared" si="33"/>
        <v>14.5</v>
      </c>
      <c r="H335" s="16">
        <f t="shared" si="34"/>
        <v>13.1</v>
      </c>
      <c r="I335" s="17" t="str">
        <f>IFERROR(VLOOKUP(C335,#REF!,8,FALSE),"")</f>
        <v/>
      </c>
      <c r="J335" s="18">
        <v>712000</v>
      </c>
      <c r="K335" s="18">
        <v>176000</v>
      </c>
      <c r="L335" s="17" t="str">
        <f>IFERROR(VLOOKUP(C335,#REF!,11,FALSE),"")</f>
        <v/>
      </c>
      <c r="M335" s="18">
        <v>420000</v>
      </c>
      <c r="N335" s="19" t="s">
        <v>42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420000</v>
      </c>
      <c r="U335" s="18">
        <v>0</v>
      </c>
      <c r="V335" s="18">
        <v>0</v>
      </c>
      <c r="W335" s="18">
        <v>0</v>
      </c>
      <c r="X335" s="22">
        <v>1132000</v>
      </c>
      <c r="Y335" s="16">
        <v>23.1</v>
      </c>
      <c r="Z335" s="23">
        <v>20.8</v>
      </c>
      <c r="AA335" s="22">
        <v>49000</v>
      </c>
      <c r="AB335" s="18">
        <v>54333</v>
      </c>
      <c r="AC335" s="24">
        <v>1.1000000000000001</v>
      </c>
      <c r="AD335" s="25">
        <f t="shared" si="35"/>
        <v>100</v>
      </c>
      <c r="AE335" s="18">
        <v>0</v>
      </c>
      <c r="AF335" s="18">
        <v>315000</v>
      </c>
      <c r="AG335" s="18">
        <v>246000</v>
      </c>
      <c r="AH335" s="18">
        <v>201000</v>
      </c>
      <c r="AI335" s="14" t="s">
        <v>43</v>
      </c>
    </row>
    <row r="336" spans="1:35" ht="16.5" customHeight="1">
      <c r="A336">
        <v>1275</v>
      </c>
      <c r="B336" s="12" t="str">
        <f t="shared" si="30"/>
        <v>FCST</v>
      </c>
      <c r="C336" s="13" t="s">
        <v>386</v>
      </c>
      <c r="D336" s="14" t="s">
        <v>96</v>
      </c>
      <c r="E336" s="15" t="str">
        <f t="shared" si="31"/>
        <v>前八週無拉料</v>
      </c>
      <c r="F336" s="16">
        <f t="shared" si="32"/>
        <v>60.1</v>
      </c>
      <c r="G336" s="16" t="str">
        <f t="shared" si="33"/>
        <v>--</v>
      </c>
      <c r="H336" s="16">
        <f t="shared" si="34"/>
        <v>0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20000</v>
      </c>
      <c r="N336" s="19" t="s">
        <v>42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20000</v>
      </c>
      <c r="U336" s="18">
        <v>0</v>
      </c>
      <c r="V336" s="18">
        <v>0</v>
      </c>
      <c r="W336" s="18">
        <v>0</v>
      </c>
      <c r="X336" s="22">
        <v>20000</v>
      </c>
      <c r="Y336" s="16" t="s">
        <v>39</v>
      </c>
      <c r="Z336" s="23">
        <v>60.1</v>
      </c>
      <c r="AA336" s="22">
        <v>0</v>
      </c>
      <c r="AB336" s="18">
        <v>333</v>
      </c>
      <c r="AC336" s="24" t="s">
        <v>59</v>
      </c>
      <c r="AD336" s="25" t="str">
        <f t="shared" si="35"/>
        <v>F</v>
      </c>
      <c r="AE336" s="18">
        <v>0</v>
      </c>
      <c r="AF336" s="18">
        <v>3000</v>
      </c>
      <c r="AG336" s="18">
        <v>0</v>
      </c>
      <c r="AH336" s="18">
        <v>0</v>
      </c>
      <c r="AI336" s="14" t="s">
        <v>43</v>
      </c>
    </row>
    <row r="337" spans="1:35" ht="16.5" customHeight="1">
      <c r="A337">
        <v>1372</v>
      </c>
      <c r="B337" s="12" t="str">
        <f t="shared" si="30"/>
        <v>None</v>
      </c>
      <c r="C337" s="13" t="s">
        <v>387</v>
      </c>
      <c r="D337" s="14" t="s">
        <v>96</v>
      </c>
      <c r="E337" s="15" t="str">
        <f t="shared" si="31"/>
        <v>前八週無拉料</v>
      </c>
      <c r="F337" s="16" t="str">
        <f t="shared" si="32"/>
        <v>--</v>
      </c>
      <c r="G337" s="16" t="str">
        <f t="shared" si="33"/>
        <v>--</v>
      </c>
      <c r="H337" s="16" t="str">
        <f t="shared" si="34"/>
        <v>--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0</v>
      </c>
      <c r="N337" s="19" t="s">
        <v>42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0</v>
      </c>
      <c r="Y337" s="16" t="s">
        <v>39</v>
      </c>
      <c r="Z337" s="23" t="s">
        <v>39</v>
      </c>
      <c r="AA337" s="22">
        <v>0</v>
      </c>
      <c r="AB337" s="18" t="s">
        <v>39</v>
      </c>
      <c r="AC337" s="24" t="s">
        <v>51</v>
      </c>
      <c r="AD337" s="25" t="str">
        <f t="shared" si="35"/>
        <v>E</v>
      </c>
      <c r="AE337" s="18">
        <v>0</v>
      </c>
      <c r="AF337" s="18">
        <v>0</v>
      </c>
      <c r="AG337" s="18">
        <v>0</v>
      </c>
      <c r="AH337" s="18">
        <v>0</v>
      </c>
      <c r="AI337" s="14" t="s">
        <v>43</v>
      </c>
    </row>
    <row r="338" spans="1:35" ht="16.5" customHeight="1">
      <c r="A338">
        <v>1377</v>
      </c>
      <c r="B338" s="12" t="str">
        <f t="shared" si="30"/>
        <v>ZeroZero</v>
      </c>
      <c r="C338" s="13" t="s">
        <v>389</v>
      </c>
      <c r="D338" s="14" t="s">
        <v>96</v>
      </c>
      <c r="E338" s="15" t="str">
        <f t="shared" si="31"/>
        <v>前八週無拉料</v>
      </c>
      <c r="F338" s="16" t="str">
        <f t="shared" si="32"/>
        <v>--</v>
      </c>
      <c r="G338" s="16" t="str">
        <f t="shared" si="33"/>
        <v>--</v>
      </c>
      <c r="H338" s="16" t="str">
        <f t="shared" si="34"/>
        <v>--</v>
      </c>
      <c r="I338" s="17" t="str">
        <f>IFERROR(VLOOKUP(C338,#REF!,8,FALSE),"")</f>
        <v/>
      </c>
      <c r="J338" s="18">
        <v>5000</v>
      </c>
      <c r="K338" s="18">
        <v>0</v>
      </c>
      <c r="L338" s="17" t="str">
        <f>IFERROR(VLOOKUP(C338,#REF!,11,FALSE),"")</f>
        <v/>
      </c>
      <c r="M338" s="18">
        <v>0</v>
      </c>
      <c r="N338" s="19" t="s">
        <v>39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5000</v>
      </c>
      <c r="Y338" s="16" t="s">
        <v>39</v>
      </c>
      <c r="Z338" s="23" t="s">
        <v>39</v>
      </c>
      <c r="AA338" s="22">
        <v>0</v>
      </c>
      <c r="AB338" s="18" t="s">
        <v>39</v>
      </c>
      <c r="AC338" s="24" t="s">
        <v>51</v>
      </c>
      <c r="AD338" s="25" t="str">
        <f t="shared" si="35"/>
        <v>E</v>
      </c>
      <c r="AE338" s="18">
        <v>0</v>
      </c>
      <c r="AF338" s="18">
        <v>0</v>
      </c>
      <c r="AG338" s="18">
        <v>0</v>
      </c>
      <c r="AH338" s="18">
        <v>0</v>
      </c>
      <c r="AI338" s="14" t="s">
        <v>43</v>
      </c>
    </row>
    <row r="339" spans="1:35" ht="16.5" customHeight="1">
      <c r="A339">
        <v>1381</v>
      </c>
      <c r="B339" s="12" t="str">
        <f t="shared" si="30"/>
        <v>OverStock</v>
      </c>
      <c r="C339" s="13" t="s">
        <v>390</v>
      </c>
      <c r="D339" s="14" t="s">
        <v>96</v>
      </c>
      <c r="E339" s="15">
        <f t="shared" si="31"/>
        <v>2.2000000000000002</v>
      </c>
      <c r="F339" s="16">
        <f t="shared" si="32"/>
        <v>1.1000000000000001</v>
      </c>
      <c r="G339" s="16">
        <f t="shared" si="33"/>
        <v>45.5</v>
      </c>
      <c r="H339" s="16">
        <f t="shared" si="34"/>
        <v>23.4</v>
      </c>
      <c r="I339" s="17" t="str">
        <f>IFERROR(VLOOKUP(C339,#REF!,8,FALSE),"")</f>
        <v/>
      </c>
      <c r="J339" s="18">
        <v>7494000</v>
      </c>
      <c r="K339" s="18">
        <v>4050000</v>
      </c>
      <c r="L339" s="17" t="str">
        <f>IFERROR(VLOOKUP(C339,#REF!,11,FALSE),"")</f>
        <v/>
      </c>
      <c r="M339" s="18">
        <v>360000</v>
      </c>
      <c r="N339" s="19" t="s">
        <v>97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360000</v>
      </c>
      <c r="U339" s="18">
        <v>0</v>
      </c>
      <c r="V339" s="18">
        <v>0</v>
      </c>
      <c r="W339" s="18">
        <v>0</v>
      </c>
      <c r="X339" s="22">
        <v>7854000</v>
      </c>
      <c r="Y339" s="16">
        <v>47.7</v>
      </c>
      <c r="Z339" s="23">
        <v>24.6</v>
      </c>
      <c r="AA339" s="22">
        <v>164625</v>
      </c>
      <c r="AB339" s="18">
        <v>319629</v>
      </c>
      <c r="AC339" s="24">
        <v>1.9</v>
      </c>
      <c r="AD339" s="25">
        <f t="shared" si="35"/>
        <v>100</v>
      </c>
      <c r="AE339" s="18">
        <v>0</v>
      </c>
      <c r="AF339" s="18">
        <v>1523924</v>
      </c>
      <c r="AG339" s="18">
        <v>1683054</v>
      </c>
      <c r="AH339" s="18">
        <v>676897</v>
      </c>
      <c r="AI339" s="14" t="s">
        <v>43</v>
      </c>
    </row>
    <row r="340" spans="1:35" ht="16.5" customHeight="1">
      <c r="A340">
        <v>1382</v>
      </c>
      <c r="B340" s="12" t="str">
        <f t="shared" si="30"/>
        <v>Normal</v>
      </c>
      <c r="C340" s="13" t="s">
        <v>391</v>
      </c>
      <c r="D340" s="14" t="s">
        <v>96</v>
      </c>
      <c r="E340" s="15">
        <f t="shared" si="31"/>
        <v>5.2</v>
      </c>
      <c r="F340" s="16" t="str">
        <f t="shared" si="32"/>
        <v>--</v>
      </c>
      <c r="G340" s="16">
        <f t="shared" si="33"/>
        <v>0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260</v>
      </c>
      <c r="N340" s="19" t="s">
        <v>97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260</v>
      </c>
      <c r="U340" s="18">
        <v>0</v>
      </c>
      <c r="V340" s="18">
        <v>0</v>
      </c>
      <c r="W340" s="18">
        <v>0</v>
      </c>
      <c r="X340" s="22">
        <v>260</v>
      </c>
      <c r="Y340" s="16">
        <v>5.2</v>
      </c>
      <c r="Z340" s="23" t="s">
        <v>39</v>
      </c>
      <c r="AA340" s="22">
        <v>50</v>
      </c>
      <c r="AB340" s="18" t="s">
        <v>39</v>
      </c>
      <c r="AC340" s="24" t="s">
        <v>51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43</v>
      </c>
    </row>
    <row r="341" spans="1:35" ht="16.5" customHeight="1">
      <c r="A341">
        <v>1383</v>
      </c>
      <c r="B341" s="12" t="str">
        <f t="shared" si="30"/>
        <v>Normal</v>
      </c>
      <c r="C341" s="13" t="s">
        <v>392</v>
      </c>
      <c r="D341" s="14" t="s">
        <v>103</v>
      </c>
      <c r="E341" s="15">
        <f t="shared" si="31"/>
        <v>0</v>
      </c>
      <c r="F341" s="16">
        <f t="shared" si="32"/>
        <v>0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0</v>
      </c>
      <c r="N341" s="19" t="s">
        <v>97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0</v>
      </c>
      <c r="Y341" s="16">
        <v>0</v>
      </c>
      <c r="Z341" s="23">
        <v>0</v>
      </c>
      <c r="AA341" s="22">
        <v>8750</v>
      </c>
      <c r="AB341" s="18">
        <v>5085</v>
      </c>
      <c r="AC341" s="24">
        <v>0.6</v>
      </c>
      <c r="AD341" s="25">
        <f t="shared" si="35"/>
        <v>100</v>
      </c>
      <c r="AE341" s="18">
        <v>505</v>
      </c>
      <c r="AF341" s="18">
        <v>36792</v>
      </c>
      <c r="AG341" s="18">
        <v>8472</v>
      </c>
      <c r="AH341" s="18">
        <v>0</v>
      </c>
      <c r="AI341" s="14" t="s">
        <v>43</v>
      </c>
    </row>
    <row r="342" spans="1:35" ht="16.5" customHeight="1">
      <c r="A342">
        <v>1384</v>
      </c>
      <c r="B342" s="12" t="str">
        <f t="shared" si="30"/>
        <v>FCST</v>
      </c>
      <c r="C342" s="13" t="s">
        <v>393</v>
      </c>
      <c r="D342" s="14" t="s">
        <v>103</v>
      </c>
      <c r="E342" s="15" t="str">
        <f t="shared" si="31"/>
        <v>前八週無拉料</v>
      </c>
      <c r="F342" s="16">
        <f t="shared" si="32"/>
        <v>9</v>
      </c>
      <c r="G342" s="16" t="str">
        <f t="shared" si="33"/>
        <v>--</v>
      </c>
      <c r="H342" s="16">
        <f t="shared" si="34"/>
        <v>0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3000</v>
      </c>
      <c r="N342" s="19" t="s">
        <v>104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3000</v>
      </c>
      <c r="U342" s="18">
        <v>0</v>
      </c>
      <c r="V342" s="18">
        <v>0</v>
      </c>
      <c r="W342" s="18">
        <v>0</v>
      </c>
      <c r="X342" s="22">
        <v>3000</v>
      </c>
      <c r="Y342" s="16" t="s">
        <v>39</v>
      </c>
      <c r="Z342" s="23">
        <v>9</v>
      </c>
      <c r="AA342" s="22">
        <v>0</v>
      </c>
      <c r="AB342" s="18">
        <v>333</v>
      </c>
      <c r="AC342" s="24" t="s">
        <v>59</v>
      </c>
      <c r="AD342" s="25" t="str">
        <f t="shared" si="35"/>
        <v>F</v>
      </c>
      <c r="AE342" s="18">
        <v>0</v>
      </c>
      <c r="AF342" s="18">
        <v>3000</v>
      </c>
      <c r="AG342" s="18">
        <v>0</v>
      </c>
      <c r="AH342" s="18">
        <v>0</v>
      </c>
      <c r="AI342" s="14" t="s">
        <v>43</v>
      </c>
    </row>
    <row r="343" spans="1:35" ht="16.5" customHeight="1">
      <c r="A343">
        <v>1385</v>
      </c>
      <c r="B343" s="12" t="str">
        <f t="shared" si="30"/>
        <v>OverStock</v>
      </c>
      <c r="C343" s="13" t="s">
        <v>394</v>
      </c>
      <c r="D343" s="14" t="s">
        <v>103</v>
      </c>
      <c r="E343" s="15">
        <f t="shared" si="31"/>
        <v>20</v>
      </c>
      <c r="F343" s="16">
        <f t="shared" si="32"/>
        <v>45</v>
      </c>
      <c r="G343" s="16">
        <f t="shared" si="33"/>
        <v>0</v>
      </c>
      <c r="H343" s="16">
        <f t="shared" si="34"/>
        <v>0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15000</v>
      </c>
      <c r="N343" s="19" t="s">
        <v>104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12000</v>
      </c>
      <c r="U343" s="18">
        <v>3000</v>
      </c>
      <c r="V343" s="18">
        <v>0</v>
      </c>
      <c r="W343" s="18">
        <v>0</v>
      </c>
      <c r="X343" s="22">
        <v>15000</v>
      </c>
      <c r="Y343" s="16">
        <v>20</v>
      </c>
      <c r="Z343" s="23">
        <v>45</v>
      </c>
      <c r="AA343" s="22">
        <v>750</v>
      </c>
      <c r="AB343" s="18">
        <v>333</v>
      </c>
      <c r="AC343" s="24">
        <v>0.4</v>
      </c>
      <c r="AD343" s="25">
        <f t="shared" si="35"/>
        <v>50</v>
      </c>
      <c r="AE343" s="18">
        <v>0</v>
      </c>
      <c r="AF343" s="18">
        <v>3000</v>
      </c>
      <c r="AG343" s="18">
        <v>0</v>
      </c>
      <c r="AH343" s="18">
        <v>3000</v>
      </c>
      <c r="AI343" s="14" t="s">
        <v>43</v>
      </c>
    </row>
    <row r="344" spans="1:35" ht="16.5" customHeight="1">
      <c r="A344">
        <v>1387</v>
      </c>
      <c r="B344" s="12" t="str">
        <f t="shared" si="30"/>
        <v>Normal</v>
      </c>
      <c r="C344" s="13" t="s">
        <v>395</v>
      </c>
      <c r="D344" s="14" t="s">
        <v>196</v>
      </c>
      <c r="E344" s="15">
        <f t="shared" si="31"/>
        <v>16</v>
      </c>
      <c r="F344" s="16" t="str">
        <f t="shared" si="32"/>
        <v>--</v>
      </c>
      <c r="G344" s="16">
        <f t="shared" si="33"/>
        <v>0</v>
      </c>
      <c r="H344" s="16" t="str">
        <f t="shared" si="34"/>
        <v>--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5000</v>
      </c>
      <c r="N344" s="19" t="s">
        <v>197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5000</v>
      </c>
      <c r="U344" s="18">
        <v>0</v>
      </c>
      <c r="V344" s="18">
        <v>0</v>
      </c>
      <c r="W344" s="18">
        <v>0</v>
      </c>
      <c r="X344" s="22">
        <v>5000</v>
      </c>
      <c r="Y344" s="16">
        <v>16</v>
      </c>
      <c r="Z344" s="23" t="s">
        <v>39</v>
      </c>
      <c r="AA344" s="22">
        <v>313</v>
      </c>
      <c r="AB344" s="18" t="s">
        <v>39</v>
      </c>
      <c r="AC344" s="24" t="s">
        <v>51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0</v>
      </c>
      <c r="AI344" s="14" t="s">
        <v>43</v>
      </c>
    </row>
    <row r="345" spans="1:35" ht="16.5" customHeight="1">
      <c r="A345">
        <v>2788</v>
      </c>
      <c r="B345" s="12" t="str">
        <f t="shared" si="30"/>
        <v>OverStock</v>
      </c>
      <c r="C345" s="13" t="s">
        <v>396</v>
      </c>
      <c r="D345" s="14" t="s">
        <v>196</v>
      </c>
      <c r="E345" s="15">
        <f t="shared" si="31"/>
        <v>34.299999999999997</v>
      </c>
      <c r="F345" s="16">
        <f t="shared" si="32"/>
        <v>32.6</v>
      </c>
      <c r="G345" s="16">
        <f t="shared" si="33"/>
        <v>0</v>
      </c>
      <c r="H345" s="16">
        <f t="shared" si="34"/>
        <v>0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270000</v>
      </c>
      <c r="N345" s="19" t="s">
        <v>197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240000</v>
      </c>
      <c r="U345" s="18">
        <v>0</v>
      </c>
      <c r="V345" s="18">
        <v>30000</v>
      </c>
      <c r="W345" s="18">
        <v>0</v>
      </c>
      <c r="X345" s="22">
        <v>270000</v>
      </c>
      <c r="Y345" s="16">
        <v>34.299999999999997</v>
      </c>
      <c r="Z345" s="23">
        <v>32.6</v>
      </c>
      <c r="AA345" s="22">
        <v>7875</v>
      </c>
      <c r="AB345" s="18">
        <v>8294</v>
      </c>
      <c r="AC345" s="24">
        <v>1.1000000000000001</v>
      </c>
      <c r="AD345" s="25">
        <f t="shared" si="35"/>
        <v>100</v>
      </c>
      <c r="AE345" s="18">
        <v>6439</v>
      </c>
      <c r="AF345" s="18">
        <v>46161</v>
      </c>
      <c r="AG345" s="18">
        <v>23050</v>
      </c>
      <c r="AH345" s="18">
        <v>0</v>
      </c>
      <c r="AI345" s="14" t="s">
        <v>43</v>
      </c>
    </row>
    <row r="346" spans="1:35" ht="16.5" customHeight="1">
      <c r="A346">
        <v>1388</v>
      </c>
      <c r="B346" s="12" t="str">
        <f t="shared" si="30"/>
        <v>FCST</v>
      </c>
      <c r="C346" s="13" t="s">
        <v>397</v>
      </c>
      <c r="D346" s="14" t="s">
        <v>196</v>
      </c>
      <c r="E346" s="15" t="str">
        <f t="shared" si="31"/>
        <v>前八週無拉料</v>
      </c>
      <c r="F346" s="16">
        <f t="shared" si="32"/>
        <v>105.5</v>
      </c>
      <c r="G346" s="16" t="str">
        <f t="shared" si="33"/>
        <v>--</v>
      </c>
      <c r="H346" s="16">
        <f t="shared" si="34"/>
        <v>0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21000</v>
      </c>
      <c r="N346" s="19" t="s">
        <v>197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21000</v>
      </c>
      <c r="U346" s="18">
        <v>0</v>
      </c>
      <c r="V346" s="18">
        <v>0</v>
      </c>
      <c r="W346" s="18">
        <v>0</v>
      </c>
      <c r="X346" s="22">
        <v>21000</v>
      </c>
      <c r="Y346" s="16" t="s">
        <v>39</v>
      </c>
      <c r="Z346" s="23">
        <v>105.5</v>
      </c>
      <c r="AA346" s="22">
        <v>0</v>
      </c>
      <c r="AB346" s="18">
        <v>199</v>
      </c>
      <c r="AC346" s="24" t="s">
        <v>59</v>
      </c>
      <c r="AD346" s="25" t="str">
        <f t="shared" si="35"/>
        <v>F</v>
      </c>
      <c r="AE346" s="18">
        <v>0</v>
      </c>
      <c r="AF346" s="18">
        <v>588</v>
      </c>
      <c r="AG346" s="18">
        <v>1200</v>
      </c>
      <c r="AH346" s="18">
        <v>0</v>
      </c>
      <c r="AI346" s="14" t="s">
        <v>43</v>
      </c>
    </row>
    <row r="347" spans="1:35" ht="16.5" customHeight="1">
      <c r="A347">
        <v>1389</v>
      </c>
      <c r="B347" s="12" t="str">
        <f t="shared" si="30"/>
        <v>Normal</v>
      </c>
      <c r="C347" s="13" t="s">
        <v>398</v>
      </c>
      <c r="D347" s="14" t="s">
        <v>196</v>
      </c>
      <c r="E347" s="15">
        <f t="shared" si="31"/>
        <v>4.7</v>
      </c>
      <c r="F347" s="16">
        <f t="shared" si="32"/>
        <v>5.3</v>
      </c>
      <c r="G347" s="16">
        <f t="shared" si="33"/>
        <v>10.7</v>
      </c>
      <c r="H347" s="16">
        <f t="shared" si="34"/>
        <v>12.1</v>
      </c>
      <c r="I347" s="17" t="str">
        <f>IFERROR(VLOOKUP(C347,#REF!,8,FALSE),"")</f>
        <v/>
      </c>
      <c r="J347" s="18">
        <v>1500000</v>
      </c>
      <c r="K347" s="18">
        <v>1500000</v>
      </c>
      <c r="L347" s="17" t="str">
        <f>IFERROR(VLOOKUP(C347,#REF!,11,FALSE),"")</f>
        <v/>
      </c>
      <c r="M347" s="18">
        <v>652500</v>
      </c>
      <c r="N347" s="19" t="s">
        <v>197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502500</v>
      </c>
      <c r="U347" s="18">
        <v>7500</v>
      </c>
      <c r="V347" s="18">
        <v>142500</v>
      </c>
      <c r="W347" s="18">
        <v>0</v>
      </c>
      <c r="X347" s="22">
        <v>2152500</v>
      </c>
      <c r="Y347" s="16">
        <v>15.4</v>
      </c>
      <c r="Z347" s="23">
        <v>17.399999999999999</v>
      </c>
      <c r="AA347" s="22">
        <v>139688</v>
      </c>
      <c r="AB347" s="18">
        <v>123761</v>
      </c>
      <c r="AC347" s="24">
        <v>0.9</v>
      </c>
      <c r="AD347" s="25">
        <f t="shared" si="35"/>
        <v>100</v>
      </c>
      <c r="AE347" s="18">
        <v>75822</v>
      </c>
      <c r="AF347" s="18">
        <v>637921</v>
      </c>
      <c r="AG347" s="18">
        <v>447289</v>
      </c>
      <c r="AH347" s="18">
        <v>81497</v>
      </c>
      <c r="AI347" s="14" t="s">
        <v>43</v>
      </c>
    </row>
    <row r="348" spans="1:35" ht="16.5" customHeight="1">
      <c r="A348">
        <v>1390</v>
      </c>
      <c r="B348" s="12" t="str">
        <f t="shared" si="30"/>
        <v>OverStock</v>
      </c>
      <c r="C348" s="13" t="s">
        <v>399</v>
      </c>
      <c r="D348" s="14" t="s">
        <v>196</v>
      </c>
      <c r="E348" s="15">
        <f t="shared" si="31"/>
        <v>10.1</v>
      </c>
      <c r="F348" s="16">
        <f t="shared" si="32"/>
        <v>4.4000000000000004</v>
      </c>
      <c r="G348" s="16">
        <f t="shared" si="33"/>
        <v>12.1</v>
      </c>
      <c r="H348" s="16">
        <f t="shared" si="34"/>
        <v>5.2</v>
      </c>
      <c r="I348" s="17" t="str">
        <f>IFERROR(VLOOKUP(C348,#REF!,8,FALSE),"")</f>
        <v/>
      </c>
      <c r="J348" s="18">
        <v>30000</v>
      </c>
      <c r="K348" s="18">
        <v>30000</v>
      </c>
      <c r="L348" s="17" t="str">
        <f>IFERROR(VLOOKUP(C348,#REF!,11,FALSE),"")</f>
        <v/>
      </c>
      <c r="M348" s="18">
        <v>25000</v>
      </c>
      <c r="N348" s="19" t="s">
        <v>197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2500</v>
      </c>
      <c r="U348" s="18">
        <v>0</v>
      </c>
      <c r="V348" s="18">
        <v>22500</v>
      </c>
      <c r="W348" s="18">
        <v>0</v>
      </c>
      <c r="X348" s="22">
        <v>55000</v>
      </c>
      <c r="Y348" s="16">
        <v>22.2</v>
      </c>
      <c r="Z348" s="23">
        <v>9.6</v>
      </c>
      <c r="AA348" s="22">
        <v>2475</v>
      </c>
      <c r="AB348" s="18">
        <v>5734</v>
      </c>
      <c r="AC348" s="24">
        <v>2.2999999999999998</v>
      </c>
      <c r="AD348" s="25">
        <f t="shared" si="35"/>
        <v>150</v>
      </c>
      <c r="AE348" s="18">
        <v>8498</v>
      </c>
      <c r="AF348" s="18">
        <v>30019</v>
      </c>
      <c r="AG348" s="18">
        <v>13760</v>
      </c>
      <c r="AH348" s="18">
        <v>0</v>
      </c>
      <c r="AI348" s="14" t="s">
        <v>43</v>
      </c>
    </row>
    <row r="349" spans="1:35" ht="16.5" customHeight="1">
      <c r="A349">
        <v>4241</v>
      </c>
      <c r="B349" s="12" t="str">
        <f t="shared" si="30"/>
        <v>Normal</v>
      </c>
      <c r="C349" s="13" t="s">
        <v>400</v>
      </c>
      <c r="D349" s="14" t="s">
        <v>196</v>
      </c>
      <c r="E349" s="15">
        <f t="shared" si="31"/>
        <v>0</v>
      </c>
      <c r="F349" s="16">
        <f t="shared" si="32"/>
        <v>0</v>
      </c>
      <c r="G349" s="16">
        <f t="shared" si="33"/>
        <v>8.1</v>
      </c>
      <c r="H349" s="16">
        <f t="shared" si="34"/>
        <v>7.5</v>
      </c>
      <c r="I349" s="17" t="str">
        <f>IFERROR(VLOOKUP(C349,#REF!,8,FALSE),"")</f>
        <v/>
      </c>
      <c r="J349" s="18">
        <v>267500</v>
      </c>
      <c r="K349" s="18">
        <v>267500</v>
      </c>
      <c r="L349" s="17" t="str">
        <f>IFERROR(VLOOKUP(C349,#REF!,11,FALSE),"")</f>
        <v/>
      </c>
      <c r="M349" s="18">
        <v>0</v>
      </c>
      <c r="N349" s="19" t="s">
        <v>197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0</v>
      </c>
      <c r="U349" s="18">
        <v>0</v>
      </c>
      <c r="V349" s="18">
        <v>0</v>
      </c>
      <c r="W349" s="18">
        <v>0</v>
      </c>
      <c r="X349" s="22">
        <v>267500</v>
      </c>
      <c r="Y349" s="16">
        <v>8.1</v>
      </c>
      <c r="Z349" s="23">
        <v>7.5</v>
      </c>
      <c r="AA349" s="22">
        <v>33125</v>
      </c>
      <c r="AB349" s="18">
        <v>35710</v>
      </c>
      <c r="AC349" s="24">
        <v>1.1000000000000001</v>
      </c>
      <c r="AD349" s="25">
        <f t="shared" si="35"/>
        <v>100</v>
      </c>
      <c r="AE349" s="18">
        <v>22902</v>
      </c>
      <c r="AF349" s="18">
        <v>189397</v>
      </c>
      <c r="AG349" s="18">
        <v>117018</v>
      </c>
      <c r="AH349" s="18">
        <v>12272</v>
      </c>
      <c r="AI349" s="14" t="s">
        <v>43</v>
      </c>
    </row>
    <row r="350" spans="1:35" ht="16.5" customHeight="1">
      <c r="A350">
        <v>1392</v>
      </c>
      <c r="B350" s="12" t="str">
        <f t="shared" si="30"/>
        <v>Normal</v>
      </c>
      <c r="C350" s="13" t="s">
        <v>401</v>
      </c>
      <c r="D350" s="14" t="s">
        <v>196</v>
      </c>
      <c r="E350" s="15">
        <f t="shared" si="31"/>
        <v>6.4</v>
      </c>
      <c r="F350" s="16">
        <f t="shared" si="32"/>
        <v>22</v>
      </c>
      <c r="G350" s="16">
        <f t="shared" si="33"/>
        <v>4.4000000000000004</v>
      </c>
      <c r="H350" s="16">
        <f t="shared" si="34"/>
        <v>15.1</v>
      </c>
      <c r="I350" s="17" t="str">
        <f>IFERROR(VLOOKUP(C350,#REF!,8,FALSE),"")</f>
        <v/>
      </c>
      <c r="J350" s="18">
        <v>60000</v>
      </c>
      <c r="K350" s="18">
        <v>0</v>
      </c>
      <c r="L350" s="17" t="str">
        <f>IFERROR(VLOOKUP(C350,#REF!,11,FALSE),"")</f>
        <v/>
      </c>
      <c r="M350" s="18">
        <v>87500</v>
      </c>
      <c r="N350" s="19" t="s">
        <v>197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60000</v>
      </c>
      <c r="U350" s="18">
        <v>0</v>
      </c>
      <c r="V350" s="18">
        <v>27500</v>
      </c>
      <c r="W350" s="18">
        <v>0</v>
      </c>
      <c r="X350" s="22">
        <v>147500</v>
      </c>
      <c r="Y350" s="16">
        <v>10.7</v>
      </c>
      <c r="Z350" s="23">
        <v>37</v>
      </c>
      <c r="AA350" s="22">
        <v>13750</v>
      </c>
      <c r="AB350" s="18">
        <v>3986</v>
      </c>
      <c r="AC350" s="24">
        <v>0.3</v>
      </c>
      <c r="AD350" s="25">
        <f t="shared" si="35"/>
        <v>50</v>
      </c>
      <c r="AE350" s="18">
        <v>5107</v>
      </c>
      <c r="AF350" s="18">
        <v>27816</v>
      </c>
      <c r="AG350" s="18">
        <v>3598</v>
      </c>
      <c r="AH350" s="18">
        <v>1252</v>
      </c>
      <c r="AI350" s="14" t="s">
        <v>43</v>
      </c>
    </row>
    <row r="351" spans="1:35" ht="16.5" customHeight="1">
      <c r="A351">
        <v>1393</v>
      </c>
      <c r="B351" s="12" t="str">
        <f t="shared" si="30"/>
        <v>FCST</v>
      </c>
      <c r="C351" s="13" t="s">
        <v>402</v>
      </c>
      <c r="D351" s="14" t="s">
        <v>196</v>
      </c>
      <c r="E351" s="15" t="str">
        <f t="shared" si="31"/>
        <v>前八週無拉料</v>
      </c>
      <c r="F351" s="16">
        <f t="shared" si="32"/>
        <v>40.299999999999997</v>
      </c>
      <c r="G351" s="16" t="str">
        <f t="shared" si="33"/>
        <v>--</v>
      </c>
      <c r="H351" s="16">
        <f t="shared" si="34"/>
        <v>0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2500</v>
      </c>
      <c r="N351" s="19" t="s">
        <v>197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2500</v>
      </c>
      <c r="U351" s="18">
        <v>0</v>
      </c>
      <c r="V351" s="18">
        <v>0</v>
      </c>
      <c r="W351" s="18">
        <v>0</v>
      </c>
      <c r="X351" s="22">
        <v>2500</v>
      </c>
      <c r="Y351" s="16" t="s">
        <v>39</v>
      </c>
      <c r="Z351" s="23">
        <v>40.299999999999997</v>
      </c>
      <c r="AA351" s="22">
        <v>0</v>
      </c>
      <c r="AB351" s="18">
        <v>62</v>
      </c>
      <c r="AC351" s="24" t="s">
        <v>59</v>
      </c>
      <c r="AD351" s="25" t="str">
        <f t="shared" si="35"/>
        <v>F</v>
      </c>
      <c r="AE351" s="18">
        <v>0</v>
      </c>
      <c r="AF351" s="18">
        <v>0</v>
      </c>
      <c r="AG351" s="18">
        <v>555</v>
      </c>
      <c r="AH351" s="18">
        <v>0</v>
      </c>
      <c r="AI351" s="14" t="s">
        <v>43</v>
      </c>
    </row>
    <row r="352" spans="1:35" ht="16.5" customHeight="1">
      <c r="A352">
        <v>5878</v>
      </c>
      <c r="B352" s="12" t="str">
        <f t="shared" si="30"/>
        <v>Normal</v>
      </c>
      <c r="C352" s="13" t="s">
        <v>403</v>
      </c>
      <c r="D352" s="14" t="s">
        <v>196</v>
      </c>
      <c r="E352" s="15">
        <f t="shared" si="31"/>
        <v>6.2</v>
      </c>
      <c r="F352" s="16">
        <f t="shared" si="32"/>
        <v>7.5</v>
      </c>
      <c r="G352" s="16">
        <f t="shared" si="33"/>
        <v>3.6</v>
      </c>
      <c r="H352" s="16">
        <f t="shared" si="34"/>
        <v>4.3</v>
      </c>
      <c r="I352" s="17" t="str">
        <f>IFERROR(VLOOKUP(C352,#REF!,8,FALSE),"")</f>
        <v/>
      </c>
      <c r="J352" s="18">
        <v>10000</v>
      </c>
      <c r="K352" s="18">
        <v>10000</v>
      </c>
      <c r="L352" s="17" t="str">
        <f>IFERROR(VLOOKUP(C352,#REF!,11,FALSE),"")</f>
        <v/>
      </c>
      <c r="M352" s="18">
        <v>17500</v>
      </c>
      <c r="N352" s="19" t="s">
        <v>197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7500</v>
      </c>
      <c r="U352" s="18">
        <v>0</v>
      </c>
      <c r="V352" s="18">
        <v>10000</v>
      </c>
      <c r="W352" s="18">
        <v>0</v>
      </c>
      <c r="X352" s="22">
        <v>27500</v>
      </c>
      <c r="Y352" s="16">
        <v>9.8000000000000007</v>
      </c>
      <c r="Z352" s="23">
        <v>11.7</v>
      </c>
      <c r="AA352" s="22">
        <v>2813</v>
      </c>
      <c r="AB352" s="18">
        <v>2341</v>
      </c>
      <c r="AC352" s="24">
        <v>0.8</v>
      </c>
      <c r="AD352" s="25">
        <f t="shared" si="35"/>
        <v>100</v>
      </c>
      <c r="AE352" s="18">
        <v>0</v>
      </c>
      <c r="AF352" s="18">
        <v>12256</v>
      </c>
      <c r="AG352" s="18">
        <v>13068</v>
      </c>
      <c r="AH352" s="18">
        <v>8685</v>
      </c>
      <c r="AI352" s="14" t="s">
        <v>43</v>
      </c>
    </row>
    <row r="353" spans="1:35" ht="16.5" customHeight="1">
      <c r="A353">
        <v>2733</v>
      </c>
      <c r="B353" s="12" t="str">
        <f t="shared" si="30"/>
        <v>OverStock</v>
      </c>
      <c r="C353" s="13" t="s">
        <v>404</v>
      </c>
      <c r="D353" s="14" t="s">
        <v>196</v>
      </c>
      <c r="E353" s="15">
        <f t="shared" si="31"/>
        <v>14.7</v>
      </c>
      <c r="F353" s="16">
        <f t="shared" si="32"/>
        <v>13.9</v>
      </c>
      <c r="G353" s="16">
        <f t="shared" si="33"/>
        <v>3.3</v>
      </c>
      <c r="H353" s="16">
        <f t="shared" si="34"/>
        <v>3.2</v>
      </c>
      <c r="I353" s="17" t="str">
        <f>IFERROR(VLOOKUP(C353,#REF!,8,FALSE),"")</f>
        <v/>
      </c>
      <c r="J353" s="18">
        <v>12500</v>
      </c>
      <c r="K353" s="18">
        <v>12500</v>
      </c>
      <c r="L353" s="17" t="str">
        <f>IFERROR(VLOOKUP(C353,#REF!,11,FALSE),"")</f>
        <v/>
      </c>
      <c r="M353" s="18">
        <v>55000</v>
      </c>
      <c r="N353" s="19" t="s">
        <v>197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35000</v>
      </c>
      <c r="U353" s="18">
        <v>0</v>
      </c>
      <c r="V353" s="18">
        <v>20000</v>
      </c>
      <c r="W353" s="18">
        <v>0</v>
      </c>
      <c r="X353" s="22">
        <v>67500</v>
      </c>
      <c r="Y353" s="16">
        <v>18</v>
      </c>
      <c r="Z353" s="23">
        <v>17.100000000000001</v>
      </c>
      <c r="AA353" s="22">
        <v>3750</v>
      </c>
      <c r="AB353" s="18">
        <v>3946</v>
      </c>
      <c r="AC353" s="24">
        <v>1.1000000000000001</v>
      </c>
      <c r="AD353" s="25">
        <f t="shared" si="35"/>
        <v>100</v>
      </c>
      <c r="AE353" s="18">
        <v>8135</v>
      </c>
      <c r="AF353" s="18">
        <v>15531</v>
      </c>
      <c r="AG353" s="18">
        <v>15200</v>
      </c>
      <c r="AH353" s="18">
        <v>6379</v>
      </c>
      <c r="AI353" s="14" t="s">
        <v>43</v>
      </c>
    </row>
    <row r="354" spans="1:35" ht="16.5" customHeight="1">
      <c r="A354">
        <v>1394</v>
      </c>
      <c r="B354" s="12" t="str">
        <f t="shared" si="30"/>
        <v>Normal</v>
      </c>
      <c r="C354" s="13" t="s">
        <v>405</v>
      </c>
      <c r="D354" s="14" t="s">
        <v>196</v>
      </c>
      <c r="E354" s="15">
        <f t="shared" si="31"/>
        <v>0</v>
      </c>
      <c r="F354" s="16">
        <f t="shared" si="32"/>
        <v>0</v>
      </c>
      <c r="G354" s="16">
        <f t="shared" si="33"/>
        <v>0</v>
      </c>
      <c r="H354" s="16">
        <f t="shared" si="34"/>
        <v>0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0</v>
      </c>
      <c r="N354" s="19" t="s">
        <v>197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0</v>
      </c>
      <c r="U354" s="18">
        <v>0</v>
      </c>
      <c r="V354" s="18">
        <v>0</v>
      </c>
      <c r="W354" s="18">
        <v>0</v>
      </c>
      <c r="X354" s="22">
        <v>0</v>
      </c>
      <c r="Y354" s="16">
        <v>0</v>
      </c>
      <c r="Z354" s="23">
        <v>0</v>
      </c>
      <c r="AA354" s="22">
        <v>438</v>
      </c>
      <c r="AB354" s="18">
        <v>108</v>
      </c>
      <c r="AC354" s="24">
        <v>0.2</v>
      </c>
      <c r="AD354" s="25">
        <f t="shared" si="35"/>
        <v>50</v>
      </c>
      <c r="AE354" s="18">
        <v>171</v>
      </c>
      <c r="AF354" s="18">
        <v>749</v>
      </c>
      <c r="AG354" s="18">
        <v>52</v>
      </c>
      <c r="AH354" s="18">
        <v>0</v>
      </c>
      <c r="AI354" s="14" t="s">
        <v>43</v>
      </c>
    </row>
    <row r="355" spans="1:35" ht="16.5" customHeight="1">
      <c r="A355">
        <v>1397</v>
      </c>
      <c r="B355" s="12" t="str">
        <f t="shared" si="30"/>
        <v>OverStock</v>
      </c>
      <c r="C355" s="13" t="s">
        <v>406</v>
      </c>
      <c r="D355" s="14" t="s">
        <v>196</v>
      </c>
      <c r="E355" s="15">
        <f t="shared" si="31"/>
        <v>130</v>
      </c>
      <c r="F355" s="16">
        <f t="shared" si="32"/>
        <v>486.5</v>
      </c>
      <c r="G355" s="16">
        <f t="shared" si="33"/>
        <v>0</v>
      </c>
      <c r="H355" s="16">
        <f t="shared" si="34"/>
        <v>0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162500</v>
      </c>
      <c r="N355" s="19" t="s">
        <v>197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162500</v>
      </c>
      <c r="U355" s="18">
        <v>0</v>
      </c>
      <c r="V355" s="18">
        <v>0</v>
      </c>
      <c r="W355" s="18">
        <v>0</v>
      </c>
      <c r="X355" s="22">
        <v>162500</v>
      </c>
      <c r="Y355" s="16">
        <v>130</v>
      </c>
      <c r="Z355" s="23">
        <v>486.5</v>
      </c>
      <c r="AA355" s="22">
        <v>1250</v>
      </c>
      <c r="AB355" s="18">
        <v>334</v>
      </c>
      <c r="AC355" s="24">
        <v>0.3</v>
      </c>
      <c r="AD355" s="25">
        <f t="shared" si="35"/>
        <v>50</v>
      </c>
      <c r="AE355" s="18">
        <v>2500</v>
      </c>
      <c r="AF355" s="18">
        <v>501</v>
      </c>
      <c r="AG355" s="18">
        <v>0</v>
      </c>
      <c r="AH355" s="18">
        <v>0</v>
      </c>
      <c r="AI355" s="14" t="s">
        <v>43</v>
      </c>
    </row>
    <row r="356" spans="1:35" ht="16.5" customHeight="1">
      <c r="A356">
        <v>4239</v>
      </c>
      <c r="B356" s="12" t="str">
        <f t="shared" si="30"/>
        <v>Normal</v>
      </c>
      <c r="C356" s="13" t="s">
        <v>409</v>
      </c>
      <c r="D356" s="14" t="s">
        <v>196</v>
      </c>
      <c r="E356" s="15">
        <f t="shared" si="31"/>
        <v>3</v>
      </c>
      <c r="F356" s="16">
        <f t="shared" si="32"/>
        <v>7.1</v>
      </c>
      <c r="G356" s="16">
        <f t="shared" si="33"/>
        <v>12</v>
      </c>
      <c r="H356" s="16">
        <f t="shared" si="34"/>
        <v>28.6</v>
      </c>
      <c r="I356" s="17" t="str">
        <f>IFERROR(VLOOKUP(C356,#REF!,8,FALSE),"")</f>
        <v/>
      </c>
      <c r="J356" s="18">
        <v>60000</v>
      </c>
      <c r="K356" s="18">
        <v>40000</v>
      </c>
      <c r="L356" s="17" t="str">
        <f>IFERROR(VLOOKUP(C356,#REF!,11,FALSE),"")</f>
        <v/>
      </c>
      <c r="M356" s="18">
        <v>15000</v>
      </c>
      <c r="N356" s="19" t="s">
        <v>197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5000</v>
      </c>
      <c r="U356" s="18">
        <v>0</v>
      </c>
      <c r="V356" s="18">
        <v>10000</v>
      </c>
      <c r="W356" s="18">
        <v>0</v>
      </c>
      <c r="X356" s="22">
        <v>75000</v>
      </c>
      <c r="Y356" s="16">
        <v>15</v>
      </c>
      <c r="Z356" s="23">
        <v>35.700000000000003</v>
      </c>
      <c r="AA356" s="22">
        <v>5000</v>
      </c>
      <c r="AB356" s="18">
        <v>2099</v>
      </c>
      <c r="AC356" s="24">
        <v>0.4</v>
      </c>
      <c r="AD356" s="25">
        <f t="shared" si="35"/>
        <v>50</v>
      </c>
      <c r="AE356" s="18">
        <v>7122</v>
      </c>
      <c r="AF356" s="18">
        <v>9769</v>
      </c>
      <c r="AG356" s="18">
        <v>2500</v>
      </c>
      <c r="AH356" s="18">
        <v>1000</v>
      </c>
      <c r="AI356" s="14" t="s">
        <v>43</v>
      </c>
    </row>
    <row r="357" spans="1:35" ht="16.5" customHeight="1">
      <c r="A357">
        <v>2930</v>
      </c>
      <c r="B357" s="12" t="str">
        <f t="shared" si="30"/>
        <v>Normal</v>
      </c>
      <c r="C357" s="13" t="s">
        <v>410</v>
      </c>
      <c r="D357" s="14" t="s">
        <v>196</v>
      </c>
      <c r="E357" s="15">
        <f t="shared" si="31"/>
        <v>12</v>
      </c>
      <c r="F357" s="16">
        <f t="shared" si="32"/>
        <v>59.1</v>
      </c>
      <c r="G357" s="16">
        <f t="shared" si="33"/>
        <v>0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7500</v>
      </c>
      <c r="N357" s="19" t="s">
        <v>197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7500</v>
      </c>
      <c r="U357" s="18">
        <v>0</v>
      </c>
      <c r="V357" s="18">
        <v>0</v>
      </c>
      <c r="W357" s="18">
        <v>0</v>
      </c>
      <c r="X357" s="22">
        <v>7500</v>
      </c>
      <c r="Y357" s="16">
        <v>12</v>
      </c>
      <c r="Z357" s="23">
        <v>59.1</v>
      </c>
      <c r="AA357" s="22">
        <v>625</v>
      </c>
      <c r="AB357" s="18">
        <v>127</v>
      </c>
      <c r="AC357" s="24">
        <v>0.2</v>
      </c>
      <c r="AD357" s="25">
        <f t="shared" si="35"/>
        <v>50</v>
      </c>
      <c r="AE357" s="18">
        <v>0</v>
      </c>
      <c r="AF357" s="18">
        <v>514</v>
      </c>
      <c r="AG357" s="18">
        <v>630</v>
      </c>
      <c r="AH357" s="18">
        <v>0</v>
      </c>
      <c r="AI357" s="14" t="s">
        <v>43</v>
      </c>
    </row>
    <row r="358" spans="1:35" ht="16.5" customHeight="1">
      <c r="A358">
        <v>1403</v>
      </c>
      <c r="B358" s="12" t="str">
        <f t="shared" si="30"/>
        <v>Normal</v>
      </c>
      <c r="C358" s="13" t="s">
        <v>411</v>
      </c>
      <c r="D358" s="14" t="s">
        <v>196</v>
      </c>
      <c r="E358" s="15">
        <f t="shared" si="31"/>
        <v>10.3</v>
      </c>
      <c r="F358" s="16">
        <f t="shared" si="32"/>
        <v>9.8000000000000007</v>
      </c>
      <c r="G358" s="16">
        <f t="shared" si="33"/>
        <v>4.5999999999999996</v>
      </c>
      <c r="H358" s="16">
        <f t="shared" si="34"/>
        <v>4.4000000000000004</v>
      </c>
      <c r="I358" s="17" t="str">
        <f>IFERROR(VLOOKUP(C358,#REF!,8,FALSE),"")</f>
        <v/>
      </c>
      <c r="J358" s="18">
        <v>12000</v>
      </c>
      <c r="K358" s="18">
        <v>12000</v>
      </c>
      <c r="L358" s="17" t="str">
        <f>IFERROR(VLOOKUP(C358,#REF!,11,FALSE),"")</f>
        <v/>
      </c>
      <c r="M358" s="18">
        <v>27000</v>
      </c>
      <c r="N358" s="19" t="s">
        <v>197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12000</v>
      </c>
      <c r="U358" s="18">
        <v>6000</v>
      </c>
      <c r="V358" s="18">
        <v>9000</v>
      </c>
      <c r="W358" s="18">
        <v>0</v>
      </c>
      <c r="X358" s="22">
        <v>39000</v>
      </c>
      <c r="Y358" s="16">
        <v>14.9</v>
      </c>
      <c r="Z358" s="23">
        <v>14.2</v>
      </c>
      <c r="AA358" s="22">
        <v>2625</v>
      </c>
      <c r="AB358" s="18">
        <v>2746</v>
      </c>
      <c r="AC358" s="24">
        <v>1</v>
      </c>
      <c r="AD358" s="25">
        <f t="shared" si="35"/>
        <v>100</v>
      </c>
      <c r="AE358" s="18">
        <v>0</v>
      </c>
      <c r="AF358" s="18">
        <v>13732</v>
      </c>
      <c r="AG358" s="18">
        <v>11140</v>
      </c>
      <c r="AH358" s="18">
        <v>1290</v>
      </c>
      <c r="AI358" s="14" t="s">
        <v>43</v>
      </c>
    </row>
    <row r="359" spans="1:35" ht="16.5" customHeight="1">
      <c r="A359">
        <v>2931</v>
      </c>
      <c r="B359" s="12" t="str">
        <f t="shared" si="30"/>
        <v>Normal</v>
      </c>
      <c r="C359" s="13" t="s">
        <v>413</v>
      </c>
      <c r="D359" s="14" t="s">
        <v>196</v>
      </c>
      <c r="E359" s="15">
        <f t="shared" si="31"/>
        <v>6.8</v>
      </c>
      <c r="F359" s="16">
        <f t="shared" si="32"/>
        <v>5.2</v>
      </c>
      <c r="G359" s="16">
        <f t="shared" si="33"/>
        <v>8.1999999999999993</v>
      </c>
      <c r="H359" s="16">
        <f t="shared" si="34"/>
        <v>6.3</v>
      </c>
      <c r="I359" s="17" t="str">
        <f>IFERROR(VLOOKUP(C359,#REF!,8,FALSE),"")</f>
        <v/>
      </c>
      <c r="J359" s="18">
        <v>1401000</v>
      </c>
      <c r="K359" s="18">
        <v>1401000</v>
      </c>
      <c r="L359" s="17" t="str">
        <f>IFERROR(VLOOKUP(C359,#REF!,11,FALSE),"")</f>
        <v/>
      </c>
      <c r="M359" s="18">
        <v>1158000</v>
      </c>
      <c r="N359" s="19" t="s">
        <v>197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333000</v>
      </c>
      <c r="U359" s="18">
        <v>0</v>
      </c>
      <c r="V359" s="18">
        <v>825000</v>
      </c>
      <c r="W359" s="18">
        <v>0</v>
      </c>
      <c r="X359" s="22">
        <v>2559000</v>
      </c>
      <c r="Y359" s="16">
        <v>15.1</v>
      </c>
      <c r="Z359" s="23">
        <v>11.5</v>
      </c>
      <c r="AA359" s="22">
        <v>169875</v>
      </c>
      <c r="AB359" s="18">
        <v>223029</v>
      </c>
      <c r="AC359" s="24">
        <v>1.3</v>
      </c>
      <c r="AD359" s="25">
        <f t="shared" si="35"/>
        <v>100</v>
      </c>
      <c r="AE359" s="18">
        <v>163056</v>
      </c>
      <c r="AF359" s="18">
        <v>1154243</v>
      </c>
      <c r="AG359" s="18">
        <v>766398</v>
      </c>
      <c r="AH359" s="18">
        <v>119713</v>
      </c>
      <c r="AI359" s="14" t="s">
        <v>43</v>
      </c>
    </row>
    <row r="360" spans="1:35" ht="16.5" customHeight="1">
      <c r="A360">
        <v>1404</v>
      </c>
      <c r="B360" s="12" t="str">
        <f t="shared" si="30"/>
        <v>OverStock</v>
      </c>
      <c r="C360" s="13" t="s">
        <v>414</v>
      </c>
      <c r="D360" s="14" t="s">
        <v>196</v>
      </c>
      <c r="E360" s="15">
        <f t="shared" si="31"/>
        <v>8</v>
      </c>
      <c r="F360" s="16">
        <f t="shared" si="32"/>
        <v>11.4</v>
      </c>
      <c r="G360" s="16">
        <f t="shared" si="33"/>
        <v>17</v>
      </c>
      <c r="H360" s="16">
        <f t="shared" si="34"/>
        <v>24.3</v>
      </c>
      <c r="I360" s="17" t="str">
        <f>IFERROR(VLOOKUP(C360,#REF!,8,FALSE),"")</f>
        <v/>
      </c>
      <c r="J360" s="18">
        <v>51000</v>
      </c>
      <c r="K360" s="18">
        <v>51000</v>
      </c>
      <c r="L360" s="17" t="str">
        <f>IFERROR(VLOOKUP(C360,#REF!,11,FALSE),"")</f>
        <v/>
      </c>
      <c r="M360" s="18">
        <v>24000</v>
      </c>
      <c r="N360" s="19" t="s">
        <v>197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12000</v>
      </c>
      <c r="U360" s="18">
        <v>3000</v>
      </c>
      <c r="V360" s="18">
        <v>9000</v>
      </c>
      <c r="W360" s="18">
        <v>0</v>
      </c>
      <c r="X360" s="22">
        <v>75000</v>
      </c>
      <c r="Y360" s="16">
        <v>25</v>
      </c>
      <c r="Z360" s="23">
        <v>35.700000000000003</v>
      </c>
      <c r="AA360" s="22">
        <v>3000</v>
      </c>
      <c r="AB360" s="18">
        <v>2102</v>
      </c>
      <c r="AC360" s="24">
        <v>0.7</v>
      </c>
      <c r="AD360" s="25">
        <f t="shared" si="35"/>
        <v>100</v>
      </c>
      <c r="AE360" s="18">
        <v>0</v>
      </c>
      <c r="AF360" s="18">
        <v>10105</v>
      </c>
      <c r="AG360" s="18">
        <v>13068</v>
      </c>
      <c r="AH360" s="18">
        <v>8685</v>
      </c>
      <c r="AI360" s="14" t="s">
        <v>43</v>
      </c>
    </row>
    <row r="361" spans="1:35" ht="16.5" customHeight="1">
      <c r="A361">
        <v>2929</v>
      </c>
      <c r="B361" s="12" t="str">
        <f t="shared" si="30"/>
        <v>OverStock</v>
      </c>
      <c r="C361" s="13" t="s">
        <v>415</v>
      </c>
      <c r="D361" s="14" t="s">
        <v>196</v>
      </c>
      <c r="E361" s="15">
        <f t="shared" si="31"/>
        <v>11.1</v>
      </c>
      <c r="F361" s="16">
        <f t="shared" si="32"/>
        <v>8</v>
      </c>
      <c r="G361" s="16">
        <f t="shared" si="33"/>
        <v>8.9</v>
      </c>
      <c r="H361" s="16">
        <f t="shared" si="34"/>
        <v>6.4</v>
      </c>
      <c r="I361" s="17" t="str">
        <f>IFERROR(VLOOKUP(C361,#REF!,8,FALSE),"")</f>
        <v/>
      </c>
      <c r="J361" s="18">
        <v>240000</v>
      </c>
      <c r="K361" s="18">
        <v>240000</v>
      </c>
      <c r="L361" s="17" t="str">
        <f>IFERROR(VLOOKUP(C361,#REF!,11,FALSE),"")</f>
        <v/>
      </c>
      <c r="M361" s="18">
        <v>300000</v>
      </c>
      <c r="N361" s="19" t="s">
        <v>197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114000</v>
      </c>
      <c r="U361" s="18">
        <v>0</v>
      </c>
      <c r="V361" s="18">
        <v>186000</v>
      </c>
      <c r="W361" s="18">
        <v>0</v>
      </c>
      <c r="X361" s="22">
        <v>540000</v>
      </c>
      <c r="Y361" s="16">
        <v>20</v>
      </c>
      <c r="Z361" s="23">
        <v>14.4</v>
      </c>
      <c r="AA361" s="22">
        <v>27000</v>
      </c>
      <c r="AB361" s="18">
        <v>37509</v>
      </c>
      <c r="AC361" s="24">
        <v>1.4</v>
      </c>
      <c r="AD361" s="25">
        <f t="shared" si="35"/>
        <v>100</v>
      </c>
      <c r="AE361" s="18">
        <v>9150</v>
      </c>
      <c r="AF361" s="18">
        <v>227873</v>
      </c>
      <c r="AG361" s="18">
        <v>100560</v>
      </c>
      <c r="AH361" s="18">
        <v>0</v>
      </c>
      <c r="AI361" s="14" t="s">
        <v>43</v>
      </c>
    </row>
    <row r="362" spans="1:35" ht="16.5" customHeight="1">
      <c r="A362">
        <v>2928</v>
      </c>
      <c r="B362" s="12" t="str">
        <f t="shared" si="30"/>
        <v>Normal</v>
      </c>
      <c r="C362" s="13" t="s">
        <v>416</v>
      </c>
      <c r="D362" s="14" t="s">
        <v>196</v>
      </c>
      <c r="E362" s="15">
        <f t="shared" si="31"/>
        <v>2.6</v>
      </c>
      <c r="F362" s="16">
        <f t="shared" si="32"/>
        <v>19.100000000000001</v>
      </c>
      <c r="G362" s="16">
        <f t="shared" si="33"/>
        <v>0</v>
      </c>
      <c r="H362" s="16">
        <f t="shared" si="34"/>
        <v>0</v>
      </c>
      <c r="I362" s="17" t="str">
        <f>IFERROR(VLOOKUP(C362,#REF!,8,FALSE),"")</f>
        <v/>
      </c>
      <c r="J362" s="18">
        <v>0</v>
      </c>
      <c r="K362" s="18">
        <v>0</v>
      </c>
      <c r="L362" s="17" t="str">
        <f>IFERROR(VLOOKUP(C362,#REF!,11,FALSE),"")</f>
        <v/>
      </c>
      <c r="M362" s="18">
        <v>21600</v>
      </c>
      <c r="N362" s="19" t="s">
        <v>197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18600</v>
      </c>
      <c r="U362" s="18">
        <v>0</v>
      </c>
      <c r="V362" s="18">
        <v>3000</v>
      </c>
      <c r="W362" s="18">
        <v>0</v>
      </c>
      <c r="X362" s="22">
        <v>21600</v>
      </c>
      <c r="Y362" s="16">
        <v>2.6</v>
      </c>
      <c r="Z362" s="23">
        <v>19.100000000000001</v>
      </c>
      <c r="AA362" s="22">
        <v>8250</v>
      </c>
      <c r="AB362" s="18">
        <v>1131</v>
      </c>
      <c r="AC362" s="24">
        <v>0.1</v>
      </c>
      <c r="AD362" s="25">
        <f t="shared" si="35"/>
        <v>50</v>
      </c>
      <c r="AE362" s="18">
        <v>2</v>
      </c>
      <c r="AF362" s="18">
        <v>3273</v>
      </c>
      <c r="AG362" s="18">
        <v>6900</v>
      </c>
      <c r="AH362" s="18">
        <v>3900</v>
      </c>
      <c r="AI362" s="14" t="s">
        <v>43</v>
      </c>
    </row>
    <row r="363" spans="1:35" ht="16.5" customHeight="1">
      <c r="A363">
        <v>2789</v>
      </c>
      <c r="B363" s="12" t="str">
        <f t="shared" si="30"/>
        <v>OverStock</v>
      </c>
      <c r="C363" s="13" t="s">
        <v>417</v>
      </c>
      <c r="D363" s="14" t="s">
        <v>196</v>
      </c>
      <c r="E363" s="15">
        <f t="shared" si="31"/>
        <v>50.4</v>
      </c>
      <c r="F363" s="16">
        <f t="shared" si="32"/>
        <v>28.1</v>
      </c>
      <c r="G363" s="16">
        <f t="shared" si="33"/>
        <v>0</v>
      </c>
      <c r="H363" s="16">
        <f t="shared" si="34"/>
        <v>0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37800</v>
      </c>
      <c r="N363" s="19" t="s">
        <v>197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25800</v>
      </c>
      <c r="U363" s="18">
        <v>0</v>
      </c>
      <c r="V363" s="18">
        <v>12000</v>
      </c>
      <c r="W363" s="18">
        <v>0</v>
      </c>
      <c r="X363" s="22">
        <v>37800</v>
      </c>
      <c r="Y363" s="16">
        <v>50.4</v>
      </c>
      <c r="Z363" s="23">
        <v>28.1</v>
      </c>
      <c r="AA363" s="22">
        <v>750</v>
      </c>
      <c r="AB363" s="18">
        <v>1343</v>
      </c>
      <c r="AC363" s="24">
        <v>1.8</v>
      </c>
      <c r="AD363" s="25">
        <f t="shared" si="35"/>
        <v>100</v>
      </c>
      <c r="AE363" s="18">
        <v>0</v>
      </c>
      <c r="AF363" s="18">
        <v>7590</v>
      </c>
      <c r="AG363" s="18">
        <v>5000</v>
      </c>
      <c r="AH363" s="18">
        <v>0</v>
      </c>
      <c r="AI363" s="14" t="s">
        <v>43</v>
      </c>
    </row>
    <row r="364" spans="1:35" ht="16.5" customHeight="1">
      <c r="A364">
        <v>5149</v>
      </c>
      <c r="B364" s="12" t="str">
        <f t="shared" si="30"/>
        <v>Normal</v>
      </c>
      <c r="C364" s="13" t="s">
        <v>418</v>
      </c>
      <c r="D364" s="14" t="s">
        <v>196</v>
      </c>
      <c r="E364" s="15">
        <f t="shared" si="31"/>
        <v>9.4</v>
      </c>
      <c r="F364" s="16">
        <f t="shared" si="32"/>
        <v>11.8</v>
      </c>
      <c r="G364" s="16">
        <f t="shared" si="33"/>
        <v>3.8</v>
      </c>
      <c r="H364" s="16">
        <f t="shared" si="34"/>
        <v>4.8</v>
      </c>
      <c r="I364" s="17" t="str">
        <f>IFERROR(VLOOKUP(C364,#REF!,8,FALSE),"")</f>
        <v/>
      </c>
      <c r="J364" s="18">
        <v>210000</v>
      </c>
      <c r="K364" s="18">
        <v>210000</v>
      </c>
      <c r="L364" s="17" t="str">
        <f>IFERROR(VLOOKUP(C364,#REF!,11,FALSE),"")</f>
        <v/>
      </c>
      <c r="M364" s="18">
        <v>519000</v>
      </c>
      <c r="N364" s="19" t="s">
        <v>197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306000</v>
      </c>
      <c r="U364" s="18">
        <v>0</v>
      </c>
      <c r="V364" s="18">
        <v>213000</v>
      </c>
      <c r="W364" s="18">
        <v>0</v>
      </c>
      <c r="X364" s="22">
        <v>729000</v>
      </c>
      <c r="Y364" s="16">
        <v>13.1</v>
      </c>
      <c r="Z364" s="23">
        <v>16.600000000000001</v>
      </c>
      <c r="AA364" s="22">
        <v>55500</v>
      </c>
      <c r="AB364" s="18">
        <v>43869</v>
      </c>
      <c r="AC364" s="24">
        <v>0.8</v>
      </c>
      <c r="AD364" s="25">
        <f t="shared" si="35"/>
        <v>100</v>
      </c>
      <c r="AE364" s="18">
        <v>31195</v>
      </c>
      <c r="AF364" s="18">
        <v>245380</v>
      </c>
      <c r="AG364" s="18">
        <v>118750</v>
      </c>
      <c r="AH364" s="18">
        <v>500</v>
      </c>
      <c r="AI364" s="14" t="s">
        <v>43</v>
      </c>
    </row>
    <row r="365" spans="1:35" ht="16.5" customHeight="1">
      <c r="A365">
        <v>1406</v>
      </c>
      <c r="B365" s="12" t="str">
        <f t="shared" si="30"/>
        <v>Normal</v>
      </c>
      <c r="C365" s="13" t="s">
        <v>419</v>
      </c>
      <c r="D365" s="14" t="s">
        <v>196</v>
      </c>
      <c r="E365" s="15">
        <f t="shared" si="31"/>
        <v>12.1</v>
      </c>
      <c r="F365" s="16" t="str">
        <f t="shared" si="32"/>
        <v>--</v>
      </c>
      <c r="G365" s="16">
        <f t="shared" si="33"/>
        <v>1.7</v>
      </c>
      <c r="H365" s="16" t="str">
        <f t="shared" si="34"/>
        <v>--</v>
      </c>
      <c r="I365" s="17" t="str">
        <f>IFERROR(VLOOKUP(C365,#REF!,8,FALSE),"")</f>
        <v/>
      </c>
      <c r="J365" s="18">
        <v>36000</v>
      </c>
      <c r="K365" s="18">
        <v>36000</v>
      </c>
      <c r="L365" s="17" t="str">
        <f>IFERROR(VLOOKUP(C365,#REF!,11,FALSE),"")</f>
        <v/>
      </c>
      <c r="M365" s="18">
        <v>249000</v>
      </c>
      <c r="N365" s="19" t="s">
        <v>197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168000</v>
      </c>
      <c r="U365" s="18">
        <v>0</v>
      </c>
      <c r="V365" s="18">
        <v>81000</v>
      </c>
      <c r="W365" s="18">
        <v>0</v>
      </c>
      <c r="X365" s="22">
        <v>285000</v>
      </c>
      <c r="Y365" s="16">
        <v>13.8</v>
      </c>
      <c r="Z365" s="23" t="s">
        <v>39</v>
      </c>
      <c r="AA365" s="22">
        <v>20625</v>
      </c>
      <c r="AB365" s="18">
        <v>0</v>
      </c>
      <c r="AC365" s="24" t="s">
        <v>51</v>
      </c>
      <c r="AD365" s="25" t="str">
        <f t="shared" si="35"/>
        <v>E</v>
      </c>
      <c r="AE365" s="18">
        <v>0</v>
      </c>
      <c r="AF365" s="18">
        <v>0</v>
      </c>
      <c r="AG365" s="18">
        <v>863</v>
      </c>
      <c r="AH365" s="18">
        <v>6111</v>
      </c>
      <c r="AI365" s="14" t="s">
        <v>43</v>
      </c>
    </row>
    <row r="366" spans="1:35" ht="16.5" customHeight="1">
      <c r="A366">
        <v>9207</v>
      </c>
      <c r="B366" s="12" t="str">
        <f t="shared" si="30"/>
        <v>Normal</v>
      </c>
      <c r="C366" s="13" t="s">
        <v>420</v>
      </c>
      <c r="D366" s="14" t="s">
        <v>196</v>
      </c>
      <c r="E366" s="15">
        <f t="shared" si="31"/>
        <v>13.7</v>
      </c>
      <c r="F366" s="16">
        <f t="shared" si="32"/>
        <v>1003.5</v>
      </c>
      <c r="G366" s="16">
        <f t="shared" si="33"/>
        <v>2.1</v>
      </c>
      <c r="H366" s="16">
        <f t="shared" si="34"/>
        <v>156.80000000000001</v>
      </c>
      <c r="I366" s="17" t="str">
        <f>IFERROR(VLOOKUP(C366,#REF!,8,FALSE),"")</f>
        <v/>
      </c>
      <c r="J366" s="18">
        <v>45000</v>
      </c>
      <c r="K366" s="18">
        <v>45000</v>
      </c>
      <c r="L366" s="17" t="str">
        <f>IFERROR(VLOOKUP(C366,#REF!,11,FALSE),"")</f>
        <v/>
      </c>
      <c r="M366" s="18">
        <v>288000</v>
      </c>
      <c r="N366" s="19" t="s">
        <v>197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204000</v>
      </c>
      <c r="U366" s="18">
        <v>0</v>
      </c>
      <c r="V366" s="18">
        <v>84000</v>
      </c>
      <c r="W366" s="18">
        <v>0</v>
      </c>
      <c r="X366" s="22">
        <v>333000</v>
      </c>
      <c r="Y366" s="16">
        <v>15.9</v>
      </c>
      <c r="Z366" s="23">
        <v>1160.3</v>
      </c>
      <c r="AA366" s="22">
        <v>21000</v>
      </c>
      <c r="AB366" s="18">
        <v>287</v>
      </c>
      <c r="AC366" s="24">
        <v>0</v>
      </c>
      <c r="AD366" s="25">
        <f t="shared" si="35"/>
        <v>50</v>
      </c>
      <c r="AE366" s="18">
        <v>0</v>
      </c>
      <c r="AF366" s="18">
        <v>0</v>
      </c>
      <c r="AG366" s="18">
        <v>4286</v>
      </c>
      <c r="AH366" s="18">
        <v>6000</v>
      </c>
      <c r="AI366" s="14" t="s">
        <v>43</v>
      </c>
    </row>
    <row r="367" spans="1:35" ht="16.5" customHeight="1">
      <c r="A367">
        <v>1407</v>
      </c>
      <c r="B367" s="12" t="str">
        <f t="shared" si="30"/>
        <v>Normal</v>
      </c>
      <c r="C367" s="13" t="s">
        <v>421</v>
      </c>
      <c r="D367" s="14" t="s">
        <v>196</v>
      </c>
      <c r="E367" s="15">
        <f t="shared" si="31"/>
        <v>1.9</v>
      </c>
      <c r="F367" s="16">
        <f t="shared" si="32"/>
        <v>2.4</v>
      </c>
      <c r="G367" s="16">
        <f t="shared" si="33"/>
        <v>10.3</v>
      </c>
      <c r="H367" s="16">
        <f t="shared" si="34"/>
        <v>12.8</v>
      </c>
      <c r="I367" s="17" t="str">
        <f>IFERROR(VLOOKUP(C367,#REF!,8,FALSE),"")</f>
        <v/>
      </c>
      <c r="J367" s="18">
        <v>1100000</v>
      </c>
      <c r="K367" s="18">
        <v>950000</v>
      </c>
      <c r="L367" s="17" t="str">
        <f>IFERROR(VLOOKUP(C367,#REF!,11,FALSE),"")</f>
        <v/>
      </c>
      <c r="M367" s="18">
        <v>202500</v>
      </c>
      <c r="N367" s="19" t="s">
        <v>197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100000</v>
      </c>
      <c r="U367" s="18">
        <v>0</v>
      </c>
      <c r="V367" s="18">
        <v>102500</v>
      </c>
      <c r="W367" s="18">
        <v>0</v>
      </c>
      <c r="X367" s="22">
        <v>1302500</v>
      </c>
      <c r="Y367" s="16">
        <v>12.2</v>
      </c>
      <c r="Z367" s="23">
        <v>15.2</v>
      </c>
      <c r="AA367" s="22">
        <v>107018</v>
      </c>
      <c r="AB367" s="18">
        <v>85609</v>
      </c>
      <c r="AC367" s="24">
        <v>0.8</v>
      </c>
      <c r="AD367" s="25">
        <f t="shared" si="35"/>
        <v>100</v>
      </c>
      <c r="AE367" s="18">
        <v>0</v>
      </c>
      <c r="AF367" s="18">
        <v>407404</v>
      </c>
      <c r="AG367" s="18">
        <v>410247</v>
      </c>
      <c r="AH367" s="18">
        <v>91208</v>
      </c>
      <c r="AI367" s="14" t="s">
        <v>43</v>
      </c>
    </row>
    <row r="368" spans="1:35" ht="16.5" customHeight="1">
      <c r="A368">
        <v>1408</v>
      </c>
      <c r="B368" s="12" t="str">
        <f t="shared" si="30"/>
        <v>OverStock</v>
      </c>
      <c r="C368" s="13" t="s">
        <v>423</v>
      </c>
      <c r="D368" s="14" t="s">
        <v>196</v>
      </c>
      <c r="E368" s="15">
        <f t="shared" si="31"/>
        <v>64</v>
      </c>
      <c r="F368" s="16">
        <f t="shared" si="32"/>
        <v>22.4</v>
      </c>
      <c r="G368" s="16">
        <f t="shared" si="33"/>
        <v>0</v>
      </c>
      <c r="H368" s="16">
        <f t="shared" si="34"/>
        <v>0</v>
      </c>
      <c r="I368" s="17" t="str">
        <f>IFERROR(VLOOKUP(C368,#REF!,8,FALSE),"")</f>
        <v/>
      </c>
      <c r="J368" s="18">
        <v>0</v>
      </c>
      <c r="K368" s="18">
        <v>0</v>
      </c>
      <c r="L368" s="17" t="str">
        <f>IFERROR(VLOOKUP(C368,#REF!,11,FALSE),"")</f>
        <v/>
      </c>
      <c r="M368" s="18">
        <v>24000</v>
      </c>
      <c r="N368" s="19" t="s">
        <v>197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24000</v>
      </c>
      <c r="U368" s="18">
        <v>0</v>
      </c>
      <c r="V368" s="18">
        <v>0</v>
      </c>
      <c r="W368" s="18">
        <v>0</v>
      </c>
      <c r="X368" s="22">
        <v>24000</v>
      </c>
      <c r="Y368" s="16">
        <v>64</v>
      </c>
      <c r="Z368" s="23">
        <v>22.4</v>
      </c>
      <c r="AA368" s="22">
        <v>375</v>
      </c>
      <c r="AB368" s="18">
        <v>1073</v>
      </c>
      <c r="AC368" s="24">
        <v>2.9</v>
      </c>
      <c r="AD368" s="25">
        <f t="shared" si="35"/>
        <v>150</v>
      </c>
      <c r="AE368" s="18">
        <v>0</v>
      </c>
      <c r="AF368" s="18">
        <v>0</v>
      </c>
      <c r="AG368" s="18">
        <v>9660</v>
      </c>
      <c r="AH368" s="18">
        <v>7800</v>
      </c>
      <c r="AI368" s="14" t="s">
        <v>43</v>
      </c>
    </row>
    <row r="369" spans="1:35" ht="16.5" customHeight="1">
      <c r="A369">
        <v>1409</v>
      </c>
      <c r="B369" s="12" t="str">
        <f t="shared" si="30"/>
        <v>FCST</v>
      </c>
      <c r="C369" s="13" t="s">
        <v>425</v>
      </c>
      <c r="D369" s="14" t="s">
        <v>196</v>
      </c>
      <c r="E369" s="15" t="str">
        <f t="shared" si="31"/>
        <v>前八週無拉料</v>
      </c>
      <c r="F369" s="16">
        <f t="shared" si="32"/>
        <v>1.5</v>
      </c>
      <c r="G369" s="16" t="str">
        <f t="shared" si="33"/>
        <v>--</v>
      </c>
      <c r="H369" s="16">
        <f t="shared" si="34"/>
        <v>7.6</v>
      </c>
      <c r="I369" s="17" t="str">
        <f>IFERROR(VLOOKUP(C369,#REF!,8,FALSE),"")</f>
        <v/>
      </c>
      <c r="J369" s="18">
        <v>66000</v>
      </c>
      <c r="K369" s="18">
        <v>66000</v>
      </c>
      <c r="L369" s="17" t="str">
        <f>IFERROR(VLOOKUP(C369,#REF!,11,FALSE),"")</f>
        <v/>
      </c>
      <c r="M369" s="18">
        <v>13000</v>
      </c>
      <c r="N369" s="19" t="s">
        <v>197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13000</v>
      </c>
      <c r="U369" s="18">
        <v>0</v>
      </c>
      <c r="V369" s="18">
        <v>0</v>
      </c>
      <c r="W369" s="18">
        <v>0</v>
      </c>
      <c r="X369" s="22">
        <v>79000</v>
      </c>
      <c r="Y369" s="16" t="s">
        <v>39</v>
      </c>
      <c r="Z369" s="23">
        <v>9.1</v>
      </c>
      <c r="AA369" s="22">
        <v>0</v>
      </c>
      <c r="AB369" s="18">
        <v>8684</v>
      </c>
      <c r="AC369" s="24" t="s">
        <v>59</v>
      </c>
      <c r="AD369" s="25" t="str">
        <f t="shared" si="35"/>
        <v>F</v>
      </c>
      <c r="AE369" s="18">
        <v>22980</v>
      </c>
      <c r="AF369" s="18">
        <v>39447</v>
      </c>
      <c r="AG369" s="18">
        <v>16908</v>
      </c>
      <c r="AH369" s="18">
        <v>1000</v>
      </c>
      <c r="AI369" s="14" t="s">
        <v>43</v>
      </c>
    </row>
    <row r="370" spans="1:35" ht="16.5" customHeight="1">
      <c r="A370">
        <v>1410</v>
      </c>
      <c r="B370" s="12" t="str">
        <f t="shared" si="30"/>
        <v>Normal</v>
      </c>
      <c r="C370" s="13" t="s">
        <v>426</v>
      </c>
      <c r="D370" s="14" t="s">
        <v>196</v>
      </c>
      <c r="E370" s="15">
        <f t="shared" si="31"/>
        <v>1.8</v>
      </c>
      <c r="F370" s="16">
        <f t="shared" si="32"/>
        <v>2.2999999999999998</v>
      </c>
      <c r="G370" s="16">
        <f t="shared" si="33"/>
        <v>10.5</v>
      </c>
      <c r="H370" s="16">
        <f t="shared" si="34"/>
        <v>13.2</v>
      </c>
      <c r="I370" s="17" t="str">
        <f>IFERROR(VLOOKUP(C370,#REF!,8,FALSE),"")</f>
        <v/>
      </c>
      <c r="J370" s="18">
        <v>570000</v>
      </c>
      <c r="K370" s="18">
        <v>570000</v>
      </c>
      <c r="L370" s="17" t="str">
        <f>IFERROR(VLOOKUP(C370,#REF!,11,FALSE),"")</f>
        <v/>
      </c>
      <c r="M370" s="18">
        <v>100000</v>
      </c>
      <c r="N370" s="19" t="s">
        <v>197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5000</v>
      </c>
      <c r="U370" s="18">
        <v>0</v>
      </c>
      <c r="V370" s="18">
        <v>95000</v>
      </c>
      <c r="W370" s="18">
        <v>0</v>
      </c>
      <c r="X370" s="22">
        <v>670000</v>
      </c>
      <c r="Y370" s="16">
        <v>12.3</v>
      </c>
      <c r="Z370" s="23">
        <v>15.5</v>
      </c>
      <c r="AA370" s="22">
        <v>54376</v>
      </c>
      <c r="AB370" s="18">
        <v>43105</v>
      </c>
      <c r="AC370" s="24">
        <v>0.8</v>
      </c>
      <c r="AD370" s="25">
        <f t="shared" si="35"/>
        <v>100</v>
      </c>
      <c r="AE370" s="18">
        <v>58141</v>
      </c>
      <c r="AF370" s="18">
        <v>220990</v>
      </c>
      <c r="AG370" s="18">
        <v>124869</v>
      </c>
      <c r="AH370" s="18">
        <v>20493</v>
      </c>
      <c r="AI370" s="14" t="s">
        <v>43</v>
      </c>
    </row>
    <row r="371" spans="1:35" ht="16.5" customHeight="1">
      <c r="A371">
        <v>1411</v>
      </c>
      <c r="B371" s="12" t="str">
        <f t="shared" si="30"/>
        <v>Normal</v>
      </c>
      <c r="C371" s="13" t="s">
        <v>427</v>
      </c>
      <c r="D371" s="14" t="s">
        <v>196</v>
      </c>
      <c r="E371" s="15">
        <f t="shared" si="31"/>
        <v>8</v>
      </c>
      <c r="F371" s="16">
        <f t="shared" si="32"/>
        <v>9</v>
      </c>
      <c r="G371" s="16">
        <f t="shared" si="33"/>
        <v>0</v>
      </c>
      <c r="H371" s="16">
        <f t="shared" si="34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2500</v>
      </c>
      <c r="N371" s="19" t="s">
        <v>197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2500</v>
      </c>
      <c r="U371" s="18">
        <v>0</v>
      </c>
      <c r="V371" s="18">
        <v>0</v>
      </c>
      <c r="W371" s="18">
        <v>0</v>
      </c>
      <c r="X371" s="22">
        <v>2500</v>
      </c>
      <c r="Y371" s="16">
        <v>8</v>
      </c>
      <c r="Z371" s="23">
        <v>9</v>
      </c>
      <c r="AA371" s="22">
        <v>313</v>
      </c>
      <c r="AB371" s="18">
        <v>278</v>
      </c>
      <c r="AC371" s="24">
        <v>0.9</v>
      </c>
      <c r="AD371" s="25">
        <f t="shared" si="35"/>
        <v>100</v>
      </c>
      <c r="AE371" s="18">
        <v>2500</v>
      </c>
      <c r="AF371" s="18">
        <v>0</v>
      </c>
      <c r="AG371" s="18">
        <v>0</v>
      </c>
      <c r="AH371" s="18">
        <v>0</v>
      </c>
      <c r="AI371" s="14" t="s">
        <v>43</v>
      </c>
    </row>
    <row r="372" spans="1:35" ht="16.5" customHeight="1">
      <c r="A372">
        <v>1412</v>
      </c>
      <c r="B372" s="12" t="str">
        <f t="shared" si="30"/>
        <v>OverStock</v>
      </c>
      <c r="C372" s="13" t="s">
        <v>428</v>
      </c>
      <c r="D372" s="14" t="s">
        <v>196</v>
      </c>
      <c r="E372" s="15">
        <f t="shared" si="31"/>
        <v>2.8</v>
      </c>
      <c r="F372" s="16">
        <f t="shared" si="32"/>
        <v>3.1</v>
      </c>
      <c r="G372" s="16">
        <f t="shared" si="33"/>
        <v>14.3</v>
      </c>
      <c r="H372" s="16">
        <f t="shared" si="34"/>
        <v>16.100000000000001</v>
      </c>
      <c r="I372" s="17" t="str">
        <f>IFERROR(VLOOKUP(C372,#REF!,8,FALSE),"")</f>
        <v/>
      </c>
      <c r="J372" s="18">
        <v>762500</v>
      </c>
      <c r="K372" s="18">
        <v>562500</v>
      </c>
      <c r="L372" s="17" t="str">
        <f>IFERROR(VLOOKUP(C372,#REF!,11,FALSE),"")</f>
        <v/>
      </c>
      <c r="M372" s="18">
        <v>147500</v>
      </c>
      <c r="N372" s="19" t="s">
        <v>197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80000</v>
      </c>
      <c r="U372" s="18">
        <v>0</v>
      </c>
      <c r="V372" s="18">
        <v>67500</v>
      </c>
      <c r="W372" s="18">
        <v>0</v>
      </c>
      <c r="X372" s="22">
        <v>910000</v>
      </c>
      <c r="Y372" s="16">
        <v>17</v>
      </c>
      <c r="Z372" s="23">
        <v>19.3</v>
      </c>
      <c r="AA372" s="22">
        <v>53438</v>
      </c>
      <c r="AB372" s="18">
        <v>47217</v>
      </c>
      <c r="AC372" s="24">
        <v>0.9</v>
      </c>
      <c r="AD372" s="25">
        <f t="shared" si="35"/>
        <v>100</v>
      </c>
      <c r="AE372" s="18">
        <v>24118</v>
      </c>
      <c r="AF372" s="18">
        <v>233334</v>
      </c>
      <c r="AG372" s="18">
        <v>187504</v>
      </c>
      <c r="AH372" s="18">
        <v>32722</v>
      </c>
      <c r="AI372" s="14" t="s">
        <v>43</v>
      </c>
    </row>
    <row r="373" spans="1:35" ht="16.5" customHeight="1">
      <c r="A373">
        <v>1413</v>
      </c>
      <c r="B373" s="12" t="str">
        <f t="shared" si="30"/>
        <v>OverStock</v>
      </c>
      <c r="C373" s="13" t="s">
        <v>430</v>
      </c>
      <c r="D373" s="14" t="s">
        <v>196</v>
      </c>
      <c r="E373" s="15">
        <f t="shared" si="31"/>
        <v>14.4</v>
      </c>
      <c r="F373" s="16">
        <f t="shared" si="32"/>
        <v>7.3</v>
      </c>
      <c r="G373" s="16">
        <f t="shared" si="33"/>
        <v>9.1</v>
      </c>
      <c r="H373" s="16">
        <f t="shared" si="34"/>
        <v>4.5999999999999996</v>
      </c>
      <c r="I373" s="17" t="str">
        <f>IFERROR(VLOOKUP(C373,#REF!,8,FALSE),"")</f>
        <v/>
      </c>
      <c r="J373" s="18">
        <v>51000</v>
      </c>
      <c r="K373" s="18">
        <v>51000</v>
      </c>
      <c r="L373" s="17" t="str">
        <f>IFERROR(VLOOKUP(C373,#REF!,11,FALSE),"")</f>
        <v/>
      </c>
      <c r="M373" s="18">
        <v>81000</v>
      </c>
      <c r="N373" s="19" t="s">
        <v>197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27000</v>
      </c>
      <c r="U373" s="18">
        <v>0</v>
      </c>
      <c r="V373" s="18">
        <v>54000</v>
      </c>
      <c r="W373" s="18">
        <v>0</v>
      </c>
      <c r="X373" s="22">
        <v>132000</v>
      </c>
      <c r="Y373" s="16">
        <v>23.5</v>
      </c>
      <c r="Z373" s="23">
        <v>11.9</v>
      </c>
      <c r="AA373" s="22">
        <v>5625</v>
      </c>
      <c r="AB373" s="18">
        <v>11101</v>
      </c>
      <c r="AC373" s="24">
        <v>2</v>
      </c>
      <c r="AD373" s="25">
        <f t="shared" si="35"/>
        <v>150</v>
      </c>
      <c r="AE373" s="18">
        <v>2209</v>
      </c>
      <c r="AF373" s="18">
        <v>52143</v>
      </c>
      <c r="AG373" s="18">
        <v>45554</v>
      </c>
      <c r="AH373" s="18">
        <v>0</v>
      </c>
      <c r="AI373" s="14" t="s">
        <v>43</v>
      </c>
    </row>
    <row r="374" spans="1:35" ht="16.5" customHeight="1">
      <c r="A374">
        <v>1414</v>
      </c>
      <c r="B374" s="12" t="str">
        <f t="shared" si="30"/>
        <v>Normal</v>
      </c>
      <c r="C374" s="13" t="s">
        <v>431</v>
      </c>
      <c r="D374" s="14" t="s">
        <v>196</v>
      </c>
      <c r="E374" s="15">
        <f t="shared" si="31"/>
        <v>6</v>
      </c>
      <c r="F374" s="16" t="str">
        <f t="shared" si="32"/>
        <v>--</v>
      </c>
      <c r="G374" s="16">
        <f t="shared" si="33"/>
        <v>0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9000</v>
      </c>
      <c r="N374" s="19" t="s">
        <v>197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9000</v>
      </c>
      <c r="U374" s="18">
        <v>0</v>
      </c>
      <c r="V374" s="18">
        <v>0</v>
      </c>
      <c r="W374" s="18">
        <v>0</v>
      </c>
      <c r="X374" s="22">
        <v>9000</v>
      </c>
      <c r="Y374" s="16">
        <v>6</v>
      </c>
      <c r="Z374" s="23" t="s">
        <v>39</v>
      </c>
      <c r="AA374" s="22">
        <v>1500</v>
      </c>
      <c r="AB374" s="18" t="s">
        <v>39</v>
      </c>
      <c r="AC374" s="24" t="s">
        <v>51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43</v>
      </c>
    </row>
    <row r="375" spans="1:35" ht="16.5" customHeight="1">
      <c r="A375">
        <v>4974</v>
      </c>
      <c r="B375" s="12" t="str">
        <f t="shared" si="30"/>
        <v>OverStock</v>
      </c>
      <c r="C375" s="13" t="s">
        <v>432</v>
      </c>
      <c r="D375" s="14" t="s">
        <v>196</v>
      </c>
      <c r="E375" s="15">
        <f t="shared" si="31"/>
        <v>2.4</v>
      </c>
      <c r="F375" s="16">
        <f t="shared" si="32"/>
        <v>1.2</v>
      </c>
      <c r="G375" s="16">
        <f t="shared" si="33"/>
        <v>17.5</v>
      </c>
      <c r="H375" s="16">
        <f t="shared" si="34"/>
        <v>8.9</v>
      </c>
      <c r="I375" s="17" t="str">
        <f>IFERROR(VLOOKUP(C375,#REF!,8,FALSE),"")</f>
        <v/>
      </c>
      <c r="J375" s="18">
        <v>400000</v>
      </c>
      <c r="K375" s="18">
        <v>400000</v>
      </c>
      <c r="L375" s="17" t="str">
        <f>IFERROR(VLOOKUP(C375,#REF!,11,FALSE),"")</f>
        <v/>
      </c>
      <c r="M375" s="18">
        <v>55000</v>
      </c>
      <c r="N375" s="19" t="s">
        <v>197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0</v>
      </c>
      <c r="U375" s="18">
        <v>0</v>
      </c>
      <c r="V375" s="18">
        <v>55000</v>
      </c>
      <c r="W375" s="18">
        <v>0</v>
      </c>
      <c r="X375" s="22">
        <v>455000</v>
      </c>
      <c r="Y375" s="16">
        <v>19.899999999999999</v>
      </c>
      <c r="Z375" s="23">
        <v>10.199999999999999</v>
      </c>
      <c r="AA375" s="22">
        <v>22813</v>
      </c>
      <c r="AB375" s="18">
        <v>44805</v>
      </c>
      <c r="AC375" s="24">
        <v>2</v>
      </c>
      <c r="AD375" s="25">
        <f t="shared" si="35"/>
        <v>150</v>
      </c>
      <c r="AE375" s="18">
        <v>53372</v>
      </c>
      <c r="AF375" s="18">
        <v>217714</v>
      </c>
      <c r="AG375" s="18">
        <v>155053</v>
      </c>
      <c r="AH375" s="18">
        <v>31099</v>
      </c>
      <c r="AI375" s="14" t="s">
        <v>43</v>
      </c>
    </row>
    <row r="376" spans="1:35" ht="16.5" customHeight="1">
      <c r="A376">
        <v>8957</v>
      </c>
      <c r="B376" s="12" t="str">
        <f t="shared" si="30"/>
        <v>OverStock</v>
      </c>
      <c r="C376" s="13" t="s">
        <v>433</v>
      </c>
      <c r="D376" s="14" t="s">
        <v>196</v>
      </c>
      <c r="E376" s="15">
        <f t="shared" si="31"/>
        <v>14</v>
      </c>
      <c r="F376" s="16">
        <f t="shared" si="32"/>
        <v>13.8</v>
      </c>
      <c r="G376" s="16">
        <f t="shared" si="33"/>
        <v>7.6</v>
      </c>
      <c r="H376" s="16">
        <f t="shared" si="34"/>
        <v>7.5</v>
      </c>
      <c r="I376" s="17" t="str">
        <f>IFERROR(VLOOKUP(C376,#REF!,8,FALSE),"")</f>
        <v/>
      </c>
      <c r="J376" s="18">
        <v>80000</v>
      </c>
      <c r="K376" s="18">
        <v>80000</v>
      </c>
      <c r="L376" s="17" t="str">
        <f>IFERROR(VLOOKUP(C376,#REF!,11,FALSE),"")</f>
        <v/>
      </c>
      <c r="M376" s="18">
        <v>147500</v>
      </c>
      <c r="N376" s="19" t="s">
        <v>197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110000</v>
      </c>
      <c r="U376" s="18">
        <v>0</v>
      </c>
      <c r="V376" s="18">
        <v>37500</v>
      </c>
      <c r="W376" s="18">
        <v>0</v>
      </c>
      <c r="X376" s="22">
        <v>227500</v>
      </c>
      <c r="Y376" s="16">
        <v>21.5</v>
      </c>
      <c r="Z376" s="23">
        <v>21.3</v>
      </c>
      <c r="AA376" s="22">
        <v>10557</v>
      </c>
      <c r="AB376" s="18">
        <v>10702</v>
      </c>
      <c r="AC376" s="24">
        <v>1</v>
      </c>
      <c r="AD376" s="25">
        <f t="shared" si="35"/>
        <v>100</v>
      </c>
      <c r="AE376" s="18">
        <v>4204</v>
      </c>
      <c r="AF376" s="18">
        <v>64454</v>
      </c>
      <c r="AG376" s="18">
        <v>35290</v>
      </c>
      <c r="AH376" s="18">
        <v>8383</v>
      </c>
      <c r="AI376" s="14" t="s">
        <v>43</v>
      </c>
    </row>
    <row r="377" spans="1:35" ht="16.5" customHeight="1">
      <c r="A377">
        <v>6539</v>
      </c>
      <c r="B377" s="12" t="str">
        <f t="shared" si="30"/>
        <v>ZeroZero</v>
      </c>
      <c r="C377" s="13" t="s">
        <v>434</v>
      </c>
      <c r="D377" s="14" t="s">
        <v>196</v>
      </c>
      <c r="E377" s="15" t="str">
        <f t="shared" si="31"/>
        <v>前八週無拉料</v>
      </c>
      <c r="F377" s="16" t="str">
        <f t="shared" si="32"/>
        <v>--</v>
      </c>
      <c r="G377" s="16" t="str">
        <f t="shared" si="33"/>
        <v>--</v>
      </c>
      <c r="H377" s="16" t="str">
        <f t="shared" si="34"/>
        <v>--</v>
      </c>
      <c r="I377" s="17" t="str">
        <f>IFERROR(VLOOKUP(C377,#REF!,8,FALSE),"")</f>
        <v/>
      </c>
      <c r="J377" s="18">
        <v>125000</v>
      </c>
      <c r="K377" s="18">
        <v>0</v>
      </c>
      <c r="L377" s="17" t="str">
        <f>IFERROR(VLOOKUP(C377,#REF!,11,FALSE),"")</f>
        <v/>
      </c>
      <c r="M377" s="18">
        <v>0</v>
      </c>
      <c r="N377" s="19" t="s">
        <v>197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0</v>
      </c>
      <c r="U377" s="18">
        <v>0</v>
      </c>
      <c r="V377" s="18">
        <v>0</v>
      </c>
      <c r="W377" s="18">
        <v>0</v>
      </c>
      <c r="X377" s="22">
        <v>125000</v>
      </c>
      <c r="Y377" s="16" t="s">
        <v>39</v>
      </c>
      <c r="Z377" s="23" t="s">
        <v>39</v>
      </c>
      <c r="AA377" s="22">
        <v>0</v>
      </c>
      <c r="AB377" s="18" t="s">
        <v>39</v>
      </c>
      <c r="AC377" s="24" t="s">
        <v>51</v>
      </c>
      <c r="AD377" s="25" t="str">
        <f t="shared" si="35"/>
        <v>E</v>
      </c>
      <c r="AE377" s="18">
        <v>0</v>
      </c>
      <c r="AF377" s="18">
        <v>0</v>
      </c>
      <c r="AG377" s="18">
        <v>0</v>
      </c>
      <c r="AH377" s="18">
        <v>0</v>
      </c>
      <c r="AI377" s="14" t="s">
        <v>43</v>
      </c>
    </row>
    <row r="378" spans="1:35" ht="16.5" customHeight="1">
      <c r="A378">
        <v>1415</v>
      </c>
      <c r="B378" s="12" t="str">
        <f t="shared" si="30"/>
        <v>OverStock</v>
      </c>
      <c r="C378" s="13" t="s">
        <v>436</v>
      </c>
      <c r="D378" s="14" t="s">
        <v>196</v>
      </c>
      <c r="E378" s="15">
        <f t="shared" si="31"/>
        <v>45.3</v>
      </c>
      <c r="F378" s="16">
        <f t="shared" si="32"/>
        <v>60.4</v>
      </c>
      <c r="G378" s="16">
        <f t="shared" si="33"/>
        <v>0</v>
      </c>
      <c r="H378" s="16">
        <f t="shared" si="34"/>
        <v>0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42500</v>
      </c>
      <c r="N378" s="19" t="s">
        <v>197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37500</v>
      </c>
      <c r="U378" s="18">
        <v>0</v>
      </c>
      <c r="V378" s="18">
        <v>5000</v>
      </c>
      <c r="W378" s="18">
        <v>0</v>
      </c>
      <c r="X378" s="22">
        <v>42500</v>
      </c>
      <c r="Y378" s="16">
        <v>45.3</v>
      </c>
      <c r="Z378" s="23">
        <v>60.4</v>
      </c>
      <c r="AA378" s="22">
        <v>938</v>
      </c>
      <c r="AB378" s="18">
        <v>704</v>
      </c>
      <c r="AC378" s="24">
        <v>0.8</v>
      </c>
      <c r="AD378" s="25">
        <f t="shared" si="35"/>
        <v>100</v>
      </c>
      <c r="AE378" s="18">
        <v>1972</v>
      </c>
      <c r="AF378" s="18">
        <v>3716</v>
      </c>
      <c r="AG378" s="18">
        <v>648</v>
      </c>
      <c r="AH378" s="18">
        <v>0</v>
      </c>
      <c r="AI378" s="14" t="s">
        <v>43</v>
      </c>
    </row>
    <row r="379" spans="1:35" ht="16.5" customHeight="1">
      <c r="A379">
        <v>4240</v>
      </c>
      <c r="B379" s="12" t="str">
        <f t="shared" si="30"/>
        <v>None</v>
      </c>
      <c r="C379" s="13" t="s">
        <v>437</v>
      </c>
      <c r="D379" s="14" t="s">
        <v>196</v>
      </c>
      <c r="E379" s="15" t="str">
        <f t="shared" si="31"/>
        <v>前八週無拉料</v>
      </c>
      <c r="F379" s="16" t="str">
        <f t="shared" si="32"/>
        <v>--</v>
      </c>
      <c r="G379" s="16" t="str">
        <f t="shared" si="33"/>
        <v>--</v>
      </c>
      <c r="H379" s="16" t="str">
        <f t="shared" si="34"/>
        <v>--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0</v>
      </c>
      <c r="N379" s="19" t="s">
        <v>197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0</v>
      </c>
      <c r="U379" s="18">
        <v>0</v>
      </c>
      <c r="V379" s="18">
        <v>0</v>
      </c>
      <c r="W379" s="18">
        <v>0</v>
      </c>
      <c r="X379" s="22">
        <v>0</v>
      </c>
      <c r="Y379" s="16" t="s">
        <v>39</v>
      </c>
      <c r="Z379" s="23" t="s">
        <v>39</v>
      </c>
      <c r="AA379" s="22">
        <v>0</v>
      </c>
      <c r="AB379" s="18" t="s">
        <v>39</v>
      </c>
      <c r="AC379" s="24" t="s">
        <v>51</v>
      </c>
      <c r="AD379" s="25" t="str">
        <f t="shared" si="35"/>
        <v>E</v>
      </c>
      <c r="AE379" s="18">
        <v>0</v>
      </c>
      <c r="AF379" s="18">
        <v>0</v>
      </c>
      <c r="AG379" s="18">
        <v>0</v>
      </c>
      <c r="AH379" s="18">
        <v>0</v>
      </c>
      <c r="AI379" s="14" t="s">
        <v>43</v>
      </c>
    </row>
    <row r="380" spans="1:35" ht="16.5" customHeight="1">
      <c r="A380">
        <v>2790</v>
      </c>
      <c r="B380" s="12" t="str">
        <f t="shared" si="30"/>
        <v>OverStock</v>
      </c>
      <c r="C380" s="13" t="s">
        <v>438</v>
      </c>
      <c r="D380" s="14" t="s">
        <v>196</v>
      </c>
      <c r="E380" s="15">
        <f t="shared" si="31"/>
        <v>31.9</v>
      </c>
      <c r="F380" s="16">
        <f t="shared" si="32"/>
        <v>84</v>
      </c>
      <c r="G380" s="16">
        <f t="shared" si="33"/>
        <v>0</v>
      </c>
      <c r="H380" s="16">
        <f t="shared" si="34"/>
        <v>0</v>
      </c>
      <c r="I380" s="17" t="str">
        <f>IFERROR(VLOOKUP(C380,#REF!,8,FALSE),"")</f>
        <v/>
      </c>
      <c r="J380" s="18">
        <v>0</v>
      </c>
      <c r="K380" s="18">
        <v>0</v>
      </c>
      <c r="L380" s="17" t="str">
        <f>IFERROR(VLOOKUP(C380,#REF!,11,FALSE),"")</f>
        <v/>
      </c>
      <c r="M380" s="18">
        <v>10000</v>
      </c>
      <c r="N380" s="19" t="s">
        <v>197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10000</v>
      </c>
      <c r="U380" s="18">
        <v>0</v>
      </c>
      <c r="V380" s="18">
        <v>0</v>
      </c>
      <c r="W380" s="18">
        <v>0</v>
      </c>
      <c r="X380" s="22">
        <v>10000</v>
      </c>
      <c r="Y380" s="16">
        <v>31.9</v>
      </c>
      <c r="Z380" s="23">
        <v>84</v>
      </c>
      <c r="AA380" s="22">
        <v>313</v>
      </c>
      <c r="AB380" s="18">
        <v>119</v>
      </c>
      <c r="AC380" s="24">
        <v>0.4</v>
      </c>
      <c r="AD380" s="25">
        <f t="shared" si="35"/>
        <v>50</v>
      </c>
      <c r="AE380" s="18">
        <v>0</v>
      </c>
      <c r="AF380" s="18">
        <v>442</v>
      </c>
      <c r="AG380" s="18">
        <v>630</v>
      </c>
      <c r="AH380" s="18">
        <v>0</v>
      </c>
      <c r="AI380" s="14" t="s">
        <v>43</v>
      </c>
    </row>
    <row r="381" spans="1:35" ht="16.5" customHeight="1">
      <c r="A381">
        <v>1417</v>
      </c>
      <c r="B381" s="12" t="str">
        <f t="shared" si="30"/>
        <v>Normal</v>
      </c>
      <c r="C381" s="13" t="s">
        <v>439</v>
      </c>
      <c r="D381" s="14" t="s">
        <v>196</v>
      </c>
      <c r="E381" s="15">
        <f t="shared" si="31"/>
        <v>14.3</v>
      </c>
      <c r="F381" s="16">
        <f t="shared" si="32"/>
        <v>24.2</v>
      </c>
      <c r="G381" s="16">
        <f t="shared" si="33"/>
        <v>0</v>
      </c>
      <c r="H381" s="16">
        <f t="shared" si="34"/>
        <v>0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294000</v>
      </c>
      <c r="N381" s="19" t="s">
        <v>197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243000</v>
      </c>
      <c r="U381" s="18">
        <v>0</v>
      </c>
      <c r="V381" s="18">
        <v>51000</v>
      </c>
      <c r="W381" s="18">
        <v>0</v>
      </c>
      <c r="X381" s="22">
        <v>294000</v>
      </c>
      <c r="Y381" s="16">
        <v>14.3</v>
      </c>
      <c r="Z381" s="23">
        <v>24.2</v>
      </c>
      <c r="AA381" s="22">
        <v>20625</v>
      </c>
      <c r="AB381" s="18">
        <v>12151</v>
      </c>
      <c r="AC381" s="24">
        <v>0.6</v>
      </c>
      <c r="AD381" s="25">
        <f t="shared" si="35"/>
        <v>100</v>
      </c>
      <c r="AE381" s="18">
        <v>13730</v>
      </c>
      <c r="AF381" s="18">
        <v>69308</v>
      </c>
      <c r="AG381" s="18">
        <v>27082</v>
      </c>
      <c r="AH381" s="18">
        <v>963</v>
      </c>
      <c r="AI381" s="14" t="s">
        <v>43</v>
      </c>
    </row>
    <row r="382" spans="1:35" ht="16.5" customHeight="1">
      <c r="A382">
        <v>1418</v>
      </c>
      <c r="B382" s="12" t="str">
        <f t="shared" si="30"/>
        <v>Normal</v>
      </c>
      <c r="C382" s="13" t="s">
        <v>440</v>
      </c>
      <c r="D382" s="14" t="s">
        <v>196</v>
      </c>
      <c r="E382" s="15">
        <f t="shared" si="31"/>
        <v>0.8</v>
      </c>
      <c r="F382" s="16">
        <f t="shared" si="32"/>
        <v>0.7</v>
      </c>
      <c r="G382" s="16">
        <f t="shared" si="33"/>
        <v>4.8</v>
      </c>
      <c r="H382" s="16">
        <f t="shared" si="34"/>
        <v>4.3</v>
      </c>
      <c r="I382" s="17" t="str">
        <f>IFERROR(VLOOKUP(C382,#REF!,8,FALSE),"")</f>
        <v/>
      </c>
      <c r="J382" s="18">
        <v>300000</v>
      </c>
      <c r="K382" s="18">
        <v>300000</v>
      </c>
      <c r="L382" s="17" t="str">
        <f>IFERROR(VLOOKUP(C382,#REF!,11,FALSE),"")</f>
        <v/>
      </c>
      <c r="M382" s="18">
        <v>48000</v>
      </c>
      <c r="N382" s="19" t="s">
        <v>197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36000</v>
      </c>
      <c r="U382" s="18">
        <v>0</v>
      </c>
      <c r="V382" s="18">
        <v>12000</v>
      </c>
      <c r="W382" s="18">
        <v>0</v>
      </c>
      <c r="X382" s="22">
        <v>348000</v>
      </c>
      <c r="Y382" s="16">
        <v>5.6</v>
      </c>
      <c r="Z382" s="23">
        <v>4.9000000000000004</v>
      </c>
      <c r="AA382" s="22">
        <v>62250</v>
      </c>
      <c r="AB382" s="18">
        <v>70443</v>
      </c>
      <c r="AC382" s="24">
        <v>1.1000000000000001</v>
      </c>
      <c r="AD382" s="25">
        <f t="shared" si="35"/>
        <v>100</v>
      </c>
      <c r="AE382" s="18">
        <v>46136</v>
      </c>
      <c r="AF382" s="18">
        <v>378773</v>
      </c>
      <c r="AG382" s="18">
        <v>212975</v>
      </c>
      <c r="AH382" s="18">
        <v>9700</v>
      </c>
      <c r="AI382" s="14" t="s">
        <v>43</v>
      </c>
    </row>
    <row r="383" spans="1:35" ht="16.5" customHeight="1">
      <c r="A383">
        <v>1421</v>
      </c>
      <c r="B383" s="12" t="str">
        <f t="shared" si="30"/>
        <v>Normal</v>
      </c>
      <c r="C383" s="13" t="s">
        <v>441</v>
      </c>
      <c r="D383" s="14" t="s">
        <v>442</v>
      </c>
      <c r="E383" s="15">
        <f t="shared" si="31"/>
        <v>7.4</v>
      </c>
      <c r="F383" s="16" t="str">
        <f t="shared" si="32"/>
        <v>--</v>
      </c>
      <c r="G383" s="16">
        <f t="shared" si="33"/>
        <v>0</v>
      </c>
      <c r="H383" s="16" t="str">
        <f t="shared" si="34"/>
        <v>--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11395</v>
      </c>
      <c r="N383" s="19" t="s">
        <v>97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11395</v>
      </c>
      <c r="U383" s="18">
        <v>0</v>
      </c>
      <c r="V383" s="18">
        <v>0</v>
      </c>
      <c r="W383" s="18">
        <v>0</v>
      </c>
      <c r="X383" s="22">
        <v>11395</v>
      </c>
      <c r="Y383" s="16">
        <v>7.4</v>
      </c>
      <c r="Z383" s="23" t="s">
        <v>39</v>
      </c>
      <c r="AA383" s="22">
        <v>1550</v>
      </c>
      <c r="AB383" s="18" t="s">
        <v>39</v>
      </c>
      <c r="AC383" s="24" t="s">
        <v>51</v>
      </c>
      <c r="AD383" s="25" t="str">
        <f t="shared" si="35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2017-03-14T12:40:57Z</dcterms:modified>
</cp:coreProperties>
</file>