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80" windowWidth="19420" windowHeight="4980"/>
  </bookViews>
  <sheets>
    <sheet name="Stock" sheetId="1" r:id="rId1"/>
  </sheets>
  <calcPr calcId="125725"/>
</workbook>
</file>

<file path=xl/calcChain.xml><?xml version="1.0" encoding="utf-8"?>
<calcChain xmlns="http://schemas.openxmlformats.org/spreadsheetml/2006/main">
  <c r="E4" i="1"/>
  <c r="A4"/>
  <c r="N4" l="1"/>
  <c r="I4"/>
  <c r="F4"/>
  <c r="D4" l="1"/>
  <c r="X4" l="1"/>
  <c r="K4"/>
  <c r="L4"/>
  <c r="X198"/>
  <c r="N198"/>
  <c r="L198"/>
  <c r="K198"/>
  <c r="I198"/>
  <c r="F198"/>
  <c r="E198"/>
  <c r="D198"/>
  <c r="A198"/>
  <c r="X197"/>
  <c r="N197"/>
  <c r="L197"/>
  <c r="K197"/>
  <c r="I197"/>
  <c r="F197"/>
  <c r="E197"/>
  <c r="D197"/>
  <c r="A197"/>
  <c r="X196"/>
  <c r="N196"/>
  <c r="L196"/>
  <c r="K196"/>
  <c r="I196"/>
  <c r="F196"/>
  <c r="E196"/>
  <c r="D196"/>
  <c r="A196"/>
  <c r="X195"/>
  <c r="N195"/>
  <c r="L195"/>
  <c r="K195"/>
  <c r="I195"/>
  <c r="F195"/>
  <c r="E195"/>
  <c r="D195"/>
  <c r="A195"/>
  <c r="X194"/>
  <c r="N194"/>
  <c r="L194"/>
  <c r="K194"/>
  <c r="I194"/>
  <c r="F194"/>
  <c r="E194"/>
  <c r="D194"/>
  <c r="A194"/>
  <c r="X193"/>
  <c r="N193"/>
  <c r="L193"/>
  <c r="K193"/>
  <c r="I193"/>
  <c r="F193"/>
  <c r="E193"/>
  <c r="D193"/>
  <c r="A193"/>
  <c r="X192"/>
  <c r="N192"/>
  <c r="L192"/>
  <c r="K192"/>
  <c r="I192"/>
  <c r="F192"/>
  <c r="E192"/>
  <c r="D192"/>
  <c r="A192"/>
  <c r="X191"/>
  <c r="N191"/>
  <c r="L191"/>
  <c r="K191"/>
  <c r="I191"/>
  <c r="F191"/>
  <c r="E191"/>
  <c r="D191"/>
  <c r="A191"/>
  <c r="X190"/>
  <c r="N190"/>
  <c r="L190"/>
  <c r="K190"/>
  <c r="I190"/>
  <c r="F190"/>
  <c r="E190"/>
  <c r="D190"/>
  <c r="A190"/>
  <c r="X189"/>
  <c r="N189"/>
  <c r="L189"/>
  <c r="K189"/>
  <c r="I189"/>
  <c r="F189"/>
  <c r="E189"/>
  <c r="D189"/>
  <c r="A189"/>
  <c r="X188"/>
  <c r="N188"/>
  <c r="L188"/>
  <c r="K188"/>
  <c r="I188"/>
  <c r="F188"/>
  <c r="E188"/>
  <c r="D188"/>
  <c r="A188"/>
  <c r="X187"/>
  <c r="N187"/>
  <c r="L187"/>
  <c r="K187"/>
  <c r="I187"/>
  <c r="F187"/>
  <c r="E187"/>
  <c r="D187"/>
  <c r="A187"/>
  <c r="X186"/>
  <c r="N186"/>
  <c r="L186"/>
  <c r="K186"/>
  <c r="I186"/>
  <c r="F186"/>
  <c r="E186"/>
  <c r="D186"/>
  <c r="A186"/>
  <c r="X185"/>
  <c r="N185"/>
  <c r="L185"/>
  <c r="K185"/>
  <c r="I185"/>
  <c r="F185"/>
  <c r="E185"/>
  <c r="D185"/>
  <c r="A185"/>
  <c r="X184"/>
  <c r="N184"/>
  <c r="L184"/>
  <c r="K184"/>
  <c r="I184"/>
  <c r="F184"/>
  <c r="E184"/>
  <c r="D184"/>
  <c r="A184"/>
  <c r="X183"/>
  <c r="N183"/>
  <c r="L183"/>
  <c r="K183"/>
  <c r="I183"/>
  <c r="F183"/>
  <c r="E183"/>
  <c r="D183"/>
  <c r="A183"/>
  <c r="X182"/>
  <c r="N182"/>
  <c r="L182"/>
  <c r="K182"/>
  <c r="I182"/>
  <c r="F182"/>
  <c r="E182"/>
  <c r="D182"/>
  <c r="A182"/>
  <c r="X181"/>
  <c r="N181"/>
  <c r="L181"/>
  <c r="K181"/>
  <c r="I181"/>
  <c r="F181"/>
  <c r="E181"/>
  <c r="D181"/>
  <c r="A181"/>
  <c r="X180"/>
  <c r="N180"/>
  <c r="L180"/>
  <c r="K180"/>
  <c r="I180"/>
  <c r="F180"/>
  <c r="E180"/>
  <c r="D180"/>
  <c r="A180"/>
  <c r="X179"/>
  <c r="N179"/>
  <c r="L179"/>
  <c r="K179"/>
  <c r="I179"/>
  <c r="F179"/>
  <c r="E179"/>
  <c r="D179"/>
  <c r="A179"/>
  <c r="X178"/>
  <c r="N178"/>
  <c r="L178"/>
  <c r="K178"/>
  <c r="I178"/>
  <c r="F178"/>
  <c r="E178"/>
  <c r="D178"/>
  <c r="A178"/>
  <c r="X177"/>
  <c r="N177"/>
  <c r="L177"/>
  <c r="K177"/>
  <c r="I177"/>
  <c r="F177"/>
  <c r="E177"/>
  <c r="D177"/>
  <c r="A177"/>
  <c r="X176"/>
  <c r="N176"/>
  <c r="L176"/>
  <c r="K176"/>
  <c r="I176"/>
  <c r="F176"/>
  <c r="E176"/>
  <c r="D176"/>
  <c r="A176"/>
  <c r="X175"/>
  <c r="N175"/>
  <c r="L175"/>
  <c r="K175"/>
  <c r="I175"/>
  <c r="F175"/>
  <c r="E175"/>
  <c r="D175"/>
  <c r="A175"/>
  <c r="X174"/>
  <c r="N174"/>
  <c r="L174"/>
  <c r="K174"/>
  <c r="I174"/>
  <c r="F174"/>
  <c r="E174"/>
  <c r="D174"/>
  <c r="A174"/>
  <c r="X173"/>
  <c r="N173"/>
  <c r="L173"/>
  <c r="K173"/>
  <c r="I173"/>
  <c r="F173"/>
  <c r="E173"/>
  <c r="D173"/>
  <c r="A173"/>
  <c r="X172"/>
  <c r="N172"/>
  <c r="L172"/>
  <c r="K172"/>
  <c r="I172"/>
  <c r="F172"/>
  <c r="E172"/>
  <c r="D172"/>
  <c r="A172"/>
  <c r="X171"/>
  <c r="N171"/>
  <c r="L171"/>
  <c r="K171"/>
  <c r="I171"/>
  <c r="F171"/>
  <c r="E171"/>
  <c r="D171"/>
  <c r="A171"/>
  <c r="X170"/>
  <c r="N170"/>
  <c r="L170"/>
  <c r="K170"/>
  <c r="I170"/>
  <c r="F170"/>
  <c r="E170"/>
  <c r="D170"/>
  <c r="A170"/>
  <c r="X169"/>
  <c r="N169"/>
  <c r="L169"/>
  <c r="K169"/>
  <c r="I169"/>
  <c r="F169"/>
  <c r="E169"/>
  <c r="D169"/>
  <c r="A169"/>
  <c r="X168"/>
  <c r="N168"/>
  <c r="L168"/>
  <c r="K168"/>
  <c r="I168"/>
  <c r="F168"/>
  <c r="E168"/>
  <c r="D168"/>
  <c r="A168"/>
  <c r="X167"/>
  <c r="N167"/>
  <c r="L167"/>
  <c r="K167"/>
  <c r="I167"/>
  <c r="F167"/>
  <c r="E167"/>
  <c r="D167"/>
  <c r="A167"/>
  <c r="X166"/>
  <c r="N166"/>
  <c r="L166"/>
  <c r="K166"/>
  <c r="I166"/>
  <c r="F166"/>
  <c r="E166"/>
  <c r="D166"/>
  <c r="A166"/>
  <c r="X165"/>
  <c r="N165"/>
  <c r="L165"/>
  <c r="K165"/>
  <c r="I165"/>
  <c r="F165"/>
  <c r="E165"/>
  <c r="D165"/>
  <c r="A165"/>
  <c r="X164"/>
  <c r="N164"/>
  <c r="L164"/>
  <c r="K164"/>
  <c r="I164"/>
  <c r="F164"/>
  <c r="E164"/>
  <c r="D164"/>
  <c r="A164"/>
  <c r="X163"/>
  <c r="N163"/>
  <c r="L163"/>
  <c r="K163"/>
  <c r="I163"/>
  <c r="F163"/>
  <c r="E163"/>
  <c r="D163"/>
  <c r="A163"/>
  <c r="X162"/>
  <c r="N162"/>
  <c r="L162"/>
  <c r="K162"/>
  <c r="I162"/>
  <c r="F162"/>
  <c r="E162"/>
  <c r="D162"/>
  <c r="A162"/>
  <c r="X161"/>
  <c r="N161"/>
  <c r="L161"/>
  <c r="K161"/>
  <c r="I161"/>
  <c r="F161"/>
  <c r="E161"/>
  <c r="D161"/>
  <c r="A161"/>
  <c r="X160"/>
  <c r="N160"/>
  <c r="L160"/>
  <c r="K160"/>
  <c r="I160"/>
  <c r="F160"/>
  <c r="E160"/>
  <c r="D160"/>
  <c r="A160"/>
  <c r="X159"/>
  <c r="N159"/>
  <c r="L159"/>
  <c r="K159"/>
  <c r="I159"/>
  <c r="F159"/>
  <c r="E159"/>
  <c r="D159"/>
  <c r="A159"/>
  <c r="X158"/>
  <c r="N158"/>
  <c r="L158"/>
  <c r="K158"/>
  <c r="I158"/>
  <c r="F158"/>
  <c r="E158"/>
  <c r="D158"/>
  <c r="A158"/>
  <c r="X157"/>
  <c r="N157"/>
  <c r="L157"/>
  <c r="K157"/>
  <c r="I157"/>
  <c r="F157"/>
  <c r="E157"/>
  <c r="D157"/>
  <c r="A157"/>
  <c r="X156"/>
  <c r="N156"/>
  <c r="L156"/>
  <c r="K156"/>
  <c r="I156"/>
  <c r="F156"/>
  <c r="E156"/>
  <c r="D156"/>
  <c r="A156"/>
  <c r="X155"/>
  <c r="N155"/>
  <c r="L155"/>
  <c r="K155"/>
  <c r="I155"/>
  <c r="F155"/>
  <c r="E155"/>
  <c r="D155"/>
  <c r="A155"/>
  <c r="X154"/>
  <c r="N154"/>
  <c r="L154"/>
  <c r="K154"/>
  <c r="I154"/>
  <c r="F154"/>
  <c r="E154"/>
  <c r="D154"/>
  <c r="A154"/>
  <c r="X153"/>
  <c r="N153"/>
  <c r="L153"/>
  <c r="K153"/>
  <c r="I153"/>
  <c r="F153"/>
  <c r="E153"/>
  <c r="D153"/>
  <c r="A153"/>
  <c r="X152"/>
  <c r="N152"/>
  <c r="L152"/>
  <c r="K152"/>
  <c r="I152"/>
  <c r="F152"/>
  <c r="E152"/>
  <c r="D152"/>
  <c r="A152"/>
  <c r="X151"/>
  <c r="N151"/>
  <c r="L151"/>
  <c r="K151"/>
  <c r="I151"/>
  <c r="F151"/>
  <c r="E151"/>
  <c r="D151"/>
  <c r="A151"/>
  <c r="X150"/>
  <c r="N150"/>
  <c r="L150"/>
  <c r="K150"/>
  <c r="I150"/>
  <c r="F150"/>
  <c r="E150"/>
  <c r="D150"/>
  <c r="A150"/>
  <c r="X149"/>
  <c r="N149"/>
  <c r="L149"/>
  <c r="K149"/>
  <c r="I149"/>
  <c r="F149"/>
  <c r="E149"/>
  <c r="D149"/>
  <c r="A149"/>
  <c r="X148"/>
  <c r="N148"/>
  <c r="L148"/>
  <c r="K148"/>
  <c r="I148"/>
  <c r="F148"/>
  <c r="E148"/>
  <c r="D148"/>
  <c r="A148"/>
  <c r="X147"/>
  <c r="N147"/>
  <c r="L147"/>
  <c r="K147"/>
  <c r="I147"/>
  <c r="F147"/>
  <c r="E147"/>
  <c r="D147"/>
  <c r="A147"/>
  <c r="X146"/>
  <c r="N146"/>
  <c r="L146"/>
  <c r="K146"/>
  <c r="I146"/>
  <c r="F146"/>
  <c r="E146"/>
  <c r="D146"/>
  <c r="A146"/>
  <c r="X145"/>
  <c r="N145"/>
  <c r="L145"/>
  <c r="K145"/>
  <c r="I145"/>
  <c r="F145"/>
  <c r="E145"/>
  <c r="D145"/>
  <c r="A145"/>
  <c r="X144"/>
  <c r="N144"/>
  <c r="L144"/>
  <c r="K144"/>
  <c r="I144"/>
  <c r="F144"/>
  <c r="E144"/>
  <c r="D144"/>
  <c r="A144"/>
  <c r="X143"/>
  <c r="N143"/>
  <c r="L143"/>
  <c r="K143"/>
  <c r="I143"/>
  <c r="F143"/>
  <c r="E143"/>
  <c r="D143"/>
  <c r="A143"/>
  <c r="X142"/>
  <c r="N142"/>
  <c r="L142"/>
  <c r="K142"/>
  <c r="I142"/>
  <c r="F142"/>
  <c r="E142"/>
  <c r="D142"/>
  <c r="A142"/>
  <c r="X141"/>
  <c r="N141"/>
  <c r="L141"/>
  <c r="K141"/>
  <c r="I141"/>
  <c r="F141"/>
  <c r="E141"/>
  <c r="D141"/>
  <c r="A141"/>
  <c r="X140"/>
  <c r="N140"/>
  <c r="L140"/>
  <c r="K140"/>
  <c r="I140"/>
  <c r="F140"/>
  <c r="E140"/>
  <c r="D140"/>
  <c r="A140"/>
  <c r="X139"/>
  <c r="N139"/>
  <c r="L139"/>
  <c r="K139"/>
  <c r="I139"/>
  <c r="F139"/>
  <c r="E139"/>
  <c r="D139"/>
  <c r="A139"/>
  <c r="X138"/>
  <c r="N138"/>
  <c r="L138"/>
  <c r="K138"/>
  <c r="I138"/>
  <c r="F138"/>
  <c r="E138"/>
  <c r="D138"/>
  <c r="A138"/>
  <c r="X137"/>
  <c r="N137"/>
  <c r="L137"/>
  <c r="K137"/>
  <c r="I137"/>
  <c r="F137"/>
  <c r="E137"/>
  <c r="D137"/>
  <c r="A137"/>
  <c r="X136"/>
  <c r="N136"/>
  <c r="L136"/>
  <c r="K136"/>
  <c r="I136"/>
  <c r="F136"/>
  <c r="E136"/>
  <c r="D136"/>
  <c r="A136"/>
  <c r="X135"/>
  <c r="N135"/>
  <c r="L135"/>
  <c r="K135"/>
  <c r="I135"/>
  <c r="F135"/>
  <c r="E135"/>
  <c r="D135"/>
  <c r="A135"/>
  <c r="X134"/>
  <c r="N134"/>
  <c r="L134"/>
  <c r="K134"/>
  <c r="I134"/>
  <c r="F134"/>
  <c r="E134"/>
  <c r="D134"/>
  <c r="A134"/>
  <c r="X133"/>
  <c r="N133"/>
  <c r="L133"/>
  <c r="K133"/>
  <c r="I133"/>
  <c r="F133"/>
  <c r="E133"/>
  <c r="D133"/>
  <c r="A133"/>
  <c r="X132"/>
  <c r="N132"/>
  <c r="L132"/>
  <c r="K132"/>
  <c r="I132"/>
  <c r="F132"/>
  <c r="E132"/>
  <c r="D132"/>
  <c r="A132"/>
  <c r="X131"/>
  <c r="N131"/>
  <c r="L131"/>
  <c r="K131"/>
  <c r="I131"/>
  <c r="F131"/>
  <c r="E131"/>
  <c r="D131"/>
  <c r="A131"/>
  <c r="X130"/>
  <c r="N130"/>
  <c r="L130"/>
  <c r="K130"/>
  <c r="I130"/>
  <c r="F130"/>
  <c r="E130"/>
  <c r="D130"/>
  <c r="A130"/>
  <c r="X129"/>
  <c r="N129"/>
  <c r="L129"/>
  <c r="K129"/>
  <c r="I129"/>
  <c r="F129"/>
  <c r="E129"/>
  <c r="D129"/>
  <c r="A129"/>
  <c r="X128"/>
  <c r="N128"/>
  <c r="L128"/>
  <c r="K128"/>
  <c r="I128"/>
  <c r="F128"/>
  <c r="E128"/>
  <c r="D128"/>
  <c r="A128"/>
  <c r="X127"/>
  <c r="N127"/>
  <c r="L127"/>
  <c r="K127"/>
  <c r="I127"/>
  <c r="F127"/>
  <c r="E127"/>
  <c r="D127"/>
  <c r="A127"/>
  <c r="X126"/>
  <c r="N126"/>
  <c r="L126"/>
  <c r="K126"/>
  <c r="I126"/>
  <c r="F126"/>
  <c r="E126"/>
  <c r="D126"/>
  <c r="A126"/>
  <c r="X125"/>
  <c r="N125"/>
  <c r="L125"/>
  <c r="K125"/>
  <c r="I125"/>
  <c r="F125"/>
  <c r="E125"/>
  <c r="D125"/>
  <c r="A125"/>
  <c r="X124"/>
  <c r="N124"/>
  <c r="L124"/>
  <c r="K124"/>
  <c r="I124"/>
  <c r="F124"/>
  <c r="E124"/>
  <c r="D124"/>
  <c r="A124"/>
  <c r="X123"/>
  <c r="N123"/>
  <c r="L123"/>
  <c r="K123"/>
  <c r="I123"/>
  <c r="F123"/>
  <c r="E123"/>
  <c r="D123"/>
  <c r="A123"/>
  <c r="X122"/>
  <c r="N122"/>
  <c r="L122"/>
  <c r="K122"/>
  <c r="I122"/>
  <c r="F122"/>
  <c r="E122"/>
  <c r="D122"/>
  <c r="A122"/>
  <c r="X121"/>
  <c r="N121"/>
  <c r="L121"/>
  <c r="K121"/>
  <c r="I121"/>
  <c r="F121"/>
  <c r="E121"/>
  <c r="D121"/>
  <c r="A121"/>
  <c r="X120"/>
  <c r="N120"/>
  <c r="L120"/>
  <c r="K120"/>
  <c r="I120"/>
  <c r="F120"/>
  <c r="E120"/>
  <c r="D120"/>
  <c r="A120"/>
  <c r="X119"/>
  <c r="N119"/>
  <c r="L119"/>
  <c r="K119"/>
  <c r="I119"/>
  <c r="F119"/>
  <c r="E119"/>
  <c r="D119"/>
  <c r="A119"/>
  <c r="X118"/>
  <c r="N118"/>
  <c r="L118"/>
  <c r="K118"/>
  <c r="I118"/>
  <c r="F118"/>
  <c r="E118"/>
  <c r="D118"/>
  <c r="A118"/>
  <c r="X117"/>
  <c r="N117"/>
  <c r="L117"/>
  <c r="K117"/>
  <c r="I117"/>
  <c r="F117"/>
  <c r="E117"/>
  <c r="D117"/>
  <c r="A117"/>
  <c r="X116"/>
  <c r="N116"/>
  <c r="L116"/>
  <c r="K116"/>
  <c r="I116"/>
  <c r="F116"/>
  <c r="E116"/>
  <c r="D116"/>
  <c r="A116"/>
  <c r="X115"/>
  <c r="N115"/>
  <c r="L115"/>
  <c r="K115"/>
  <c r="I115"/>
  <c r="F115"/>
  <c r="E115"/>
  <c r="D115"/>
  <c r="A115"/>
  <c r="X114"/>
  <c r="N114"/>
  <c r="L114"/>
  <c r="K114"/>
  <c r="I114"/>
  <c r="F114"/>
  <c r="E114"/>
  <c r="D114"/>
  <c r="A114"/>
  <c r="X113"/>
  <c r="N113"/>
  <c r="L113"/>
  <c r="K113"/>
  <c r="I113"/>
  <c r="F113"/>
  <c r="E113"/>
  <c r="D113"/>
  <c r="A113"/>
  <c r="X112"/>
  <c r="N112"/>
  <c r="L112"/>
  <c r="K112"/>
  <c r="I112"/>
  <c r="F112"/>
  <c r="E112"/>
  <c r="D112"/>
  <c r="A112"/>
  <c r="X111"/>
  <c r="N111"/>
  <c r="L111"/>
  <c r="K111"/>
  <c r="I111"/>
  <c r="F111"/>
  <c r="E111"/>
  <c r="D111"/>
  <c r="A111"/>
  <c r="X110"/>
  <c r="N110"/>
  <c r="L110"/>
  <c r="K110"/>
  <c r="I110"/>
  <c r="F110"/>
  <c r="E110"/>
  <c r="D110"/>
  <c r="A110"/>
  <c r="X109"/>
  <c r="N109"/>
  <c r="L109"/>
  <c r="K109"/>
  <c r="I109"/>
  <c r="F109"/>
  <c r="E109"/>
  <c r="D109"/>
  <c r="A109"/>
  <c r="X108"/>
  <c r="N108"/>
  <c r="L108"/>
  <c r="K108"/>
  <c r="I108"/>
  <c r="F108"/>
  <c r="E108"/>
  <c r="D108"/>
  <c r="A108"/>
  <c r="X107"/>
  <c r="N107"/>
  <c r="L107"/>
  <c r="K107"/>
  <c r="I107"/>
  <c r="F107"/>
  <c r="E107"/>
  <c r="D107"/>
  <c r="A107"/>
  <c r="X106"/>
  <c r="N106"/>
  <c r="L106"/>
  <c r="K106"/>
  <c r="I106"/>
  <c r="F106"/>
  <c r="E106"/>
  <c r="D106"/>
  <c r="A106"/>
  <c r="X105"/>
  <c r="N105"/>
  <c r="L105"/>
  <c r="K105"/>
  <c r="I105"/>
  <c r="F105"/>
  <c r="E105"/>
  <c r="D105"/>
  <c r="A105"/>
  <c r="X104"/>
  <c r="N104"/>
  <c r="L104"/>
  <c r="K104"/>
  <c r="I104"/>
  <c r="F104"/>
  <c r="E104"/>
  <c r="D104"/>
  <c r="A104"/>
  <c r="X103"/>
  <c r="N103"/>
  <c r="L103"/>
  <c r="K103"/>
  <c r="I103"/>
  <c r="F103"/>
  <c r="E103"/>
  <c r="D103"/>
  <c r="A103"/>
  <c r="X102"/>
  <c r="N102"/>
  <c r="L102"/>
  <c r="K102"/>
  <c r="I102"/>
  <c r="F102"/>
  <c r="E102"/>
  <c r="D102"/>
  <c r="A102"/>
  <c r="X101"/>
  <c r="N101"/>
  <c r="L101"/>
  <c r="K101"/>
  <c r="I101"/>
  <c r="F101"/>
  <c r="E101"/>
  <c r="D101"/>
  <c r="A101"/>
  <c r="X100"/>
  <c r="N100"/>
  <c r="L100"/>
  <c r="K100"/>
  <c r="I100"/>
  <c r="F100"/>
  <c r="E100"/>
  <c r="D100"/>
  <c r="A100"/>
  <c r="X99"/>
  <c r="N99"/>
  <c r="L99"/>
  <c r="K99"/>
  <c r="I99"/>
  <c r="F99"/>
  <c r="E99"/>
  <c r="D99"/>
  <c r="A99"/>
  <c r="X98"/>
  <c r="N98"/>
  <c r="L98"/>
  <c r="K98"/>
  <c r="I98"/>
  <c r="F98"/>
  <c r="E98"/>
  <c r="D98"/>
  <c r="A98"/>
  <c r="X97"/>
  <c r="N97"/>
  <c r="L97"/>
  <c r="K97"/>
  <c r="I97"/>
  <c r="F97"/>
  <c r="E97"/>
  <c r="D97"/>
  <c r="A97"/>
  <c r="X96"/>
  <c r="N96"/>
  <c r="L96"/>
  <c r="K96"/>
  <c r="I96"/>
  <c r="F96"/>
  <c r="E96"/>
  <c r="D96"/>
  <c r="A96"/>
  <c r="X95"/>
  <c r="N95"/>
  <c r="L95"/>
  <c r="K95"/>
  <c r="I95"/>
  <c r="F95"/>
  <c r="E95"/>
  <c r="D95"/>
  <c r="A95"/>
  <c r="X94"/>
  <c r="N94"/>
  <c r="L94"/>
  <c r="K94"/>
  <c r="I94"/>
  <c r="F94"/>
  <c r="E94"/>
  <c r="D94"/>
  <c r="A94"/>
  <c r="X93"/>
  <c r="N93"/>
  <c r="L93"/>
  <c r="K93"/>
  <c r="I93"/>
  <c r="F93"/>
  <c r="E93"/>
  <c r="D93"/>
  <c r="A93"/>
  <c r="X92"/>
  <c r="N92"/>
  <c r="L92"/>
  <c r="K92"/>
  <c r="I92"/>
  <c r="F92"/>
  <c r="E92"/>
  <c r="D92"/>
  <c r="A92"/>
  <c r="X91"/>
  <c r="N91"/>
  <c r="L91"/>
  <c r="K91"/>
  <c r="I91"/>
  <c r="F91"/>
  <c r="E91"/>
  <c r="D91"/>
  <c r="A91"/>
  <c r="X90"/>
  <c r="N90"/>
  <c r="L90"/>
  <c r="K90"/>
  <c r="I90"/>
  <c r="F90"/>
  <c r="E90"/>
  <c r="D90"/>
  <c r="A90"/>
  <c r="X89"/>
  <c r="N89"/>
  <c r="L89"/>
  <c r="K89"/>
  <c r="I89"/>
  <c r="F89"/>
  <c r="E89"/>
  <c r="D89"/>
  <c r="A89"/>
  <c r="X88"/>
  <c r="N88"/>
  <c r="L88"/>
  <c r="K88"/>
  <c r="I88"/>
  <c r="F88"/>
  <c r="E88"/>
  <c r="D88"/>
  <c r="A88"/>
  <c r="X87"/>
  <c r="N87"/>
  <c r="L87"/>
  <c r="K87"/>
  <c r="I87"/>
  <c r="F87"/>
  <c r="E87"/>
  <c r="D87"/>
  <c r="A87"/>
  <c r="X86"/>
  <c r="N86"/>
  <c r="L86"/>
  <c r="K86"/>
  <c r="I86"/>
  <c r="F86"/>
  <c r="E86"/>
  <c r="D86"/>
  <c r="A86"/>
  <c r="X85"/>
  <c r="N85"/>
  <c r="L85"/>
  <c r="K85"/>
  <c r="I85"/>
  <c r="F85"/>
  <c r="E85"/>
  <c r="D85"/>
  <c r="A85"/>
  <c r="X84"/>
  <c r="N84"/>
  <c r="L84"/>
  <c r="K84"/>
  <c r="I84"/>
  <c r="F84"/>
  <c r="E84"/>
  <c r="D84"/>
  <c r="A84"/>
  <c r="X83"/>
  <c r="N83"/>
  <c r="L83"/>
  <c r="K83"/>
  <c r="I83"/>
  <c r="F83"/>
  <c r="E83"/>
  <c r="D83"/>
  <c r="A83"/>
  <c r="X82"/>
  <c r="N82"/>
  <c r="L82"/>
  <c r="K82"/>
  <c r="I82"/>
  <c r="F82"/>
  <c r="E82"/>
  <c r="D82"/>
  <c r="A82"/>
  <c r="X81"/>
  <c r="N81"/>
  <c r="L81"/>
  <c r="K81"/>
  <c r="I81"/>
  <c r="F81"/>
  <c r="E81"/>
  <c r="D81"/>
  <c r="A81"/>
  <c r="X80"/>
  <c r="N80"/>
  <c r="L80"/>
  <c r="K80"/>
  <c r="I80"/>
  <c r="F80"/>
  <c r="E80"/>
  <c r="D80"/>
  <c r="A80"/>
  <c r="X79"/>
  <c r="N79"/>
  <c r="L79"/>
  <c r="K79"/>
  <c r="I79"/>
  <c r="F79"/>
  <c r="E79"/>
  <c r="D79"/>
  <c r="A79"/>
  <c r="X78"/>
  <c r="N78"/>
  <c r="L78"/>
  <c r="K78"/>
  <c r="I78"/>
  <c r="F78"/>
  <c r="E78"/>
  <c r="D78"/>
  <c r="A78"/>
  <c r="X77"/>
  <c r="N77"/>
  <c r="L77"/>
  <c r="K77"/>
  <c r="I77"/>
  <c r="F77"/>
  <c r="E77"/>
  <c r="D77"/>
  <c r="A77"/>
  <c r="X76"/>
  <c r="N76"/>
  <c r="L76"/>
  <c r="K76"/>
  <c r="I76"/>
  <c r="F76"/>
  <c r="E76"/>
  <c r="D76"/>
  <c r="A76"/>
  <c r="X75"/>
  <c r="N75"/>
  <c r="L75"/>
  <c r="K75"/>
  <c r="I75"/>
  <c r="F75"/>
  <c r="E75"/>
  <c r="D75"/>
  <c r="A75"/>
  <c r="X74"/>
  <c r="N74"/>
  <c r="L74"/>
  <c r="K74"/>
  <c r="I74"/>
  <c r="F74"/>
  <c r="E74"/>
  <c r="D74"/>
  <c r="A74"/>
  <c r="X73"/>
  <c r="N73"/>
  <c r="L73"/>
  <c r="K73"/>
  <c r="I73"/>
  <c r="F73"/>
  <c r="E73"/>
  <c r="D73"/>
  <c r="A73"/>
  <c r="X72"/>
  <c r="N72"/>
  <c r="L72"/>
  <c r="K72"/>
  <c r="I72"/>
  <c r="F72"/>
  <c r="E72"/>
  <c r="D72"/>
  <c r="A72"/>
  <c r="X71"/>
  <c r="N71"/>
  <c r="L71"/>
  <c r="K71"/>
  <c r="I71"/>
  <c r="F71"/>
  <c r="E71"/>
  <c r="D71"/>
  <c r="A71"/>
  <c r="X70"/>
  <c r="N70"/>
  <c r="L70"/>
  <c r="K70"/>
  <c r="I70"/>
  <c r="F70"/>
  <c r="E70"/>
  <c r="D70"/>
  <c r="A70"/>
  <c r="X69"/>
  <c r="N69"/>
  <c r="L69"/>
  <c r="K69"/>
  <c r="I69"/>
  <c r="F69"/>
  <c r="E69"/>
  <c r="D69"/>
  <c r="A69"/>
  <c r="X68"/>
  <c r="N68"/>
  <c r="L68"/>
  <c r="K68"/>
  <c r="I68"/>
  <c r="F68"/>
  <c r="E68"/>
  <c r="D68"/>
  <c r="A68"/>
  <c r="X67"/>
  <c r="N67"/>
  <c r="L67"/>
  <c r="K67"/>
  <c r="I67"/>
  <c r="F67"/>
  <c r="E67"/>
  <c r="D67"/>
  <c r="A67"/>
  <c r="X66"/>
  <c r="N66"/>
  <c r="L66"/>
  <c r="K66"/>
  <c r="I66"/>
  <c r="F66"/>
  <c r="E66"/>
  <c r="D66"/>
  <c r="A66"/>
  <c r="X65"/>
  <c r="N65"/>
  <c r="L65"/>
  <c r="K65"/>
  <c r="I65"/>
  <c r="F65"/>
  <c r="E65"/>
  <c r="D65"/>
  <c r="A65"/>
  <c r="X64"/>
  <c r="N64"/>
  <c r="L64"/>
  <c r="K64"/>
  <c r="I64"/>
  <c r="F64"/>
  <c r="E64"/>
  <c r="D64"/>
  <c r="A64"/>
  <c r="X63"/>
  <c r="N63"/>
  <c r="L63"/>
  <c r="K63"/>
  <c r="I63"/>
  <c r="F63"/>
  <c r="E63"/>
  <c r="D63"/>
  <c r="A63"/>
  <c r="X62"/>
  <c r="N62"/>
  <c r="L62"/>
  <c r="K62"/>
  <c r="I62"/>
  <c r="F62"/>
  <c r="E62"/>
  <c r="D62"/>
  <c r="A62"/>
  <c r="X61"/>
  <c r="N61"/>
  <c r="L61"/>
  <c r="K61"/>
  <c r="I61"/>
  <c r="F61"/>
  <c r="E61"/>
  <c r="D61"/>
  <c r="A61"/>
  <c r="X60"/>
  <c r="N60"/>
  <c r="L60"/>
  <c r="K60"/>
  <c r="I60"/>
  <c r="F60"/>
  <c r="E60"/>
  <c r="D60"/>
  <c r="A60"/>
  <c r="X59"/>
  <c r="N59"/>
  <c r="L59"/>
  <c r="K59"/>
  <c r="I59"/>
  <c r="F59"/>
  <c r="E59"/>
  <c r="D59"/>
  <c r="A59"/>
  <c r="X58"/>
  <c r="N58"/>
  <c r="L58"/>
  <c r="K58"/>
  <c r="I58"/>
  <c r="F58"/>
  <c r="E58"/>
  <c r="D58"/>
  <c r="A58"/>
  <c r="X57"/>
  <c r="N57"/>
  <c r="L57"/>
  <c r="K57"/>
  <c r="I57"/>
  <c r="F57"/>
  <c r="E57"/>
  <c r="D57"/>
  <c r="A57"/>
  <c r="X56"/>
  <c r="N56"/>
  <c r="L56"/>
  <c r="K56"/>
  <c r="I56"/>
  <c r="F56"/>
  <c r="E56"/>
  <c r="D56"/>
  <c r="A56"/>
  <c r="X55"/>
  <c r="N55"/>
  <c r="L55"/>
  <c r="K55"/>
  <c r="I55"/>
  <c r="F55"/>
  <c r="E55"/>
  <c r="D55"/>
  <c r="A55"/>
  <c r="X54"/>
  <c r="N54"/>
  <c r="L54"/>
  <c r="K54"/>
  <c r="I54"/>
  <c r="F54"/>
  <c r="E54"/>
  <c r="D54"/>
  <c r="A54"/>
  <c r="X53"/>
  <c r="N53"/>
  <c r="L53"/>
  <c r="K53"/>
  <c r="I53"/>
  <c r="F53"/>
  <c r="E53"/>
  <c r="D53"/>
  <c r="A53"/>
  <c r="X52"/>
  <c r="N52"/>
  <c r="L52"/>
  <c r="K52"/>
  <c r="I52"/>
  <c r="F52"/>
  <c r="E52"/>
  <c r="D52"/>
  <c r="A52"/>
  <c r="X51"/>
  <c r="N51"/>
  <c r="L51"/>
  <c r="K51"/>
  <c r="I51"/>
  <c r="F51"/>
  <c r="E51"/>
  <c r="D51"/>
  <c r="A51"/>
  <c r="X50"/>
  <c r="N50"/>
  <c r="L50"/>
  <c r="K50"/>
  <c r="I50"/>
  <c r="F50"/>
  <c r="E50"/>
  <c r="D50"/>
  <c r="A50"/>
  <c r="X49"/>
  <c r="N49"/>
  <c r="L49"/>
  <c r="K49"/>
  <c r="I49"/>
  <c r="F49"/>
  <c r="E49"/>
  <c r="D49"/>
  <c r="A49"/>
  <c r="X48"/>
  <c r="N48"/>
  <c r="L48"/>
  <c r="K48"/>
  <c r="I48"/>
  <c r="F48"/>
  <c r="E48"/>
  <c r="D48"/>
  <c r="A48"/>
  <c r="X47"/>
  <c r="N47"/>
  <c r="L47"/>
  <c r="K47"/>
  <c r="I47"/>
  <c r="F47"/>
  <c r="E47"/>
  <c r="D47"/>
  <c r="A47"/>
  <c r="X46"/>
  <c r="N46"/>
  <c r="L46"/>
  <c r="K46"/>
  <c r="I46"/>
  <c r="F46"/>
  <c r="E46"/>
  <c r="D46"/>
  <c r="A46"/>
  <c r="X45"/>
  <c r="N45"/>
  <c r="L45"/>
  <c r="K45"/>
  <c r="I45"/>
  <c r="F45"/>
  <c r="E45"/>
  <c r="D45"/>
  <c r="A45"/>
  <c r="X44"/>
  <c r="N44"/>
  <c r="L44"/>
  <c r="K44"/>
  <c r="I44"/>
  <c r="F44"/>
  <c r="E44"/>
  <c r="D44"/>
  <c r="A44"/>
  <c r="X43"/>
  <c r="N43"/>
  <c r="L43"/>
  <c r="K43"/>
  <c r="I43"/>
  <c r="F43"/>
  <c r="E43"/>
  <c r="D43"/>
  <c r="A43"/>
  <c r="X42"/>
  <c r="N42"/>
  <c r="L42"/>
  <c r="K42"/>
  <c r="I42"/>
  <c r="F42"/>
  <c r="E42"/>
  <c r="D42"/>
  <c r="A42"/>
  <c r="X41"/>
  <c r="N41"/>
  <c r="L41"/>
  <c r="K41"/>
  <c r="I41"/>
  <c r="F41"/>
  <c r="E41"/>
  <c r="D41"/>
  <c r="A41"/>
  <c r="X40"/>
  <c r="N40"/>
  <c r="L40"/>
  <c r="K40"/>
  <c r="I40"/>
  <c r="F40"/>
  <c r="E40"/>
  <c r="D40"/>
  <c r="A40"/>
  <c r="X39"/>
  <c r="N39"/>
  <c r="L39"/>
  <c r="K39"/>
  <c r="I39"/>
  <c r="F39"/>
  <c r="E39"/>
  <c r="D39"/>
  <c r="A39"/>
  <c r="X38"/>
  <c r="N38"/>
  <c r="L38"/>
  <c r="K38"/>
  <c r="I38"/>
  <c r="F38"/>
  <c r="E38"/>
  <c r="D38"/>
  <c r="A38"/>
  <c r="X37"/>
  <c r="N37"/>
  <c r="L37"/>
  <c r="K37"/>
  <c r="I37"/>
  <c r="F37"/>
  <c r="E37"/>
  <c r="D37"/>
  <c r="A37"/>
  <c r="X36"/>
  <c r="N36"/>
  <c r="L36"/>
  <c r="K36"/>
  <c r="I36"/>
  <c r="F36"/>
  <c r="E36"/>
  <c r="D36"/>
  <c r="A36"/>
  <c r="X35"/>
  <c r="N35"/>
  <c r="L35"/>
  <c r="K35"/>
  <c r="I35"/>
  <c r="F35"/>
  <c r="E35"/>
  <c r="D35"/>
  <c r="A35"/>
  <c r="X34"/>
  <c r="N34"/>
  <c r="L34"/>
  <c r="K34"/>
  <c r="I34"/>
  <c r="F34"/>
  <c r="E34"/>
  <c r="D34"/>
  <c r="A34"/>
  <c r="X33"/>
  <c r="N33"/>
  <c r="L33"/>
  <c r="K33"/>
  <c r="I33"/>
  <c r="F33"/>
  <c r="E33"/>
  <c r="D33"/>
  <c r="A33"/>
  <c r="X32"/>
  <c r="N32"/>
  <c r="L32"/>
  <c r="K32"/>
  <c r="I32"/>
  <c r="F32"/>
  <c r="E32"/>
  <c r="D32"/>
  <c r="A32"/>
  <c r="X31"/>
  <c r="N31"/>
  <c r="L31"/>
  <c r="K31"/>
  <c r="I31"/>
  <c r="F31"/>
  <c r="E31"/>
  <c r="D31"/>
  <c r="A31"/>
  <c r="X30"/>
  <c r="N30"/>
  <c r="L30"/>
  <c r="K30"/>
  <c r="I30"/>
  <c r="F30"/>
  <c r="E30"/>
  <c r="D30"/>
  <c r="A30"/>
  <c r="X29"/>
  <c r="N29"/>
  <c r="L29"/>
  <c r="K29"/>
  <c r="I29"/>
  <c r="F29"/>
  <c r="E29"/>
  <c r="D29"/>
  <c r="A29"/>
  <c r="X28"/>
  <c r="N28"/>
  <c r="L28"/>
  <c r="K28"/>
  <c r="I28"/>
  <c r="F28"/>
  <c r="E28"/>
  <c r="D28"/>
  <c r="A28"/>
  <c r="X27"/>
  <c r="N27"/>
  <c r="L27"/>
  <c r="K27"/>
  <c r="I27"/>
  <c r="F27"/>
  <c r="E27"/>
  <c r="D27"/>
  <c r="A27"/>
  <c r="X26"/>
  <c r="N26"/>
  <c r="L26"/>
  <c r="K26"/>
  <c r="I26"/>
  <c r="F26"/>
  <c r="E26"/>
  <c r="D26"/>
  <c r="A26"/>
  <c r="X25"/>
  <c r="N25"/>
  <c r="L25"/>
  <c r="K25"/>
  <c r="I25"/>
  <c r="F25"/>
  <c r="E25"/>
  <c r="D25"/>
  <c r="A25"/>
  <c r="X24"/>
  <c r="N24"/>
  <c r="L24"/>
  <c r="K24"/>
  <c r="I24"/>
  <c r="F24"/>
  <c r="E24"/>
  <c r="D24"/>
  <c r="A24"/>
  <c r="X23"/>
  <c r="N23"/>
  <c r="L23"/>
  <c r="K23"/>
  <c r="I23"/>
  <c r="F23"/>
  <c r="E23"/>
  <c r="D23"/>
  <c r="A23"/>
  <c r="X22"/>
  <c r="N22"/>
  <c r="L22"/>
  <c r="K22"/>
  <c r="I22"/>
  <c r="F22"/>
  <c r="E22"/>
  <c r="D22"/>
  <c r="A22"/>
  <c r="X21"/>
  <c r="N21"/>
  <c r="L21"/>
  <c r="K21"/>
  <c r="I21"/>
  <c r="F21"/>
  <c r="E21"/>
  <c r="D21"/>
  <c r="A21"/>
  <c r="X20"/>
  <c r="N20"/>
  <c r="L20"/>
  <c r="K20"/>
  <c r="I20"/>
  <c r="F20"/>
  <c r="E20"/>
  <c r="D20"/>
  <c r="A20"/>
  <c r="X19"/>
  <c r="N19"/>
  <c r="L19"/>
  <c r="K19"/>
  <c r="I19"/>
  <c r="F19"/>
  <c r="E19"/>
  <c r="D19"/>
  <c r="A19"/>
  <c r="X18"/>
  <c r="N18"/>
  <c r="L18"/>
  <c r="K18"/>
  <c r="I18"/>
  <c r="F18"/>
  <c r="E18"/>
  <c r="D18"/>
  <c r="A18"/>
  <c r="X17"/>
  <c r="N17"/>
  <c r="L17"/>
  <c r="K17"/>
  <c r="I17"/>
  <c r="F17"/>
  <c r="E17"/>
  <c r="D17"/>
  <c r="A17"/>
  <c r="X16"/>
  <c r="N16"/>
  <c r="L16"/>
  <c r="K16"/>
  <c r="I16"/>
  <c r="F16"/>
  <c r="E16"/>
  <c r="D16"/>
  <c r="A16"/>
  <c r="X15"/>
  <c r="N15"/>
  <c r="L15"/>
  <c r="K15"/>
  <c r="I15"/>
  <c r="F15"/>
  <c r="E15"/>
  <c r="D15"/>
  <c r="A15"/>
  <c r="X14"/>
  <c r="N14"/>
  <c r="L14"/>
  <c r="K14"/>
  <c r="I14"/>
  <c r="F14"/>
  <c r="E14"/>
  <c r="D14"/>
  <c r="A14"/>
  <c r="X13"/>
  <c r="N13"/>
  <c r="L13"/>
  <c r="K13"/>
  <c r="I13"/>
  <c r="F13"/>
  <c r="E13"/>
  <c r="D13"/>
  <c r="A13"/>
  <c r="X12"/>
  <c r="N12"/>
  <c r="L12"/>
  <c r="K12"/>
  <c r="I12"/>
  <c r="F12"/>
  <c r="E12"/>
  <c r="D12"/>
  <c r="A12"/>
  <c r="X11"/>
  <c r="N11"/>
  <c r="L11"/>
  <c r="K11"/>
  <c r="I11"/>
  <c r="F11"/>
  <c r="E11"/>
  <c r="D11"/>
  <c r="A11"/>
  <c r="X10"/>
  <c r="N10"/>
  <c r="L10"/>
  <c r="K10"/>
  <c r="I10"/>
  <c r="F10"/>
  <c r="E10"/>
  <c r="D10"/>
  <c r="A10"/>
  <c r="X9"/>
  <c r="N9"/>
  <c r="L9"/>
  <c r="K9"/>
  <c r="I9"/>
  <c r="F9"/>
  <c r="E9"/>
  <c r="D9"/>
  <c r="A9"/>
  <c r="X8"/>
  <c r="N8"/>
  <c r="L8"/>
  <c r="K8"/>
  <c r="I8"/>
  <c r="F8"/>
  <c r="E8"/>
  <c r="D8"/>
  <c r="A8"/>
  <c r="X7"/>
  <c r="N7"/>
  <c r="L7"/>
  <c r="K7"/>
  <c r="I7"/>
  <c r="F7"/>
  <c r="E7"/>
  <c r="D7"/>
  <c r="A7"/>
  <c r="X6"/>
  <c r="N6"/>
  <c r="L6"/>
  <c r="K6"/>
  <c r="I6"/>
  <c r="F6"/>
  <c r="E6"/>
  <c r="D6"/>
  <c r="A6"/>
  <c r="X5"/>
  <c r="N5"/>
  <c r="L5"/>
  <c r="K5"/>
  <c r="I5"/>
  <c r="F5"/>
  <c r="E5"/>
  <c r="D5"/>
  <c r="A5"/>
</calcChain>
</file>

<file path=xl/sharedStrings.xml><?xml version="1.0" encoding="utf-8"?>
<sst xmlns="http://schemas.openxmlformats.org/spreadsheetml/2006/main" count="945" uniqueCount="233">
  <si>
    <t>Report :</t>
    <phoneticPr fontId="1" type="noConversion"/>
  </si>
  <si>
    <t>Report Date：</t>
    <phoneticPr fontId="1" type="noConversion"/>
  </si>
  <si>
    <t>Customer</t>
  </si>
  <si>
    <t>Brand</t>
    <phoneticPr fontId="1" type="noConversion"/>
  </si>
  <si>
    <t>OH DC</t>
  </si>
  <si>
    <t>D/C to Hub</t>
  </si>
  <si>
    <t>OH Hub</t>
  </si>
  <si>
    <t>OH Total</t>
  </si>
  <si>
    <t>Avail.</t>
  </si>
  <si>
    <t>FCST AWU</t>
    <phoneticPr fontId="1" type="noConversion"/>
  </si>
  <si>
    <t>Ratio</t>
    <phoneticPr fontId="1" type="noConversion"/>
  </si>
  <si>
    <t>FCST M</t>
  </si>
  <si>
    <t>FCST M1</t>
  </si>
  <si>
    <t>FCST M2</t>
  </si>
  <si>
    <t>FCST M3</t>
  </si>
  <si>
    <t>Actual AWU</t>
  </si>
  <si>
    <t>Actual WK</t>
    <phoneticPr fontId="1" type="noConversion"/>
  </si>
  <si>
    <t>FCST WK</t>
    <phoneticPr fontId="1" type="noConversion"/>
  </si>
  <si>
    <t>Status</t>
  </si>
  <si>
    <t>Owner</t>
  </si>
  <si>
    <t>Action</t>
  </si>
  <si>
    <t>Last Action</t>
  </si>
  <si>
    <t>Diret.</t>
    <phoneticPr fontId="1" type="noConversion"/>
  </si>
  <si>
    <t>Item Short Name</t>
    <phoneticPr fontId="1" type="noConversion"/>
  </si>
  <si>
    <t>Backlog</t>
    <phoneticPr fontId="1" type="noConversion"/>
  </si>
  <si>
    <t>Type</t>
    <phoneticPr fontId="1" type="noConversion"/>
  </si>
  <si>
    <t>Turnover Days</t>
    <phoneticPr fontId="1" type="noConversion"/>
  </si>
  <si>
    <t>OH WK</t>
    <phoneticPr fontId="1" type="noConversion"/>
  </si>
  <si>
    <t>Last BL</t>
    <phoneticPr fontId="1" type="noConversion"/>
  </si>
  <si>
    <t>BL &lt;= 9WKs</t>
    <phoneticPr fontId="1" type="noConversion"/>
  </si>
  <si>
    <t>Last OH</t>
    <phoneticPr fontId="1" type="noConversion"/>
  </si>
  <si>
    <t>DDR Stock Report</t>
    <phoneticPr fontId="1" type="noConversion"/>
  </si>
  <si>
    <t>2016/09/26 00:10</t>
  </si>
  <si>
    <t>MP2013GG-C529-Z</t>
  </si>
  <si>
    <t>MPS</t>
  </si>
  <si>
    <t/>
  </si>
  <si>
    <t>E</t>
  </si>
  <si>
    <t>85464</t>
  </si>
  <si>
    <t>MP28259DD-A-LF-Z</t>
  </si>
  <si>
    <t>MP4460DQ-LF-Z</t>
  </si>
  <si>
    <t>MP5000DQ-LF-Z</t>
  </si>
  <si>
    <t>F</t>
  </si>
  <si>
    <t>MP5003EQ-LF-Z</t>
  </si>
  <si>
    <t>MP5022AGQV-Z</t>
  </si>
  <si>
    <t>MP5022CGQV-Z</t>
  </si>
  <si>
    <t>MP5921GV-Z</t>
  </si>
  <si>
    <t>MPQ8623GD-Z</t>
  </si>
  <si>
    <t>MPQ8632GV-15-Z</t>
  </si>
  <si>
    <t>MPQ8633AGLE-Z</t>
  </si>
  <si>
    <t>MPQ8634AGLE-Z</t>
  </si>
  <si>
    <t>MPQ8634BGLE-Z</t>
  </si>
  <si>
    <t>2SC4738-GR</t>
  </si>
  <si>
    <t>TOSHIBA</t>
  </si>
  <si>
    <t>2SC5376-A</t>
  </si>
  <si>
    <t>74LCX07FT</t>
  </si>
  <si>
    <t>74VHC08FT</t>
  </si>
  <si>
    <t>74VHC125FT(BE)</t>
  </si>
  <si>
    <t>AO3401AL</t>
  </si>
  <si>
    <t>AOS</t>
  </si>
  <si>
    <t>AO3402</t>
  </si>
  <si>
    <t>AO3407A</t>
  </si>
  <si>
    <t>AO3409</t>
  </si>
  <si>
    <t>AO3413L</t>
  </si>
  <si>
    <t>AO3414</t>
  </si>
  <si>
    <t>AO3415</t>
  </si>
  <si>
    <t>AO3415A</t>
  </si>
  <si>
    <t>AO3418</t>
  </si>
  <si>
    <t>AO3420L</t>
  </si>
  <si>
    <t>AO4402</t>
  </si>
  <si>
    <t>AO4406AL</t>
  </si>
  <si>
    <t>AO4421</t>
  </si>
  <si>
    <t>AO4616L</t>
  </si>
  <si>
    <t>AO4813</t>
  </si>
  <si>
    <t>AO6402A</t>
  </si>
  <si>
    <t>AO6409A</t>
  </si>
  <si>
    <t>AO6424</t>
  </si>
  <si>
    <t>AO6604</t>
  </si>
  <si>
    <t>AOD425</t>
  </si>
  <si>
    <t>AON6380</t>
  </si>
  <si>
    <t>AON6403</t>
  </si>
  <si>
    <t>AON6414AL</t>
  </si>
  <si>
    <t>AON6500</t>
  </si>
  <si>
    <t>AON6752</t>
  </si>
  <si>
    <t>AON6794</t>
  </si>
  <si>
    <t>AON6912L</t>
  </si>
  <si>
    <t>AON6926</t>
  </si>
  <si>
    <t>AON7380</t>
  </si>
  <si>
    <t>AON7400A</t>
  </si>
  <si>
    <t>AON7410L</t>
  </si>
  <si>
    <t>AON7506</t>
  </si>
  <si>
    <t>AON7508</t>
  </si>
  <si>
    <t>AON7520</t>
  </si>
  <si>
    <t>AON7754</t>
  </si>
  <si>
    <t>AON7932</t>
  </si>
  <si>
    <t>AOZ5038QI</t>
  </si>
  <si>
    <t>CMS01</t>
  </si>
  <si>
    <t>CMS05</t>
  </si>
  <si>
    <t>CRS08</t>
  </si>
  <si>
    <t>CX5001-11Z</t>
  </si>
  <si>
    <t>CONEXANT</t>
  </si>
  <si>
    <t>CX7501-11Z</t>
  </si>
  <si>
    <t>DF10G7M1N,LF(D</t>
  </si>
  <si>
    <t>PAED-1BAD1D</t>
  </si>
  <si>
    <t>ICOTHING</t>
  </si>
  <si>
    <t>POUJ-12FD4C</t>
  </si>
  <si>
    <t>SEMTECH</t>
  </si>
  <si>
    <t>RCLAMP0524PATCT</t>
  </si>
  <si>
    <t>RCLAMP3324P.TCT</t>
  </si>
  <si>
    <t>RN1102MFV</t>
  </si>
  <si>
    <t>SC1565IS-2.5TRT</t>
  </si>
  <si>
    <t>SC339SKTRT</t>
  </si>
  <si>
    <t>SM05.TCT</t>
  </si>
  <si>
    <t>SMD1206P150TFT</t>
  </si>
  <si>
    <t>PTTC</t>
  </si>
  <si>
    <t>SMD1206P200TF</t>
  </si>
  <si>
    <t>SMD1812P150TF/24</t>
  </si>
  <si>
    <t>SMD2920P200TF/24</t>
  </si>
  <si>
    <t>SMFF2410P1500</t>
  </si>
  <si>
    <t>SMFF2410P800</t>
  </si>
  <si>
    <t>SSM3J327R</t>
  </si>
  <si>
    <t>SSM3J334R</t>
  </si>
  <si>
    <t>SSM3K15AMFV</t>
  </si>
  <si>
    <t>SSM3K15F(TE85L,F)</t>
  </si>
  <si>
    <t>SSM3K17FU</t>
  </si>
  <si>
    <t>SSM3K35MFV</t>
  </si>
  <si>
    <t>SSM3K7002BF</t>
  </si>
  <si>
    <t>SSM3K7002BFU</t>
  </si>
  <si>
    <t>SSM3K7002BS</t>
  </si>
  <si>
    <t>SSM3K7002BSU</t>
  </si>
  <si>
    <t>SSM3K7002F</t>
  </si>
  <si>
    <t>SSM3K7002FU</t>
  </si>
  <si>
    <t>SSM6N15AFE,LM(T</t>
  </si>
  <si>
    <t>SSM6N43FU</t>
  </si>
  <si>
    <t>SSM6N7002CFU,LF(T</t>
  </si>
  <si>
    <t>SSM6N7002FU</t>
  </si>
  <si>
    <t>SSM6N7002KFU,LF(T</t>
  </si>
  <si>
    <t>SX9500IULTRT</t>
  </si>
  <si>
    <t>T2N7002AK,LM(T</t>
  </si>
  <si>
    <t>TA75S393F</t>
  </si>
  <si>
    <t>TC74LCX07FT</t>
  </si>
  <si>
    <t>TC74LCX08FT</t>
  </si>
  <si>
    <t>TC74LCX126FT</t>
  </si>
  <si>
    <t>TC74LCX14FT</t>
  </si>
  <si>
    <t>TC74LCX157FT</t>
  </si>
  <si>
    <t>TC74LCX244FT</t>
  </si>
  <si>
    <t>TC74LCX32FT</t>
  </si>
  <si>
    <t>TC74LCX573FT</t>
  </si>
  <si>
    <t>TC74VHC08FT</t>
  </si>
  <si>
    <t>TC74VHC125FT</t>
  </si>
  <si>
    <t>TC74VHC165FT</t>
  </si>
  <si>
    <t>TC74VHC595FT</t>
  </si>
  <si>
    <t>TC7PCI3212MT</t>
  </si>
  <si>
    <t>TC7PZ07FU</t>
  </si>
  <si>
    <t>TC7PZ14FU</t>
  </si>
  <si>
    <t>TC7PZ17FU</t>
  </si>
  <si>
    <t>TC7SB3157CFU</t>
  </si>
  <si>
    <t>TC7SET00F</t>
  </si>
  <si>
    <t>TC7SET00FU</t>
  </si>
  <si>
    <t>TC7SET08FU</t>
  </si>
  <si>
    <t>TC7SG02FE</t>
  </si>
  <si>
    <t>TC7SH09FU</t>
  </si>
  <si>
    <t>TC7SH14F</t>
  </si>
  <si>
    <t>TC7SH14FU</t>
  </si>
  <si>
    <t>TC7SH17F</t>
  </si>
  <si>
    <t>TC7SZ00F</t>
  </si>
  <si>
    <t>TC7SZ00FU</t>
  </si>
  <si>
    <t>TC7SZ02F</t>
  </si>
  <si>
    <t>TC7SZ02FU</t>
  </si>
  <si>
    <t>TC7SZ04FU</t>
  </si>
  <si>
    <t>TC7SZ05F</t>
  </si>
  <si>
    <t>TC7SZ05FU</t>
  </si>
  <si>
    <t>TC7SZ07FU</t>
  </si>
  <si>
    <t>TC7SZ08F</t>
  </si>
  <si>
    <t>TC7SZ08FU</t>
  </si>
  <si>
    <t>TC7SZ125F</t>
  </si>
  <si>
    <t>TC7SZ125FU</t>
  </si>
  <si>
    <t>TC7SZ126FU</t>
  </si>
  <si>
    <t>TC7SZ126FU(L,JFC,T</t>
  </si>
  <si>
    <t>TC7SZ14F</t>
  </si>
  <si>
    <t>TC7SZ14FU</t>
  </si>
  <si>
    <t>TC7SZ14FU,LJ(CT</t>
  </si>
  <si>
    <t>TC7SZ17FU</t>
  </si>
  <si>
    <t>TC7SZ32FU</t>
  </si>
  <si>
    <t>TC7SZ32FU,LJ(CT</t>
  </si>
  <si>
    <t>TC7SZ86FU</t>
  </si>
  <si>
    <t>TC7SZ86FU(TE85L,F)</t>
  </si>
  <si>
    <t>TC7USB42MU</t>
  </si>
  <si>
    <t>TC7WG08FK</t>
  </si>
  <si>
    <t>TC7WZ125FK,LJ(CT</t>
  </si>
  <si>
    <t>TC7WZ126FU</t>
  </si>
  <si>
    <t>TC7WZ38FK</t>
  </si>
  <si>
    <t>TC7WZ74FK</t>
  </si>
  <si>
    <t>TCR2EF18,LM(CT</t>
  </si>
  <si>
    <t>TH58TFG8DDLBA4CJDK</t>
  </si>
  <si>
    <t>THGBMDG5D1LBAITH2J</t>
  </si>
  <si>
    <t>THGBMDG5D1LBAITYMJ</t>
  </si>
  <si>
    <t>THGBMHG6C1LBAILJ2L</t>
  </si>
  <si>
    <t>THGBMHG9C4LBAIRH4H</t>
  </si>
  <si>
    <t>TPC6011</t>
  </si>
  <si>
    <t>TPC6111</t>
  </si>
  <si>
    <t>TPCA8040-H</t>
  </si>
  <si>
    <t>TPCA8065-H</t>
  </si>
  <si>
    <t>TPCA8201-H</t>
  </si>
  <si>
    <t>TPCA8A11-H</t>
  </si>
  <si>
    <t>TPCC8067-H</t>
  </si>
  <si>
    <t>TPCC8A01-H</t>
  </si>
  <si>
    <t>TPHR9003NL</t>
  </si>
  <si>
    <t>TI</t>
  </si>
  <si>
    <t>TS30011-M000QFNR</t>
  </si>
  <si>
    <t>TS80000-QFNR</t>
  </si>
  <si>
    <t>UP0108BMA5-25</t>
  </si>
  <si>
    <t>UPI</t>
  </si>
  <si>
    <t>UP1564PQKF-B1</t>
  </si>
  <si>
    <t>UP1591SQKF</t>
  </si>
  <si>
    <t>UP7534ARA8-15</t>
  </si>
  <si>
    <t>AXK5F70347YG</t>
  </si>
  <si>
    <t>PANASONIC</t>
  </si>
  <si>
    <t>AXK6F70347YG</t>
  </si>
  <si>
    <t>AXK730147G</t>
  </si>
  <si>
    <t>AXK750147G</t>
  </si>
  <si>
    <t>AXK830145WG</t>
  </si>
  <si>
    <t>AXT440124</t>
  </si>
  <si>
    <t>AXT530124</t>
  </si>
  <si>
    <t>AYF332135</t>
  </si>
  <si>
    <t>AYF333135</t>
  </si>
  <si>
    <t>AYF333335</t>
  </si>
  <si>
    <t>AYF424035</t>
  </si>
  <si>
    <t>AYF530435</t>
  </si>
  <si>
    <t>AYF530635</t>
  </si>
  <si>
    <t>AYF530865T</t>
  </si>
  <si>
    <t>AYF531635</t>
  </si>
  <si>
    <t>TPS79318DBVR</t>
    <phoneticPr fontId="1" type="noConversion"/>
  </si>
  <si>
    <t>RCLAMP0521Z.TNT</t>
    <phoneticPr fontId="1" type="noConversion"/>
  </si>
</sst>
</file>

<file path=xl/styles.xml><?xml version="1.0" encoding="utf-8"?>
<styleSheet xmlns="http://schemas.openxmlformats.org/spreadsheetml/2006/main">
  <numFmts count="4">
    <numFmt numFmtId="176" formatCode="#,##0_);[Red]\(#,##0\)"/>
    <numFmt numFmtId="177" formatCode="#,##0.0_ "/>
    <numFmt numFmtId="178" formatCode="#,##0.0_);[Red]\(#,##0.0\)"/>
    <numFmt numFmtId="179" formatCode="#,##0_ "/>
  </numFmts>
  <fonts count="1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0"/>
      <color theme="1"/>
      <name val="Microsoft YaHei"/>
      <family val="2"/>
    </font>
    <font>
      <sz val="10"/>
      <color theme="1"/>
      <name val="Microsoft YaHei"/>
      <family val="2"/>
      <charset val="134"/>
    </font>
    <font>
      <b/>
      <sz val="10"/>
      <color theme="0"/>
      <name val="Microsoft YaHei"/>
      <family val="2"/>
    </font>
    <font>
      <b/>
      <sz val="10"/>
      <color theme="0"/>
      <name val="Microsoft YaHei"/>
      <family val="2"/>
      <charset val="134"/>
    </font>
    <font>
      <b/>
      <sz val="10"/>
      <color theme="1"/>
      <name val="Microsoft YaHei"/>
      <family val="2"/>
      <charset val="134"/>
    </font>
    <font>
      <sz val="12"/>
      <color theme="1"/>
      <name val="新細明體"/>
      <family val="2"/>
      <charset val="136"/>
      <scheme val="minor"/>
    </font>
    <font>
      <sz val="11"/>
      <color indexed="8"/>
      <name val="Calibri"/>
      <family val="2"/>
    </font>
    <font>
      <sz val="12"/>
      <name val="新細明體"/>
      <family val="1"/>
      <charset val="136"/>
    </font>
    <font>
      <b/>
      <sz val="10"/>
      <color rgb="FFFFFF00"/>
      <name val="Microsoft YaHei"/>
      <family val="2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theme="3" tint="0.39997558519241921"/>
      </left>
      <right/>
      <top style="thin">
        <color theme="3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3" tint="0.39997558519241921"/>
      </left>
      <right/>
      <top style="thin">
        <color theme="3" tint="0.39997558519241921"/>
      </top>
      <bottom style="thin">
        <color theme="3" tint="0.39997558519241921"/>
      </bottom>
      <diagonal/>
    </border>
  </borders>
  <cellStyleXfs count="4">
    <xf numFmtId="0" fontId="0" fillId="0" borderId="0">
      <alignment vertical="center"/>
    </xf>
    <xf numFmtId="0" fontId="8" fillId="0" borderId="0"/>
    <xf numFmtId="0" fontId="9" fillId="0" borderId="0"/>
    <xf numFmtId="0" fontId="7" fillId="0" borderId="0">
      <alignment vertical="center"/>
    </xf>
  </cellStyleXfs>
  <cellXfs count="37">
    <xf numFmtId="0" fontId="0" fillId="0" borderId="0" xfId="0">
      <alignment vertical="center"/>
    </xf>
    <xf numFmtId="0" fontId="3" fillId="0" borderId="0" xfId="0" applyFont="1">
      <alignment vertical="center"/>
    </xf>
    <xf numFmtId="0" fontId="2" fillId="0" borderId="0" xfId="0" applyFont="1">
      <alignment vertical="center"/>
    </xf>
    <xf numFmtId="14" fontId="2" fillId="0" borderId="0" xfId="0" applyNumberFormat="1" applyFont="1" applyAlignment="1">
      <alignment horizontal="left" vertical="center"/>
    </xf>
    <xf numFmtId="0" fontId="2" fillId="0" borderId="0" xfId="0" applyFo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2" fillId="0" borderId="0" xfId="0" applyFo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2" fillId="0" borderId="4" xfId="0" applyFont="1" applyFill="1" applyBorder="1">
      <alignment vertical="center"/>
    </xf>
    <xf numFmtId="49" fontId="6" fillId="0" borderId="4" xfId="0" applyNumberFormat="1" applyFont="1" applyFill="1" applyBorder="1">
      <alignment vertical="center"/>
    </xf>
    <xf numFmtId="49" fontId="2" fillId="0" borderId="4" xfId="0" applyNumberFormat="1" applyFont="1" applyFill="1" applyBorder="1">
      <alignment vertical="center"/>
    </xf>
    <xf numFmtId="179" fontId="2" fillId="0" borderId="4" xfId="0" applyNumberFormat="1" applyFont="1" applyFill="1" applyBorder="1">
      <alignment vertical="center"/>
    </xf>
    <xf numFmtId="176" fontId="2" fillId="0" borderId="4" xfId="0" applyNumberFormat="1" applyFont="1" applyFill="1" applyBorder="1">
      <alignment vertical="center"/>
    </xf>
    <xf numFmtId="0" fontId="2" fillId="0" borderId="4" xfId="0" applyNumberFormat="1" applyFont="1" applyFill="1" applyBorder="1">
      <alignment vertical="center"/>
    </xf>
    <xf numFmtId="176" fontId="2" fillId="0" borderId="4" xfId="0" applyNumberFormat="1" applyFont="1" applyFill="1" applyBorder="1" applyAlignment="1">
      <alignment vertical="center"/>
    </xf>
    <xf numFmtId="178" fontId="2" fillId="0" borderId="4" xfId="0" applyNumberFormat="1" applyFont="1" applyFill="1" applyBorder="1">
      <alignment vertical="center"/>
    </xf>
    <xf numFmtId="178" fontId="2" fillId="0" borderId="4" xfId="0" applyNumberFormat="1" applyFont="1" applyFill="1" applyBorder="1" applyAlignment="1">
      <alignment vertical="center"/>
    </xf>
    <xf numFmtId="177" fontId="2" fillId="0" borderId="4" xfId="0" applyNumberFormat="1" applyFont="1" applyFill="1" applyBorder="1" applyAlignment="1">
      <alignment horizontal="center" vertical="center"/>
    </xf>
    <xf numFmtId="0" fontId="2" fillId="0" borderId="4" xfId="0" applyNumberFormat="1" applyFont="1" applyFill="1" applyBorder="1" applyAlignment="1">
      <alignment horizontal="center" vertical="center"/>
    </xf>
    <xf numFmtId="49" fontId="6" fillId="3" borderId="4" xfId="0" applyNumberFormat="1" applyFont="1" applyFill="1" applyBorder="1">
      <alignment vertical="center"/>
    </xf>
    <xf numFmtId="0" fontId="2" fillId="4" borderId="4" xfId="0" applyFont="1" applyFill="1" applyBorder="1">
      <alignment vertical="center"/>
    </xf>
    <xf numFmtId="49" fontId="6" fillId="4" borderId="4" xfId="0" applyNumberFormat="1" applyFont="1" applyFill="1" applyBorder="1">
      <alignment vertical="center"/>
    </xf>
    <xf numFmtId="49" fontId="2" fillId="4" borderId="4" xfId="0" applyNumberFormat="1" applyFont="1" applyFill="1" applyBorder="1">
      <alignment vertical="center"/>
    </xf>
    <xf numFmtId="179" fontId="2" fillId="4" borderId="4" xfId="0" applyNumberFormat="1" applyFont="1" applyFill="1" applyBorder="1">
      <alignment vertical="center"/>
    </xf>
    <xf numFmtId="0" fontId="2" fillId="4" borderId="4" xfId="0" applyNumberFormat="1" applyFont="1" applyFill="1" applyBorder="1">
      <alignment vertical="center"/>
    </xf>
    <xf numFmtId="176" fontId="2" fillId="4" borderId="4" xfId="0" applyNumberFormat="1" applyFont="1" applyFill="1" applyBorder="1">
      <alignment vertical="center"/>
    </xf>
    <xf numFmtId="176" fontId="2" fillId="4" borderId="4" xfId="0" applyNumberFormat="1" applyFont="1" applyFill="1" applyBorder="1" applyAlignment="1">
      <alignment vertical="center"/>
    </xf>
    <xf numFmtId="178" fontId="2" fillId="4" borderId="4" xfId="0" applyNumberFormat="1" applyFont="1" applyFill="1" applyBorder="1">
      <alignment vertical="center"/>
    </xf>
    <xf numFmtId="178" fontId="2" fillId="4" borderId="4" xfId="0" applyNumberFormat="1" applyFont="1" applyFill="1" applyBorder="1" applyAlignment="1">
      <alignment vertical="center"/>
    </xf>
    <xf numFmtId="177" fontId="2" fillId="4" borderId="4" xfId="0" applyNumberFormat="1" applyFont="1" applyFill="1" applyBorder="1" applyAlignment="1">
      <alignment horizontal="center" vertical="center"/>
    </xf>
    <xf numFmtId="0" fontId="2" fillId="4" borderId="4" xfId="0" applyNumberFormat="1" applyFont="1" applyFill="1" applyBorder="1" applyAlignment="1">
      <alignment horizontal="center" vertical="center"/>
    </xf>
    <xf numFmtId="0" fontId="2" fillId="4" borderId="0" xfId="0" applyFont="1" applyFill="1">
      <alignment vertical="center"/>
    </xf>
  </cellXfs>
  <cellStyles count="4">
    <cellStyle name="_x000d__x000a_JournalTemplate=C:\COMFO\CTALK\JOURSTD.TPL_x000d__x000a_LbStateAddress=3 3 0 251 1 89 2 311_x000d__x000a_LbStateJou" xfId="1"/>
    <cellStyle name="MS Sans Serif" xfId="2"/>
    <cellStyle name="一般" xfId="0" builtinId="0"/>
    <cellStyle name="一般 2" xfId="3"/>
  </cellStyles>
  <dxfs count="3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 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8" formatCode="#,##0.0_);[Red]\(#,##0.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8" formatCode="#,##0.0_);[Red]\(#,##0.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9" formatCode="#,##0_ 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9" formatCode="#,##0_ 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Microsoft YaHei"/>
        <scheme val="none"/>
      </font>
      <fill>
        <patternFill patternType="solid">
          <fgColor theme="4"/>
          <bgColor theme="4"/>
        </patternFill>
      </fill>
      <alignment horizontal="center" vertical="center" textRotation="0" wrapText="1" indent="0" relativeIndent="255" justifyLastLine="0" shrinkToFit="0" readingOrder="0"/>
      <border diagonalUp="0" diagonalDown="0" outline="0">
        <left style="thin">
          <color theme="3" tint="0.39997558519241921"/>
        </left>
        <right style="thin">
          <color theme="3" tint="0.3999755851924192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格1" displayName="表格1" ref="A3:AC198" totalsRowShown="0" headerRowDxfId="30" dataDxfId="29">
  <autoFilter ref="A3:AC198">
    <filterColumn colId="0"/>
  </autoFilter>
  <tableColumns count="29">
    <tableColumn id="1" name="Type" dataDxfId="28">
      <calculatedColumnFormula>IF(OR(U4=0,LEN(U4)=0)*OR(V4=0,LEN(V4)=0),IF(R4&gt;0,"ZeroZero","None"),IF(IF(LEN(S4)=0,0,S4)&gt;24,"OverStock",IF(U4=0,"FCST","Normal")))</calculatedColumnFormula>
    </tableColumn>
    <tableColumn id="2" name="Item Short Name" dataDxfId="27"/>
    <tableColumn id="3" name="Brand" dataDxfId="26"/>
    <tableColumn id="4" name="Turnover Days" dataDxfId="25">
      <calculatedColumnFormula>IFERROR(VLOOKUP(B4,#REF!,3,FALSE),0)</calculatedColumnFormula>
    </tableColumn>
    <tableColumn id="5" name="OH WK" dataDxfId="24">
      <calculatedColumnFormula>IF(U4=0,"前八週無拉料",ROUND(J4/U4,1))</calculatedColumnFormula>
    </tableColumn>
    <tableColumn id="6" name="Last BL" dataDxfId="23">
      <calculatedColumnFormula>IFERROR(VLOOKUP(B4,#REF!,6,FALSE),"")</calculatedColumnFormula>
    </tableColumn>
    <tableColumn id="7" name="Backlog" dataDxfId="22"/>
    <tableColumn id="8" name="BL &lt;= 9WKs" dataDxfId="21"/>
    <tableColumn id="9" name="Last OH" dataDxfId="20">
      <calculatedColumnFormula>IFERROR(VLOOKUP(B4,#REF!,9,FALSE),"")</calculatedColumnFormula>
    </tableColumn>
    <tableColumn id="10" name="OH Total" dataDxfId="19"/>
    <tableColumn id="11" name="Status" dataDxfId="18">
      <calculatedColumnFormula>IFERROR(VLOOKUP(B4,#REF!,10,FALSE),"")</calculatedColumnFormula>
    </tableColumn>
    <tableColumn id="12" name="Owner" dataDxfId="17">
      <calculatedColumnFormula>IFERROR(VLOOKUP(B4,#REF!,11,FALSE),"")</calculatedColumnFormula>
    </tableColumn>
    <tableColumn id="13" name="Action" dataDxfId="16"/>
    <tableColumn id="14" name="Last Action" dataDxfId="15">
      <calculatedColumnFormula>IFERROR(VLOOKUP(B4,#REF!,12,FALSE),"")</calculatedColumnFormula>
    </tableColumn>
    <tableColumn id="15" name="D/C to Hub" dataDxfId="14"/>
    <tableColumn id="16" name="OH DC" dataDxfId="13"/>
    <tableColumn id="17" name="OH Hub" dataDxfId="12"/>
    <tableColumn id="18" name="Avail." dataDxfId="11"/>
    <tableColumn id="19" name="Actual WK" dataDxfId="10"/>
    <tableColumn id="20" name="FCST WK" dataDxfId="9"/>
    <tableColumn id="21" name="Actual AWU" dataDxfId="8"/>
    <tableColumn id="22" name="FCST AWU" dataDxfId="7"/>
    <tableColumn id="23" name="Ratio" dataDxfId="6"/>
    <tableColumn id="24" name="Diret." dataDxfId="5">
      <calculatedColumnFormula>IF($W4="E","E",IF($W4="F","F",IF($W4&lt;0.5,50,IF($W4&lt;2,100,150))))</calculatedColumnFormula>
    </tableColumn>
    <tableColumn id="25" name="FCST M" dataDxfId="4"/>
    <tableColumn id="26" name="FCST M1" dataDxfId="3"/>
    <tableColumn id="27" name="FCST M2" dataDxfId="2"/>
    <tableColumn id="28" name="FCST M3" dataDxfId="1"/>
    <tableColumn id="30" name="Custome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O198"/>
  <sheetViews>
    <sheetView tabSelected="1" zoomScale="70" zoomScaleNormal="70" workbookViewId="0">
      <pane xSplit="5" ySplit="3" topLeftCell="Z59" activePane="bottomRight" state="frozen"/>
      <selection pane="topRight" activeCell="F1" sqref="F1"/>
      <selection pane="bottomLeft" activeCell="A4" sqref="A4"/>
      <selection pane="bottomRight" activeCell="AC1" sqref="AC1:AC1048576"/>
    </sheetView>
  </sheetViews>
  <sheetFormatPr defaultColWidth="9" defaultRowHeight="14.5"/>
  <cols>
    <col min="1" max="1" width="11.6328125" style="2" customWidth="1" collapsed="1"/>
    <col min="2" max="2" width="33.81640625" style="2" customWidth="1" collapsed="1"/>
    <col min="3" max="4" width="8.6328125" style="2" customWidth="1" collapsed="1"/>
    <col min="5" max="5" width="6.6328125" style="7" customWidth="1" collapsed="1"/>
    <col min="6" max="9" width="10.6328125" style="4" customWidth="1" collapsed="1"/>
    <col min="10" max="10" width="10.6328125" style="2" customWidth="1" collapsed="1"/>
    <col min="11" max="12" width="8.6328125" style="2" customWidth="1" collapsed="1"/>
    <col min="13" max="14" width="15.6328125" style="2" customWidth="1" collapsed="1"/>
    <col min="15" max="18" width="10.6328125" style="2" customWidth="1" collapsed="1"/>
    <col min="19" max="20" width="8.6328125" style="2" customWidth="1" collapsed="1"/>
    <col min="21" max="22" width="10.6328125" style="2" customWidth="1" collapsed="1"/>
    <col min="23" max="24" width="6.6328125" style="2" customWidth="1" collapsed="1"/>
    <col min="25" max="29" width="10.6328125" style="2" customWidth="1" collapsed="1"/>
    <col min="30" max="30" width="9" style="2" collapsed="1"/>
    <col min="31" max="41" width="9" style="2"/>
    <col min="42" max="16384" width="9" style="2" collapsed="1"/>
  </cols>
  <sheetData>
    <row r="1" spans="1:29">
      <c r="A1" s="1" t="s">
        <v>0</v>
      </c>
      <c r="B1" s="2" t="s">
        <v>31</v>
      </c>
    </row>
    <row r="2" spans="1:29">
      <c r="A2" s="2" t="s">
        <v>1</v>
      </c>
      <c r="B2" s="3" t="s">
        <v>32</v>
      </c>
    </row>
    <row r="3" spans="1:29" ht="29">
      <c r="A3" s="10" t="s">
        <v>25</v>
      </c>
      <c r="B3" s="8" t="s">
        <v>23</v>
      </c>
      <c r="C3" s="8" t="s">
        <v>3</v>
      </c>
      <c r="D3" s="11" t="s">
        <v>26</v>
      </c>
      <c r="E3" s="11" t="s">
        <v>27</v>
      </c>
      <c r="F3" s="12" t="s">
        <v>28</v>
      </c>
      <c r="G3" s="9" t="s">
        <v>24</v>
      </c>
      <c r="H3" s="9" t="s">
        <v>29</v>
      </c>
      <c r="I3" s="9" t="s">
        <v>30</v>
      </c>
      <c r="J3" s="9" t="s">
        <v>7</v>
      </c>
      <c r="K3" s="9" t="s">
        <v>18</v>
      </c>
      <c r="L3" s="9" t="s">
        <v>19</v>
      </c>
      <c r="M3" s="9" t="s">
        <v>20</v>
      </c>
      <c r="N3" s="9" t="s">
        <v>21</v>
      </c>
      <c r="O3" s="9" t="s">
        <v>5</v>
      </c>
      <c r="P3" s="9" t="s">
        <v>4</v>
      </c>
      <c r="Q3" s="9" t="s">
        <v>6</v>
      </c>
      <c r="R3" s="9" t="s">
        <v>8</v>
      </c>
      <c r="S3" s="9" t="s">
        <v>16</v>
      </c>
      <c r="T3" s="9" t="s">
        <v>17</v>
      </c>
      <c r="U3" s="9" t="s">
        <v>15</v>
      </c>
      <c r="V3" s="5" t="s">
        <v>9</v>
      </c>
      <c r="W3" s="6" t="s">
        <v>10</v>
      </c>
      <c r="X3" s="6" t="s">
        <v>22</v>
      </c>
      <c r="Y3" s="6" t="s">
        <v>11</v>
      </c>
      <c r="Z3" s="6" t="s">
        <v>12</v>
      </c>
      <c r="AA3" s="6" t="s">
        <v>13</v>
      </c>
      <c r="AB3" s="6" t="s">
        <v>14</v>
      </c>
      <c r="AC3" s="8" t="s">
        <v>2</v>
      </c>
    </row>
    <row r="4" spans="1:29">
      <c r="A4" s="13" t="str">
        <f t="shared" ref="A4:A35" si="0">IF(OR(U4=0,LEN(U4)=0)*OR(V4=0,LEN(V4)=0),IF(R4&gt;0,"ZeroZero","None"),IF(IF(LEN(S4)=0,0,S4)&gt;24,"OverStock",IF(U4=0,"FCST","Normal")))</f>
        <v>ZeroZero</v>
      </c>
      <c r="B4" s="14" t="s">
        <v>33</v>
      </c>
      <c r="C4" s="15" t="s">
        <v>34</v>
      </c>
      <c r="D4" s="16">
        <f>IFERROR(VLOOKUP(B4,#REF!,3,FALSE),0)</f>
        <v>0</v>
      </c>
      <c r="E4" s="18" t="str">
        <f t="shared" ref="E4:E35" si="1">IF(U4=0,"前八週無拉料",ROUND(J4/U4,1))</f>
        <v>前八週無拉料</v>
      </c>
      <c r="F4" s="16" t="str">
        <f>IFERROR(VLOOKUP(B4,#REF!,6,FALSE),"")</f>
        <v/>
      </c>
      <c r="G4" s="17">
        <v>0</v>
      </c>
      <c r="H4" s="17">
        <v>0</v>
      </c>
      <c r="I4" s="17" t="str">
        <f>IFERROR(VLOOKUP(B4,#REF!,9,FALSE),"")</f>
        <v/>
      </c>
      <c r="J4" s="17">
        <v>40000</v>
      </c>
      <c r="K4" s="18" t="str">
        <f>IFERROR(VLOOKUP(B4,#REF!,10,FALSE),"")</f>
        <v/>
      </c>
      <c r="L4" s="18" t="str">
        <f>IFERROR(VLOOKUP(B4,#REF!,11,FALSE),"")</f>
        <v/>
      </c>
      <c r="M4" s="18"/>
      <c r="N4" s="18" t="str">
        <f>IFERROR(VLOOKUP(B4,#REF!,12,FALSE),"")</f>
        <v/>
      </c>
      <c r="O4" s="17">
        <v>0</v>
      </c>
      <c r="P4" s="17">
        <v>40000</v>
      </c>
      <c r="Q4" s="17">
        <v>0</v>
      </c>
      <c r="R4" s="19">
        <v>40000</v>
      </c>
      <c r="S4" s="20" t="s">
        <v>35</v>
      </c>
      <c r="T4" s="21" t="s">
        <v>35</v>
      </c>
      <c r="U4" s="19">
        <v>0</v>
      </c>
      <c r="V4" s="17" t="s">
        <v>35</v>
      </c>
      <c r="W4" s="22" t="s">
        <v>36</v>
      </c>
      <c r="X4" s="23" t="str">
        <f t="shared" ref="X4:X35" si="2">IF($W4="E","E",IF($W4="F","F",IF($W4&lt;0.5,50,IF($W4&lt;2,100,150))))</f>
        <v>E</v>
      </c>
      <c r="Y4" s="17">
        <v>0</v>
      </c>
      <c r="Z4" s="17">
        <v>0</v>
      </c>
      <c r="AA4" s="17">
        <v>0</v>
      </c>
      <c r="AB4" s="17">
        <v>0</v>
      </c>
      <c r="AC4" s="15" t="s">
        <v>37</v>
      </c>
    </row>
    <row r="5" spans="1:29">
      <c r="A5" s="13" t="str">
        <f t="shared" si="0"/>
        <v>OverStock</v>
      </c>
      <c r="B5" s="14" t="s">
        <v>38</v>
      </c>
      <c r="C5" s="15" t="s">
        <v>34</v>
      </c>
      <c r="D5" s="16">
        <f>IFERROR(VLOOKUP(B5,#REF!,3,FALSE),0)</f>
        <v>0</v>
      </c>
      <c r="E5" s="18">
        <f t="shared" si="1"/>
        <v>0</v>
      </c>
      <c r="F5" s="16" t="str">
        <f>IFERROR(VLOOKUP(B5,#REF!,6,FALSE),"")</f>
        <v/>
      </c>
      <c r="G5" s="17">
        <v>220000</v>
      </c>
      <c r="H5" s="17">
        <v>180000</v>
      </c>
      <c r="I5" s="17" t="str">
        <f>IFERROR(VLOOKUP(B5,#REF!,9,FALSE),"")</f>
        <v/>
      </c>
      <c r="J5" s="17">
        <v>0</v>
      </c>
      <c r="K5" s="18" t="str">
        <f>IFERROR(VLOOKUP(B5,#REF!,10,FALSE),"")</f>
        <v/>
      </c>
      <c r="L5" s="18" t="str">
        <f>IFERROR(VLOOKUP(B5,#REF!,11,FALSE),"")</f>
        <v/>
      </c>
      <c r="M5" s="18"/>
      <c r="N5" s="18" t="str">
        <f>IFERROR(VLOOKUP(B5,#REF!,12,FALSE),"")</f>
        <v/>
      </c>
      <c r="O5" s="17">
        <v>0</v>
      </c>
      <c r="P5" s="17">
        <v>0</v>
      </c>
      <c r="Q5" s="17">
        <v>0</v>
      </c>
      <c r="R5" s="19">
        <v>220000</v>
      </c>
      <c r="S5" s="20">
        <v>117.3</v>
      </c>
      <c r="T5" s="21">
        <v>12.4</v>
      </c>
      <c r="U5" s="19">
        <v>1875</v>
      </c>
      <c r="V5" s="17">
        <v>17774</v>
      </c>
      <c r="W5" s="22">
        <v>9.5</v>
      </c>
      <c r="X5" s="23">
        <f t="shared" si="2"/>
        <v>150</v>
      </c>
      <c r="Y5" s="17">
        <v>26334</v>
      </c>
      <c r="Z5" s="17">
        <v>69636</v>
      </c>
      <c r="AA5" s="17">
        <v>86598</v>
      </c>
      <c r="AB5" s="17">
        <v>21000</v>
      </c>
      <c r="AC5" s="15" t="s">
        <v>37</v>
      </c>
    </row>
    <row r="6" spans="1:29">
      <c r="A6" s="13" t="str">
        <f t="shared" si="0"/>
        <v>ZeroZero</v>
      </c>
      <c r="B6" s="14" t="s">
        <v>39</v>
      </c>
      <c r="C6" s="15" t="s">
        <v>34</v>
      </c>
      <c r="D6" s="16">
        <f>IFERROR(VLOOKUP(B6,#REF!,3,FALSE),0)</f>
        <v>0</v>
      </c>
      <c r="E6" s="18" t="str">
        <f t="shared" si="1"/>
        <v>前八週無拉料</v>
      </c>
      <c r="F6" s="16" t="str">
        <f>IFERROR(VLOOKUP(B6,#REF!,6,FALSE),"")</f>
        <v/>
      </c>
      <c r="G6" s="17">
        <v>0</v>
      </c>
      <c r="H6" s="17">
        <v>0</v>
      </c>
      <c r="I6" s="17" t="str">
        <f>IFERROR(VLOOKUP(B6,#REF!,9,FALSE),"")</f>
        <v/>
      </c>
      <c r="J6" s="17">
        <v>45000</v>
      </c>
      <c r="K6" s="18" t="str">
        <f>IFERROR(VLOOKUP(B6,#REF!,10,FALSE),"")</f>
        <v/>
      </c>
      <c r="L6" s="18" t="str">
        <f>IFERROR(VLOOKUP(B6,#REF!,11,FALSE),"")</f>
        <v/>
      </c>
      <c r="M6" s="18"/>
      <c r="N6" s="18" t="str">
        <f>IFERROR(VLOOKUP(B6,#REF!,12,FALSE),"")</f>
        <v/>
      </c>
      <c r="O6" s="17">
        <v>0</v>
      </c>
      <c r="P6" s="17">
        <v>45000</v>
      </c>
      <c r="Q6" s="17">
        <v>0</v>
      </c>
      <c r="R6" s="19">
        <v>45000</v>
      </c>
      <c r="S6" s="20" t="s">
        <v>35</v>
      </c>
      <c r="T6" s="21" t="s">
        <v>35</v>
      </c>
      <c r="U6" s="19">
        <v>0</v>
      </c>
      <c r="V6" s="17" t="s">
        <v>35</v>
      </c>
      <c r="W6" s="22" t="s">
        <v>36</v>
      </c>
      <c r="X6" s="23" t="str">
        <f t="shared" si="2"/>
        <v>E</v>
      </c>
      <c r="Y6" s="17">
        <v>0</v>
      </c>
      <c r="Z6" s="17">
        <v>0</v>
      </c>
      <c r="AA6" s="17">
        <v>0</v>
      </c>
      <c r="AB6" s="17">
        <v>0</v>
      </c>
      <c r="AC6" s="15" t="s">
        <v>37</v>
      </c>
    </row>
    <row r="7" spans="1:29">
      <c r="A7" s="13" t="str">
        <f t="shared" si="0"/>
        <v>FCST</v>
      </c>
      <c r="B7" s="14" t="s">
        <v>40</v>
      </c>
      <c r="C7" s="15" t="s">
        <v>34</v>
      </c>
      <c r="D7" s="16">
        <f>IFERROR(VLOOKUP(B7,#REF!,3,FALSE),0)</f>
        <v>0</v>
      </c>
      <c r="E7" s="18" t="str">
        <f t="shared" si="1"/>
        <v>前八週無拉料</v>
      </c>
      <c r="F7" s="16" t="str">
        <f>IFERROR(VLOOKUP(B7,#REF!,6,FALSE),"")</f>
        <v/>
      </c>
      <c r="G7" s="17">
        <v>0</v>
      </c>
      <c r="H7" s="17">
        <v>0</v>
      </c>
      <c r="I7" s="17" t="str">
        <f>IFERROR(VLOOKUP(B7,#REF!,9,FALSE),"")</f>
        <v/>
      </c>
      <c r="J7" s="17">
        <v>5000</v>
      </c>
      <c r="K7" s="18" t="str">
        <f>IFERROR(VLOOKUP(B7,#REF!,10,FALSE),"")</f>
        <v/>
      </c>
      <c r="L7" s="18" t="str">
        <f>IFERROR(VLOOKUP(B7,#REF!,11,FALSE),"")</f>
        <v/>
      </c>
      <c r="M7" s="18"/>
      <c r="N7" s="18" t="str">
        <f>IFERROR(VLOOKUP(B7,#REF!,12,FALSE),"")</f>
        <v/>
      </c>
      <c r="O7" s="17">
        <v>0</v>
      </c>
      <c r="P7" s="17">
        <v>5000</v>
      </c>
      <c r="Q7" s="17">
        <v>0</v>
      </c>
      <c r="R7" s="19">
        <v>5000</v>
      </c>
      <c r="S7" s="20" t="s">
        <v>35</v>
      </c>
      <c r="T7" s="21">
        <v>86.2</v>
      </c>
      <c r="U7" s="19">
        <v>0</v>
      </c>
      <c r="V7" s="17">
        <v>58</v>
      </c>
      <c r="W7" s="22" t="s">
        <v>41</v>
      </c>
      <c r="X7" s="23" t="str">
        <f t="shared" si="2"/>
        <v>F</v>
      </c>
      <c r="Y7" s="17">
        <v>0</v>
      </c>
      <c r="Z7" s="17">
        <v>300</v>
      </c>
      <c r="AA7" s="17">
        <v>92</v>
      </c>
      <c r="AB7" s="17">
        <v>0</v>
      </c>
      <c r="AC7" s="15" t="s">
        <v>37</v>
      </c>
    </row>
    <row r="8" spans="1:29">
      <c r="A8" s="13" t="str">
        <f t="shared" si="0"/>
        <v>FCST</v>
      </c>
      <c r="B8" s="14" t="s">
        <v>42</v>
      </c>
      <c r="C8" s="15" t="s">
        <v>34</v>
      </c>
      <c r="D8" s="16">
        <f>IFERROR(VLOOKUP(B8,#REF!,3,FALSE),0)</f>
        <v>0</v>
      </c>
      <c r="E8" s="18" t="str">
        <f t="shared" si="1"/>
        <v>前八週無拉料</v>
      </c>
      <c r="F8" s="16" t="str">
        <f>IFERROR(VLOOKUP(B8,#REF!,6,FALSE),"")</f>
        <v/>
      </c>
      <c r="G8" s="17">
        <v>0</v>
      </c>
      <c r="H8" s="17">
        <v>0</v>
      </c>
      <c r="I8" s="17" t="str">
        <f>IFERROR(VLOOKUP(B8,#REF!,9,FALSE),"")</f>
        <v/>
      </c>
      <c r="J8" s="17">
        <v>0</v>
      </c>
      <c r="K8" s="18" t="str">
        <f>IFERROR(VLOOKUP(B8,#REF!,10,FALSE),"")</f>
        <v/>
      </c>
      <c r="L8" s="18" t="str">
        <f>IFERROR(VLOOKUP(B8,#REF!,11,FALSE),"")</f>
        <v/>
      </c>
      <c r="M8" s="18"/>
      <c r="N8" s="18" t="str">
        <f>IFERROR(VLOOKUP(B8,#REF!,12,FALSE),"")</f>
        <v/>
      </c>
      <c r="O8" s="17">
        <v>0</v>
      </c>
      <c r="P8" s="17">
        <v>0</v>
      </c>
      <c r="Q8" s="17">
        <v>0</v>
      </c>
      <c r="R8" s="19">
        <v>0</v>
      </c>
      <c r="S8" s="20" t="s">
        <v>35</v>
      </c>
      <c r="T8" s="21">
        <v>0</v>
      </c>
      <c r="U8" s="19">
        <v>0</v>
      </c>
      <c r="V8" s="17">
        <v>30</v>
      </c>
      <c r="W8" s="22" t="s">
        <v>41</v>
      </c>
      <c r="X8" s="23" t="str">
        <f t="shared" si="2"/>
        <v>F</v>
      </c>
      <c r="Y8" s="17">
        <v>929</v>
      </c>
      <c r="Z8" s="17">
        <v>361</v>
      </c>
      <c r="AA8" s="17">
        <v>420</v>
      </c>
      <c r="AB8" s="17">
        <v>0</v>
      </c>
      <c r="AC8" s="15" t="s">
        <v>37</v>
      </c>
    </row>
    <row r="9" spans="1:29">
      <c r="A9" s="13" t="str">
        <f t="shared" si="0"/>
        <v>FCST</v>
      </c>
      <c r="B9" s="14" t="s">
        <v>43</v>
      </c>
      <c r="C9" s="15" t="s">
        <v>34</v>
      </c>
      <c r="D9" s="16">
        <f>IFERROR(VLOOKUP(B9,#REF!,3,FALSE),0)</f>
        <v>0</v>
      </c>
      <c r="E9" s="18" t="str">
        <f t="shared" si="1"/>
        <v>前八週無拉料</v>
      </c>
      <c r="F9" s="16" t="str">
        <f>IFERROR(VLOOKUP(B9,#REF!,6,FALSE),"")</f>
        <v/>
      </c>
      <c r="G9" s="17">
        <v>0</v>
      </c>
      <c r="H9" s="17">
        <v>0</v>
      </c>
      <c r="I9" s="17" t="str">
        <f>IFERROR(VLOOKUP(B9,#REF!,9,FALSE),"")</f>
        <v/>
      </c>
      <c r="J9" s="17">
        <v>5000</v>
      </c>
      <c r="K9" s="18" t="str">
        <f>IFERROR(VLOOKUP(B9,#REF!,10,FALSE),"")</f>
        <v/>
      </c>
      <c r="L9" s="18" t="str">
        <f>IFERROR(VLOOKUP(B9,#REF!,11,FALSE),"")</f>
        <v/>
      </c>
      <c r="M9" s="18"/>
      <c r="N9" s="18" t="str">
        <f>IFERROR(VLOOKUP(B9,#REF!,12,FALSE),"")</f>
        <v/>
      </c>
      <c r="O9" s="17">
        <v>0</v>
      </c>
      <c r="P9" s="17">
        <v>0</v>
      </c>
      <c r="Q9" s="17">
        <v>5000</v>
      </c>
      <c r="R9" s="19">
        <v>5000</v>
      </c>
      <c r="S9" s="20" t="s">
        <v>35</v>
      </c>
      <c r="T9" s="21">
        <v>9.8000000000000007</v>
      </c>
      <c r="U9" s="19">
        <v>0</v>
      </c>
      <c r="V9" s="17">
        <v>512</v>
      </c>
      <c r="W9" s="22" t="s">
        <v>41</v>
      </c>
      <c r="X9" s="23" t="str">
        <f t="shared" si="2"/>
        <v>F</v>
      </c>
      <c r="Y9" s="17">
        <v>0</v>
      </c>
      <c r="Z9" s="17">
        <v>4162</v>
      </c>
      <c r="AA9" s="17">
        <v>1439</v>
      </c>
      <c r="AB9" s="17">
        <v>240</v>
      </c>
      <c r="AC9" s="15" t="s">
        <v>37</v>
      </c>
    </row>
    <row r="10" spans="1:29">
      <c r="A10" s="13" t="str">
        <f t="shared" si="0"/>
        <v>ZeroZero</v>
      </c>
      <c r="B10" s="14" t="s">
        <v>44</v>
      </c>
      <c r="C10" s="15" t="s">
        <v>34</v>
      </c>
      <c r="D10" s="16">
        <f>IFERROR(VLOOKUP(B10,#REF!,3,FALSE),0)</f>
        <v>0</v>
      </c>
      <c r="E10" s="18" t="str">
        <f t="shared" si="1"/>
        <v>前八週無拉料</v>
      </c>
      <c r="F10" s="16" t="str">
        <f>IFERROR(VLOOKUP(B10,#REF!,6,FALSE),"")</f>
        <v/>
      </c>
      <c r="G10" s="17">
        <v>10000</v>
      </c>
      <c r="H10" s="17">
        <v>5000</v>
      </c>
      <c r="I10" s="17" t="str">
        <f>IFERROR(VLOOKUP(B10,#REF!,9,FALSE),"")</f>
        <v/>
      </c>
      <c r="J10" s="17">
        <v>5000</v>
      </c>
      <c r="K10" s="18" t="str">
        <f>IFERROR(VLOOKUP(B10,#REF!,10,FALSE),"")</f>
        <v/>
      </c>
      <c r="L10" s="18" t="str">
        <f>IFERROR(VLOOKUP(B10,#REF!,11,FALSE),"")</f>
        <v/>
      </c>
      <c r="M10" s="18"/>
      <c r="N10" s="18" t="str">
        <f>IFERROR(VLOOKUP(B10,#REF!,12,FALSE),"")</f>
        <v/>
      </c>
      <c r="O10" s="17">
        <v>0</v>
      </c>
      <c r="P10" s="17">
        <v>5000</v>
      </c>
      <c r="Q10" s="17">
        <v>0</v>
      </c>
      <c r="R10" s="19">
        <v>15000</v>
      </c>
      <c r="S10" s="20" t="s">
        <v>35</v>
      </c>
      <c r="T10" s="21" t="s">
        <v>35</v>
      </c>
      <c r="U10" s="19">
        <v>0</v>
      </c>
      <c r="V10" s="17" t="s">
        <v>35</v>
      </c>
      <c r="W10" s="22" t="s">
        <v>36</v>
      </c>
      <c r="X10" s="23" t="str">
        <f t="shared" si="2"/>
        <v>E</v>
      </c>
      <c r="Y10" s="17">
        <v>0</v>
      </c>
      <c r="Z10" s="17">
        <v>0</v>
      </c>
      <c r="AA10" s="17">
        <v>0</v>
      </c>
      <c r="AB10" s="17">
        <v>0</v>
      </c>
      <c r="AC10" s="15" t="s">
        <v>37</v>
      </c>
    </row>
    <row r="11" spans="1:29">
      <c r="A11" s="13" t="str">
        <f t="shared" si="0"/>
        <v>OverStock</v>
      </c>
      <c r="B11" s="14" t="s">
        <v>45</v>
      </c>
      <c r="C11" s="15" t="s">
        <v>34</v>
      </c>
      <c r="D11" s="16">
        <f>IFERROR(VLOOKUP(B11,#REF!,3,FALSE),0)</f>
        <v>0</v>
      </c>
      <c r="E11" s="18">
        <f t="shared" si="1"/>
        <v>0</v>
      </c>
      <c r="F11" s="16" t="str">
        <f>IFERROR(VLOOKUP(B11,#REF!,6,FALSE),"")</f>
        <v/>
      </c>
      <c r="G11" s="17">
        <v>40000</v>
      </c>
      <c r="H11" s="17">
        <v>5000</v>
      </c>
      <c r="I11" s="17" t="str">
        <f>IFERROR(VLOOKUP(B11,#REF!,9,FALSE),"")</f>
        <v/>
      </c>
      <c r="J11" s="17">
        <v>0</v>
      </c>
      <c r="K11" s="18" t="str">
        <f>IFERROR(VLOOKUP(B11,#REF!,10,FALSE),"")</f>
        <v/>
      </c>
      <c r="L11" s="18" t="str">
        <f>IFERROR(VLOOKUP(B11,#REF!,11,FALSE),"")</f>
        <v/>
      </c>
      <c r="M11" s="18"/>
      <c r="N11" s="18" t="str">
        <f>IFERROR(VLOOKUP(B11,#REF!,12,FALSE),"")</f>
        <v/>
      </c>
      <c r="O11" s="17">
        <v>0</v>
      </c>
      <c r="P11" s="17">
        <v>0</v>
      </c>
      <c r="Q11" s="17">
        <v>0</v>
      </c>
      <c r="R11" s="19">
        <v>40000</v>
      </c>
      <c r="S11" s="20">
        <v>168.1</v>
      </c>
      <c r="T11" s="21">
        <v>71.900000000000006</v>
      </c>
      <c r="U11" s="19">
        <v>238</v>
      </c>
      <c r="V11" s="17">
        <v>556</v>
      </c>
      <c r="W11" s="22">
        <v>2.2999999999999998</v>
      </c>
      <c r="X11" s="23">
        <f t="shared" si="2"/>
        <v>150</v>
      </c>
      <c r="Y11" s="17">
        <v>0</v>
      </c>
      <c r="Z11" s="17">
        <v>0</v>
      </c>
      <c r="AA11" s="17">
        <v>0</v>
      </c>
      <c r="AB11" s="17">
        <v>0</v>
      </c>
      <c r="AC11" s="15" t="s">
        <v>37</v>
      </c>
    </row>
    <row r="12" spans="1:29">
      <c r="A12" s="13" t="str">
        <f t="shared" si="0"/>
        <v>FCST</v>
      </c>
      <c r="B12" s="14" t="s">
        <v>46</v>
      </c>
      <c r="C12" s="15" t="s">
        <v>34</v>
      </c>
      <c r="D12" s="16">
        <f>IFERROR(VLOOKUP(B12,#REF!,3,FALSE),0)</f>
        <v>0</v>
      </c>
      <c r="E12" s="18" t="str">
        <f t="shared" si="1"/>
        <v>前八週無拉料</v>
      </c>
      <c r="F12" s="16" t="str">
        <f>IFERROR(VLOOKUP(B12,#REF!,6,FALSE),"")</f>
        <v/>
      </c>
      <c r="G12" s="17">
        <v>50000</v>
      </c>
      <c r="H12" s="17">
        <v>0</v>
      </c>
      <c r="I12" s="17" t="str">
        <f>IFERROR(VLOOKUP(B12,#REF!,9,FALSE),"")</f>
        <v/>
      </c>
      <c r="J12" s="17">
        <v>5450</v>
      </c>
      <c r="K12" s="18" t="str">
        <f>IFERROR(VLOOKUP(B12,#REF!,10,FALSE),"")</f>
        <v/>
      </c>
      <c r="L12" s="18" t="str">
        <f>IFERROR(VLOOKUP(B12,#REF!,11,FALSE),"")</f>
        <v/>
      </c>
      <c r="M12" s="18"/>
      <c r="N12" s="18" t="str">
        <f>IFERROR(VLOOKUP(B12,#REF!,12,FALSE),"")</f>
        <v/>
      </c>
      <c r="O12" s="17">
        <v>0</v>
      </c>
      <c r="P12" s="17">
        <v>5450</v>
      </c>
      <c r="Q12" s="17">
        <v>0</v>
      </c>
      <c r="R12" s="19">
        <v>55450</v>
      </c>
      <c r="S12" s="20" t="s">
        <v>35</v>
      </c>
      <c r="T12" s="21">
        <v>393.3</v>
      </c>
      <c r="U12" s="19">
        <v>0</v>
      </c>
      <c r="V12" s="17">
        <v>141</v>
      </c>
      <c r="W12" s="22" t="s">
        <v>41</v>
      </c>
      <c r="X12" s="23" t="str">
        <f t="shared" si="2"/>
        <v>F</v>
      </c>
      <c r="Y12" s="17">
        <v>5000</v>
      </c>
      <c r="Z12" s="17">
        <v>27</v>
      </c>
      <c r="AA12" s="17">
        <v>4610</v>
      </c>
      <c r="AB12" s="17">
        <v>0</v>
      </c>
      <c r="AC12" s="15" t="s">
        <v>37</v>
      </c>
    </row>
    <row r="13" spans="1:29">
      <c r="A13" s="13" t="str">
        <f t="shared" si="0"/>
        <v>FCST</v>
      </c>
      <c r="B13" s="14" t="s">
        <v>47</v>
      </c>
      <c r="C13" s="15" t="s">
        <v>34</v>
      </c>
      <c r="D13" s="16">
        <f>IFERROR(VLOOKUP(B13,#REF!,3,FALSE),0)</f>
        <v>0</v>
      </c>
      <c r="E13" s="18" t="str">
        <f t="shared" si="1"/>
        <v>前八週無拉料</v>
      </c>
      <c r="F13" s="16" t="str">
        <f>IFERROR(VLOOKUP(B13,#REF!,6,FALSE),"")</f>
        <v/>
      </c>
      <c r="G13" s="17">
        <v>0</v>
      </c>
      <c r="H13" s="17">
        <v>0</v>
      </c>
      <c r="I13" s="17" t="str">
        <f>IFERROR(VLOOKUP(B13,#REF!,9,FALSE),"")</f>
        <v/>
      </c>
      <c r="J13" s="17">
        <v>0</v>
      </c>
      <c r="K13" s="18" t="str">
        <f>IFERROR(VLOOKUP(B13,#REF!,10,FALSE),"")</f>
        <v/>
      </c>
      <c r="L13" s="18" t="str">
        <f>IFERROR(VLOOKUP(B13,#REF!,11,FALSE),"")</f>
        <v/>
      </c>
      <c r="M13" s="18"/>
      <c r="N13" s="18" t="str">
        <f>IFERROR(VLOOKUP(B13,#REF!,12,FALSE),"")</f>
        <v/>
      </c>
      <c r="O13" s="17">
        <v>0</v>
      </c>
      <c r="P13" s="17">
        <v>0</v>
      </c>
      <c r="Q13" s="17">
        <v>0</v>
      </c>
      <c r="R13" s="19">
        <v>0</v>
      </c>
      <c r="S13" s="20" t="s">
        <v>35</v>
      </c>
      <c r="T13" s="21">
        <v>0</v>
      </c>
      <c r="U13" s="19">
        <v>0</v>
      </c>
      <c r="V13" s="17">
        <v>188</v>
      </c>
      <c r="W13" s="22" t="s">
        <v>41</v>
      </c>
      <c r="X13" s="23" t="str">
        <f t="shared" si="2"/>
        <v>F</v>
      </c>
      <c r="Y13" s="17">
        <v>300</v>
      </c>
      <c r="Z13" s="17">
        <v>389</v>
      </c>
      <c r="AA13" s="17">
        <v>697</v>
      </c>
      <c r="AB13" s="17">
        <v>197</v>
      </c>
      <c r="AC13" s="15" t="s">
        <v>37</v>
      </c>
    </row>
    <row r="14" spans="1:29">
      <c r="A14" s="13" t="str">
        <f t="shared" si="0"/>
        <v>ZeroZero</v>
      </c>
      <c r="B14" s="14" t="s">
        <v>48</v>
      </c>
      <c r="C14" s="15" t="s">
        <v>34</v>
      </c>
      <c r="D14" s="16">
        <f>IFERROR(VLOOKUP(B14,#REF!,3,FALSE),0)</f>
        <v>0</v>
      </c>
      <c r="E14" s="18" t="str">
        <f t="shared" si="1"/>
        <v>前八週無拉料</v>
      </c>
      <c r="F14" s="16" t="str">
        <f>IFERROR(VLOOKUP(B14,#REF!,6,FALSE),"")</f>
        <v/>
      </c>
      <c r="G14" s="17">
        <v>23039</v>
      </c>
      <c r="H14" s="17">
        <v>0</v>
      </c>
      <c r="I14" s="17" t="str">
        <f>IFERROR(VLOOKUP(B14,#REF!,9,FALSE),"")</f>
        <v/>
      </c>
      <c r="J14" s="17">
        <v>0</v>
      </c>
      <c r="K14" s="18" t="str">
        <f>IFERROR(VLOOKUP(B14,#REF!,10,FALSE),"")</f>
        <v/>
      </c>
      <c r="L14" s="18" t="str">
        <f>IFERROR(VLOOKUP(B14,#REF!,11,FALSE),"")</f>
        <v/>
      </c>
      <c r="M14" s="18"/>
      <c r="N14" s="18" t="str">
        <f>IFERROR(VLOOKUP(B14,#REF!,12,FALSE),"")</f>
        <v/>
      </c>
      <c r="O14" s="17">
        <v>0</v>
      </c>
      <c r="P14" s="17">
        <v>0</v>
      </c>
      <c r="Q14" s="17">
        <v>0</v>
      </c>
      <c r="R14" s="19">
        <v>23039</v>
      </c>
      <c r="S14" s="20" t="s">
        <v>35</v>
      </c>
      <c r="T14" s="21" t="s">
        <v>35</v>
      </c>
      <c r="U14" s="19">
        <v>0</v>
      </c>
      <c r="V14" s="17">
        <v>0</v>
      </c>
      <c r="W14" s="22" t="s">
        <v>36</v>
      </c>
      <c r="X14" s="23" t="str">
        <f t="shared" si="2"/>
        <v>E</v>
      </c>
      <c r="Y14" s="17">
        <v>0</v>
      </c>
      <c r="Z14" s="17">
        <v>0</v>
      </c>
      <c r="AA14" s="17">
        <v>0</v>
      </c>
      <c r="AB14" s="17">
        <v>0</v>
      </c>
      <c r="AC14" s="15" t="s">
        <v>37</v>
      </c>
    </row>
    <row r="15" spans="1:29">
      <c r="A15" s="13" t="str">
        <f t="shared" si="0"/>
        <v>OverStock</v>
      </c>
      <c r="B15" s="14" t="s">
        <v>49</v>
      </c>
      <c r="C15" s="15" t="s">
        <v>34</v>
      </c>
      <c r="D15" s="16">
        <f>IFERROR(VLOOKUP(B15,#REF!,3,FALSE),0)</f>
        <v>0</v>
      </c>
      <c r="E15" s="18">
        <f t="shared" si="1"/>
        <v>136.80000000000001</v>
      </c>
      <c r="F15" s="16" t="str">
        <f>IFERROR(VLOOKUP(B15,#REF!,6,FALSE),"")</f>
        <v/>
      </c>
      <c r="G15" s="17">
        <v>65000</v>
      </c>
      <c r="H15" s="17">
        <v>15000</v>
      </c>
      <c r="I15" s="17" t="str">
        <f>IFERROR(VLOOKUP(B15,#REF!,9,FALSE),"")</f>
        <v/>
      </c>
      <c r="J15" s="17">
        <v>5200</v>
      </c>
      <c r="K15" s="18" t="str">
        <f>IFERROR(VLOOKUP(B15,#REF!,10,FALSE),"")</f>
        <v/>
      </c>
      <c r="L15" s="18" t="str">
        <f>IFERROR(VLOOKUP(B15,#REF!,11,FALSE),"")</f>
        <v/>
      </c>
      <c r="M15" s="18"/>
      <c r="N15" s="18" t="str">
        <f>IFERROR(VLOOKUP(B15,#REF!,12,FALSE),"")</f>
        <v/>
      </c>
      <c r="O15" s="17">
        <v>0</v>
      </c>
      <c r="P15" s="17">
        <v>5200</v>
      </c>
      <c r="Q15" s="17">
        <v>0</v>
      </c>
      <c r="R15" s="19">
        <v>70200</v>
      </c>
      <c r="S15" s="20">
        <v>1847.4</v>
      </c>
      <c r="T15" s="21">
        <v>1150.8</v>
      </c>
      <c r="U15" s="19">
        <v>38</v>
      </c>
      <c r="V15" s="17">
        <v>61</v>
      </c>
      <c r="W15" s="22">
        <v>1.6</v>
      </c>
      <c r="X15" s="23">
        <f t="shared" si="2"/>
        <v>100</v>
      </c>
      <c r="Y15" s="17">
        <v>5000</v>
      </c>
      <c r="Z15" s="17">
        <v>134</v>
      </c>
      <c r="AA15" s="17">
        <v>6502</v>
      </c>
      <c r="AB15" s="17">
        <v>0</v>
      </c>
      <c r="AC15" s="15" t="s">
        <v>37</v>
      </c>
    </row>
    <row r="16" spans="1:29">
      <c r="A16" s="13" t="str">
        <f t="shared" si="0"/>
        <v>FCST</v>
      </c>
      <c r="B16" s="14" t="s">
        <v>50</v>
      </c>
      <c r="C16" s="15" t="s">
        <v>34</v>
      </c>
      <c r="D16" s="16">
        <f>IFERROR(VLOOKUP(B16,#REF!,3,FALSE),0)</f>
        <v>0</v>
      </c>
      <c r="E16" s="18" t="str">
        <f t="shared" si="1"/>
        <v>前八週無拉料</v>
      </c>
      <c r="F16" s="16" t="str">
        <f>IFERROR(VLOOKUP(B16,#REF!,6,FALSE),"")</f>
        <v/>
      </c>
      <c r="G16" s="17">
        <v>55000</v>
      </c>
      <c r="H16" s="17">
        <v>5000</v>
      </c>
      <c r="I16" s="17" t="str">
        <f>IFERROR(VLOOKUP(B16,#REF!,9,FALSE),"")</f>
        <v/>
      </c>
      <c r="J16" s="17">
        <v>0</v>
      </c>
      <c r="K16" s="18" t="str">
        <f>IFERROR(VLOOKUP(B16,#REF!,10,FALSE),"")</f>
        <v/>
      </c>
      <c r="L16" s="18" t="str">
        <f>IFERROR(VLOOKUP(B16,#REF!,11,FALSE),"")</f>
        <v/>
      </c>
      <c r="M16" s="18"/>
      <c r="N16" s="18" t="str">
        <f>IFERROR(VLOOKUP(B16,#REF!,12,FALSE),"")</f>
        <v/>
      </c>
      <c r="O16" s="17">
        <v>0</v>
      </c>
      <c r="P16" s="17">
        <v>0</v>
      </c>
      <c r="Q16" s="17">
        <v>0</v>
      </c>
      <c r="R16" s="19">
        <v>55000</v>
      </c>
      <c r="S16" s="20" t="s">
        <v>35</v>
      </c>
      <c r="T16" s="21">
        <v>426.4</v>
      </c>
      <c r="U16" s="19">
        <v>0</v>
      </c>
      <c r="V16" s="17">
        <v>129</v>
      </c>
      <c r="W16" s="22" t="s">
        <v>41</v>
      </c>
      <c r="X16" s="23" t="str">
        <f t="shared" si="2"/>
        <v>F</v>
      </c>
      <c r="Y16" s="17">
        <v>0</v>
      </c>
      <c r="Z16" s="17">
        <v>1120</v>
      </c>
      <c r="AA16" s="17">
        <v>3294</v>
      </c>
      <c r="AB16" s="17">
        <v>0</v>
      </c>
      <c r="AC16" s="15" t="s">
        <v>37</v>
      </c>
    </row>
    <row r="17" spans="1:29">
      <c r="A17" s="13" t="str">
        <f t="shared" si="0"/>
        <v>Normal</v>
      </c>
      <c r="B17" s="14" t="s">
        <v>51</v>
      </c>
      <c r="C17" s="15" t="s">
        <v>52</v>
      </c>
      <c r="D17" s="16">
        <f>IFERROR(VLOOKUP(B17,#REF!,3,FALSE),0)</f>
        <v>0</v>
      </c>
      <c r="E17" s="18">
        <f t="shared" si="1"/>
        <v>0</v>
      </c>
      <c r="F17" s="16" t="str">
        <f>IFERROR(VLOOKUP(B17,#REF!,6,FALSE),"")</f>
        <v/>
      </c>
      <c r="G17" s="17">
        <v>6000</v>
      </c>
      <c r="H17" s="17">
        <v>6000</v>
      </c>
      <c r="I17" s="17" t="str">
        <f>IFERROR(VLOOKUP(B17,#REF!,9,FALSE),"")</f>
        <v/>
      </c>
      <c r="J17" s="17">
        <v>0</v>
      </c>
      <c r="K17" s="18" t="str">
        <f>IFERROR(VLOOKUP(B17,#REF!,10,FALSE),"")</f>
        <v/>
      </c>
      <c r="L17" s="18" t="str">
        <f>IFERROR(VLOOKUP(B17,#REF!,11,FALSE),"")</f>
        <v/>
      </c>
      <c r="M17" s="18"/>
      <c r="N17" s="18" t="str">
        <f>IFERROR(VLOOKUP(B17,#REF!,12,FALSE),"")</f>
        <v/>
      </c>
      <c r="O17" s="17">
        <v>0</v>
      </c>
      <c r="P17" s="17">
        <v>0</v>
      </c>
      <c r="Q17" s="17">
        <v>0</v>
      </c>
      <c r="R17" s="19">
        <v>6000</v>
      </c>
      <c r="S17" s="20">
        <v>2.2999999999999998</v>
      </c>
      <c r="T17" s="21">
        <v>6.1</v>
      </c>
      <c r="U17" s="19">
        <v>2625</v>
      </c>
      <c r="V17" s="17">
        <v>984</v>
      </c>
      <c r="W17" s="22">
        <v>0.4</v>
      </c>
      <c r="X17" s="23">
        <f t="shared" si="2"/>
        <v>50</v>
      </c>
      <c r="Y17" s="17">
        <v>4032</v>
      </c>
      <c r="Z17" s="17">
        <v>4566</v>
      </c>
      <c r="AA17" s="17">
        <v>258</v>
      </c>
      <c r="AB17" s="17">
        <v>0</v>
      </c>
      <c r="AC17" s="15" t="s">
        <v>37</v>
      </c>
    </row>
    <row r="18" spans="1:29">
      <c r="A18" s="13" t="str">
        <f t="shared" si="0"/>
        <v>FCST</v>
      </c>
      <c r="B18" s="14" t="s">
        <v>53</v>
      </c>
      <c r="C18" s="15" t="s">
        <v>52</v>
      </c>
      <c r="D18" s="16">
        <f>IFERROR(VLOOKUP(B18,#REF!,3,FALSE),0)</f>
        <v>0</v>
      </c>
      <c r="E18" s="18" t="str">
        <f t="shared" si="1"/>
        <v>前八週無拉料</v>
      </c>
      <c r="F18" s="16" t="str">
        <f>IFERROR(VLOOKUP(B18,#REF!,6,FALSE),"")</f>
        <v/>
      </c>
      <c r="G18" s="17">
        <v>0</v>
      </c>
      <c r="H18" s="17">
        <v>0</v>
      </c>
      <c r="I18" s="17" t="str">
        <f>IFERROR(VLOOKUP(B18,#REF!,9,FALSE),"")</f>
        <v/>
      </c>
      <c r="J18" s="17">
        <v>0</v>
      </c>
      <c r="K18" s="18" t="str">
        <f>IFERROR(VLOOKUP(B18,#REF!,10,FALSE),"")</f>
        <v/>
      </c>
      <c r="L18" s="18" t="str">
        <f>IFERROR(VLOOKUP(B18,#REF!,11,FALSE),"")</f>
        <v/>
      </c>
      <c r="M18" s="18"/>
      <c r="N18" s="18" t="str">
        <f>IFERROR(VLOOKUP(B18,#REF!,12,FALSE),"")</f>
        <v/>
      </c>
      <c r="O18" s="17">
        <v>0</v>
      </c>
      <c r="P18" s="17">
        <v>0</v>
      </c>
      <c r="Q18" s="17">
        <v>0</v>
      </c>
      <c r="R18" s="19">
        <v>0</v>
      </c>
      <c r="S18" s="20" t="s">
        <v>35</v>
      </c>
      <c r="T18" s="21">
        <v>0</v>
      </c>
      <c r="U18" s="19">
        <v>0</v>
      </c>
      <c r="V18" s="17">
        <v>167</v>
      </c>
      <c r="W18" s="22" t="s">
        <v>41</v>
      </c>
      <c r="X18" s="23" t="str">
        <f t="shared" si="2"/>
        <v>F</v>
      </c>
      <c r="Y18" s="17">
        <v>1500</v>
      </c>
      <c r="Z18" s="17">
        <v>0</v>
      </c>
      <c r="AA18" s="17">
        <v>0</v>
      </c>
      <c r="AB18" s="17">
        <v>0</v>
      </c>
      <c r="AC18" s="15" t="s">
        <v>37</v>
      </c>
    </row>
    <row r="19" spans="1:29">
      <c r="A19" s="13" t="str">
        <f t="shared" si="0"/>
        <v>ZeroZero</v>
      </c>
      <c r="B19" s="14" t="s">
        <v>54</v>
      </c>
      <c r="C19" s="15" t="s">
        <v>52</v>
      </c>
      <c r="D19" s="16">
        <f>IFERROR(VLOOKUP(B19,#REF!,3,FALSE),0)</f>
        <v>0</v>
      </c>
      <c r="E19" s="18" t="str">
        <f t="shared" si="1"/>
        <v>前八週無拉料</v>
      </c>
      <c r="F19" s="16" t="str">
        <f>IFERROR(VLOOKUP(B19,#REF!,6,FALSE),"")</f>
        <v/>
      </c>
      <c r="G19" s="17">
        <v>0</v>
      </c>
      <c r="H19" s="17">
        <v>0</v>
      </c>
      <c r="I19" s="17" t="str">
        <f>IFERROR(VLOOKUP(B19,#REF!,9,FALSE),"")</f>
        <v/>
      </c>
      <c r="J19" s="17">
        <v>2500</v>
      </c>
      <c r="K19" s="18" t="str">
        <f>IFERROR(VLOOKUP(B19,#REF!,10,FALSE),"")</f>
        <v/>
      </c>
      <c r="L19" s="18" t="str">
        <f>IFERROR(VLOOKUP(B19,#REF!,11,FALSE),"")</f>
        <v/>
      </c>
      <c r="M19" s="18"/>
      <c r="N19" s="18" t="str">
        <f>IFERROR(VLOOKUP(B19,#REF!,12,FALSE),"")</f>
        <v/>
      </c>
      <c r="O19" s="17">
        <v>0</v>
      </c>
      <c r="P19" s="17">
        <v>0</v>
      </c>
      <c r="Q19" s="17">
        <v>2500</v>
      </c>
      <c r="R19" s="19">
        <v>2500</v>
      </c>
      <c r="S19" s="20" t="s">
        <v>35</v>
      </c>
      <c r="T19" s="21" t="s">
        <v>35</v>
      </c>
      <c r="U19" s="19">
        <v>0</v>
      </c>
      <c r="V19" s="17">
        <v>0</v>
      </c>
      <c r="W19" s="22" t="s">
        <v>36</v>
      </c>
      <c r="X19" s="23" t="str">
        <f t="shared" si="2"/>
        <v>E</v>
      </c>
      <c r="Y19" s="17">
        <v>0</v>
      </c>
      <c r="Z19" s="17">
        <v>0</v>
      </c>
      <c r="AA19" s="17">
        <v>0</v>
      </c>
      <c r="AB19" s="17">
        <v>0</v>
      </c>
      <c r="AC19" s="15" t="s">
        <v>37</v>
      </c>
    </row>
    <row r="20" spans="1:29">
      <c r="A20" s="13" t="str">
        <f t="shared" si="0"/>
        <v>FCST</v>
      </c>
      <c r="B20" s="14" t="s">
        <v>55</v>
      </c>
      <c r="C20" s="15" t="s">
        <v>52</v>
      </c>
      <c r="D20" s="16">
        <f>IFERROR(VLOOKUP(B20,#REF!,3,FALSE),0)</f>
        <v>0</v>
      </c>
      <c r="E20" s="18" t="str">
        <f t="shared" si="1"/>
        <v>前八週無拉料</v>
      </c>
      <c r="F20" s="16" t="str">
        <f>IFERROR(VLOOKUP(B20,#REF!,6,FALSE),"")</f>
        <v/>
      </c>
      <c r="G20" s="17">
        <v>130000</v>
      </c>
      <c r="H20" s="17">
        <v>0</v>
      </c>
      <c r="I20" s="17" t="str">
        <f>IFERROR(VLOOKUP(B20,#REF!,9,FALSE),"")</f>
        <v/>
      </c>
      <c r="J20" s="17">
        <v>0</v>
      </c>
      <c r="K20" s="18" t="str">
        <f>IFERROR(VLOOKUP(B20,#REF!,10,FALSE),"")</f>
        <v/>
      </c>
      <c r="L20" s="18" t="str">
        <f>IFERROR(VLOOKUP(B20,#REF!,11,FALSE),"")</f>
        <v/>
      </c>
      <c r="M20" s="18"/>
      <c r="N20" s="18" t="str">
        <f>IFERROR(VLOOKUP(B20,#REF!,12,FALSE),"")</f>
        <v/>
      </c>
      <c r="O20" s="17">
        <v>0</v>
      </c>
      <c r="P20" s="17">
        <v>0</v>
      </c>
      <c r="Q20" s="17">
        <v>0</v>
      </c>
      <c r="R20" s="19">
        <v>130000</v>
      </c>
      <c r="S20" s="20" t="s">
        <v>35</v>
      </c>
      <c r="T20" s="21">
        <v>48.9</v>
      </c>
      <c r="U20" s="19">
        <v>0</v>
      </c>
      <c r="V20" s="17">
        <v>2658</v>
      </c>
      <c r="W20" s="22" t="s">
        <v>41</v>
      </c>
      <c r="X20" s="23" t="str">
        <f t="shared" si="2"/>
        <v>F</v>
      </c>
      <c r="Y20" s="17">
        <v>0</v>
      </c>
      <c r="Z20" s="17">
        <v>8333</v>
      </c>
      <c r="AA20" s="17">
        <v>21169</v>
      </c>
      <c r="AB20" s="17">
        <v>5712</v>
      </c>
      <c r="AC20" s="15" t="s">
        <v>37</v>
      </c>
    </row>
    <row r="21" spans="1:29">
      <c r="A21" s="13" t="str">
        <f t="shared" si="0"/>
        <v>Normal</v>
      </c>
      <c r="B21" s="14" t="s">
        <v>56</v>
      </c>
      <c r="C21" s="15" t="s">
        <v>52</v>
      </c>
      <c r="D21" s="16">
        <f>IFERROR(VLOOKUP(B21,#REF!,3,FALSE),0)</f>
        <v>0</v>
      </c>
      <c r="E21" s="18">
        <f t="shared" si="1"/>
        <v>0</v>
      </c>
      <c r="F21" s="16" t="str">
        <f>IFERROR(VLOOKUP(B21,#REF!,6,FALSE),"")</f>
        <v/>
      </c>
      <c r="G21" s="17">
        <v>10000</v>
      </c>
      <c r="H21" s="17">
        <v>0</v>
      </c>
      <c r="I21" s="17" t="str">
        <f>IFERROR(VLOOKUP(B21,#REF!,9,FALSE),"")</f>
        <v/>
      </c>
      <c r="J21" s="17">
        <v>0</v>
      </c>
      <c r="K21" s="18" t="str">
        <f>IFERROR(VLOOKUP(B21,#REF!,10,FALSE),"")</f>
        <v/>
      </c>
      <c r="L21" s="18" t="str">
        <f>IFERROR(VLOOKUP(B21,#REF!,11,FALSE),"")</f>
        <v/>
      </c>
      <c r="M21" s="18"/>
      <c r="N21" s="18" t="str">
        <f>IFERROR(VLOOKUP(B21,#REF!,12,FALSE),"")</f>
        <v/>
      </c>
      <c r="O21" s="17">
        <v>0</v>
      </c>
      <c r="P21" s="17">
        <v>0</v>
      </c>
      <c r="Q21" s="17">
        <v>0</v>
      </c>
      <c r="R21" s="19">
        <v>10000</v>
      </c>
      <c r="S21" s="20">
        <v>16</v>
      </c>
      <c r="T21" s="21">
        <v>32.299999999999997</v>
      </c>
      <c r="U21" s="19">
        <v>625</v>
      </c>
      <c r="V21" s="17">
        <v>310</v>
      </c>
      <c r="W21" s="22">
        <v>0.5</v>
      </c>
      <c r="X21" s="23">
        <f t="shared" si="2"/>
        <v>100</v>
      </c>
      <c r="Y21" s="17">
        <v>550</v>
      </c>
      <c r="Z21" s="17">
        <v>1208</v>
      </c>
      <c r="AA21" s="17">
        <v>1444</v>
      </c>
      <c r="AB21" s="17">
        <v>400</v>
      </c>
      <c r="AC21" s="15" t="s">
        <v>37</v>
      </c>
    </row>
    <row r="22" spans="1:29">
      <c r="A22" s="13" t="str">
        <f t="shared" si="0"/>
        <v>Normal</v>
      </c>
      <c r="B22" s="14" t="s">
        <v>57</v>
      </c>
      <c r="C22" s="15" t="s">
        <v>58</v>
      </c>
      <c r="D22" s="16">
        <f>IFERROR(VLOOKUP(B22,#REF!,3,FALSE),0)</f>
        <v>0</v>
      </c>
      <c r="E22" s="18">
        <f t="shared" si="1"/>
        <v>8.9</v>
      </c>
      <c r="F22" s="16" t="str">
        <f>IFERROR(VLOOKUP(B22,#REF!,6,FALSE),"")</f>
        <v/>
      </c>
      <c r="G22" s="17">
        <v>93000</v>
      </c>
      <c r="H22" s="17">
        <v>33000</v>
      </c>
      <c r="I22" s="17" t="str">
        <f>IFERROR(VLOOKUP(B22,#REF!,9,FALSE),"")</f>
        <v/>
      </c>
      <c r="J22" s="17">
        <v>57000</v>
      </c>
      <c r="K22" s="18" t="str">
        <f>IFERROR(VLOOKUP(B22,#REF!,10,FALSE),"")</f>
        <v/>
      </c>
      <c r="L22" s="18" t="str">
        <f>IFERROR(VLOOKUP(B22,#REF!,11,FALSE),"")</f>
        <v/>
      </c>
      <c r="M22" s="18"/>
      <c r="N22" s="18" t="str">
        <f>IFERROR(VLOOKUP(B22,#REF!,12,FALSE),"")</f>
        <v/>
      </c>
      <c r="O22" s="17">
        <v>0</v>
      </c>
      <c r="P22" s="17">
        <v>48000</v>
      </c>
      <c r="Q22" s="17">
        <v>9000</v>
      </c>
      <c r="R22" s="19">
        <v>150000</v>
      </c>
      <c r="S22" s="20">
        <v>23.5</v>
      </c>
      <c r="T22" s="21">
        <v>54.4</v>
      </c>
      <c r="U22" s="19">
        <v>6375</v>
      </c>
      <c r="V22" s="17">
        <v>2757</v>
      </c>
      <c r="W22" s="22">
        <v>0.4</v>
      </c>
      <c r="X22" s="23">
        <f t="shared" si="2"/>
        <v>50</v>
      </c>
      <c r="Y22" s="17">
        <v>4540</v>
      </c>
      <c r="Z22" s="17">
        <v>14136</v>
      </c>
      <c r="AA22" s="17">
        <v>9146</v>
      </c>
      <c r="AB22" s="17">
        <v>3778</v>
      </c>
      <c r="AC22" s="15" t="s">
        <v>37</v>
      </c>
    </row>
    <row r="23" spans="1:29">
      <c r="A23" s="13" t="str">
        <f t="shared" si="0"/>
        <v>OverStock</v>
      </c>
      <c r="B23" s="14" t="s">
        <v>59</v>
      </c>
      <c r="C23" s="15" t="s">
        <v>58</v>
      </c>
      <c r="D23" s="16">
        <f>IFERROR(VLOOKUP(B23,#REF!,3,FALSE),0)</f>
        <v>0</v>
      </c>
      <c r="E23" s="18">
        <f t="shared" si="1"/>
        <v>4.5</v>
      </c>
      <c r="F23" s="16" t="str">
        <f>IFERROR(VLOOKUP(B23,#REF!,6,FALSE),"")</f>
        <v/>
      </c>
      <c r="G23" s="17">
        <v>165000</v>
      </c>
      <c r="H23" s="17">
        <v>117000</v>
      </c>
      <c r="I23" s="17" t="str">
        <f>IFERROR(VLOOKUP(B23,#REF!,9,FALSE),"")</f>
        <v/>
      </c>
      <c r="J23" s="17">
        <v>27000</v>
      </c>
      <c r="K23" s="18" t="str">
        <f>IFERROR(VLOOKUP(B23,#REF!,10,FALSE),"")</f>
        <v/>
      </c>
      <c r="L23" s="18" t="str">
        <f>IFERROR(VLOOKUP(B23,#REF!,11,FALSE),"")</f>
        <v/>
      </c>
      <c r="M23" s="18"/>
      <c r="N23" s="18" t="str">
        <f>IFERROR(VLOOKUP(B23,#REF!,12,FALSE),"")</f>
        <v/>
      </c>
      <c r="O23" s="17">
        <v>0</v>
      </c>
      <c r="P23" s="17">
        <v>0</v>
      </c>
      <c r="Q23" s="17">
        <v>27000</v>
      </c>
      <c r="R23" s="19">
        <v>192000</v>
      </c>
      <c r="S23" s="20">
        <v>32</v>
      </c>
      <c r="T23" s="21">
        <v>20.9</v>
      </c>
      <c r="U23" s="19">
        <v>6000</v>
      </c>
      <c r="V23" s="17">
        <v>9186</v>
      </c>
      <c r="W23" s="22">
        <v>1.5</v>
      </c>
      <c r="X23" s="23">
        <f t="shared" si="2"/>
        <v>100</v>
      </c>
      <c r="Y23" s="17">
        <v>22050</v>
      </c>
      <c r="Z23" s="17">
        <v>43179</v>
      </c>
      <c r="AA23" s="17">
        <v>18789</v>
      </c>
      <c r="AB23" s="17">
        <v>0</v>
      </c>
      <c r="AC23" s="15" t="s">
        <v>37</v>
      </c>
    </row>
    <row r="24" spans="1:29">
      <c r="A24" s="13" t="str">
        <f t="shared" si="0"/>
        <v>Normal</v>
      </c>
      <c r="B24" s="14" t="s">
        <v>60</v>
      </c>
      <c r="C24" s="15" t="s">
        <v>58</v>
      </c>
      <c r="D24" s="16">
        <f>IFERROR(VLOOKUP(B24,#REF!,3,FALSE),0)</f>
        <v>0</v>
      </c>
      <c r="E24" s="18">
        <f t="shared" si="1"/>
        <v>16</v>
      </c>
      <c r="F24" s="16" t="str">
        <f>IFERROR(VLOOKUP(B24,#REF!,6,FALSE),"")</f>
        <v/>
      </c>
      <c r="G24" s="17">
        <v>12000</v>
      </c>
      <c r="H24" s="17">
        <v>12000</v>
      </c>
      <c r="I24" s="17" t="str">
        <f>IFERROR(VLOOKUP(B24,#REF!,9,FALSE),"")</f>
        <v/>
      </c>
      <c r="J24" s="17">
        <v>42000</v>
      </c>
      <c r="K24" s="18" t="str">
        <f>IFERROR(VLOOKUP(B24,#REF!,10,FALSE),"")</f>
        <v/>
      </c>
      <c r="L24" s="18" t="str">
        <f>IFERROR(VLOOKUP(B24,#REF!,11,FALSE),"")</f>
        <v/>
      </c>
      <c r="M24" s="18"/>
      <c r="N24" s="18" t="str">
        <f>IFERROR(VLOOKUP(B24,#REF!,12,FALSE),"")</f>
        <v/>
      </c>
      <c r="O24" s="17">
        <v>0</v>
      </c>
      <c r="P24" s="17">
        <v>42000</v>
      </c>
      <c r="Q24" s="17">
        <v>0</v>
      </c>
      <c r="R24" s="19">
        <v>54000</v>
      </c>
      <c r="S24" s="20">
        <v>20.6</v>
      </c>
      <c r="T24" s="21">
        <v>53.4</v>
      </c>
      <c r="U24" s="19">
        <v>2625</v>
      </c>
      <c r="V24" s="17">
        <v>1012</v>
      </c>
      <c r="W24" s="22">
        <v>0.4</v>
      </c>
      <c r="X24" s="23">
        <f t="shared" si="2"/>
        <v>50</v>
      </c>
      <c r="Y24" s="17">
        <v>567</v>
      </c>
      <c r="Z24" s="17">
        <v>5448</v>
      </c>
      <c r="AA24" s="17">
        <v>4043</v>
      </c>
      <c r="AB24" s="17">
        <v>30</v>
      </c>
      <c r="AC24" s="15" t="s">
        <v>37</v>
      </c>
    </row>
    <row r="25" spans="1:29">
      <c r="A25" s="13" t="str">
        <f t="shared" si="0"/>
        <v>Normal</v>
      </c>
      <c r="B25" s="14" t="s">
        <v>61</v>
      </c>
      <c r="C25" s="15" t="s">
        <v>58</v>
      </c>
      <c r="D25" s="16">
        <f>IFERROR(VLOOKUP(B25,#REF!,3,FALSE),0)</f>
        <v>0</v>
      </c>
      <c r="E25" s="18">
        <f t="shared" si="1"/>
        <v>1.2</v>
      </c>
      <c r="F25" s="16" t="str">
        <f>IFERROR(VLOOKUP(B25,#REF!,6,FALSE),"")</f>
        <v/>
      </c>
      <c r="G25" s="17">
        <v>99000</v>
      </c>
      <c r="H25" s="17">
        <v>42000</v>
      </c>
      <c r="I25" s="17" t="str">
        <f>IFERROR(VLOOKUP(B25,#REF!,9,FALSE),"")</f>
        <v/>
      </c>
      <c r="J25" s="17">
        <v>6000</v>
      </c>
      <c r="K25" s="18" t="str">
        <f>IFERROR(VLOOKUP(B25,#REF!,10,FALSE),"")</f>
        <v/>
      </c>
      <c r="L25" s="18" t="str">
        <f>IFERROR(VLOOKUP(B25,#REF!,11,FALSE),"")</f>
        <v/>
      </c>
      <c r="M25" s="18"/>
      <c r="N25" s="18" t="str">
        <f>IFERROR(VLOOKUP(B25,#REF!,12,FALSE),"")</f>
        <v/>
      </c>
      <c r="O25" s="17">
        <v>0</v>
      </c>
      <c r="P25" s="17">
        <v>3000</v>
      </c>
      <c r="Q25" s="17">
        <v>3000</v>
      </c>
      <c r="R25" s="19">
        <v>105000</v>
      </c>
      <c r="S25" s="20">
        <v>21.5</v>
      </c>
      <c r="T25" s="21">
        <v>22.5</v>
      </c>
      <c r="U25" s="19">
        <v>4875</v>
      </c>
      <c r="V25" s="17">
        <v>4668</v>
      </c>
      <c r="W25" s="22">
        <v>1</v>
      </c>
      <c r="X25" s="23">
        <f t="shared" si="2"/>
        <v>100</v>
      </c>
      <c r="Y25" s="17">
        <v>20925</v>
      </c>
      <c r="Z25" s="17">
        <v>15653</v>
      </c>
      <c r="AA25" s="17">
        <v>8003</v>
      </c>
      <c r="AB25" s="17">
        <v>2508</v>
      </c>
      <c r="AC25" s="15" t="s">
        <v>37</v>
      </c>
    </row>
    <row r="26" spans="1:29">
      <c r="A26" s="13" t="str">
        <f t="shared" si="0"/>
        <v>OverStock</v>
      </c>
      <c r="B26" s="14" t="s">
        <v>62</v>
      </c>
      <c r="C26" s="15" t="s">
        <v>58</v>
      </c>
      <c r="D26" s="16">
        <f>IFERROR(VLOOKUP(B26,#REF!,3,FALSE),0)</f>
        <v>0</v>
      </c>
      <c r="E26" s="18">
        <f t="shared" si="1"/>
        <v>16.8</v>
      </c>
      <c r="F26" s="16" t="str">
        <f>IFERROR(VLOOKUP(B26,#REF!,6,FALSE),"")</f>
        <v/>
      </c>
      <c r="G26" s="17">
        <v>222000</v>
      </c>
      <c r="H26" s="17">
        <v>42000</v>
      </c>
      <c r="I26" s="17" t="str">
        <f>IFERROR(VLOOKUP(B26,#REF!,9,FALSE),"")</f>
        <v/>
      </c>
      <c r="J26" s="17">
        <v>396000</v>
      </c>
      <c r="K26" s="18" t="str">
        <f>IFERROR(VLOOKUP(B26,#REF!,10,FALSE),"")</f>
        <v/>
      </c>
      <c r="L26" s="18" t="str">
        <f>IFERROR(VLOOKUP(B26,#REF!,11,FALSE),"")</f>
        <v/>
      </c>
      <c r="M26" s="18"/>
      <c r="N26" s="18" t="str">
        <f>IFERROR(VLOOKUP(B26,#REF!,12,FALSE),"")</f>
        <v/>
      </c>
      <c r="O26" s="17">
        <v>0</v>
      </c>
      <c r="P26" s="17">
        <v>222000</v>
      </c>
      <c r="Q26" s="17">
        <v>174000</v>
      </c>
      <c r="R26" s="19">
        <v>618000</v>
      </c>
      <c r="S26" s="20">
        <v>26.2</v>
      </c>
      <c r="T26" s="21">
        <v>50.8</v>
      </c>
      <c r="U26" s="19">
        <v>23625</v>
      </c>
      <c r="V26" s="17">
        <v>12158</v>
      </c>
      <c r="W26" s="22">
        <v>0.5</v>
      </c>
      <c r="X26" s="23">
        <f t="shared" si="2"/>
        <v>100</v>
      </c>
      <c r="Y26" s="17">
        <v>45953</v>
      </c>
      <c r="Z26" s="17">
        <v>50614</v>
      </c>
      <c r="AA26" s="17">
        <v>16272</v>
      </c>
      <c r="AB26" s="17">
        <v>2737</v>
      </c>
      <c r="AC26" s="15" t="s">
        <v>37</v>
      </c>
    </row>
    <row r="27" spans="1:29">
      <c r="A27" s="13" t="str">
        <f t="shared" si="0"/>
        <v>OverStock</v>
      </c>
      <c r="B27" s="14" t="s">
        <v>63</v>
      </c>
      <c r="C27" s="15" t="s">
        <v>58</v>
      </c>
      <c r="D27" s="16">
        <f>IFERROR(VLOOKUP(B27,#REF!,3,FALSE),0)</f>
        <v>0</v>
      </c>
      <c r="E27" s="18">
        <f t="shared" si="1"/>
        <v>11.6</v>
      </c>
      <c r="F27" s="16" t="str">
        <f>IFERROR(VLOOKUP(B27,#REF!,6,FALSE),"")</f>
        <v/>
      </c>
      <c r="G27" s="17">
        <v>330000</v>
      </c>
      <c r="H27" s="17">
        <v>0</v>
      </c>
      <c r="I27" s="17" t="str">
        <f>IFERROR(VLOOKUP(B27,#REF!,9,FALSE),"")</f>
        <v/>
      </c>
      <c r="J27" s="17">
        <v>39000</v>
      </c>
      <c r="K27" s="18" t="str">
        <f>IFERROR(VLOOKUP(B27,#REF!,10,FALSE),"")</f>
        <v/>
      </c>
      <c r="L27" s="18" t="str">
        <f>IFERROR(VLOOKUP(B27,#REF!,11,FALSE),"")</f>
        <v/>
      </c>
      <c r="M27" s="18"/>
      <c r="N27" s="18" t="str">
        <f>IFERROR(VLOOKUP(B27,#REF!,12,FALSE),"")</f>
        <v/>
      </c>
      <c r="O27" s="17">
        <v>0</v>
      </c>
      <c r="P27" s="17">
        <v>12000</v>
      </c>
      <c r="Q27" s="17">
        <v>27000</v>
      </c>
      <c r="R27" s="19">
        <v>369000</v>
      </c>
      <c r="S27" s="20">
        <v>109.3</v>
      </c>
      <c r="T27" s="21">
        <v>103.1</v>
      </c>
      <c r="U27" s="19">
        <v>3375</v>
      </c>
      <c r="V27" s="17">
        <v>3578</v>
      </c>
      <c r="W27" s="22">
        <v>1.1000000000000001</v>
      </c>
      <c r="X27" s="23">
        <f t="shared" si="2"/>
        <v>100</v>
      </c>
      <c r="Y27" s="17">
        <v>15282</v>
      </c>
      <c r="Z27" s="17">
        <v>12552</v>
      </c>
      <c r="AA27" s="17">
        <v>6760</v>
      </c>
      <c r="AB27" s="17">
        <v>2266</v>
      </c>
      <c r="AC27" s="15" t="s">
        <v>37</v>
      </c>
    </row>
    <row r="28" spans="1:29">
      <c r="A28" s="13" t="str">
        <f t="shared" si="0"/>
        <v>OverStock</v>
      </c>
      <c r="B28" s="14" t="s">
        <v>64</v>
      </c>
      <c r="C28" s="15" t="s">
        <v>58</v>
      </c>
      <c r="D28" s="16">
        <f>IFERROR(VLOOKUP(B28,#REF!,3,FALSE),0)</f>
        <v>0</v>
      </c>
      <c r="E28" s="18">
        <f t="shared" si="1"/>
        <v>8</v>
      </c>
      <c r="F28" s="16" t="str">
        <f>IFERROR(VLOOKUP(B28,#REF!,6,FALSE),"")</f>
        <v/>
      </c>
      <c r="G28" s="17">
        <v>690000</v>
      </c>
      <c r="H28" s="17">
        <v>0</v>
      </c>
      <c r="I28" s="17" t="str">
        <f>IFERROR(VLOOKUP(B28,#REF!,9,FALSE),"")</f>
        <v/>
      </c>
      <c r="J28" s="17">
        <v>6000</v>
      </c>
      <c r="K28" s="18" t="str">
        <f>IFERROR(VLOOKUP(B28,#REF!,10,FALSE),"")</f>
        <v/>
      </c>
      <c r="L28" s="18" t="str">
        <f>IFERROR(VLOOKUP(B28,#REF!,11,FALSE),"")</f>
        <v/>
      </c>
      <c r="M28" s="18"/>
      <c r="N28" s="18" t="str">
        <f>IFERROR(VLOOKUP(B28,#REF!,12,FALSE),"")</f>
        <v/>
      </c>
      <c r="O28" s="17">
        <v>0</v>
      </c>
      <c r="P28" s="17">
        <v>0</v>
      </c>
      <c r="Q28" s="17">
        <v>6000</v>
      </c>
      <c r="R28" s="19">
        <v>696000</v>
      </c>
      <c r="S28" s="20">
        <v>928</v>
      </c>
      <c r="T28" s="21">
        <v>2090.1</v>
      </c>
      <c r="U28" s="19">
        <v>750</v>
      </c>
      <c r="V28" s="17">
        <v>333</v>
      </c>
      <c r="W28" s="22">
        <v>0.4</v>
      </c>
      <c r="X28" s="23">
        <f t="shared" si="2"/>
        <v>50</v>
      </c>
      <c r="Y28" s="17">
        <v>3000</v>
      </c>
      <c r="Z28" s="17">
        <v>0</v>
      </c>
      <c r="AA28" s="17">
        <v>0</v>
      </c>
      <c r="AB28" s="17">
        <v>0</v>
      </c>
      <c r="AC28" s="15" t="s">
        <v>37</v>
      </c>
    </row>
    <row r="29" spans="1:29">
      <c r="A29" s="13" t="str">
        <f t="shared" si="0"/>
        <v>ZeroZero</v>
      </c>
      <c r="B29" s="14" t="s">
        <v>65</v>
      </c>
      <c r="C29" s="15" t="s">
        <v>58</v>
      </c>
      <c r="D29" s="16">
        <f>IFERROR(VLOOKUP(B29,#REF!,3,FALSE),0)</f>
        <v>0</v>
      </c>
      <c r="E29" s="18" t="str">
        <f t="shared" si="1"/>
        <v>前八週無拉料</v>
      </c>
      <c r="F29" s="16" t="str">
        <f>IFERROR(VLOOKUP(B29,#REF!,6,FALSE),"")</f>
        <v/>
      </c>
      <c r="G29" s="17">
        <v>36000</v>
      </c>
      <c r="H29" s="17">
        <v>36000</v>
      </c>
      <c r="I29" s="17" t="str">
        <f>IFERROR(VLOOKUP(B29,#REF!,9,FALSE),"")</f>
        <v/>
      </c>
      <c r="J29" s="17">
        <v>3000</v>
      </c>
      <c r="K29" s="18" t="str">
        <f>IFERROR(VLOOKUP(B29,#REF!,10,FALSE),"")</f>
        <v/>
      </c>
      <c r="L29" s="18" t="str">
        <f>IFERROR(VLOOKUP(B29,#REF!,11,FALSE),"")</f>
        <v/>
      </c>
      <c r="M29" s="18"/>
      <c r="N29" s="18" t="str">
        <f>IFERROR(VLOOKUP(B29,#REF!,12,FALSE),"")</f>
        <v/>
      </c>
      <c r="O29" s="17">
        <v>0</v>
      </c>
      <c r="P29" s="17">
        <v>0</v>
      </c>
      <c r="Q29" s="17">
        <v>3000</v>
      </c>
      <c r="R29" s="19">
        <v>39000</v>
      </c>
      <c r="S29" s="20" t="s">
        <v>35</v>
      </c>
      <c r="T29" s="21" t="s">
        <v>35</v>
      </c>
      <c r="U29" s="19">
        <v>0</v>
      </c>
      <c r="V29" s="17">
        <v>0</v>
      </c>
      <c r="W29" s="22" t="s">
        <v>36</v>
      </c>
      <c r="X29" s="23" t="str">
        <f t="shared" si="2"/>
        <v>E</v>
      </c>
      <c r="Y29" s="17">
        <v>0</v>
      </c>
      <c r="Z29" s="17">
        <v>0</v>
      </c>
      <c r="AA29" s="17">
        <v>0</v>
      </c>
      <c r="AB29" s="17">
        <v>0</v>
      </c>
      <c r="AC29" s="15" t="s">
        <v>37</v>
      </c>
    </row>
    <row r="30" spans="1:29">
      <c r="A30" s="13" t="str">
        <f t="shared" si="0"/>
        <v>FCST</v>
      </c>
      <c r="B30" s="14" t="s">
        <v>66</v>
      </c>
      <c r="C30" s="15" t="s">
        <v>58</v>
      </c>
      <c r="D30" s="16">
        <f>IFERROR(VLOOKUP(B30,#REF!,3,FALSE),0)</f>
        <v>0</v>
      </c>
      <c r="E30" s="18" t="str">
        <f t="shared" si="1"/>
        <v>前八週無拉料</v>
      </c>
      <c r="F30" s="16" t="str">
        <f>IFERROR(VLOOKUP(B30,#REF!,6,FALSE),"")</f>
        <v/>
      </c>
      <c r="G30" s="17">
        <v>204000</v>
      </c>
      <c r="H30" s="17">
        <v>0</v>
      </c>
      <c r="I30" s="17" t="str">
        <f>IFERROR(VLOOKUP(B30,#REF!,9,FALSE),"")</f>
        <v/>
      </c>
      <c r="J30" s="17">
        <v>3000</v>
      </c>
      <c r="K30" s="18" t="str">
        <f>IFERROR(VLOOKUP(B30,#REF!,10,FALSE),"")</f>
        <v/>
      </c>
      <c r="L30" s="18" t="str">
        <f>IFERROR(VLOOKUP(B30,#REF!,11,FALSE),"")</f>
        <v/>
      </c>
      <c r="M30" s="18"/>
      <c r="N30" s="18" t="str">
        <f>IFERROR(VLOOKUP(B30,#REF!,12,FALSE),"")</f>
        <v/>
      </c>
      <c r="O30" s="17">
        <v>0</v>
      </c>
      <c r="P30" s="17">
        <v>0</v>
      </c>
      <c r="Q30" s="17">
        <v>3000</v>
      </c>
      <c r="R30" s="19">
        <v>207000</v>
      </c>
      <c r="S30" s="20" t="s">
        <v>35</v>
      </c>
      <c r="T30" s="21">
        <v>1239.5</v>
      </c>
      <c r="U30" s="19">
        <v>0</v>
      </c>
      <c r="V30" s="17">
        <v>167</v>
      </c>
      <c r="W30" s="22" t="s">
        <v>41</v>
      </c>
      <c r="X30" s="23" t="str">
        <f t="shared" si="2"/>
        <v>F</v>
      </c>
      <c r="Y30" s="17">
        <v>1500</v>
      </c>
      <c r="Z30" s="17">
        <v>0</v>
      </c>
      <c r="AA30" s="17">
        <v>0</v>
      </c>
      <c r="AB30" s="17">
        <v>0</v>
      </c>
      <c r="AC30" s="15" t="s">
        <v>37</v>
      </c>
    </row>
    <row r="31" spans="1:29">
      <c r="A31" s="13" t="str">
        <f t="shared" si="0"/>
        <v>Normal</v>
      </c>
      <c r="B31" s="14" t="s">
        <v>67</v>
      </c>
      <c r="C31" s="15" t="s">
        <v>58</v>
      </c>
      <c r="D31" s="16">
        <f>IFERROR(VLOOKUP(B31,#REF!,3,FALSE),0)</f>
        <v>0</v>
      </c>
      <c r="E31" s="18">
        <f t="shared" si="1"/>
        <v>0</v>
      </c>
      <c r="F31" s="16" t="str">
        <f>IFERROR(VLOOKUP(B31,#REF!,6,FALSE),"")</f>
        <v/>
      </c>
      <c r="G31" s="17">
        <v>0</v>
      </c>
      <c r="H31" s="17">
        <v>0</v>
      </c>
      <c r="I31" s="17" t="str">
        <f>IFERROR(VLOOKUP(B31,#REF!,9,FALSE),"")</f>
        <v/>
      </c>
      <c r="J31" s="17">
        <v>0</v>
      </c>
      <c r="K31" s="18" t="str">
        <f>IFERROR(VLOOKUP(B31,#REF!,10,FALSE),"")</f>
        <v/>
      </c>
      <c r="L31" s="18" t="str">
        <f>IFERROR(VLOOKUP(B31,#REF!,11,FALSE),"")</f>
        <v/>
      </c>
      <c r="M31" s="18"/>
      <c r="N31" s="18" t="str">
        <f>IFERROR(VLOOKUP(B31,#REF!,12,FALSE),"")</f>
        <v/>
      </c>
      <c r="O31" s="17">
        <v>0</v>
      </c>
      <c r="P31" s="17">
        <v>0</v>
      </c>
      <c r="Q31" s="17">
        <v>0</v>
      </c>
      <c r="R31" s="19">
        <v>0</v>
      </c>
      <c r="S31" s="20">
        <v>0</v>
      </c>
      <c r="T31" s="21">
        <v>0</v>
      </c>
      <c r="U31" s="19">
        <v>1500</v>
      </c>
      <c r="V31" s="17">
        <v>86</v>
      </c>
      <c r="W31" s="22">
        <v>0.1</v>
      </c>
      <c r="X31" s="23">
        <f t="shared" si="2"/>
        <v>50</v>
      </c>
      <c r="Y31" s="17">
        <v>0</v>
      </c>
      <c r="Z31" s="17">
        <v>509</v>
      </c>
      <c r="AA31" s="17">
        <v>698</v>
      </c>
      <c r="AB31" s="17">
        <v>0</v>
      </c>
      <c r="AC31" s="15" t="s">
        <v>37</v>
      </c>
    </row>
    <row r="32" spans="1:29">
      <c r="A32" s="13" t="str">
        <f t="shared" si="0"/>
        <v>FCST</v>
      </c>
      <c r="B32" s="14" t="s">
        <v>68</v>
      </c>
      <c r="C32" s="15" t="s">
        <v>58</v>
      </c>
      <c r="D32" s="16">
        <f>IFERROR(VLOOKUP(B32,#REF!,3,FALSE),0)</f>
        <v>0</v>
      </c>
      <c r="E32" s="18" t="str">
        <f t="shared" si="1"/>
        <v>前八週無拉料</v>
      </c>
      <c r="F32" s="16" t="str">
        <f>IFERROR(VLOOKUP(B32,#REF!,6,FALSE),"")</f>
        <v/>
      </c>
      <c r="G32" s="17">
        <v>0</v>
      </c>
      <c r="H32" s="17">
        <v>0</v>
      </c>
      <c r="I32" s="17" t="str">
        <f>IFERROR(VLOOKUP(B32,#REF!,9,FALSE),"")</f>
        <v/>
      </c>
      <c r="J32" s="17">
        <v>0</v>
      </c>
      <c r="K32" s="18" t="str">
        <f>IFERROR(VLOOKUP(B32,#REF!,10,FALSE),"")</f>
        <v/>
      </c>
      <c r="L32" s="18" t="str">
        <f>IFERROR(VLOOKUP(B32,#REF!,11,FALSE),"")</f>
        <v/>
      </c>
      <c r="M32" s="18"/>
      <c r="N32" s="18" t="str">
        <f>IFERROR(VLOOKUP(B32,#REF!,12,FALSE),"")</f>
        <v/>
      </c>
      <c r="O32" s="17">
        <v>0</v>
      </c>
      <c r="P32" s="17">
        <v>0</v>
      </c>
      <c r="Q32" s="17">
        <v>0</v>
      </c>
      <c r="R32" s="19">
        <v>0</v>
      </c>
      <c r="S32" s="20" t="s">
        <v>35</v>
      </c>
      <c r="T32" s="21">
        <v>0</v>
      </c>
      <c r="U32" s="19">
        <v>0</v>
      </c>
      <c r="V32" s="17">
        <v>26</v>
      </c>
      <c r="W32" s="22" t="s">
        <v>41</v>
      </c>
      <c r="X32" s="23" t="str">
        <f t="shared" si="2"/>
        <v>F</v>
      </c>
      <c r="Y32" s="17">
        <v>6</v>
      </c>
      <c r="Z32" s="17">
        <v>112</v>
      </c>
      <c r="AA32" s="17">
        <v>153</v>
      </c>
      <c r="AB32" s="17">
        <v>21</v>
      </c>
      <c r="AC32" s="15" t="s">
        <v>37</v>
      </c>
    </row>
    <row r="33" spans="1:29">
      <c r="A33" s="13" t="str">
        <f t="shared" si="0"/>
        <v>FCST</v>
      </c>
      <c r="B33" s="14" t="s">
        <v>69</v>
      </c>
      <c r="C33" s="15" t="s">
        <v>58</v>
      </c>
      <c r="D33" s="16">
        <f>IFERROR(VLOOKUP(B33,#REF!,3,FALSE),0)</f>
        <v>0</v>
      </c>
      <c r="E33" s="18" t="str">
        <f t="shared" si="1"/>
        <v>前八週無拉料</v>
      </c>
      <c r="F33" s="16" t="str">
        <f>IFERROR(VLOOKUP(B33,#REF!,6,FALSE),"")</f>
        <v/>
      </c>
      <c r="G33" s="17">
        <v>0</v>
      </c>
      <c r="H33" s="17">
        <v>0</v>
      </c>
      <c r="I33" s="17" t="str">
        <f>IFERROR(VLOOKUP(B33,#REF!,9,FALSE),"")</f>
        <v/>
      </c>
      <c r="J33" s="17">
        <v>0</v>
      </c>
      <c r="K33" s="18" t="str">
        <f>IFERROR(VLOOKUP(B33,#REF!,10,FALSE),"")</f>
        <v/>
      </c>
      <c r="L33" s="18" t="str">
        <f>IFERROR(VLOOKUP(B33,#REF!,11,FALSE),"")</f>
        <v/>
      </c>
      <c r="M33" s="18"/>
      <c r="N33" s="18" t="str">
        <f>IFERROR(VLOOKUP(B33,#REF!,12,FALSE),"")</f>
        <v/>
      </c>
      <c r="O33" s="17">
        <v>0</v>
      </c>
      <c r="P33" s="17">
        <v>0</v>
      </c>
      <c r="Q33" s="17">
        <v>0</v>
      </c>
      <c r="R33" s="19">
        <v>0</v>
      </c>
      <c r="S33" s="20" t="s">
        <v>35</v>
      </c>
      <c r="T33" s="21">
        <v>0</v>
      </c>
      <c r="U33" s="19">
        <v>0</v>
      </c>
      <c r="V33" s="17">
        <v>93</v>
      </c>
      <c r="W33" s="22" t="s">
        <v>41</v>
      </c>
      <c r="X33" s="23" t="str">
        <f t="shared" si="2"/>
        <v>F</v>
      </c>
      <c r="Y33" s="17">
        <v>0</v>
      </c>
      <c r="Z33" s="17">
        <v>836</v>
      </c>
      <c r="AA33" s="17">
        <v>0</v>
      </c>
      <c r="AB33" s="17">
        <v>0</v>
      </c>
      <c r="AC33" s="15" t="s">
        <v>37</v>
      </c>
    </row>
    <row r="34" spans="1:29">
      <c r="A34" s="13" t="str">
        <f t="shared" si="0"/>
        <v>OverStock</v>
      </c>
      <c r="B34" s="14" t="s">
        <v>70</v>
      </c>
      <c r="C34" s="15" t="s">
        <v>58</v>
      </c>
      <c r="D34" s="16">
        <f>IFERROR(VLOOKUP(B34,#REF!,3,FALSE),0)</f>
        <v>0</v>
      </c>
      <c r="E34" s="18">
        <f t="shared" si="1"/>
        <v>0</v>
      </c>
      <c r="F34" s="16" t="str">
        <f>IFERROR(VLOOKUP(B34,#REF!,6,FALSE),"")</f>
        <v/>
      </c>
      <c r="G34" s="17">
        <v>90000</v>
      </c>
      <c r="H34" s="17">
        <v>0</v>
      </c>
      <c r="I34" s="17" t="str">
        <f>IFERROR(VLOOKUP(B34,#REF!,9,FALSE),"")</f>
        <v/>
      </c>
      <c r="J34" s="17">
        <v>0</v>
      </c>
      <c r="K34" s="18" t="str">
        <f>IFERROR(VLOOKUP(B34,#REF!,10,FALSE),"")</f>
        <v/>
      </c>
      <c r="L34" s="18" t="str">
        <f>IFERROR(VLOOKUP(B34,#REF!,11,FALSE),"")</f>
        <v/>
      </c>
      <c r="M34" s="18"/>
      <c r="N34" s="18" t="str">
        <f>IFERROR(VLOOKUP(B34,#REF!,12,FALSE),"")</f>
        <v/>
      </c>
      <c r="O34" s="17">
        <v>0</v>
      </c>
      <c r="P34" s="17">
        <v>0</v>
      </c>
      <c r="Q34" s="17">
        <v>0</v>
      </c>
      <c r="R34" s="19">
        <v>90000</v>
      </c>
      <c r="S34" s="20">
        <v>240</v>
      </c>
      <c r="T34" s="21" t="s">
        <v>35</v>
      </c>
      <c r="U34" s="19">
        <v>375</v>
      </c>
      <c r="V34" s="17" t="s">
        <v>35</v>
      </c>
      <c r="W34" s="22" t="s">
        <v>36</v>
      </c>
      <c r="X34" s="23" t="str">
        <f t="shared" si="2"/>
        <v>E</v>
      </c>
      <c r="Y34" s="17">
        <v>0</v>
      </c>
      <c r="Z34" s="17">
        <v>0</v>
      </c>
      <c r="AA34" s="17">
        <v>0</v>
      </c>
      <c r="AB34" s="17">
        <v>0</v>
      </c>
      <c r="AC34" s="15" t="s">
        <v>37</v>
      </c>
    </row>
    <row r="35" spans="1:29">
      <c r="A35" s="13" t="str">
        <f t="shared" si="0"/>
        <v>OverStock</v>
      </c>
      <c r="B35" s="14" t="s">
        <v>71</v>
      </c>
      <c r="C35" s="15" t="s">
        <v>58</v>
      </c>
      <c r="D35" s="16">
        <f>IFERROR(VLOOKUP(B35,#REF!,3,FALSE),0)</f>
        <v>0</v>
      </c>
      <c r="E35" s="18">
        <f t="shared" si="1"/>
        <v>3.7</v>
      </c>
      <c r="F35" s="16" t="str">
        <f>IFERROR(VLOOKUP(B35,#REF!,6,FALSE),"")</f>
        <v/>
      </c>
      <c r="G35" s="17">
        <v>129000</v>
      </c>
      <c r="H35" s="17">
        <v>24000</v>
      </c>
      <c r="I35" s="17" t="str">
        <f>IFERROR(VLOOKUP(B35,#REF!,9,FALSE),"")</f>
        <v/>
      </c>
      <c r="J35" s="17">
        <v>21000</v>
      </c>
      <c r="K35" s="18" t="str">
        <f>IFERROR(VLOOKUP(B35,#REF!,10,FALSE),"")</f>
        <v/>
      </c>
      <c r="L35" s="18" t="str">
        <f>IFERROR(VLOOKUP(B35,#REF!,11,FALSE),"")</f>
        <v/>
      </c>
      <c r="M35" s="18"/>
      <c r="N35" s="18" t="str">
        <f>IFERROR(VLOOKUP(B35,#REF!,12,FALSE),"")</f>
        <v/>
      </c>
      <c r="O35" s="17">
        <v>0</v>
      </c>
      <c r="P35" s="17">
        <v>3000</v>
      </c>
      <c r="Q35" s="17">
        <v>18000</v>
      </c>
      <c r="R35" s="19">
        <v>150000</v>
      </c>
      <c r="S35" s="20">
        <v>26.7</v>
      </c>
      <c r="T35" s="21">
        <v>27</v>
      </c>
      <c r="U35" s="19">
        <v>5625</v>
      </c>
      <c r="V35" s="17">
        <v>5552</v>
      </c>
      <c r="W35" s="22">
        <v>1</v>
      </c>
      <c r="X35" s="23">
        <f t="shared" si="2"/>
        <v>100</v>
      </c>
      <c r="Y35" s="17">
        <v>14096</v>
      </c>
      <c r="Z35" s="17">
        <v>24448</v>
      </c>
      <c r="AA35" s="17">
        <v>11420</v>
      </c>
      <c r="AB35" s="17">
        <v>0</v>
      </c>
      <c r="AC35" s="15" t="s">
        <v>37</v>
      </c>
    </row>
    <row r="36" spans="1:29">
      <c r="A36" s="13" t="str">
        <f t="shared" ref="A36:A67" si="3">IF(OR(U36=0,LEN(U36)=0)*OR(V36=0,LEN(V36)=0),IF(R36&gt;0,"ZeroZero","None"),IF(IF(LEN(S36)=0,0,S36)&gt;24,"OverStock",IF(U36=0,"FCST","Normal")))</f>
        <v>ZeroZero</v>
      </c>
      <c r="B36" s="14" t="s">
        <v>72</v>
      </c>
      <c r="C36" s="15" t="s">
        <v>58</v>
      </c>
      <c r="D36" s="16">
        <f>IFERROR(VLOOKUP(B36,#REF!,3,FALSE),0)</f>
        <v>0</v>
      </c>
      <c r="E36" s="18" t="str">
        <f t="shared" ref="E36:E67" si="4">IF(U36=0,"前八週無拉料",ROUND(J36/U36,1))</f>
        <v>前八週無拉料</v>
      </c>
      <c r="F36" s="16" t="str">
        <f>IFERROR(VLOOKUP(B36,#REF!,6,FALSE),"")</f>
        <v/>
      </c>
      <c r="G36" s="17">
        <v>0</v>
      </c>
      <c r="H36" s="17">
        <v>0</v>
      </c>
      <c r="I36" s="17" t="str">
        <f>IFERROR(VLOOKUP(B36,#REF!,9,FALSE),"")</f>
        <v/>
      </c>
      <c r="J36" s="17">
        <v>3000</v>
      </c>
      <c r="K36" s="18" t="str">
        <f>IFERROR(VLOOKUP(B36,#REF!,10,FALSE),"")</f>
        <v/>
      </c>
      <c r="L36" s="18" t="str">
        <f>IFERROR(VLOOKUP(B36,#REF!,11,FALSE),"")</f>
        <v/>
      </c>
      <c r="M36" s="18"/>
      <c r="N36" s="18" t="str">
        <f>IFERROR(VLOOKUP(B36,#REF!,12,FALSE),"")</f>
        <v/>
      </c>
      <c r="O36" s="17">
        <v>0</v>
      </c>
      <c r="P36" s="17">
        <v>3000</v>
      </c>
      <c r="Q36" s="17">
        <v>0</v>
      </c>
      <c r="R36" s="19">
        <v>3000</v>
      </c>
      <c r="S36" s="20" t="s">
        <v>35</v>
      </c>
      <c r="T36" s="21" t="s">
        <v>35</v>
      </c>
      <c r="U36" s="19">
        <v>0</v>
      </c>
      <c r="V36" s="17" t="s">
        <v>35</v>
      </c>
      <c r="W36" s="22" t="s">
        <v>36</v>
      </c>
      <c r="X36" s="23" t="str">
        <f t="shared" ref="X36:X67" si="5">IF($W36="E","E",IF($W36="F","F",IF($W36&lt;0.5,50,IF($W36&lt;2,100,150))))</f>
        <v>E</v>
      </c>
      <c r="Y36" s="17">
        <v>0</v>
      </c>
      <c r="Z36" s="17">
        <v>0</v>
      </c>
      <c r="AA36" s="17">
        <v>0</v>
      </c>
      <c r="AB36" s="17">
        <v>0</v>
      </c>
      <c r="AC36" s="15" t="s">
        <v>37</v>
      </c>
    </row>
    <row r="37" spans="1:29">
      <c r="A37" s="13" t="str">
        <f t="shared" si="3"/>
        <v>OverStock</v>
      </c>
      <c r="B37" s="14" t="s">
        <v>73</v>
      </c>
      <c r="C37" s="15" t="s">
        <v>58</v>
      </c>
      <c r="D37" s="16">
        <f>IFERROR(VLOOKUP(B37,#REF!,3,FALSE),0)</f>
        <v>0</v>
      </c>
      <c r="E37" s="18">
        <f t="shared" si="4"/>
        <v>15.1</v>
      </c>
      <c r="F37" s="16" t="str">
        <f>IFERROR(VLOOKUP(B37,#REF!,6,FALSE),"")</f>
        <v/>
      </c>
      <c r="G37" s="17">
        <v>645000</v>
      </c>
      <c r="H37" s="17">
        <v>345000</v>
      </c>
      <c r="I37" s="17" t="str">
        <f>IFERROR(VLOOKUP(B37,#REF!,9,FALSE),"")</f>
        <v/>
      </c>
      <c r="J37" s="17">
        <v>585000</v>
      </c>
      <c r="K37" s="18" t="str">
        <f>IFERROR(VLOOKUP(B37,#REF!,10,FALSE),"")</f>
        <v/>
      </c>
      <c r="L37" s="18" t="str">
        <f>IFERROR(VLOOKUP(B37,#REF!,11,FALSE),"")</f>
        <v/>
      </c>
      <c r="M37" s="18"/>
      <c r="N37" s="18" t="str">
        <f>IFERROR(VLOOKUP(B37,#REF!,12,FALSE),"")</f>
        <v/>
      </c>
      <c r="O37" s="17">
        <v>0</v>
      </c>
      <c r="P37" s="17">
        <v>237000</v>
      </c>
      <c r="Q37" s="17">
        <v>348000</v>
      </c>
      <c r="R37" s="19">
        <v>1230000</v>
      </c>
      <c r="S37" s="20">
        <v>31.8</v>
      </c>
      <c r="T37" s="21">
        <v>32</v>
      </c>
      <c r="U37" s="19">
        <v>38625</v>
      </c>
      <c r="V37" s="17">
        <v>38479</v>
      </c>
      <c r="W37" s="22">
        <v>1</v>
      </c>
      <c r="X37" s="23">
        <f t="shared" si="5"/>
        <v>100</v>
      </c>
      <c r="Y37" s="17">
        <v>142248</v>
      </c>
      <c r="Z37" s="17">
        <v>144821</v>
      </c>
      <c r="AA37" s="17">
        <v>94860</v>
      </c>
      <c r="AB37" s="17">
        <v>34961</v>
      </c>
      <c r="AC37" s="15" t="s">
        <v>37</v>
      </c>
    </row>
    <row r="38" spans="1:29">
      <c r="A38" s="13" t="str">
        <f t="shared" si="3"/>
        <v>ZeroZero</v>
      </c>
      <c r="B38" s="14" t="s">
        <v>74</v>
      </c>
      <c r="C38" s="15" t="s">
        <v>58</v>
      </c>
      <c r="D38" s="16">
        <f>IFERROR(VLOOKUP(B38,#REF!,3,FALSE),0)</f>
        <v>0</v>
      </c>
      <c r="E38" s="18" t="str">
        <f t="shared" si="4"/>
        <v>前八週無拉料</v>
      </c>
      <c r="F38" s="16" t="str">
        <f>IFERROR(VLOOKUP(B38,#REF!,6,FALSE),"")</f>
        <v/>
      </c>
      <c r="G38" s="17">
        <v>321000</v>
      </c>
      <c r="H38" s="17">
        <v>120000</v>
      </c>
      <c r="I38" s="17" t="str">
        <f>IFERROR(VLOOKUP(B38,#REF!,9,FALSE),"")</f>
        <v/>
      </c>
      <c r="J38" s="17">
        <v>3000</v>
      </c>
      <c r="K38" s="18" t="str">
        <f>IFERROR(VLOOKUP(B38,#REF!,10,FALSE),"")</f>
        <v/>
      </c>
      <c r="L38" s="18" t="str">
        <f>IFERROR(VLOOKUP(B38,#REF!,11,FALSE),"")</f>
        <v/>
      </c>
      <c r="M38" s="18"/>
      <c r="N38" s="18" t="str">
        <f>IFERROR(VLOOKUP(B38,#REF!,12,FALSE),"")</f>
        <v/>
      </c>
      <c r="O38" s="17">
        <v>0</v>
      </c>
      <c r="P38" s="17">
        <v>0</v>
      </c>
      <c r="Q38" s="17">
        <v>3000</v>
      </c>
      <c r="R38" s="19">
        <v>324000</v>
      </c>
      <c r="S38" s="20" t="s">
        <v>35</v>
      </c>
      <c r="T38" s="21" t="s">
        <v>35</v>
      </c>
      <c r="U38" s="19">
        <v>0</v>
      </c>
      <c r="V38" s="17" t="s">
        <v>35</v>
      </c>
      <c r="W38" s="22" t="s">
        <v>36</v>
      </c>
      <c r="X38" s="23" t="str">
        <f t="shared" si="5"/>
        <v>E</v>
      </c>
      <c r="Y38" s="17">
        <v>0</v>
      </c>
      <c r="Z38" s="17">
        <v>0</v>
      </c>
      <c r="AA38" s="17">
        <v>0</v>
      </c>
      <c r="AB38" s="17">
        <v>0</v>
      </c>
      <c r="AC38" s="15" t="s">
        <v>37</v>
      </c>
    </row>
    <row r="39" spans="1:29">
      <c r="A39" s="13" t="str">
        <f t="shared" si="3"/>
        <v>OverStock</v>
      </c>
      <c r="B39" s="14" t="s">
        <v>75</v>
      </c>
      <c r="C39" s="15" t="s">
        <v>58</v>
      </c>
      <c r="D39" s="16">
        <f>IFERROR(VLOOKUP(B39,#REF!,3,FALSE),0)</f>
        <v>0</v>
      </c>
      <c r="E39" s="18">
        <f t="shared" si="4"/>
        <v>24.6</v>
      </c>
      <c r="F39" s="16" t="str">
        <f>IFERROR(VLOOKUP(B39,#REF!,6,FALSE),"")</f>
        <v/>
      </c>
      <c r="G39" s="17">
        <v>0</v>
      </c>
      <c r="H39" s="17">
        <v>0</v>
      </c>
      <c r="I39" s="17" t="str">
        <f>IFERROR(VLOOKUP(B39,#REF!,9,FALSE),"")</f>
        <v/>
      </c>
      <c r="J39" s="17">
        <v>1992000</v>
      </c>
      <c r="K39" s="18" t="str">
        <f>IFERROR(VLOOKUP(B39,#REF!,10,FALSE),"")</f>
        <v/>
      </c>
      <c r="L39" s="18" t="str">
        <f>IFERROR(VLOOKUP(B39,#REF!,11,FALSE),"")</f>
        <v/>
      </c>
      <c r="M39" s="18"/>
      <c r="N39" s="18" t="str">
        <f>IFERROR(VLOOKUP(B39,#REF!,12,FALSE),"")</f>
        <v/>
      </c>
      <c r="O39" s="17">
        <v>54000</v>
      </c>
      <c r="P39" s="17">
        <v>1608000</v>
      </c>
      <c r="Q39" s="17">
        <v>330000</v>
      </c>
      <c r="R39" s="19">
        <v>1992000</v>
      </c>
      <c r="S39" s="20">
        <v>24.6</v>
      </c>
      <c r="T39" s="21">
        <v>17.8</v>
      </c>
      <c r="U39" s="19">
        <v>81000</v>
      </c>
      <c r="V39" s="17">
        <v>111968</v>
      </c>
      <c r="W39" s="22">
        <v>1.4</v>
      </c>
      <c r="X39" s="23">
        <f t="shared" si="5"/>
        <v>100</v>
      </c>
      <c r="Y39" s="17">
        <v>306587</v>
      </c>
      <c r="Z39" s="17">
        <v>508509</v>
      </c>
      <c r="AA39" s="17">
        <v>355331</v>
      </c>
      <c r="AB39" s="17">
        <v>161843</v>
      </c>
      <c r="AC39" s="15" t="s">
        <v>37</v>
      </c>
    </row>
    <row r="40" spans="1:29">
      <c r="A40" s="13" t="str">
        <f t="shared" si="3"/>
        <v>Normal</v>
      </c>
      <c r="B40" s="14" t="s">
        <v>76</v>
      </c>
      <c r="C40" s="15" t="s">
        <v>58</v>
      </c>
      <c r="D40" s="16">
        <f>IFERROR(VLOOKUP(B40,#REF!,3,FALSE),0)</f>
        <v>0</v>
      </c>
      <c r="E40" s="18">
        <f t="shared" si="4"/>
        <v>3.1</v>
      </c>
      <c r="F40" s="16" t="str">
        <f>IFERROR(VLOOKUP(B40,#REF!,6,FALSE),"")</f>
        <v/>
      </c>
      <c r="G40" s="17">
        <v>468000</v>
      </c>
      <c r="H40" s="17">
        <v>102000</v>
      </c>
      <c r="I40" s="17" t="str">
        <f>IFERROR(VLOOKUP(B40,#REF!,9,FALSE),"")</f>
        <v/>
      </c>
      <c r="J40" s="17">
        <v>75000</v>
      </c>
      <c r="K40" s="18" t="str">
        <f>IFERROR(VLOOKUP(B40,#REF!,10,FALSE),"")</f>
        <v/>
      </c>
      <c r="L40" s="18" t="str">
        <f>IFERROR(VLOOKUP(B40,#REF!,11,FALSE),"")</f>
        <v/>
      </c>
      <c r="M40" s="18"/>
      <c r="N40" s="18" t="str">
        <f>IFERROR(VLOOKUP(B40,#REF!,12,FALSE),"")</f>
        <v/>
      </c>
      <c r="O40" s="17">
        <v>0</v>
      </c>
      <c r="P40" s="17">
        <v>39000</v>
      </c>
      <c r="Q40" s="17">
        <v>36000</v>
      </c>
      <c r="R40" s="19">
        <v>543000</v>
      </c>
      <c r="S40" s="20">
        <v>22.6</v>
      </c>
      <c r="T40" s="21">
        <v>36.9</v>
      </c>
      <c r="U40" s="19">
        <v>24000</v>
      </c>
      <c r="V40" s="17">
        <v>14730</v>
      </c>
      <c r="W40" s="22">
        <v>0.6</v>
      </c>
      <c r="X40" s="23">
        <f t="shared" si="5"/>
        <v>100</v>
      </c>
      <c r="Y40" s="17">
        <v>23489</v>
      </c>
      <c r="Z40" s="17">
        <v>56425</v>
      </c>
      <c r="AA40" s="17">
        <v>69702</v>
      </c>
      <c r="AB40" s="17">
        <v>16800</v>
      </c>
      <c r="AC40" s="15" t="s">
        <v>37</v>
      </c>
    </row>
    <row r="41" spans="1:29">
      <c r="A41" s="13" t="str">
        <f t="shared" si="3"/>
        <v>OverStock</v>
      </c>
      <c r="B41" s="14" t="s">
        <v>77</v>
      </c>
      <c r="C41" s="15" t="s">
        <v>58</v>
      </c>
      <c r="D41" s="16">
        <f>IFERROR(VLOOKUP(B41,#REF!,3,FALSE),0)</f>
        <v>0</v>
      </c>
      <c r="E41" s="18">
        <f t="shared" si="4"/>
        <v>0</v>
      </c>
      <c r="F41" s="16" t="str">
        <f>IFERROR(VLOOKUP(B41,#REF!,6,FALSE),"")</f>
        <v/>
      </c>
      <c r="G41" s="17">
        <v>152500</v>
      </c>
      <c r="H41" s="17">
        <v>147500</v>
      </c>
      <c r="I41" s="17" t="str">
        <f>IFERROR(VLOOKUP(B41,#REF!,9,FALSE),"")</f>
        <v/>
      </c>
      <c r="J41" s="17">
        <v>0</v>
      </c>
      <c r="K41" s="18" t="str">
        <f>IFERROR(VLOOKUP(B41,#REF!,10,FALSE),"")</f>
        <v/>
      </c>
      <c r="L41" s="18" t="str">
        <f>IFERROR(VLOOKUP(B41,#REF!,11,FALSE),"")</f>
        <v/>
      </c>
      <c r="M41" s="18"/>
      <c r="N41" s="18" t="str">
        <f>IFERROR(VLOOKUP(B41,#REF!,12,FALSE),"")</f>
        <v/>
      </c>
      <c r="O41" s="17">
        <v>0</v>
      </c>
      <c r="P41" s="17">
        <v>0</v>
      </c>
      <c r="Q41" s="17">
        <v>0</v>
      </c>
      <c r="R41" s="19">
        <v>152500</v>
      </c>
      <c r="S41" s="20">
        <v>244</v>
      </c>
      <c r="T41" s="21">
        <v>83.5</v>
      </c>
      <c r="U41" s="19">
        <v>625</v>
      </c>
      <c r="V41" s="17">
        <v>1826</v>
      </c>
      <c r="W41" s="22">
        <v>2.9</v>
      </c>
      <c r="X41" s="23">
        <f t="shared" si="5"/>
        <v>150</v>
      </c>
      <c r="Y41" s="17">
        <v>0</v>
      </c>
      <c r="Z41" s="17">
        <v>8635</v>
      </c>
      <c r="AA41" s="17">
        <v>10585</v>
      </c>
      <c r="AB41" s="17">
        <v>2856</v>
      </c>
      <c r="AC41" s="15" t="s">
        <v>37</v>
      </c>
    </row>
    <row r="42" spans="1:29">
      <c r="A42" s="13" t="str">
        <f t="shared" si="3"/>
        <v>OverStock</v>
      </c>
      <c r="B42" s="14" t="s">
        <v>78</v>
      </c>
      <c r="C42" s="15" t="s">
        <v>58</v>
      </c>
      <c r="D42" s="16">
        <f>IFERROR(VLOOKUP(B42,#REF!,3,FALSE),0)</f>
        <v>0</v>
      </c>
      <c r="E42" s="18">
        <f t="shared" si="4"/>
        <v>24</v>
      </c>
      <c r="F42" s="16" t="str">
        <f>IFERROR(VLOOKUP(B42,#REF!,6,FALSE),"")</f>
        <v/>
      </c>
      <c r="G42" s="17">
        <v>1005000</v>
      </c>
      <c r="H42" s="17">
        <v>90000</v>
      </c>
      <c r="I42" s="17" t="str">
        <f>IFERROR(VLOOKUP(B42,#REF!,9,FALSE),"")</f>
        <v/>
      </c>
      <c r="J42" s="17">
        <v>18000</v>
      </c>
      <c r="K42" s="18" t="str">
        <f>IFERROR(VLOOKUP(B42,#REF!,10,FALSE),"")</f>
        <v/>
      </c>
      <c r="L42" s="18" t="str">
        <f>IFERROR(VLOOKUP(B42,#REF!,11,FALSE),"")</f>
        <v/>
      </c>
      <c r="M42" s="18"/>
      <c r="N42" s="18" t="str">
        <f>IFERROR(VLOOKUP(B42,#REF!,12,FALSE),"")</f>
        <v/>
      </c>
      <c r="O42" s="17">
        <v>0</v>
      </c>
      <c r="P42" s="17">
        <v>9000</v>
      </c>
      <c r="Q42" s="17">
        <v>9000</v>
      </c>
      <c r="R42" s="19">
        <v>1023000</v>
      </c>
      <c r="S42" s="20">
        <v>1364</v>
      </c>
      <c r="T42" s="21">
        <v>2025.7</v>
      </c>
      <c r="U42" s="19">
        <v>750</v>
      </c>
      <c r="V42" s="17">
        <v>505</v>
      </c>
      <c r="W42" s="22">
        <v>0.7</v>
      </c>
      <c r="X42" s="23">
        <f t="shared" si="5"/>
        <v>100</v>
      </c>
      <c r="Y42" s="17">
        <v>1500</v>
      </c>
      <c r="Z42" s="17">
        <v>600</v>
      </c>
      <c r="AA42" s="17">
        <v>4272</v>
      </c>
      <c r="AB42" s="17">
        <v>1942</v>
      </c>
      <c r="AC42" s="15" t="s">
        <v>37</v>
      </c>
    </row>
    <row r="43" spans="1:29">
      <c r="A43" s="13" t="str">
        <f t="shared" si="3"/>
        <v>ZeroZero</v>
      </c>
      <c r="B43" s="14" t="s">
        <v>79</v>
      </c>
      <c r="C43" s="15" t="s">
        <v>58</v>
      </c>
      <c r="D43" s="16">
        <f>IFERROR(VLOOKUP(B43,#REF!,3,FALSE),0)</f>
        <v>0</v>
      </c>
      <c r="E43" s="18" t="str">
        <f t="shared" si="4"/>
        <v>前八週無拉料</v>
      </c>
      <c r="F43" s="16" t="str">
        <f>IFERROR(VLOOKUP(B43,#REF!,6,FALSE),"")</f>
        <v/>
      </c>
      <c r="G43" s="17">
        <v>135000</v>
      </c>
      <c r="H43" s="17">
        <v>0</v>
      </c>
      <c r="I43" s="17" t="str">
        <f>IFERROR(VLOOKUP(B43,#REF!,9,FALSE),"")</f>
        <v/>
      </c>
      <c r="J43" s="17">
        <v>255000</v>
      </c>
      <c r="K43" s="18" t="str">
        <f>IFERROR(VLOOKUP(B43,#REF!,10,FALSE),"")</f>
        <v/>
      </c>
      <c r="L43" s="18" t="str">
        <f>IFERROR(VLOOKUP(B43,#REF!,11,FALSE),"")</f>
        <v/>
      </c>
      <c r="M43" s="18"/>
      <c r="N43" s="18" t="str">
        <f>IFERROR(VLOOKUP(B43,#REF!,12,FALSE),"")</f>
        <v/>
      </c>
      <c r="O43" s="17">
        <v>0</v>
      </c>
      <c r="P43" s="17">
        <v>252000</v>
      </c>
      <c r="Q43" s="17">
        <v>3000</v>
      </c>
      <c r="R43" s="19">
        <v>390000</v>
      </c>
      <c r="S43" s="20" t="s">
        <v>35</v>
      </c>
      <c r="T43" s="21" t="s">
        <v>35</v>
      </c>
      <c r="U43" s="19">
        <v>0</v>
      </c>
      <c r="V43" s="17" t="s">
        <v>35</v>
      </c>
      <c r="W43" s="22" t="s">
        <v>36</v>
      </c>
      <c r="X43" s="23" t="str">
        <f t="shared" si="5"/>
        <v>E</v>
      </c>
      <c r="Y43" s="17">
        <v>0</v>
      </c>
      <c r="Z43" s="17">
        <v>0</v>
      </c>
      <c r="AA43" s="17">
        <v>0</v>
      </c>
      <c r="AB43" s="17">
        <v>0</v>
      </c>
      <c r="AC43" s="15" t="s">
        <v>37</v>
      </c>
    </row>
    <row r="44" spans="1:29">
      <c r="A44" s="13" t="str">
        <f t="shared" si="3"/>
        <v>ZeroZero</v>
      </c>
      <c r="B44" s="14" t="s">
        <v>80</v>
      </c>
      <c r="C44" s="15" t="s">
        <v>58</v>
      </c>
      <c r="D44" s="16">
        <f>IFERROR(VLOOKUP(B44,#REF!,3,FALSE),0)</f>
        <v>0</v>
      </c>
      <c r="E44" s="18" t="str">
        <f t="shared" si="4"/>
        <v>前八週無拉料</v>
      </c>
      <c r="F44" s="16" t="str">
        <f>IFERROR(VLOOKUP(B44,#REF!,6,FALSE),"")</f>
        <v/>
      </c>
      <c r="G44" s="17">
        <v>390000</v>
      </c>
      <c r="H44" s="17">
        <v>0</v>
      </c>
      <c r="I44" s="17" t="str">
        <f>IFERROR(VLOOKUP(B44,#REF!,9,FALSE),"")</f>
        <v/>
      </c>
      <c r="J44" s="17">
        <v>3000</v>
      </c>
      <c r="K44" s="18" t="str">
        <f>IFERROR(VLOOKUP(B44,#REF!,10,FALSE),"")</f>
        <v/>
      </c>
      <c r="L44" s="18" t="str">
        <f>IFERROR(VLOOKUP(B44,#REF!,11,FALSE),"")</f>
        <v/>
      </c>
      <c r="M44" s="18"/>
      <c r="N44" s="18" t="str">
        <f>IFERROR(VLOOKUP(B44,#REF!,12,FALSE),"")</f>
        <v/>
      </c>
      <c r="O44" s="17">
        <v>0</v>
      </c>
      <c r="P44" s="17">
        <v>0</v>
      </c>
      <c r="Q44" s="17">
        <v>3000</v>
      </c>
      <c r="R44" s="19">
        <v>393000</v>
      </c>
      <c r="S44" s="20" t="s">
        <v>35</v>
      </c>
      <c r="T44" s="21" t="s">
        <v>35</v>
      </c>
      <c r="U44" s="19">
        <v>0</v>
      </c>
      <c r="V44" s="17" t="s">
        <v>35</v>
      </c>
      <c r="W44" s="22" t="s">
        <v>36</v>
      </c>
      <c r="X44" s="23" t="str">
        <f t="shared" si="5"/>
        <v>E</v>
      </c>
      <c r="Y44" s="17">
        <v>0</v>
      </c>
      <c r="Z44" s="17">
        <v>0</v>
      </c>
      <c r="AA44" s="17">
        <v>0</v>
      </c>
      <c r="AB44" s="17">
        <v>0</v>
      </c>
      <c r="AC44" s="15" t="s">
        <v>37</v>
      </c>
    </row>
    <row r="45" spans="1:29">
      <c r="A45" s="13" t="str">
        <f t="shared" si="3"/>
        <v>OverStock</v>
      </c>
      <c r="B45" s="14" t="s">
        <v>81</v>
      </c>
      <c r="C45" s="15" t="s">
        <v>58</v>
      </c>
      <c r="D45" s="16">
        <f>IFERROR(VLOOKUP(B45,#REF!,3,FALSE),0)</f>
        <v>0</v>
      </c>
      <c r="E45" s="18">
        <f t="shared" si="4"/>
        <v>7.2</v>
      </c>
      <c r="F45" s="16" t="str">
        <f>IFERROR(VLOOKUP(B45,#REF!,6,FALSE),"")</f>
        <v/>
      </c>
      <c r="G45" s="17">
        <v>264000</v>
      </c>
      <c r="H45" s="17">
        <v>66000</v>
      </c>
      <c r="I45" s="17" t="str">
        <f>IFERROR(VLOOKUP(B45,#REF!,9,FALSE),"")</f>
        <v/>
      </c>
      <c r="J45" s="17">
        <v>51000</v>
      </c>
      <c r="K45" s="18" t="str">
        <f>IFERROR(VLOOKUP(B45,#REF!,10,FALSE),"")</f>
        <v/>
      </c>
      <c r="L45" s="18" t="str">
        <f>IFERROR(VLOOKUP(B45,#REF!,11,FALSE),"")</f>
        <v/>
      </c>
      <c r="M45" s="18"/>
      <c r="N45" s="18" t="str">
        <f>IFERROR(VLOOKUP(B45,#REF!,12,FALSE),"")</f>
        <v/>
      </c>
      <c r="O45" s="17">
        <v>0</v>
      </c>
      <c r="P45" s="17">
        <v>30000</v>
      </c>
      <c r="Q45" s="17">
        <v>21000</v>
      </c>
      <c r="R45" s="19">
        <v>315000</v>
      </c>
      <c r="S45" s="20">
        <v>44.2</v>
      </c>
      <c r="T45" s="21">
        <v>107.9</v>
      </c>
      <c r="U45" s="19">
        <v>7125</v>
      </c>
      <c r="V45" s="17">
        <v>2920</v>
      </c>
      <c r="W45" s="22">
        <v>0.4</v>
      </c>
      <c r="X45" s="23">
        <f t="shared" si="5"/>
        <v>50</v>
      </c>
      <c r="Y45" s="17">
        <v>1878</v>
      </c>
      <c r="Z45" s="17">
        <v>19251</v>
      </c>
      <c r="AA45" s="17">
        <v>12750</v>
      </c>
      <c r="AB45" s="17">
        <v>6120</v>
      </c>
      <c r="AC45" s="15" t="s">
        <v>37</v>
      </c>
    </row>
    <row r="46" spans="1:29">
      <c r="A46" s="13" t="str">
        <f t="shared" si="3"/>
        <v>FCST</v>
      </c>
      <c r="B46" s="14" t="s">
        <v>82</v>
      </c>
      <c r="C46" s="15" t="s">
        <v>58</v>
      </c>
      <c r="D46" s="16">
        <f>IFERROR(VLOOKUP(B46,#REF!,3,FALSE),0)</f>
        <v>0</v>
      </c>
      <c r="E46" s="18" t="str">
        <f t="shared" si="4"/>
        <v>前八週無拉料</v>
      </c>
      <c r="F46" s="16" t="str">
        <f>IFERROR(VLOOKUP(B46,#REF!,6,FALSE),"")</f>
        <v/>
      </c>
      <c r="G46" s="17">
        <v>0</v>
      </c>
      <c r="H46" s="17">
        <v>0</v>
      </c>
      <c r="I46" s="17" t="str">
        <f>IFERROR(VLOOKUP(B46,#REF!,9,FALSE),"")</f>
        <v/>
      </c>
      <c r="J46" s="17">
        <v>0</v>
      </c>
      <c r="K46" s="18" t="str">
        <f>IFERROR(VLOOKUP(B46,#REF!,10,FALSE),"")</f>
        <v/>
      </c>
      <c r="L46" s="18" t="str">
        <f>IFERROR(VLOOKUP(B46,#REF!,11,FALSE),"")</f>
        <v/>
      </c>
      <c r="M46" s="18"/>
      <c r="N46" s="18" t="str">
        <f>IFERROR(VLOOKUP(B46,#REF!,12,FALSE),"")</f>
        <v/>
      </c>
      <c r="O46" s="17">
        <v>0</v>
      </c>
      <c r="P46" s="17">
        <v>0</v>
      </c>
      <c r="Q46" s="17">
        <v>0</v>
      </c>
      <c r="R46" s="19">
        <v>0</v>
      </c>
      <c r="S46" s="20" t="s">
        <v>35</v>
      </c>
      <c r="T46" s="21">
        <v>0</v>
      </c>
      <c r="U46" s="19">
        <v>0</v>
      </c>
      <c r="V46" s="17">
        <v>170</v>
      </c>
      <c r="W46" s="22" t="s">
        <v>41</v>
      </c>
      <c r="X46" s="23" t="str">
        <f t="shared" si="5"/>
        <v>F</v>
      </c>
      <c r="Y46" s="17">
        <v>1500</v>
      </c>
      <c r="Z46" s="17">
        <v>29</v>
      </c>
      <c r="AA46" s="17">
        <v>0</v>
      </c>
      <c r="AB46" s="17">
        <v>14</v>
      </c>
      <c r="AC46" s="15" t="s">
        <v>37</v>
      </c>
    </row>
    <row r="47" spans="1:29">
      <c r="A47" s="13" t="str">
        <f t="shared" si="3"/>
        <v>OverStock</v>
      </c>
      <c r="B47" s="14" t="s">
        <v>83</v>
      </c>
      <c r="C47" s="15" t="s">
        <v>58</v>
      </c>
      <c r="D47" s="16">
        <f>IFERROR(VLOOKUP(B47,#REF!,3,FALSE),0)</f>
        <v>0</v>
      </c>
      <c r="E47" s="18">
        <f t="shared" si="4"/>
        <v>24</v>
      </c>
      <c r="F47" s="16" t="str">
        <f>IFERROR(VLOOKUP(B47,#REF!,6,FALSE),"")</f>
        <v/>
      </c>
      <c r="G47" s="17">
        <v>162000</v>
      </c>
      <c r="H47" s="17">
        <v>0</v>
      </c>
      <c r="I47" s="17" t="str">
        <f>IFERROR(VLOOKUP(B47,#REF!,9,FALSE),"")</f>
        <v/>
      </c>
      <c r="J47" s="17">
        <v>9000</v>
      </c>
      <c r="K47" s="18" t="str">
        <f>IFERROR(VLOOKUP(B47,#REF!,10,FALSE),"")</f>
        <v/>
      </c>
      <c r="L47" s="18" t="str">
        <f>IFERROR(VLOOKUP(B47,#REF!,11,FALSE),"")</f>
        <v/>
      </c>
      <c r="M47" s="18"/>
      <c r="N47" s="18" t="str">
        <f>IFERROR(VLOOKUP(B47,#REF!,12,FALSE),"")</f>
        <v/>
      </c>
      <c r="O47" s="17">
        <v>0</v>
      </c>
      <c r="P47" s="17">
        <v>3000</v>
      </c>
      <c r="Q47" s="17">
        <v>6000</v>
      </c>
      <c r="R47" s="19">
        <v>171000</v>
      </c>
      <c r="S47" s="20">
        <v>456</v>
      </c>
      <c r="T47" s="21">
        <v>1819.1</v>
      </c>
      <c r="U47" s="19">
        <v>375</v>
      </c>
      <c r="V47" s="17">
        <v>94</v>
      </c>
      <c r="W47" s="22">
        <v>0.3</v>
      </c>
      <c r="X47" s="23">
        <f t="shared" si="5"/>
        <v>50</v>
      </c>
      <c r="Y47" s="17">
        <v>0</v>
      </c>
      <c r="Z47" s="17">
        <v>0</v>
      </c>
      <c r="AA47" s="17">
        <v>2670</v>
      </c>
      <c r="AB47" s="17">
        <v>1942</v>
      </c>
      <c r="AC47" s="15" t="s">
        <v>37</v>
      </c>
    </row>
    <row r="48" spans="1:29">
      <c r="A48" s="13" t="str">
        <f t="shared" si="3"/>
        <v>None</v>
      </c>
      <c r="B48" s="14" t="s">
        <v>84</v>
      </c>
      <c r="C48" s="15" t="s">
        <v>58</v>
      </c>
      <c r="D48" s="16">
        <f>IFERROR(VLOOKUP(B48,#REF!,3,FALSE),0)</f>
        <v>0</v>
      </c>
      <c r="E48" s="18" t="str">
        <f t="shared" si="4"/>
        <v>前八週無拉料</v>
      </c>
      <c r="F48" s="16" t="str">
        <f>IFERROR(VLOOKUP(B48,#REF!,6,FALSE),"")</f>
        <v/>
      </c>
      <c r="G48" s="17">
        <v>0</v>
      </c>
      <c r="H48" s="17">
        <v>0</v>
      </c>
      <c r="I48" s="17" t="str">
        <f>IFERROR(VLOOKUP(B48,#REF!,9,FALSE),"")</f>
        <v/>
      </c>
      <c r="J48" s="17">
        <v>0</v>
      </c>
      <c r="K48" s="18" t="str">
        <f>IFERROR(VLOOKUP(B48,#REF!,10,FALSE),"")</f>
        <v/>
      </c>
      <c r="L48" s="18" t="str">
        <f>IFERROR(VLOOKUP(B48,#REF!,11,FALSE),"")</f>
        <v/>
      </c>
      <c r="M48" s="18"/>
      <c r="N48" s="18" t="str">
        <f>IFERROR(VLOOKUP(B48,#REF!,12,FALSE),"")</f>
        <v/>
      </c>
      <c r="O48" s="17">
        <v>0</v>
      </c>
      <c r="P48" s="17">
        <v>0</v>
      </c>
      <c r="Q48" s="17">
        <v>0</v>
      </c>
      <c r="R48" s="19">
        <v>0</v>
      </c>
      <c r="S48" s="20" t="s">
        <v>35</v>
      </c>
      <c r="T48" s="21" t="s">
        <v>35</v>
      </c>
      <c r="U48" s="19">
        <v>0</v>
      </c>
      <c r="V48" s="17" t="s">
        <v>35</v>
      </c>
      <c r="W48" s="22" t="s">
        <v>36</v>
      </c>
      <c r="X48" s="23" t="str">
        <f t="shared" si="5"/>
        <v>E</v>
      </c>
      <c r="Y48" s="17">
        <v>0</v>
      </c>
      <c r="Z48" s="17">
        <v>0</v>
      </c>
      <c r="AA48" s="17">
        <v>0</v>
      </c>
      <c r="AB48" s="17">
        <v>0</v>
      </c>
      <c r="AC48" s="15" t="s">
        <v>37</v>
      </c>
    </row>
    <row r="49" spans="1:29">
      <c r="A49" s="13" t="str">
        <f t="shared" si="3"/>
        <v>None</v>
      </c>
      <c r="B49" s="14" t="s">
        <v>85</v>
      </c>
      <c r="C49" s="15" t="s">
        <v>58</v>
      </c>
      <c r="D49" s="16">
        <f>IFERROR(VLOOKUP(B49,#REF!,3,FALSE),0)</f>
        <v>0</v>
      </c>
      <c r="E49" s="18" t="str">
        <f t="shared" si="4"/>
        <v>前八週無拉料</v>
      </c>
      <c r="F49" s="16" t="str">
        <f>IFERROR(VLOOKUP(B49,#REF!,6,FALSE),"")</f>
        <v/>
      </c>
      <c r="G49" s="17">
        <v>0</v>
      </c>
      <c r="H49" s="17" t="s">
        <v>35</v>
      </c>
      <c r="I49" s="17" t="str">
        <f>IFERROR(VLOOKUP(B49,#REF!,9,FALSE),"")</f>
        <v/>
      </c>
      <c r="J49" s="17">
        <v>0</v>
      </c>
      <c r="K49" s="18" t="str">
        <f>IFERROR(VLOOKUP(B49,#REF!,10,FALSE),"")</f>
        <v/>
      </c>
      <c r="L49" s="18" t="str">
        <f>IFERROR(VLOOKUP(B49,#REF!,11,FALSE),"")</f>
        <v/>
      </c>
      <c r="M49" s="18"/>
      <c r="N49" s="18" t="str">
        <f>IFERROR(VLOOKUP(B49,#REF!,12,FALSE),"")</f>
        <v/>
      </c>
      <c r="O49" s="17">
        <v>0</v>
      </c>
      <c r="P49" s="17">
        <v>0</v>
      </c>
      <c r="Q49" s="17">
        <v>0</v>
      </c>
      <c r="R49" s="19">
        <v>0</v>
      </c>
      <c r="S49" s="20" t="s">
        <v>35</v>
      </c>
      <c r="T49" s="21" t="s">
        <v>35</v>
      </c>
      <c r="U49" s="19">
        <v>0</v>
      </c>
      <c r="V49" s="17">
        <v>0</v>
      </c>
      <c r="W49" s="22" t="s">
        <v>36</v>
      </c>
      <c r="X49" s="23" t="str">
        <f t="shared" si="5"/>
        <v>E</v>
      </c>
      <c r="Y49" s="17">
        <v>0</v>
      </c>
      <c r="Z49" s="17">
        <v>0</v>
      </c>
      <c r="AA49" s="17">
        <v>0</v>
      </c>
      <c r="AB49" s="17">
        <v>0</v>
      </c>
      <c r="AC49" s="15" t="s">
        <v>37</v>
      </c>
    </row>
    <row r="50" spans="1:29">
      <c r="A50" s="13" t="str">
        <f t="shared" si="3"/>
        <v>ZeroZero</v>
      </c>
      <c r="B50" s="14" t="s">
        <v>86</v>
      </c>
      <c r="C50" s="15" t="s">
        <v>58</v>
      </c>
      <c r="D50" s="16">
        <f>IFERROR(VLOOKUP(B50,#REF!,3,FALSE),0)</f>
        <v>0</v>
      </c>
      <c r="E50" s="18" t="str">
        <f t="shared" si="4"/>
        <v>前八週無拉料</v>
      </c>
      <c r="F50" s="16" t="str">
        <f>IFERROR(VLOOKUP(B50,#REF!,6,FALSE),"")</f>
        <v/>
      </c>
      <c r="G50" s="17">
        <v>170000</v>
      </c>
      <c r="H50" s="17">
        <v>10000</v>
      </c>
      <c r="I50" s="17" t="str">
        <f>IFERROR(VLOOKUP(B50,#REF!,9,FALSE),"")</f>
        <v/>
      </c>
      <c r="J50" s="17">
        <v>0</v>
      </c>
      <c r="K50" s="18" t="str">
        <f>IFERROR(VLOOKUP(B50,#REF!,10,FALSE),"")</f>
        <v/>
      </c>
      <c r="L50" s="18" t="str">
        <f>IFERROR(VLOOKUP(B50,#REF!,11,FALSE),"")</f>
        <v/>
      </c>
      <c r="M50" s="18"/>
      <c r="N50" s="18" t="str">
        <f>IFERROR(VLOOKUP(B50,#REF!,12,FALSE),"")</f>
        <v/>
      </c>
      <c r="O50" s="17">
        <v>0</v>
      </c>
      <c r="P50" s="17">
        <v>0</v>
      </c>
      <c r="Q50" s="17">
        <v>0</v>
      </c>
      <c r="R50" s="19">
        <v>170000</v>
      </c>
      <c r="S50" s="20" t="s">
        <v>35</v>
      </c>
      <c r="T50" s="21" t="s">
        <v>35</v>
      </c>
      <c r="U50" s="19">
        <v>0</v>
      </c>
      <c r="V50" s="17" t="s">
        <v>35</v>
      </c>
      <c r="W50" s="22" t="s">
        <v>36</v>
      </c>
      <c r="X50" s="23" t="str">
        <f t="shared" si="5"/>
        <v>E</v>
      </c>
      <c r="Y50" s="17">
        <v>0</v>
      </c>
      <c r="Z50" s="17">
        <v>0</v>
      </c>
      <c r="AA50" s="17">
        <v>0</v>
      </c>
      <c r="AB50" s="17">
        <v>0</v>
      </c>
      <c r="AC50" s="15" t="s">
        <v>37</v>
      </c>
    </row>
    <row r="51" spans="1:29">
      <c r="A51" s="13" t="str">
        <f t="shared" si="3"/>
        <v>None</v>
      </c>
      <c r="B51" s="14" t="s">
        <v>87</v>
      </c>
      <c r="C51" s="15" t="s">
        <v>58</v>
      </c>
      <c r="D51" s="16">
        <f>IFERROR(VLOOKUP(B51,#REF!,3,FALSE),0)</f>
        <v>0</v>
      </c>
      <c r="E51" s="18" t="str">
        <f t="shared" si="4"/>
        <v>前八週無拉料</v>
      </c>
      <c r="F51" s="16" t="str">
        <f>IFERROR(VLOOKUP(B51,#REF!,6,FALSE),"")</f>
        <v/>
      </c>
      <c r="G51" s="17">
        <v>0</v>
      </c>
      <c r="H51" s="17">
        <v>0</v>
      </c>
      <c r="I51" s="17" t="str">
        <f>IFERROR(VLOOKUP(B51,#REF!,9,FALSE),"")</f>
        <v/>
      </c>
      <c r="J51" s="17">
        <v>0</v>
      </c>
      <c r="K51" s="18" t="str">
        <f>IFERROR(VLOOKUP(B51,#REF!,10,FALSE),"")</f>
        <v/>
      </c>
      <c r="L51" s="18" t="str">
        <f>IFERROR(VLOOKUP(B51,#REF!,11,FALSE),"")</f>
        <v/>
      </c>
      <c r="M51" s="18"/>
      <c r="N51" s="18" t="str">
        <f>IFERROR(VLOOKUP(B51,#REF!,12,FALSE),"")</f>
        <v/>
      </c>
      <c r="O51" s="17">
        <v>0</v>
      </c>
      <c r="P51" s="17">
        <v>0</v>
      </c>
      <c r="Q51" s="17">
        <v>0</v>
      </c>
      <c r="R51" s="19">
        <v>0</v>
      </c>
      <c r="S51" s="20" t="s">
        <v>35</v>
      </c>
      <c r="T51" s="21" t="s">
        <v>35</v>
      </c>
      <c r="U51" s="19">
        <v>0</v>
      </c>
      <c r="V51" s="17" t="s">
        <v>35</v>
      </c>
      <c r="W51" s="22" t="s">
        <v>36</v>
      </c>
      <c r="X51" s="23" t="str">
        <f t="shared" si="5"/>
        <v>E</v>
      </c>
      <c r="Y51" s="17">
        <v>0</v>
      </c>
      <c r="Z51" s="17">
        <v>0</v>
      </c>
      <c r="AA51" s="17">
        <v>0</v>
      </c>
      <c r="AB51" s="17">
        <v>0</v>
      </c>
      <c r="AC51" s="15" t="s">
        <v>37</v>
      </c>
    </row>
    <row r="52" spans="1:29">
      <c r="A52" s="13" t="str">
        <f t="shared" si="3"/>
        <v>OverStock</v>
      </c>
      <c r="B52" s="14" t="s">
        <v>88</v>
      </c>
      <c r="C52" s="15" t="s">
        <v>58</v>
      </c>
      <c r="D52" s="16">
        <f>IFERROR(VLOOKUP(B52,#REF!,3,FALSE),0)</f>
        <v>0</v>
      </c>
      <c r="E52" s="18">
        <f t="shared" si="4"/>
        <v>9.9</v>
      </c>
      <c r="F52" s="16" t="str">
        <f>IFERROR(VLOOKUP(B52,#REF!,6,FALSE),"")</f>
        <v/>
      </c>
      <c r="G52" s="17">
        <v>4445000</v>
      </c>
      <c r="H52" s="17">
        <v>55000</v>
      </c>
      <c r="I52" s="17" t="str">
        <f>IFERROR(VLOOKUP(B52,#REF!,9,FALSE),"")</f>
        <v/>
      </c>
      <c r="J52" s="17">
        <v>2215000</v>
      </c>
      <c r="K52" s="18" t="str">
        <f>IFERROR(VLOOKUP(B52,#REF!,10,FALSE),"")</f>
        <v/>
      </c>
      <c r="L52" s="18" t="str">
        <f>IFERROR(VLOOKUP(B52,#REF!,11,FALSE),"")</f>
        <v/>
      </c>
      <c r="M52" s="18"/>
      <c r="N52" s="18" t="str">
        <f>IFERROR(VLOOKUP(B52,#REF!,12,FALSE),"")</f>
        <v/>
      </c>
      <c r="O52" s="17">
        <v>0</v>
      </c>
      <c r="P52" s="17">
        <v>1060000</v>
      </c>
      <c r="Q52" s="17">
        <v>1155000</v>
      </c>
      <c r="R52" s="19">
        <v>6660000</v>
      </c>
      <c r="S52" s="20">
        <v>29.7</v>
      </c>
      <c r="T52" s="21">
        <v>25.2</v>
      </c>
      <c r="U52" s="19">
        <v>224375</v>
      </c>
      <c r="V52" s="17">
        <v>264312</v>
      </c>
      <c r="W52" s="22">
        <v>1.2</v>
      </c>
      <c r="X52" s="23">
        <f t="shared" si="5"/>
        <v>100</v>
      </c>
      <c r="Y52" s="17">
        <v>559834</v>
      </c>
      <c r="Z52" s="17">
        <v>1212221</v>
      </c>
      <c r="AA52" s="17">
        <v>1086894</v>
      </c>
      <c r="AB52" s="17">
        <v>367489</v>
      </c>
      <c r="AC52" s="15" t="s">
        <v>37</v>
      </c>
    </row>
    <row r="53" spans="1:29">
      <c r="A53" s="13" t="str">
        <f t="shared" si="3"/>
        <v>OverStock</v>
      </c>
      <c r="B53" s="14" t="s">
        <v>89</v>
      </c>
      <c r="C53" s="15" t="s">
        <v>58</v>
      </c>
      <c r="D53" s="16">
        <f>IFERROR(VLOOKUP(B53,#REF!,3,FALSE),0)</f>
        <v>0</v>
      </c>
      <c r="E53" s="18">
        <f t="shared" si="4"/>
        <v>136</v>
      </c>
      <c r="F53" s="16" t="str">
        <f>IFERROR(VLOOKUP(B53,#REF!,6,FALSE),"")</f>
        <v/>
      </c>
      <c r="G53" s="17">
        <v>135000</v>
      </c>
      <c r="H53" s="17">
        <v>45000</v>
      </c>
      <c r="I53" s="17" t="str">
        <f>IFERROR(VLOOKUP(B53,#REF!,9,FALSE),"")</f>
        <v/>
      </c>
      <c r="J53" s="17">
        <v>85000</v>
      </c>
      <c r="K53" s="18" t="str">
        <f>IFERROR(VLOOKUP(B53,#REF!,10,FALSE),"")</f>
        <v/>
      </c>
      <c r="L53" s="18" t="str">
        <f>IFERROR(VLOOKUP(B53,#REF!,11,FALSE),"")</f>
        <v/>
      </c>
      <c r="M53" s="18"/>
      <c r="N53" s="18" t="str">
        <f>IFERROR(VLOOKUP(B53,#REF!,12,FALSE),"")</f>
        <v/>
      </c>
      <c r="O53" s="17">
        <v>0</v>
      </c>
      <c r="P53" s="17">
        <v>80000</v>
      </c>
      <c r="Q53" s="17">
        <v>5000</v>
      </c>
      <c r="R53" s="19">
        <v>220000</v>
      </c>
      <c r="S53" s="20">
        <v>352</v>
      </c>
      <c r="T53" s="21" t="s">
        <v>35</v>
      </c>
      <c r="U53" s="19">
        <v>625</v>
      </c>
      <c r="V53" s="17" t="s">
        <v>35</v>
      </c>
      <c r="W53" s="22" t="s">
        <v>36</v>
      </c>
      <c r="X53" s="23" t="str">
        <f t="shared" si="5"/>
        <v>E</v>
      </c>
      <c r="Y53" s="17">
        <v>0</v>
      </c>
      <c r="Z53" s="17">
        <v>0</v>
      </c>
      <c r="AA53" s="17">
        <v>0</v>
      </c>
      <c r="AB53" s="17">
        <v>0</v>
      </c>
      <c r="AC53" s="15" t="s">
        <v>37</v>
      </c>
    </row>
    <row r="54" spans="1:29">
      <c r="A54" s="13" t="str">
        <f t="shared" si="3"/>
        <v>None</v>
      </c>
      <c r="B54" s="14" t="s">
        <v>90</v>
      </c>
      <c r="C54" s="15" t="s">
        <v>58</v>
      </c>
      <c r="D54" s="16">
        <f>IFERROR(VLOOKUP(B54,#REF!,3,FALSE),0)</f>
        <v>0</v>
      </c>
      <c r="E54" s="18" t="str">
        <f t="shared" si="4"/>
        <v>前八週無拉料</v>
      </c>
      <c r="F54" s="16" t="str">
        <f>IFERROR(VLOOKUP(B54,#REF!,6,FALSE),"")</f>
        <v/>
      </c>
      <c r="G54" s="17">
        <v>0</v>
      </c>
      <c r="H54" s="17">
        <v>0</v>
      </c>
      <c r="I54" s="17" t="str">
        <f>IFERROR(VLOOKUP(B54,#REF!,9,FALSE),"")</f>
        <v/>
      </c>
      <c r="J54" s="17">
        <v>0</v>
      </c>
      <c r="K54" s="18" t="str">
        <f>IFERROR(VLOOKUP(B54,#REF!,10,FALSE),"")</f>
        <v/>
      </c>
      <c r="L54" s="18" t="str">
        <f>IFERROR(VLOOKUP(B54,#REF!,11,FALSE),"")</f>
        <v/>
      </c>
      <c r="M54" s="18"/>
      <c r="N54" s="18" t="str">
        <f>IFERROR(VLOOKUP(B54,#REF!,12,FALSE),"")</f>
        <v/>
      </c>
      <c r="O54" s="17">
        <v>0</v>
      </c>
      <c r="P54" s="17">
        <v>0</v>
      </c>
      <c r="Q54" s="17">
        <v>0</v>
      </c>
      <c r="R54" s="19">
        <v>0</v>
      </c>
      <c r="S54" s="20" t="s">
        <v>35</v>
      </c>
      <c r="T54" s="21" t="s">
        <v>35</v>
      </c>
      <c r="U54" s="19">
        <v>0</v>
      </c>
      <c r="V54" s="17" t="s">
        <v>35</v>
      </c>
      <c r="W54" s="22" t="s">
        <v>36</v>
      </c>
      <c r="X54" s="23" t="str">
        <f t="shared" si="5"/>
        <v>E</v>
      </c>
      <c r="Y54" s="17">
        <v>0</v>
      </c>
      <c r="Z54" s="17">
        <v>0</v>
      </c>
      <c r="AA54" s="17">
        <v>0</v>
      </c>
      <c r="AB54" s="17">
        <v>0</v>
      </c>
      <c r="AC54" s="15" t="s">
        <v>37</v>
      </c>
    </row>
    <row r="55" spans="1:29">
      <c r="A55" s="13" t="str">
        <f t="shared" si="3"/>
        <v>FCST</v>
      </c>
      <c r="B55" s="14" t="s">
        <v>91</v>
      </c>
      <c r="C55" s="15" t="s">
        <v>58</v>
      </c>
      <c r="D55" s="16">
        <f>IFERROR(VLOOKUP(B55,#REF!,3,FALSE),0)</f>
        <v>0</v>
      </c>
      <c r="E55" s="18" t="str">
        <f t="shared" si="4"/>
        <v>前八週無拉料</v>
      </c>
      <c r="F55" s="16" t="str">
        <f>IFERROR(VLOOKUP(B55,#REF!,6,FALSE),"")</f>
        <v/>
      </c>
      <c r="G55" s="17">
        <v>0</v>
      </c>
      <c r="H55" s="17">
        <v>0</v>
      </c>
      <c r="I55" s="17" t="str">
        <f>IFERROR(VLOOKUP(B55,#REF!,9,FALSE),"")</f>
        <v/>
      </c>
      <c r="J55" s="17">
        <v>3000</v>
      </c>
      <c r="K55" s="18" t="str">
        <f>IFERROR(VLOOKUP(B55,#REF!,10,FALSE),"")</f>
        <v/>
      </c>
      <c r="L55" s="18" t="str">
        <f>IFERROR(VLOOKUP(B55,#REF!,11,FALSE),"")</f>
        <v/>
      </c>
      <c r="M55" s="18"/>
      <c r="N55" s="18" t="str">
        <f>IFERROR(VLOOKUP(B55,#REF!,12,FALSE),"")</f>
        <v/>
      </c>
      <c r="O55" s="17">
        <v>0</v>
      </c>
      <c r="P55" s="17">
        <v>0</v>
      </c>
      <c r="Q55" s="17">
        <v>3000</v>
      </c>
      <c r="R55" s="19">
        <v>3000</v>
      </c>
      <c r="S55" s="20" t="s">
        <v>35</v>
      </c>
      <c r="T55" s="21">
        <v>23.3</v>
      </c>
      <c r="U55" s="19">
        <v>0</v>
      </c>
      <c r="V55" s="17">
        <v>129</v>
      </c>
      <c r="W55" s="22" t="s">
        <v>41</v>
      </c>
      <c r="X55" s="23" t="str">
        <f t="shared" si="5"/>
        <v>F</v>
      </c>
      <c r="Y55" s="17">
        <v>0</v>
      </c>
      <c r="Z55" s="17">
        <v>1164</v>
      </c>
      <c r="AA55" s="17">
        <v>0</v>
      </c>
      <c r="AB55" s="17">
        <v>0</v>
      </c>
      <c r="AC55" s="15" t="s">
        <v>37</v>
      </c>
    </row>
    <row r="56" spans="1:29">
      <c r="A56" s="13" t="str">
        <f t="shared" si="3"/>
        <v>ZeroZero</v>
      </c>
      <c r="B56" s="14" t="s">
        <v>92</v>
      </c>
      <c r="C56" s="15" t="s">
        <v>58</v>
      </c>
      <c r="D56" s="16">
        <f>IFERROR(VLOOKUP(B56,#REF!,3,FALSE),0)</f>
        <v>0</v>
      </c>
      <c r="E56" s="18" t="str">
        <f t="shared" si="4"/>
        <v>前八週無拉料</v>
      </c>
      <c r="F56" s="16" t="str">
        <f>IFERROR(VLOOKUP(B56,#REF!,6,FALSE),"")</f>
        <v/>
      </c>
      <c r="G56" s="17">
        <v>115000</v>
      </c>
      <c r="H56" s="17">
        <v>10000</v>
      </c>
      <c r="I56" s="17" t="str">
        <f>IFERROR(VLOOKUP(B56,#REF!,9,FALSE),"")</f>
        <v/>
      </c>
      <c r="J56" s="17">
        <v>30000</v>
      </c>
      <c r="K56" s="18" t="str">
        <f>IFERROR(VLOOKUP(B56,#REF!,10,FALSE),"")</f>
        <v/>
      </c>
      <c r="L56" s="18" t="str">
        <f>IFERROR(VLOOKUP(B56,#REF!,11,FALSE),"")</f>
        <v/>
      </c>
      <c r="M56" s="18"/>
      <c r="N56" s="18" t="str">
        <f>IFERROR(VLOOKUP(B56,#REF!,12,FALSE),"")</f>
        <v/>
      </c>
      <c r="O56" s="17">
        <v>0</v>
      </c>
      <c r="P56" s="17">
        <v>30000</v>
      </c>
      <c r="Q56" s="17">
        <v>0</v>
      </c>
      <c r="R56" s="19">
        <v>145000</v>
      </c>
      <c r="S56" s="20" t="s">
        <v>35</v>
      </c>
      <c r="T56" s="21" t="s">
        <v>35</v>
      </c>
      <c r="U56" s="19">
        <v>0</v>
      </c>
      <c r="V56" s="17" t="s">
        <v>35</v>
      </c>
      <c r="W56" s="22" t="s">
        <v>36</v>
      </c>
      <c r="X56" s="23" t="str">
        <f t="shared" si="5"/>
        <v>E</v>
      </c>
      <c r="Y56" s="17">
        <v>0</v>
      </c>
      <c r="Z56" s="17">
        <v>0</v>
      </c>
      <c r="AA56" s="17">
        <v>0</v>
      </c>
      <c r="AB56" s="17">
        <v>0</v>
      </c>
      <c r="AC56" s="15" t="s">
        <v>37</v>
      </c>
    </row>
    <row r="57" spans="1:29">
      <c r="A57" s="13" t="str">
        <f t="shared" si="3"/>
        <v>FCST</v>
      </c>
      <c r="B57" s="14" t="s">
        <v>93</v>
      </c>
      <c r="C57" s="15" t="s">
        <v>58</v>
      </c>
      <c r="D57" s="16">
        <f>IFERROR(VLOOKUP(B57,#REF!,3,FALSE),0)</f>
        <v>0</v>
      </c>
      <c r="E57" s="18" t="str">
        <f t="shared" si="4"/>
        <v>前八週無拉料</v>
      </c>
      <c r="F57" s="16" t="str">
        <f>IFERROR(VLOOKUP(B57,#REF!,6,FALSE),"")</f>
        <v/>
      </c>
      <c r="G57" s="17">
        <v>0</v>
      </c>
      <c r="H57" s="17">
        <v>0</v>
      </c>
      <c r="I57" s="17" t="str">
        <f>IFERROR(VLOOKUP(B57,#REF!,9,FALSE),"")</f>
        <v/>
      </c>
      <c r="J57" s="17">
        <v>0</v>
      </c>
      <c r="K57" s="18" t="str">
        <f>IFERROR(VLOOKUP(B57,#REF!,10,FALSE),"")</f>
        <v/>
      </c>
      <c r="L57" s="18" t="str">
        <f>IFERROR(VLOOKUP(B57,#REF!,11,FALSE),"")</f>
        <v/>
      </c>
      <c r="M57" s="18"/>
      <c r="N57" s="18" t="str">
        <f>IFERROR(VLOOKUP(B57,#REF!,12,FALSE),"")</f>
        <v/>
      </c>
      <c r="O57" s="17">
        <v>0</v>
      </c>
      <c r="P57" s="17">
        <v>0</v>
      </c>
      <c r="Q57" s="17">
        <v>0</v>
      </c>
      <c r="R57" s="19">
        <v>0</v>
      </c>
      <c r="S57" s="20" t="s">
        <v>35</v>
      </c>
      <c r="T57" s="21">
        <v>0</v>
      </c>
      <c r="U57" s="19">
        <v>0</v>
      </c>
      <c r="V57" s="17">
        <v>1</v>
      </c>
      <c r="W57" s="22" t="s">
        <v>41</v>
      </c>
      <c r="X57" s="23" t="str">
        <f t="shared" si="5"/>
        <v>F</v>
      </c>
      <c r="Y57" s="17">
        <v>5</v>
      </c>
      <c r="Z57" s="17">
        <v>0</v>
      </c>
      <c r="AA57" s="17">
        <v>0</v>
      </c>
      <c r="AB57" s="17">
        <v>0</v>
      </c>
      <c r="AC57" s="15" t="s">
        <v>37</v>
      </c>
    </row>
    <row r="58" spans="1:29">
      <c r="A58" s="13" t="str">
        <f t="shared" si="3"/>
        <v>ZeroZero</v>
      </c>
      <c r="B58" s="14" t="s">
        <v>94</v>
      </c>
      <c r="C58" s="15" t="s">
        <v>58</v>
      </c>
      <c r="D58" s="16">
        <f>IFERROR(VLOOKUP(B58,#REF!,3,FALSE),0)</f>
        <v>0</v>
      </c>
      <c r="E58" s="18" t="str">
        <f t="shared" si="4"/>
        <v>前八週無拉料</v>
      </c>
      <c r="F58" s="16" t="str">
        <f>IFERROR(VLOOKUP(B58,#REF!,6,FALSE),"")</f>
        <v/>
      </c>
      <c r="G58" s="17">
        <v>750000</v>
      </c>
      <c r="H58" s="17">
        <v>360000</v>
      </c>
      <c r="I58" s="17" t="str">
        <f>IFERROR(VLOOKUP(B58,#REF!,9,FALSE),"")</f>
        <v/>
      </c>
      <c r="J58" s="17">
        <v>0</v>
      </c>
      <c r="K58" s="18" t="str">
        <f>IFERROR(VLOOKUP(B58,#REF!,10,FALSE),"")</f>
        <v/>
      </c>
      <c r="L58" s="18" t="str">
        <f>IFERROR(VLOOKUP(B58,#REF!,11,FALSE),"")</f>
        <v/>
      </c>
      <c r="M58" s="18"/>
      <c r="N58" s="18" t="str">
        <f>IFERROR(VLOOKUP(B58,#REF!,12,FALSE),"")</f>
        <v/>
      </c>
      <c r="O58" s="17">
        <v>0</v>
      </c>
      <c r="P58" s="17">
        <v>0</v>
      </c>
      <c r="Q58" s="17">
        <v>0</v>
      </c>
      <c r="R58" s="19">
        <v>750000</v>
      </c>
      <c r="S58" s="20" t="s">
        <v>35</v>
      </c>
      <c r="T58" s="21" t="s">
        <v>35</v>
      </c>
      <c r="U58" s="19">
        <v>0</v>
      </c>
      <c r="V58" s="17" t="s">
        <v>35</v>
      </c>
      <c r="W58" s="22" t="s">
        <v>36</v>
      </c>
      <c r="X58" s="23" t="str">
        <f t="shared" si="5"/>
        <v>E</v>
      </c>
      <c r="Y58" s="17">
        <v>0</v>
      </c>
      <c r="Z58" s="17">
        <v>0</v>
      </c>
      <c r="AA58" s="17">
        <v>0</v>
      </c>
      <c r="AB58" s="17">
        <v>0</v>
      </c>
      <c r="AC58" s="15" t="s">
        <v>37</v>
      </c>
    </row>
    <row r="59" spans="1:29">
      <c r="A59" s="13" t="str">
        <f t="shared" si="3"/>
        <v>None</v>
      </c>
      <c r="B59" s="14" t="s">
        <v>95</v>
      </c>
      <c r="C59" s="15" t="s">
        <v>52</v>
      </c>
      <c r="D59" s="16">
        <f>IFERROR(VLOOKUP(B59,#REF!,3,FALSE),0)</f>
        <v>0</v>
      </c>
      <c r="E59" s="18" t="str">
        <f t="shared" si="4"/>
        <v>前八週無拉料</v>
      </c>
      <c r="F59" s="16" t="str">
        <f>IFERROR(VLOOKUP(B59,#REF!,6,FALSE),"")</f>
        <v/>
      </c>
      <c r="G59" s="17">
        <v>0</v>
      </c>
      <c r="H59" s="17">
        <v>0</v>
      </c>
      <c r="I59" s="17" t="str">
        <f>IFERROR(VLOOKUP(B59,#REF!,9,FALSE),"")</f>
        <v/>
      </c>
      <c r="J59" s="17">
        <v>0</v>
      </c>
      <c r="K59" s="18" t="str">
        <f>IFERROR(VLOOKUP(B59,#REF!,10,FALSE),"")</f>
        <v/>
      </c>
      <c r="L59" s="18" t="str">
        <f>IFERROR(VLOOKUP(B59,#REF!,11,FALSE),"")</f>
        <v/>
      </c>
      <c r="M59" s="18"/>
      <c r="N59" s="18" t="str">
        <f>IFERROR(VLOOKUP(B59,#REF!,12,FALSE),"")</f>
        <v/>
      </c>
      <c r="O59" s="17">
        <v>0</v>
      </c>
      <c r="P59" s="17">
        <v>0</v>
      </c>
      <c r="Q59" s="17">
        <v>0</v>
      </c>
      <c r="R59" s="19">
        <v>0</v>
      </c>
      <c r="S59" s="20" t="s">
        <v>35</v>
      </c>
      <c r="T59" s="21" t="s">
        <v>35</v>
      </c>
      <c r="U59" s="19">
        <v>0</v>
      </c>
      <c r="V59" s="17">
        <v>0</v>
      </c>
      <c r="W59" s="22" t="s">
        <v>36</v>
      </c>
      <c r="X59" s="23" t="str">
        <f t="shared" si="5"/>
        <v>E</v>
      </c>
      <c r="Y59" s="17">
        <v>0</v>
      </c>
      <c r="Z59" s="17">
        <v>0</v>
      </c>
      <c r="AA59" s="17">
        <v>0</v>
      </c>
      <c r="AB59" s="17">
        <v>0</v>
      </c>
      <c r="AC59" s="15" t="s">
        <v>37</v>
      </c>
    </row>
    <row r="60" spans="1:29">
      <c r="A60" s="13" t="str">
        <f t="shared" si="3"/>
        <v>Normal</v>
      </c>
      <c r="B60" s="14" t="s">
        <v>96</v>
      </c>
      <c r="C60" s="15" t="s">
        <v>52</v>
      </c>
      <c r="D60" s="16">
        <f>IFERROR(VLOOKUP(B60,#REF!,3,FALSE),0)</f>
        <v>0</v>
      </c>
      <c r="E60" s="18">
        <f t="shared" si="4"/>
        <v>9.3000000000000007</v>
      </c>
      <c r="F60" s="16" t="str">
        <f>IFERROR(VLOOKUP(B60,#REF!,6,FALSE),"")</f>
        <v/>
      </c>
      <c r="G60" s="17">
        <v>21000</v>
      </c>
      <c r="H60" s="17">
        <v>0</v>
      </c>
      <c r="I60" s="17" t="str">
        <f>IFERROR(VLOOKUP(B60,#REF!,9,FALSE),"")</f>
        <v/>
      </c>
      <c r="J60" s="17">
        <v>21000</v>
      </c>
      <c r="K60" s="18" t="str">
        <f>IFERROR(VLOOKUP(B60,#REF!,10,FALSE),"")</f>
        <v/>
      </c>
      <c r="L60" s="18" t="str">
        <f>IFERROR(VLOOKUP(B60,#REF!,11,FALSE),"")</f>
        <v/>
      </c>
      <c r="M60" s="18"/>
      <c r="N60" s="18" t="str">
        <f>IFERROR(VLOOKUP(B60,#REF!,12,FALSE),"")</f>
        <v/>
      </c>
      <c r="O60" s="17">
        <v>0</v>
      </c>
      <c r="P60" s="17">
        <v>21000</v>
      </c>
      <c r="Q60" s="17">
        <v>0</v>
      </c>
      <c r="R60" s="19">
        <v>42000</v>
      </c>
      <c r="S60" s="20">
        <v>18.7</v>
      </c>
      <c r="T60" s="21">
        <v>44.1</v>
      </c>
      <c r="U60" s="19">
        <v>2250</v>
      </c>
      <c r="V60" s="17">
        <v>952</v>
      </c>
      <c r="W60" s="22">
        <v>0.4</v>
      </c>
      <c r="X60" s="23">
        <f t="shared" si="5"/>
        <v>50</v>
      </c>
      <c r="Y60" s="17">
        <v>620</v>
      </c>
      <c r="Z60" s="17">
        <v>5588</v>
      </c>
      <c r="AA60" s="17">
        <v>3338</v>
      </c>
      <c r="AB60" s="17">
        <v>1040</v>
      </c>
      <c r="AC60" s="15" t="s">
        <v>37</v>
      </c>
    </row>
    <row r="61" spans="1:29">
      <c r="A61" s="13" t="str">
        <f t="shared" si="3"/>
        <v>Normal</v>
      </c>
      <c r="B61" s="14" t="s">
        <v>97</v>
      </c>
      <c r="C61" s="15" t="s">
        <v>52</v>
      </c>
      <c r="D61" s="16">
        <f>IFERROR(VLOOKUP(B61,#REF!,3,FALSE),0)</f>
        <v>0</v>
      </c>
      <c r="E61" s="18">
        <f t="shared" si="4"/>
        <v>12</v>
      </c>
      <c r="F61" s="16" t="str">
        <f>IFERROR(VLOOKUP(B61,#REF!,6,FALSE),"")</f>
        <v/>
      </c>
      <c r="G61" s="17">
        <v>6000</v>
      </c>
      <c r="H61" s="17">
        <v>3000</v>
      </c>
      <c r="I61" s="17" t="str">
        <f>IFERROR(VLOOKUP(B61,#REF!,9,FALSE),"")</f>
        <v/>
      </c>
      <c r="J61" s="17">
        <v>18000</v>
      </c>
      <c r="K61" s="18" t="str">
        <f>IFERROR(VLOOKUP(B61,#REF!,10,FALSE),"")</f>
        <v/>
      </c>
      <c r="L61" s="18" t="str">
        <f>IFERROR(VLOOKUP(B61,#REF!,11,FALSE),"")</f>
        <v/>
      </c>
      <c r="M61" s="18"/>
      <c r="N61" s="18" t="str">
        <f>IFERROR(VLOOKUP(B61,#REF!,12,FALSE),"")</f>
        <v/>
      </c>
      <c r="O61" s="17">
        <v>0</v>
      </c>
      <c r="P61" s="17">
        <v>6000</v>
      </c>
      <c r="Q61" s="17">
        <v>12000</v>
      </c>
      <c r="R61" s="19">
        <v>24000</v>
      </c>
      <c r="S61" s="20">
        <v>16</v>
      </c>
      <c r="T61" s="21">
        <v>9.6999999999999993</v>
      </c>
      <c r="U61" s="19">
        <v>1500</v>
      </c>
      <c r="V61" s="17">
        <v>2484</v>
      </c>
      <c r="W61" s="22">
        <v>1.7</v>
      </c>
      <c r="X61" s="23">
        <f t="shared" si="5"/>
        <v>100</v>
      </c>
      <c r="Y61" s="17">
        <v>6000</v>
      </c>
      <c r="Z61" s="17">
        <v>8880</v>
      </c>
      <c r="AA61" s="17">
        <v>7480</v>
      </c>
      <c r="AB61" s="17">
        <v>0</v>
      </c>
      <c r="AC61" s="15" t="s">
        <v>37</v>
      </c>
    </row>
    <row r="62" spans="1:29">
      <c r="A62" s="13" t="str">
        <f t="shared" si="3"/>
        <v>None</v>
      </c>
      <c r="B62" s="14" t="s">
        <v>98</v>
      </c>
      <c r="C62" s="15" t="s">
        <v>99</v>
      </c>
      <c r="D62" s="16">
        <f>IFERROR(VLOOKUP(B62,#REF!,3,FALSE),0)</f>
        <v>0</v>
      </c>
      <c r="E62" s="18" t="str">
        <f t="shared" si="4"/>
        <v>前八週無拉料</v>
      </c>
      <c r="F62" s="16" t="str">
        <f>IFERROR(VLOOKUP(B62,#REF!,6,FALSE),"")</f>
        <v/>
      </c>
      <c r="G62" s="17">
        <v>0</v>
      </c>
      <c r="H62" s="17">
        <v>0</v>
      </c>
      <c r="I62" s="17" t="str">
        <f>IFERROR(VLOOKUP(B62,#REF!,9,FALSE),"")</f>
        <v/>
      </c>
      <c r="J62" s="17">
        <v>0</v>
      </c>
      <c r="K62" s="18" t="str">
        <f>IFERROR(VLOOKUP(B62,#REF!,10,FALSE),"")</f>
        <v/>
      </c>
      <c r="L62" s="18" t="str">
        <f>IFERROR(VLOOKUP(B62,#REF!,11,FALSE),"")</f>
        <v/>
      </c>
      <c r="M62" s="18"/>
      <c r="N62" s="18" t="str">
        <f>IFERROR(VLOOKUP(B62,#REF!,12,FALSE),"")</f>
        <v/>
      </c>
      <c r="O62" s="17">
        <v>0</v>
      </c>
      <c r="P62" s="17">
        <v>0</v>
      </c>
      <c r="Q62" s="17">
        <v>0</v>
      </c>
      <c r="R62" s="19">
        <v>0</v>
      </c>
      <c r="S62" s="20" t="s">
        <v>35</v>
      </c>
      <c r="T62" s="21" t="s">
        <v>35</v>
      </c>
      <c r="U62" s="19">
        <v>0</v>
      </c>
      <c r="V62" s="17" t="s">
        <v>35</v>
      </c>
      <c r="W62" s="22" t="s">
        <v>36</v>
      </c>
      <c r="X62" s="23" t="str">
        <f t="shared" si="5"/>
        <v>E</v>
      </c>
      <c r="Y62" s="17">
        <v>0</v>
      </c>
      <c r="Z62" s="17">
        <v>0</v>
      </c>
      <c r="AA62" s="17">
        <v>0</v>
      </c>
      <c r="AB62" s="17">
        <v>0</v>
      </c>
      <c r="AC62" s="15" t="s">
        <v>37</v>
      </c>
    </row>
    <row r="63" spans="1:29">
      <c r="A63" s="13" t="str">
        <f t="shared" si="3"/>
        <v>None</v>
      </c>
      <c r="B63" s="14" t="s">
        <v>100</v>
      </c>
      <c r="C63" s="15" t="s">
        <v>99</v>
      </c>
      <c r="D63" s="16">
        <f>IFERROR(VLOOKUP(B63,#REF!,3,FALSE),0)</f>
        <v>0</v>
      </c>
      <c r="E63" s="18" t="str">
        <f t="shared" si="4"/>
        <v>前八週無拉料</v>
      </c>
      <c r="F63" s="16" t="str">
        <f>IFERROR(VLOOKUP(B63,#REF!,6,FALSE),"")</f>
        <v/>
      </c>
      <c r="G63" s="17">
        <v>0</v>
      </c>
      <c r="H63" s="17">
        <v>0</v>
      </c>
      <c r="I63" s="17" t="str">
        <f>IFERROR(VLOOKUP(B63,#REF!,9,FALSE),"")</f>
        <v/>
      </c>
      <c r="J63" s="17">
        <v>0</v>
      </c>
      <c r="K63" s="18" t="str">
        <f>IFERROR(VLOOKUP(B63,#REF!,10,FALSE),"")</f>
        <v/>
      </c>
      <c r="L63" s="18" t="str">
        <f>IFERROR(VLOOKUP(B63,#REF!,11,FALSE),"")</f>
        <v/>
      </c>
      <c r="M63" s="18"/>
      <c r="N63" s="18" t="str">
        <f>IFERROR(VLOOKUP(B63,#REF!,12,FALSE),"")</f>
        <v/>
      </c>
      <c r="O63" s="17">
        <v>0</v>
      </c>
      <c r="P63" s="17">
        <v>0</v>
      </c>
      <c r="Q63" s="17">
        <v>0</v>
      </c>
      <c r="R63" s="19">
        <v>0</v>
      </c>
      <c r="S63" s="20" t="s">
        <v>35</v>
      </c>
      <c r="T63" s="21" t="s">
        <v>35</v>
      </c>
      <c r="U63" s="19">
        <v>0</v>
      </c>
      <c r="V63" s="17" t="s">
        <v>35</v>
      </c>
      <c r="W63" s="22" t="s">
        <v>36</v>
      </c>
      <c r="X63" s="23" t="str">
        <f t="shared" si="5"/>
        <v>E</v>
      </c>
      <c r="Y63" s="17">
        <v>0</v>
      </c>
      <c r="Z63" s="17">
        <v>0</v>
      </c>
      <c r="AA63" s="17">
        <v>0</v>
      </c>
      <c r="AB63" s="17">
        <v>0</v>
      </c>
      <c r="AC63" s="15" t="s">
        <v>37</v>
      </c>
    </row>
    <row r="64" spans="1:29">
      <c r="A64" s="13" t="str">
        <f t="shared" si="3"/>
        <v>Normal</v>
      </c>
      <c r="B64" s="14" t="s">
        <v>101</v>
      </c>
      <c r="C64" s="15" t="s">
        <v>52</v>
      </c>
      <c r="D64" s="16">
        <f>IFERROR(VLOOKUP(B64,#REF!,3,FALSE),0)</f>
        <v>0</v>
      </c>
      <c r="E64" s="18">
        <f t="shared" si="4"/>
        <v>5.3</v>
      </c>
      <c r="F64" s="16" t="str">
        <f>IFERROR(VLOOKUP(B64,#REF!,6,FALSE),"")</f>
        <v/>
      </c>
      <c r="G64" s="17">
        <v>12000</v>
      </c>
      <c r="H64" s="17">
        <v>12000</v>
      </c>
      <c r="I64" s="17" t="str">
        <f>IFERROR(VLOOKUP(B64,#REF!,9,FALSE),"")</f>
        <v/>
      </c>
      <c r="J64" s="17">
        <v>6000</v>
      </c>
      <c r="K64" s="18" t="str">
        <f>IFERROR(VLOOKUP(B64,#REF!,10,FALSE),"")</f>
        <v/>
      </c>
      <c r="L64" s="18" t="str">
        <f>IFERROR(VLOOKUP(B64,#REF!,11,FALSE),"")</f>
        <v/>
      </c>
      <c r="M64" s="18"/>
      <c r="N64" s="18" t="str">
        <f>IFERROR(VLOOKUP(B64,#REF!,12,FALSE),"")</f>
        <v/>
      </c>
      <c r="O64" s="17">
        <v>0</v>
      </c>
      <c r="P64" s="17">
        <v>6000</v>
      </c>
      <c r="Q64" s="17">
        <v>0</v>
      </c>
      <c r="R64" s="19">
        <v>18000</v>
      </c>
      <c r="S64" s="20">
        <v>16</v>
      </c>
      <c r="T64" s="21">
        <v>74.7</v>
      </c>
      <c r="U64" s="19">
        <v>1125</v>
      </c>
      <c r="V64" s="17">
        <v>241</v>
      </c>
      <c r="W64" s="22">
        <v>0.2</v>
      </c>
      <c r="X64" s="23">
        <f t="shared" si="5"/>
        <v>50</v>
      </c>
      <c r="Y64" s="17">
        <v>1361</v>
      </c>
      <c r="Z64" s="17">
        <v>30</v>
      </c>
      <c r="AA64" s="17">
        <v>1750</v>
      </c>
      <c r="AB64" s="17">
        <v>0</v>
      </c>
      <c r="AC64" s="15" t="s">
        <v>37</v>
      </c>
    </row>
    <row r="65" spans="1:29">
      <c r="A65" s="13" t="str">
        <f t="shared" si="3"/>
        <v>Normal</v>
      </c>
      <c r="B65" s="14" t="s">
        <v>38</v>
      </c>
      <c r="C65" s="15" t="s">
        <v>34</v>
      </c>
      <c r="D65" s="16">
        <f>IFERROR(VLOOKUP(B65,#REF!,3,FALSE),0)</f>
        <v>0</v>
      </c>
      <c r="E65" s="18">
        <f t="shared" si="4"/>
        <v>3.7</v>
      </c>
      <c r="F65" s="16" t="str">
        <f>IFERROR(VLOOKUP(B65,#REF!,6,FALSE),"")</f>
        <v/>
      </c>
      <c r="G65" s="17">
        <v>0</v>
      </c>
      <c r="H65" s="17">
        <v>0</v>
      </c>
      <c r="I65" s="17" t="str">
        <f>IFERROR(VLOOKUP(B65,#REF!,9,FALSE),"")</f>
        <v/>
      </c>
      <c r="J65" s="17">
        <v>70000</v>
      </c>
      <c r="K65" s="18" t="str">
        <f>IFERROR(VLOOKUP(B65,#REF!,10,FALSE),"")</f>
        <v/>
      </c>
      <c r="L65" s="18" t="str">
        <f>IFERROR(VLOOKUP(B65,#REF!,11,FALSE),"")</f>
        <v/>
      </c>
      <c r="M65" s="18"/>
      <c r="N65" s="18" t="str">
        <f>IFERROR(VLOOKUP(B65,#REF!,12,FALSE),"")</f>
        <v/>
      </c>
      <c r="O65" s="17">
        <v>0</v>
      </c>
      <c r="P65" s="17">
        <v>0</v>
      </c>
      <c r="Q65" s="17">
        <v>70000</v>
      </c>
      <c r="R65" s="19">
        <v>70000</v>
      </c>
      <c r="S65" s="20">
        <v>3.7</v>
      </c>
      <c r="T65" s="21" t="s">
        <v>35</v>
      </c>
      <c r="U65" s="19">
        <v>18750</v>
      </c>
      <c r="V65" s="17" t="s">
        <v>35</v>
      </c>
      <c r="W65" s="22" t="s">
        <v>36</v>
      </c>
      <c r="X65" s="23" t="str">
        <f t="shared" si="5"/>
        <v>E</v>
      </c>
      <c r="Y65" s="17">
        <v>0</v>
      </c>
      <c r="Z65" s="17">
        <v>0</v>
      </c>
      <c r="AA65" s="17">
        <v>0</v>
      </c>
      <c r="AB65" s="17">
        <v>0</v>
      </c>
      <c r="AC65" s="15" t="s">
        <v>37</v>
      </c>
    </row>
    <row r="66" spans="1:29">
      <c r="A66" s="13" t="str">
        <f t="shared" si="3"/>
        <v>Normal</v>
      </c>
      <c r="B66" s="14" t="s">
        <v>40</v>
      </c>
      <c r="C66" s="15" t="s">
        <v>34</v>
      </c>
      <c r="D66" s="16">
        <f>IFERROR(VLOOKUP(B66,#REF!,3,FALSE),0)</f>
        <v>0</v>
      </c>
      <c r="E66" s="18">
        <f t="shared" si="4"/>
        <v>0</v>
      </c>
      <c r="F66" s="16" t="str">
        <f>IFERROR(VLOOKUP(B66,#REF!,6,FALSE),"")</f>
        <v/>
      </c>
      <c r="G66" s="17">
        <v>0</v>
      </c>
      <c r="H66" s="17">
        <v>0</v>
      </c>
      <c r="I66" s="17" t="str">
        <f>IFERROR(VLOOKUP(B66,#REF!,9,FALSE),"")</f>
        <v/>
      </c>
      <c r="J66" s="17">
        <v>0</v>
      </c>
      <c r="K66" s="18" t="str">
        <f>IFERROR(VLOOKUP(B66,#REF!,10,FALSE),"")</f>
        <v/>
      </c>
      <c r="L66" s="18" t="str">
        <f>IFERROR(VLOOKUP(B66,#REF!,11,FALSE),"")</f>
        <v/>
      </c>
      <c r="M66" s="18"/>
      <c r="N66" s="18" t="str">
        <f>IFERROR(VLOOKUP(B66,#REF!,12,FALSE),"")</f>
        <v/>
      </c>
      <c r="O66" s="17">
        <v>0</v>
      </c>
      <c r="P66" s="17">
        <v>0</v>
      </c>
      <c r="Q66" s="17">
        <v>0</v>
      </c>
      <c r="R66" s="19">
        <v>0</v>
      </c>
      <c r="S66" s="20">
        <v>0</v>
      </c>
      <c r="T66" s="21" t="s">
        <v>35</v>
      </c>
      <c r="U66" s="19">
        <v>625</v>
      </c>
      <c r="V66" s="17" t="s">
        <v>35</v>
      </c>
      <c r="W66" s="22" t="s">
        <v>36</v>
      </c>
      <c r="X66" s="23" t="str">
        <f t="shared" si="5"/>
        <v>E</v>
      </c>
      <c r="Y66" s="17">
        <v>0</v>
      </c>
      <c r="Z66" s="17">
        <v>0</v>
      </c>
      <c r="AA66" s="17">
        <v>0</v>
      </c>
      <c r="AB66" s="17">
        <v>0</v>
      </c>
      <c r="AC66" s="15" t="s">
        <v>37</v>
      </c>
    </row>
    <row r="67" spans="1:29">
      <c r="A67" s="13" t="str">
        <f t="shared" si="3"/>
        <v>None</v>
      </c>
      <c r="B67" s="14" t="s">
        <v>42</v>
      </c>
      <c r="C67" s="15" t="s">
        <v>34</v>
      </c>
      <c r="D67" s="16">
        <f>IFERROR(VLOOKUP(B67,#REF!,3,FALSE),0)</f>
        <v>0</v>
      </c>
      <c r="E67" s="18" t="str">
        <f t="shared" si="4"/>
        <v>前八週無拉料</v>
      </c>
      <c r="F67" s="16" t="str">
        <f>IFERROR(VLOOKUP(B67,#REF!,6,FALSE),"")</f>
        <v/>
      </c>
      <c r="G67" s="17">
        <v>0</v>
      </c>
      <c r="H67" s="17">
        <v>0</v>
      </c>
      <c r="I67" s="17" t="str">
        <f>IFERROR(VLOOKUP(B67,#REF!,9,FALSE),"")</f>
        <v/>
      </c>
      <c r="J67" s="17">
        <v>0</v>
      </c>
      <c r="K67" s="18" t="str">
        <f>IFERROR(VLOOKUP(B67,#REF!,10,FALSE),"")</f>
        <v/>
      </c>
      <c r="L67" s="18" t="str">
        <f>IFERROR(VLOOKUP(B67,#REF!,11,FALSE),"")</f>
        <v/>
      </c>
      <c r="M67" s="18"/>
      <c r="N67" s="18" t="str">
        <f>IFERROR(VLOOKUP(B67,#REF!,12,FALSE),"")</f>
        <v/>
      </c>
      <c r="O67" s="17">
        <v>0</v>
      </c>
      <c r="P67" s="17">
        <v>0</v>
      </c>
      <c r="Q67" s="17">
        <v>0</v>
      </c>
      <c r="R67" s="19">
        <v>0</v>
      </c>
      <c r="S67" s="20" t="s">
        <v>35</v>
      </c>
      <c r="T67" s="21" t="s">
        <v>35</v>
      </c>
      <c r="U67" s="19">
        <v>0</v>
      </c>
      <c r="V67" s="17" t="s">
        <v>35</v>
      </c>
      <c r="W67" s="22" t="s">
        <v>36</v>
      </c>
      <c r="X67" s="23" t="str">
        <f t="shared" si="5"/>
        <v>E</v>
      </c>
      <c r="Y67" s="17">
        <v>0</v>
      </c>
      <c r="Z67" s="17">
        <v>0</v>
      </c>
      <c r="AA67" s="17">
        <v>0</v>
      </c>
      <c r="AB67" s="17">
        <v>0</v>
      </c>
      <c r="AC67" s="15" t="s">
        <v>37</v>
      </c>
    </row>
    <row r="68" spans="1:29">
      <c r="A68" s="13" t="str">
        <f t="shared" ref="A68:A99" si="6">IF(OR(U68=0,LEN(U68)=0)*OR(V68=0,LEN(V68)=0),IF(R68&gt;0,"ZeroZero","None"),IF(IF(LEN(S68)=0,0,S68)&gt;24,"OverStock",IF(U68=0,"FCST","Normal")))</f>
        <v>ZeroZero</v>
      </c>
      <c r="B68" s="14" t="s">
        <v>43</v>
      </c>
      <c r="C68" s="15" t="s">
        <v>34</v>
      </c>
      <c r="D68" s="16">
        <f>IFERROR(VLOOKUP(B68,#REF!,3,FALSE),0)</f>
        <v>0</v>
      </c>
      <c r="E68" s="18" t="str">
        <f t="shared" ref="E68:E99" si="7">IF(U68=0,"前八週無拉料",ROUND(J68/U68,1))</f>
        <v>前八週無拉料</v>
      </c>
      <c r="F68" s="16" t="str">
        <f>IFERROR(VLOOKUP(B68,#REF!,6,FALSE),"")</f>
        <v/>
      </c>
      <c r="G68" s="17">
        <v>0</v>
      </c>
      <c r="H68" s="17">
        <v>0</v>
      </c>
      <c r="I68" s="17" t="str">
        <f>IFERROR(VLOOKUP(B68,#REF!,9,FALSE),"")</f>
        <v/>
      </c>
      <c r="J68" s="17">
        <v>10000</v>
      </c>
      <c r="K68" s="18" t="str">
        <f>IFERROR(VLOOKUP(B68,#REF!,10,FALSE),"")</f>
        <v/>
      </c>
      <c r="L68" s="18" t="str">
        <f>IFERROR(VLOOKUP(B68,#REF!,11,FALSE),"")</f>
        <v/>
      </c>
      <c r="M68" s="18"/>
      <c r="N68" s="18" t="str">
        <f>IFERROR(VLOOKUP(B68,#REF!,12,FALSE),"")</f>
        <v/>
      </c>
      <c r="O68" s="17">
        <v>0</v>
      </c>
      <c r="P68" s="17">
        <v>0</v>
      </c>
      <c r="Q68" s="17">
        <v>10000</v>
      </c>
      <c r="R68" s="19">
        <v>10000</v>
      </c>
      <c r="S68" s="20" t="s">
        <v>35</v>
      </c>
      <c r="T68" s="21" t="s">
        <v>35</v>
      </c>
      <c r="U68" s="19">
        <v>0</v>
      </c>
      <c r="V68" s="17" t="s">
        <v>35</v>
      </c>
      <c r="W68" s="22" t="s">
        <v>36</v>
      </c>
      <c r="X68" s="23" t="str">
        <f t="shared" ref="X68:X99" si="8">IF($W68="E","E",IF($W68="F","F",IF($W68&lt;0.5,50,IF($W68&lt;2,100,150))))</f>
        <v>E</v>
      </c>
      <c r="Y68" s="17">
        <v>0</v>
      </c>
      <c r="Z68" s="17">
        <v>0</v>
      </c>
      <c r="AA68" s="17">
        <v>0</v>
      </c>
      <c r="AB68" s="17">
        <v>0</v>
      </c>
      <c r="AC68" s="15" t="s">
        <v>37</v>
      </c>
    </row>
    <row r="69" spans="1:29">
      <c r="A69" s="13" t="str">
        <f t="shared" si="6"/>
        <v>Normal</v>
      </c>
      <c r="B69" s="14" t="s">
        <v>45</v>
      </c>
      <c r="C69" s="15" t="s">
        <v>34</v>
      </c>
      <c r="D69" s="16">
        <f>IFERROR(VLOOKUP(B69,#REF!,3,FALSE),0)</f>
        <v>0</v>
      </c>
      <c r="E69" s="18">
        <f t="shared" si="7"/>
        <v>0</v>
      </c>
      <c r="F69" s="16" t="str">
        <f>IFERROR(VLOOKUP(B69,#REF!,6,FALSE),"")</f>
        <v/>
      </c>
      <c r="G69" s="17">
        <v>0</v>
      </c>
      <c r="H69" s="17">
        <v>0</v>
      </c>
      <c r="I69" s="17" t="str">
        <f>IFERROR(VLOOKUP(B69,#REF!,9,FALSE),"")</f>
        <v/>
      </c>
      <c r="J69" s="17">
        <v>0</v>
      </c>
      <c r="K69" s="18" t="str">
        <f>IFERROR(VLOOKUP(B69,#REF!,10,FALSE),"")</f>
        <v/>
      </c>
      <c r="L69" s="18" t="str">
        <f>IFERROR(VLOOKUP(B69,#REF!,11,FALSE),"")</f>
        <v/>
      </c>
      <c r="M69" s="18"/>
      <c r="N69" s="18" t="str">
        <f>IFERROR(VLOOKUP(B69,#REF!,12,FALSE),"")</f>
        <v/>
      </c>
      <c r="O69" s="17">
        <v>0</v>
      </c>
      <c r="P69" s="17">
        <v>0</v>
      </c>
      <c r="Q69" s="17">
        <v>0</v>
      </c>
      <c r="R69" s="19">
        <v>0</v>
      </c>
      <c r="S69" s="20">
        <v>0</v>
      </c>
      <c r="T69" s="21" t="s">
        <v>35</v>
      </c>
      <c r="U69" s="19">
        <v>625</v>
      </c>
      <c r="V69" s="17" t="s">
        <v>35</v>
      </c>
      <c r="W69" s="22" t="s">
        <v>36</v>
      </c>
      <c r="X69" s="23" t="str">
        <f t="shared" si="8"/>
        <v>E</v>
      </c>
      <c r="Y69" s="17">
        <v>0</v>
      </c>
      <c r="Z69" s="17">
        <v>0</v>
      </c>
      <c r="AA69" s="17">
        <v>0</v>
      </c>
      <c r="AB69" s="17">
        <v>0</v>
      </c>
      <c r="AC69" s="15" t="s">
        <v>37</v>
      </c>
    </row>
    <row r="70" spans="1:29">
      <c r="A70" s="13" t="str">
        <f t="shared" si="6"/>
        <v>None</v>
      </c>
      <c r="B70" s="14" t="s">
        <v>46</v>
      </c>
      <c r="C70" s="15" t="s">
        <v>34</v>
      </c>
      <c r="D70" s="16">
        <f>IFERROR(VLOOKUP(B70,#REF!,3,FALSE),0)</f>
        <v>0</v>
      </c>
      <c r="E70" s="18" t="str">
        <f t="shared" si="7"/>
        <v>前八週無拉料</v>
      </c>
      <c r="F70" s="16" t="str">
        <f>IFERROR(VLOOKUP(B70,#REF!,6,FALSE),"")</f>
        <v/>
      </c>
      <c r="G70" s="17">
        <v>0</v>
      </c>
      <c r="H70" s="17">
        <v>0</v>
      </c>
      <c r="I70" s="17" t="str">
        <f>IFERROR(VLOOKUP(B70,#REF!,9,FALSE),"")</f>
        <v/>
      </c>
      <c r="J70" s="17">
        <v>0</v>
      </c>
      <c r="K70" s="18" t="str">
        <f>IFERROR(VLOOKUP(B70,#REF!,10,FALSE),"")</f>
        <v/>
      </c>
      <c r="L70" s="18" t="str">
        <f>IFERROR(VLOOKUP(B70,#REF!,11,FALSE),"")</f>
        <v/>
      </c>
      <c r="M70" s="18"/>
      <c r="N70" s="18" t="str">
        <f>IFERROR(VLOOKUP(B70,#REF!,12,FALSE),"")</f>
        <v/>
      </c>
      <c r="O70" s="17">
        <v>0</v>
      </c>
      <c r="P70" s="17">
        <v>0</v>
      </c>
      <c r="Q70" s="17">
        <v>0</v>
      </c>
      <c r="R70" s="19">
        <v>0</v>
      </c>
      <c r="S70" s="20" t="s">
        <v>35</v>
      </c>
      <c r="T70" s="21" t="s">
        <v>35</v>
      </c>
      <c r="U70" s="19">
        <v>0</v>
      </c>
      <c r="V70" s="17" t="s">
        <v>35</v>
      </c>
      <c r="W70" s="22" t="s">
        <v>36</v>
      </c>
      <c r="X70" s="23" t="str">
        <f t="shared" si="8"/>
        <v>E</v>
      </c>
      <c r="Y70" s="17">
        <v>0</v>
      </c>
      <c r="Z70" s="17">
        <v>0</v>
      </c>
      <c r="AA70" s="17">
        <v>0</v>
      </c>
      <c r="AB70" s="17">
        <v>0</v>
      </c>
      <c r="AC70" s="15" t="s">
        <v>37</v>
      </c>
    </row>
    <row r="71" spans="1:29">
      <c r="A71" s="13" t="str">
        <f t="shared" si="6"/>
        <v>None</v>
      </c>
      <c r="B71" s="14" t="s">
        <v>47</v>
      </c>
      <c r="C71" s="15" t="s">
        <v>34</v>
      </c>
      <c r="D71" s="16">
        <f>IFERROR(VLOOKUP(B71,#REF!,3,FALSE),0)</f>
        <v>0</v>
      </c>
      <c r="E71" s="18" t="str">
        <f t="shared" si="7"/>
        <v>前八週無拉料</v>
      </c>
      <c r="F71" s="16" t="str">
        <f>IFERROR(VLOOKUP(B71,#REF!,6,FALSE),"")</f>
        <v/>
      </c>
      <c r="G71" s="17">
        <v>0</v>
      </c>
      <c r="H71" s="17">
        <v>0</v>
      </c>
      <c r="I71" s="17" t="str">
        <f>IFERROR(VLOOKUP(B71,#REF!,9,FALSE),"")</f>
        <v/>
      </c>
      <c r="J71" s="17">
        <v>0</v>
      </c>
      <c r="K71" s="18" t="str">
        <f>IFERROR(VLOOKUP(B71,#REF!,10,FALSE),"")</f>
        <v/>
      </c>
      <c r="L71" s="18" t="str">
        <f>IFERROR(VLOOKUP(B71,#REF!,11,FALSE),"")</f>
        <v/>
      </c>
      <c r="M71" s="18"/>
      <c r="N71" s="18" t="str">
        <f>IFERROR(VLOOKUP(B71,#REF!,12,FALSE),"")</f>
        <v/>
      </c>
      <c r="O71" s="17">
        <v>0</v>
      </c>
      <c r="P71" s="17">
        <v>0</v>
      </c>
      <c r="Q71" s="17">
        <v>0</v>
      </c>
      <c r="R71" s="19">
        <v>0</v>
      </c>
      <c r="S71" s="20" t="s">
        <v>35</v>
      </c>
      <c r="T71" s="21" t="s">
        <v>35</v>
      </c>
      <c r="U71" s="19">
        <v>0</v>
      </c>
      <c r="V71" s="17" t="s">
        <v>35</v>
      </c>
      <c r="W71" s="22" t="s">
        <v>36</v>
      </c>
      <c r="X71" s="23" t="str">
        <f t="shared" si="8"/>
        <v>E</v>
      </c>
      <c r="Y71" s="17">
        <v>0</v>
      </c>
      <c r="Z71" s="17">
        <v>0</v>
      </c>
      <c r="AA71" s="17">
        <v>0</v>
      </c>
      <c r="AB71" s="17">
        <v>0</v>
      </c>
      <c r="AC71" s="15" t="s">
        <v>37</v>
      </c>
    </row>
    <row r="72" spans="1:29">
      <c r="A72" s="13" t="str">
        <f t="shared" si="6"/>
        <v>None</v>
      </c>
      <c r="B72" s="14" t="s">
        <v>49</v>
      </c>
      <c r="C72" s="15" t="s">
        <v>34</v>
      </c>
      <c r="D72" s="16">
        <f>IFERROR(VLOOKUP(B72,#REF!,3,FALSE),0)</f>
        <v>0</v>
      </c>
      <c r="E72" s="18" t="str">
        <f t="shared" si="7"/>
        <v>前八週無拉料</v>
      </c>
      <c r="F72" s="16" t="str">
        <f>IFERROR(VLOOKUP(B72,#REF!,6,FALSE),"")</f>
        <v/>
      </c>
      <c r="G72" s="17">
        <v>0</v>
      </c>
      <c r="H72" s="17">
        <v>0</v>
      </c>
      <c r="I72" s="17" t="str">
        <f>IFERROR(VLOOKUP(B72,#REF!,9,FALSE),"")</f>
        <v/>
      </c>
      <c r="J72" s="17">
        <v>0</v>
      </c>
      <c r="K72" s="18" t="str">
        <f>IFERROR(VLOOKUP(B72,#REF!,10,FALSE),"")</f>
        <v/>
      </c>
      <c r="L72" s="18" t="str">
        <f>IFERROR(VLOOKUP(B72,#REF!,11,FALSE),"")</f>
        <v/>
      </c>
      <c r="M72" s="18"/>
      <c r="N72" s="18" t="str">
        <f>IFERROR(VLOOKUP(B72,#REF!,12,FALSE),"")</f>
        <v/>
      </c>
      <c r="O72" s="17">
        <v>0</v>
      </c>
      <c r="P72" s="17">
        <v>0</v>
      </c>
      <c r="Q72" s="17">
        <v>0</v>
      </c>
      <c r="R72" s="19">
        <v>0</v>
      </c>
      <c r="S72" s="20" t="s">
        <v>35</v>
      </c>
      <c r="T72" s="21" t="s">
        <v>35</v>
      </c>
      <c r="U72" s="19">
        <v>0</v>
      </c>
      <c r="V72" s="17" t="s">
        <v>35</v>
      </c>
      <c r="W72" s="22" t="s">
        <v>36</v>
      </c>
      <c r="X72" s="23" t="str">
        <f t="shared" si="8"/>
        <v>E</v>
      </c>
      <c r="Y72" s="17">
        <v>0</v>
      </c>
      <c r="Z72" s="17">
        <v>0</v>
      </c>
      <c r="AA72" s="17">
        <v>0</v>
      </c>
      <c r="AB72" s="17">
        <v>0</v>
      </c>
      <c r="AC72" s="15" t="s">
        <v>37</v>
      </c>
    </row>
    <row r="73" spans="1:29">
      <c r="A73" s="13" t="str">
        <f t="shared" si="6"/>
        <v>None</v>
      </c>
      <c r="B73" s="14" t="s">
        <v>50</v>
      </c>
      <c r="C73" s="15" t="s">
        <v>34</v>
      </c>
      <c r="D73" s="16">
        <f>IFERROR(VLOOKUP(B73,#REF!,3,FALSE),0)</f>
        <v>0</v>
      </c>
      <c r="E73" s="18" t="str">
        <f t="shared" si="7"/>
        <v>前八週無拉料</v>
      </c>
      <c r="F73" s="16" t="str">
        <f>IFERROR(VLOOKUP(B73,#REF!,6,FALSE),"")</f>
        <v/>
      </c>
      <c r="G73" s="17">
        <v>0</v>
      </c>
      <c r="H73" s="17">
        <v>0</v>
      </c>
      <c r="I73" s="17" t="str">
        <f>IFERROR(VLOOKUP(B73,#REF!,9,FALSE),"")</f>
        <v/>
      </c>
      <c r="J73" s="17">
        <v>0</v>
      </c>
      <c r="K73" s="18" t="str">
        <f>IFERROR(VLOOKUP(B73,#REF!,10,FALSE),"")</f>
        <v/>
      </c>
      <c r="L73" s="18" t="str">
        <f>IFERROR(VLOOKUP(B73,#REF!,11,FALSE),"")</f>
        <v/>
      </c>
      <c r="M73" s="18"/>
      <c r="N73" s="18" t="str">
        <f>IFERROR(VLOOKUP(B73,#REF!,12,FALSE),"")</f>
        <v/>
      </c>
      <c r="O73" s="17">
        <v>0</v>
      </c>
      <c r="P73" s="17">
        <v>0</v>
      </c>
      <c r="Q73" s="17">
        <v>0</v>
      </c>
      <c r="R73" s="19">
        <v>0</v>
      </c>
      <c r="S73" s="20" t="s">
        <v>35</v>
      </c>
      <c r="T73" s="21" t="s">
        <v>35</v>
      </c>
      <c r="U73" s="19">
        <v>0</v>
      </c>
      <c r="V73" s="17" t="s">
        <v>35</v>
      </c>
      <c r="W73" s="22" t="s">
        <v>36</v>
      </c>
      <c r="X73" s="23" t="str">
        <f t="shared" si="8"/>
        <v>E</v>
      </c>
      <c r="Y73" s="17">
        <v>0</v>
      </c>
      <c r="Z73" s="17">
        <v>0</v>
      </c>
      <c r="AA73" s="17">
        <v>0</v>
      </c>
      <c r="AB73" s="17">
        <v>0</v>
      </c>
      <c r="AC73" s="15" t="s">
        <v>37</v>
      </c>
    </row>
    <row r="74" spans="1:29">
      <c r="A74" s="13" t="str">
        <f t="shared" si="6"/>
        <v>FCST</v>
      </c>
      <c r="B74" s="14" t="s">
        <v>102</v>
      </c>
      <c r="C74" s="15" t="s">
        <v>103</v>
      </c>
      <c r="D74" s="16">
        <f>IFERROR(VLOOKUP(B74,#REF!,3,FALSE),0)</f>
        <v>0</v>
      </c>
      <c r="E74" s="18" t="str">
        <f t="shared" si="7"/>
        <v>前八週無拉料</v>
      </c>
      <c r="F74" s="16" t="str">
        <f>IFERROR(VLOOKUP(B74,#REF!,6,FALSE),"")</f>
        <v/>
      </c>
      <c r="G74" s="17">
        <v>0</v>
      </c>
      <c r="H74" s="17">
        <v>0</v>
      </c>
      <c r="I74" s="17" t="str">
        <f>IFERROR(VLOOKUP(B74,#REF!,9,FALSE),"")</f>
        <v/>
      </c>
      <c r="J74" s="17">
        <v>0</v>
      </c>
      <c r="K74" s="18" t="str">
        <f>IFERROR(VLOOKUP(B74,#REF!,10,FALSE),"")</f>
        <v/>
      </c>
      <c r="L74" s="18" t="str">
        <f>IFERROR(VLOOKUP(B74,#REF!,11,FALSE),"")</f>
        <v/>
      </c>
      <c r="M74" s="18"/>
      <c r="N74" s="18" t="str">
        <f>IFERROR(VLOOKUP(B74,#REF!,12,FALSE),"")</f>
        <v/>
      </c>
      <c r="O74" s="17">
        <v>0</v>
      </c>
      <c r="P74" s="17">
        <v>0</v>
      </c>
      <c r="Q74" s="17">
        <v>0</v>
      </c>
      <c r="R74" s="19">
        <v>0</v>
      </c>
      <c r="S74" s="20" t="s">
        <v>35</v>
      </c>
      <c r="T74" s="21">
        <v>0</v>
      </c>
      <c r="U74" s="19">
        <v>0</v>
      </c>
      <c r="V74" s="17">
        <v>19</v>
      </c>
      <c r="W74" s="22" t="s">
        <v>41</v>
      </c>
      <c r="X74" s="23" t="str">
        <f t="shared" si="8"/>
        <v>F</v>
      </c>
      <c r="Y74" s="17">
        <v>175</v>
      </c>
      <c r="Z74" s="17">
        <v>0</v>
      </c>
      <c r="AA74" s="17">
        <v>0</v>
      </c>
      <c r="AB74" s="17">
        <v>0</v>
      </c>
      <c r="AC74" s="15" t="s">
        <v>37</v>
      </c>
    </row>
    <row r="75" spans="1:29">
      <c r="A75" s="13" t="str">
        <f t="shared" si="6"/>
        <v>FCST</v>
      </c>
      <c r="B75" s="14" t="s">
        <v>104</v>
      </c>
      <c r="C75" s="15" t="s">
        <v>103</v>
      </c>
      <c r="D75" s="16">
        <f>IFERROR(VLOOKUP(B75,#REF!,3,FALSE),0)</f>
        <v>0</v>
      </c>
      <c r="E75" s="18" t="str">
        <f t="shared" si="7"/>
        <v>前八週無拉料</v>
      </c>
      <c r="F75" s="16" t="str">
        <f>IFERROR(VLOOKUP(B75,#REF!,6,FALSE),"")</f>
        <v/>
      </c>
      <c r="G75" s="17">
        <v>0</v>
      </c>
      <c r="H75" s="17">
        <v>0</v>
      </c>
      <c r="I75" s="17" t="str">
        <f>IFERROR(VLOOKUP(B75,#REF!,9,FALSE),"")</f>
        <v/>
      </c>
      <c r="J75" s="17">
        <v>0</v>
      </c>
      <c r="K75" s="18" t="str">
        <f>IFERROR(VLOOKUP(B75,#REF!,10,FALSE),"")</f>
        <v/>
      </c>
      <c r="L75" s="18" t="str">
        <f>IFERROR(VLOOKUP(B75,#REF!,11,FALSE),"")</f>
        <v/>
      </c>
      <c r="M75" s="18"/>
      <c r="N75" s="18" t="str">
        <f>IFERROR(VLOOKUP(B75,#REF!,12,FALSE),"")</f>
        <v/>
      </c>
      <c r="O75" s="17">
        <v>0</v>
      </c>
      <c r="P75" s="17">
        <v>0</v>
      </c>
      <c r="Q75" s="17">
        <v>0</v>
      </c>
      <c r="R75" s="19">
        <v>0</v>
      </c>
      <c r="S75" s="20" t="s">
        <v>35</v>
      </c>
      <c r="T75" s="21">
        <v>0</v>
      </c>
      <c r="U75" s="19">
        <v>0</v>
      </c>
      <c r="V75" s="17">
        <v>8</v>
      </c>
      <c r="W75" s="22" t="s">
        <v>41</v>
      </c>
      <c r="X75" s="23" t="str">
        <f t="shared" si="8"/>
        <v>F</v>
      </c>
      <c r="Y75" s="17">
        <v>70</v>
      </c>
      <c r="Z75" s="17">
        <v>0</v>
      </c>
      <c r="AA75" s="17">
        <v>0</v>
      </c>
      <c r="AB75" s="17">
        <v>0</v>
      </c>
      <c r="AC75" s="15" t="s">
        <v>37</v>
      </c>
    </row>
    <row r="76" spans="1:29" s="36" customFormat="1">
      <c r="A76" s="25" t="str">
        <f t="shared" si="6"/>
        <v>OverStock</v>
      </c>
      <c r="B76" s="26" t="s">
        <v>232</v>
      </c>
      <c r="C76" s="27" t="s">
        <v>105</v>
      </c>
      <c r="D76" s="28">
        <f>IFERROR(VLOOKUP(B76,#REF!,3,FALSE),0)</f>
        <v>0</v>
      </c>
      <c r="E76" s="29">
        <f t="shared" si="7"/>
        <v>63.1</v>
      </c>
      <c r="F76" s="28" t="str">
        <f>IFERROR(VLOOKUP(B76,#REF!,6,FALSE),"")</f>
        <v/>
      </c>
      <c r="G76" s="30">
        <v>0</v>
      </c>
      <c r="H76" s="30">
        <v>0</v>
      </c>
      <c r="I76" s="30" t="str">
        <f>IFERROR(VLOOKUP(B76,#REF!,9,FALSE),"")</f>
        <v/>
      </c>
      <c r="J76" s="30">
        <v>710000</v>
      </c>
      <c r="K76" s="29" t="str">
        <f>IFERROR(VLOOKUP(B76,#REF!,10,FALSE),"")</f>
        <v/>
      </c>
      <c r="L76" s="29" t="str">
        <f>IFERROR(VLOOKUP(B76,#REF!,11,FALSE),"")</f>
        <v/>
      </c>
      <c r="M76" s="29"/>
      <c r="N76" s="29" t="str">
        <f>IFERROR(VLOOKUP(B76,#REF!,12,FALSE),"")</f>
        <v/>
      </c>
      <c r="O76" s="30">
        <v>0</v>
      </c>
      <c r="P76" s="30">
        <v>410000</v>
      </c>
      <c r="Q76" s="30">
        <v>300000</v>
      </c>
      <c r="R76" s="31">
        <v>710000</v>
      </c>
      <c r="S76" s="32">
        <v>63.1</v>
      </c>
      <c r="T76" s="33">
        <v>122.3</v>
      </c>
      <c r="U76" s="31">
        <v>11250</v>
      </c>
      <c r="V76" s="30">
        <v>5805</v>
      </c>
      <c r="W76" s="34">
        <v>0.5</v>
      </c>
      <c r="X76" s="35">
        <f t="shared" si="8"/>
        <v>100</v>
      </c>
      <c r="Y76" s="30">
        <v>22891</v>
      </c>
      <c r="Z76" s="30">
        <v>22388</v>
      </c>
      <c r="AA76" s="30">
        <v>10573</v>
      </c>
      <c r="AB76" s="30">
        <v>1559</v>
      </c>
      <c r="AC76" s="27" t="s">
        <v>37</v>
      </c>
    </row>
    <row r="77" spans="1:29">
      <c r="A77" s="13" t="str">
        <f t="shared" si="6"/>
        <v>Normal</v>
      </c>
      <c r="B77" s="14" t="s">
        <v>106</v>
      </c>
      <c r="C77" s="15" t="s">
        <v>105</v>
      </c>
      <c r="D77" s="16">
        <f>IFERROR(VLOOKUP(B77,#REF!,3,FALSE),0)</f>
        <v>0</v>
      </c>
      <c r="E77" s="18">
        <f t="shared" si="7"/>
        <v>2.7</v>
      </c>
      <c r="F77" s="16" t="str">
        <f>IFERROR(VLOOKUP(B77,#REF!,6,FALSE),"")</f>
        <v/>
      </c>
      <c r="G77" s="17">
        <v>120000</v>
      </c>
      <c r="H77" s="17">
        <v>120000</v>
      </c>
      <c r="I77" s="17" t="str">
        <f>IFERROR(VLOOKUP(B77,#REF!,9,FALSE),"")</f>
        <v/>
      </c>
      <c r="J77" s="17">
        <v>45000</v>
      </c>
      <c r="K77" s="18" t="str">
        <f>IFERROR(VLOOKUP(B77,#REF!,10,FALSE),"")</f>
        <v/>
      </c>
      <c r="L77" s="18" t="str">
        <f>IFERROR(VLOOKUP(B77,#REF!,11,FALSE),"")</f>
        <v/>
      </c>
      <c r="M77" s="18"/>
      <c r="N77" s="18" t="str">
        <f>IFERROR(VLOOKUP(B77,#REF!,12,FALSE),"")</f>
        <v/>
      </c>
      <c r="O77" s="17">
        <v>0</v>
      </c>
      <c r="P77" s="17">
        <v>0</v>
      </c>
      <c r="Q77" s="17">
        <v>45000</v>
      </c>
      <c r="R77" s="19">
        <v>165000</v>
      </c>
      <c r="S77" s="20">
        <v>10</v>
      </c>
      <c r="T77" s="21">
        <v>7.4</v>
      </c>
      <c r="U77" s="19">
        <v>16500</v>
      </c>
      <c r="V77" s="17">
        <v>22164</v>
      </c>
      <c r="W77" s="22">
        <v>1.3</v>
      </c>
      <c r="X77" s="23">
        <f t="shared" si="8"/>
        <v>100</v>
      </c>
      <c r="Y77" s="17">
        <v>57418</v>
      </c>
      <c r="Z77" s="17">
        <v>104738</v>
      </c>
      <c r="AA77" s="17">
        <v>62703</v>
      </c>
      <c r="AB77" s="17">
        <v>23912</v>
      </c>
      <c r="AC77" s="15" t="s">
        <v>37</v>
      </c>
    </row>
    <row r="78" spans="1:29">
      <c r="A78" s="13" t="str">
        <f t="shared" si="6"/>
        <v>Normal</v>
      </c>
      <c r="B78" s="14" t="s">
        <v>107</v>
      </c>
      <c r="C78" s="15" t="s">
        <v>105</v>
      </c>
      <c r="D78" s="16">
        <f>IFERROR(VLOOKUP(B78,#REF!,3,FALSE),0)</f>
        <v>0</v>
      </c>
      <c r="E78" s="18">
        <f t="shared" si="7"/>
        <v>2</v>
      </c>
      <c r="F78" s="16" t="str">
        <f>IFERROR(VLOOKUP(B78,#REF!,6,FALSE),"")</f>
        <v/>
      </c>
      <c r="G78" s="17">
        <v>33000</v>
      </c>
      <c r="H78" s="17">
        <v>33000</v>
      </c>
      <c r="I78" s="17" t="str">
        <f>IFERROR(VLOOKUP(B78,#REF!,9,FALSE),"")</f>
        <v/>
      </c>
      <c r="J78" s="17">
        <v>6000</v>
      </c>
      <c r="K78" s="18" t="str">
        <f>IFERROR(VLOOKUP(B78,#REF!,10,FALSE),"")</f>
        <v/>
      </c>
      <c r="L78" s="18" t="str">
        <f>IFERROR(VLOOKUP(B78,#REF!,11,FALSE),"")</f>
        <v/>
      </c>
      <c r="M78" s="18"/>
      <c r="N78" s="18" t="str">
        <f>IFERROR(VLOOKUP(B78,#REF!,12,FALSE),"")</f>
        <v/>
      </c>
      <c r="O78" s="17">
        <v>0</v>
      </c>
      <c r="P78" s="17">
        <v>0</v>
      </c>
      <c r="Q78" s="17">
        <v>6000</v>
      </c>
      <c r="R78" s="19">
        <v>39000</v>
      </c>
      <c r="S78" s="20">
        <v>13</v>
      </c>
      <c r="T78" s="21">
        <v>7.3</v>
      </c>
      <c r="U78" s="19">
        <v>3000</v>
      </c>
      <c r="V78" s="17">
        <v>5316</v>
      </c>
      <c r="W78" s="22">
        <v>1.8</v>
      </c>
      <c r="X78" s="23">
        <f t="shared" si="8"/>
        <v>100</v>
      </c>
      <c r="Y78" s="17">
        <v>20374</v>
      </c>
      <c r="Z78" s="17">
        <v>22746</v>
      </c>
      <c r="AA78" s="17">
        <v>9959</v>
      </c>
      <c r="AB78" s="17">
        <v>7230</v>
      </c>
      <c r="AC78" s="15" t="s">
        <v>37</v>
      </c>
    </row>
    <row r="79" spans="1:29">
      <c r="A79" s="13" t="str">
        <f t="shared" si="6"/>
        <v>FCST</v>
      </c>
      <c r="B79" s="14" t="s">
        <v>108</v>
      </c>
      <c r="C79" s="15" t="s">
        <v>52</v>
      </c>
      <c r="D79" s="16">
        <f>IFERROR(VLOOKUP(B79,#REF!,3,FALSE),0)</f>
        <v>0</v>
      </c>
      <c r="E79" s="18" t="str">
        <f t="shared" si="7"/>
        <v>前八週無拉料</v>
      </c>
      <c r="F79" s="16" t="str">
        <f>IFERROR(VLOOKUP(B79,#REF!,6,FALSE),"")</f>
        <v/>
      </c>
      <c r="G79" s="17">
        <v>0</v>
      </c>
      <c r="H79" s="17">
        <v>0</v>
      </c>
      <c r="I79" s="17" t="str">
        <f>IFERROR(VLOOKUP(B79,#REF!,9,FALSE),"")</f>
        <v/>
      </c>
      <c r="J79" s="17">
        <v>0</v>
      </c>
      <c r="K79" s="18" t="str">
        <f>IFERROR(VLOOKUP(B79,#REF!,10,FALSE),"")</f>
        <v/>
      </c>
      <c r="L79" s="18" t="str">
        <f>IFERROR(VLOOKUP(B79,#REF!,11,FALSE),"")</f>
        <v/>
      </c>
      <c r="M79" s="18"/>
      <c r="N79" s="18" t="str">
        <f>IFERROR(VLOOKUP(B79,#REF!,12,FALSE),"")</f>
        <v/>
      </c>
      <c r="O79" s="17">
        <v>0</v>
      </c>
      <c r="P79" s="17">
        <v>0</v>
      </c>
      <c r="Q79" s="17">
        <v>0</v>
      </c>
      <c r="R79" s="19">
        <v>0</v>
      </c>
      <c r="S79" s="20" t="s">
        <v>35</v>
      </c>
      <c r="T79" s="21">
        <v>0</v>
      </c>
      <c r="U79" s="19">
        <v>0</v>
      </c>
      <c r="V79" s="17">
        <v>2597</v>
      </c>
      <c r="W79" s="22" t="s">
        <v>41</v>
      </c>
      <c r="X79" s="23" t="str">
        <f t="shared" si="8"/>
        <v>F</v>
      </c>
      <c r="Y79" s="17">
        <v>8000</v>
      </c>
      <c r="Z79" s="17">
        <v>8385</v>
      </c>
      <c r="AA79" s="17">
        <v>6990</v>
      </c>
      <c r="AB79" s="17">
        <v>0</v>
      </c>
      <c r="AC79" s="15" t="s">
        <v>37</v>
      </c>
    </row>
    <row r="80" spans="1:29">
      <c r="A80" s="13" t="str">
        <f t="shared" si="6"/>
        <v>None</v>
      </c>
      <c r="B80" s="14" t="s">
        <v>109</v>
      </c>
      <c r="C80" s="15" t="s">
        <v>105</v>
      </c>
      <c r="D80" s="16">
        <f>IFERROR(VLOOKUP(B80,#REF!,3,FALSE),0)</f>
        <v>0</v>
      </c>
      <c r="E80" s="18" t="str">
        <f t="shared" si="7"/>
        <v>前八週無拉料</v>
      </c>
      <c r="F80" s="16" t="str">
        <f>IFERROR(VLOOKUP(B80,#REF!,6,FALSE),"")</f>
        <v/>
      </c>
      <c r="G80" s="17">
        <v>0</v>
      </c>
      <c r="H80" s="17">
        <v>0</v>
      </c>
      <c r="I80" s="17" t="str">
        <f>IFERROR(VLOOKUP(B80,#REF!,9,FALSE),"")</f>
        <v/>
      </c>
      <c r="J80" s="17">
        <v>0</v>
      </c>
      <c r="K80" s="18" t="str">
        <f>IFERROR(VLOOKUP(B80,#REF!,10,FALSE),"")</f>
        <v/>
      </c>
      <c r="L80" s="18" t="str">
        <f>IFERROR(VLOOKUP(B80,#REF!,11,FALSE),"")</f>
        <v/>
      </c>
      <c r="M80" s="18"/>
      <c r="N80" s="18" t="str">
        <f>IFERROR(VLOOKUP(B80,#REF!,12,FALSE),"")</f>
        <v/>
      </c>
      <c r="O80" s="17">
        <v>0</v>
      </c>
      <c r="P80" s="17">
        <v>0</v>
      </c>
      <c r="Q80" s="17">
        <v>0</v>
      </c>
      <c r="R80" s="19">
        <v>0</v>
      </c>
      <c r="S80" s="20" t="s">
        <v>35</v>
      </c>
      <c r="T80" s="21" t="s">
        <v>35</v>
      </c>
      <c r="U80" s="19">
        <v>0</v>
      </c>
      <c r="V80" s="17" t="s">
        <v>35</v>
      </c>
      <c r="W80" s="22" t="s">
        <v>36</v>
      </c>
      <c r="X80" s="23" t="str">
        <f t="shared" si="8"/>
        <v>E</v>
      </c>
      <c r="Y80" s="17">
        <v>0</v>
      </c>
      <c r="Z80" s="17">
        <v>0</v>
      </c>
      <c r="AA80" s="17">
        <v>0</v>
      </c>
      <c r="AB80" s="17">
        <v>0</v>
      </c>
      <c r="AC80" s="15" t="s">
        <v>37</v>
      </c>
    </row>
    <row r="81" spans="1:29">
      <c r="A81" s="13" t="str">
        <f t="shared" si="6"/>
        <v>Normal</v>
      </c>
      <c r="B81" s="14" t="s">
        <v>110</v>
      </c>
      <c r="C81" s="15" t="s">
        <v>105</v>
      </c>
      <c r="D81" s="16">
        <f>IFERROR(VLOOKUP(B81,#REF!,3,FALSE),0)</f>
        <v>0</v>
      </c>
      <c r="E81" s="18">
        <f t="shared" si="7"/>
        <v>0</v>
      </c>
      <c r="F81" s="16" t="str">
        <f>IFERROR(VLOOKUP(B81,#REF!,6,FALSE),"")</f>
        <v/>
      </c>
      <c r="G81" s="17">
        <v>0</v>
      </c>
      <c r="H81" s="17">
        <v>0</v>
      </c>
      <c r="I81" s="17" t="str">
        <f>IFERROR(VLOOKUP(B81,#REF!,9,FALSE),"")</f>
        <v/>
      </c>
      <c r="J81" s="17">
        <v>0</v>
      </c>
      <c r="K81" s="18" t="str">
        <f>IFERROR(VLOOKUP(B81,#REF!,10,FALSE),"")</f>
        <v/>
      </c>
      <c r="L81" s="18" t="str">
        <f>IFERROR(VLOOKUP(B81,#REF!,11,FALSE),"")</f>
        <v/>
      </c>
      <c r="M81" s="18"/>
      <c r="N81" s="18" t="str">
        <f>IFERROR(VLOOKUP(B81,#REF!,12,FALSE),"")</f>
        <v/>
      </c>
      <c r="O81" s="17">
        <v>0</v>
      </c>
      <c r="P81" s="17">
        <v>0</v>
      </c>
      <c r="Q81" s="17">
        <v>0</v>
      </c>
      <c r="R81" s="19">
        <v>0</v>
      </c>
      <c r="S81" s="20">
        <v>0</v>
      </c>
      <c r="T81" s="21" t="s">
        <v>35</v>
      </c>
      <c r="U81" s="19">
        <v>375</v>
      </c>
      <c r="V81" s="17">
        <v>0</v>
      </c>
      <c r="W81" s="22" t="s">
        <v>36</v>
      </c>
      <c r="X81" s="23" t="str">
        <f t="shared" si="8"/>
        <v>E</v>
      </c>
      <c r="Y81" s="17">
        <v>0</v>
      </c>
      <c r="Z81" s="17">
        <v>0</v>
      </c>
      <c r="AA81" s="17">
        <v>0</v>
      </c>
      <c r="AB81" s="17">
        <v>0</v>
      </c>
      <c r="AC81" s="15" t="s">
        <v>37</v>
      </c>
    </row>
    <row r="82" spans="1:29">
      <c r="A82" s="13" t="str">
        <f t="shared" si="6"/>
        <v>Normal</v>
      </c>
      <c r="B82" s="14" t="s">
        <v>111</v>
      </c>
      <c r="C82" s="15" t="s">
        <v>105</v>
      </c>
      <c r="D82" s="16">
        <f>IFERROR(VLOOKUP(B82,#REF!,3,FALSE),0)</f>
        <v>0</v>
      </c>
      <c r="E82" s="18">
        <f t="shared" si="7"/>
        <v>0</v>
      </c>
      <c r="F82" s="16" t="str">
        <f>IFERROR(VLOOKUP(B82,#REF!,6,FALSE),"")</f>
        <v/>
      </c>
      <c r="G82" s="17">
        <v>0</v>
      </c>
      <c r="H82" s="17">
        <v>0</v>
      </c>
      <c r="I82" s="17" t="str">
        <f>IFERROR(VLOOKUP(B82,#REF!,9,FALSE),"")</f>
        <v/>
      </c>
      <c r="J82" s="17">
        <v>0</v>
      </c>
      <c r="K82" s="18" t="str">
        <f>IFERROR(VLOOKUP(B82,#REF!,10,FALSE),"")</f>
        <v/>
      </c>
      <c r="L82" s="18" t="str">
        <f>IFERROR(VLOOKUP(B82,#REF!,11,FALSE),"")</f>
        <v/>
      </c>
      <c r="M82" s="18"/>
      <c r="N82" s="18" t="str">
        <f>IFERROR(VLOOKUP(B82,#REF!,12,FALSE),"")</f>
        <v/>
      </c>
      <c r="O82" s="17">
        <v>0</v>
      </c>
      <c r="P82" s="17">
        <v>0</v>
      </c>
      <c r="Q82" s="17">
        <v>0</v>
      </c>
      <c r="R82" s="19">
        <v>0</v>
      </c>
      <c r="S82" s="20">
        <v>0</v>
      </c>
      <c r="T82" s="21" t="s">
        <v>35</v>
      </c>
      <c r="U82" s="19">
        <v>375</v>
      </c>
      <c r="V82" s="17" t="s">
        <v>35</v>
      </c>
      <c r="W82" s="22" t="s">
        <v>36</v>
      </c>
      <c r="X82" s="23" t="str">
        <f t="shared" si="8"/>
        <v>E</v>
      </c>
      <c r="Y82" s="17">
        <v>0</v>
      </c>
      <c r="Z82" s="17">
        <v>0</v>
      </c>
      <c r="AA82" s="17">
        <v>0</v>
      </c>
      <c r="AB82" s="17">
        <v>0</v>
      </c>
      <c r="AC82" s="15" t="s">
        <v>37</v>
      </c>
    </row>
    <row r="83" spans="1:29">
      <c r="A83" s="13" t="str">
        <f t="shared" si="6"/>
        <v>Normal</v>
      </c>
      <c r="B83" s="14" t="s">
        <v>112</v>
      </c>
      <c r="C83" s="15" t="s">
        <v>113</v>
      </c>
      <c r="D83" s="16">
        <f>IFERROR(VLOOKUP(B83,#REF!,3,FALSE),0)</f>
        <v>0</v>
      </c>
      <c r="E83" s="18">
        <f t="shared" si="7"/>
        <v>0</v>
      </c>
      <c r="F83" s="16" t="str">
        <f>IFERROR(VLOOKUP(B83,#REF!,6,FALSE),"")</f>
        <v/>
      </c>
      <c r="G83" s="17">
        <v>0</v>
      </c>
      <c r="H83" s="17">
        <v>0</v>
      </c>
      <c r="I83" s="17" t="str">
        <f>IFERROR(VLOOKUP(B83,#REF!,9,FALSE),"")</f>
        <v/>
      </c>
      <c r="J83" s="17">
        <v>0</v>
      </c>
      <c r="K83" s="18" t="str">
        <f>IFERROR(VLOOKUP(B83,#REF!,10,FALSE),"")</f>
        <v/>
      </c>
      <c r="L83" s="18" t="str">
        <f>IFERROR(VLOOKUP(B83,#REF!,11,FALSE),"")</f>
        <v/>
      </c>
      <c r="M83" s="18"/>
      <c r="N83" s="18" t="str">
        <f>IFERROR(VLOOKUP(B83,#REF!,12,FALSE),"")</f>
        <v/>
      </c>
      <c r="O83" s="17">
        <v>0</v>
      </c>
      <c r="P83" s="17">
        <v>0</v>
      </c>
      <c r="Q83" s="17">
        <v>0</v>
      </c>
      <c r="R83" s="19">
        <v>0</v>
      </c>
      <c r="S83" s="20">
        <v>0</v>
      </c>
      <c r="T83" s="21">
        <v>0</v>
      </c>
      <c r="U83" s="19">
        <v>375</v>
      </c>
      <c r="V83" s="17">
        <v>167</v>
      </c>
      <c r="W83" s="22">
        <v>0.4</v>
      </c>
      <c r="X83" s="23">
        <f t="shared" si="8"/>
        <v>50</v>
      </c>
      <c r="Y83" s="17">
        <v>1500</v>
      </c>
      <c r="Z83" s="17">
        <v>0</v>
      </c>
      <c r="AA83" s="17">
        <v>0</v>
      </c>
      <c r="AB83" s="17">
        <v>0</v>
      </c>
      <c r="AC83" s="15" t="s">
        <v>37</v>
      </c>
    </row>
    <row r="84" spans="1:29">
      <c r="A84" s="13" t="str">
        <f t="shared" si="6"/>
        <v>Normal</v>
      </c>
      <c r="B84" s="14" t="s">
        <v>114</v>
      </c>
      <c r="C84" s="15" t="s">
        <v>113</v>
      </c>
      <c r="D84" s="16">
        <f>IFERROR(VLOOKUP(B84,#REF!,3,FALSE),0)</f>
        <v>0</v>
      </c>
      <c r="E84" s="18">
        <f t="shared" si="7"/>
        <v>8.6</v>
      </c>
      <c r="F84" s="16" t="str">
        <f>IFERROR(VLOOKUP(B84,#REF!,6,FALSE),"")</f>
        <v/>
      </c>
      <c r="G84" s="17">
        <v>0</v>
      </c>
      <c r="H84" s="17">
        <v>0</v>
      </c>
      <c r="I84" s="17" t="str">
        <f>IFERROR(VLOOKUP(B84,#REF!,9,FALSE),"")</f>
        <v/>
      </c>
      <c r="J84" s="17">
        <v>140000</v>
      </c>
      <c r="K84" s="18" t="str">
        <f>IFERROR(VLOOKUP(B84,#REF!,10,FALSE),"")</f>
        <v/>
      </c>
      <c r="L84" s="18" t="str">
        <f>IFERROR(VLOOKUP(B84,#REF!,11,FALSE),"")</f>
        <v/>
      </c>
      <c r="M84" s="18"/>
      <c r="N84" s="18" t="str">
        <f>IFERROR(VLOOKUP(B84,#REF!,12,FALSE),"")</f>
        <v/>
      </c>
      <c r="O84" s="17">
        <v>0</v>
      </c>
      <c r="P84" s="17">
        <v>140000</v>
      </c>
      <c r="Q84" s="17">
        <v>0</v>
      </c>
      <c r="R84" s="19">
        <v>140000</v>
      </c>
      <c r="S84" s="20">
        <v>8.6</v>
      </c>
      <c r="T84" s="21" t="s">
        <v>35</v>
      </c>
      <c r="U84" s="19">
        <v>16250</v>
      </c>
      <c r="V84" s="17" t="s">
        <v>35</v>
      </c>
      <c r="W84" s="22" t="s">
        <v>36</v>
      </c>
      <c r="X84" s="23" t="str">
        <f t="shared" si="8"/>
        <v>E</v>
      </c>
      <c r="Y84" s="17">
        <v>0</v>
      </c>
      <c r="Z84" s="17">
        <v>0</v>
      </c>
      <c r="AA84" s="17">
        <v>0</v>
      </c>
      <c r="AB84" s="17">
        <v>0</v>
      </c>
      <c r="AC84" s="15" t="s">
        <v>37</v>
      </c>
    </row>
    <row r="85" spans="1:29">
      <c r="A85" s="13" t="str">
        <f t="shared" si="6"/>
        <v>Normal</v>
      </c>
      <c r="B85" s="14" t="s">
        <v>115</v>
      </c>
      <c r="C85" s="15" t="s">
        <v>113</v>
      </c>
      <c r="D85" s="16">
        <f>IFERROR(VLOOKUP(B85,#REF!,3,FALSE),0)</f>
        <v>0</v>
      </c>
      <c r="E85" s="18">
        <f t="shared" si="7"/>
        <v>2.2000000000000002</v>
      </c>
      <c r="F85" s="16" t="str">
        <f>IFERROR(VLOOKUP(B85,#REF!,6,FALSE),"")</f>
        <v/>
      </c>
      <c r="G85" s="17">
        <v>60000</v>
      </c>
      <c r="H85" s="17">
        <v>60000</v>
      </c>
      <c r="I85" s="17" t="str">
        <f>IFERROR(VLOOKUP(B85,#REF!,9,FALSE),"")</f>
        <v/>
      </c>
      <c r="J85" s="17">
        <v>27000</v>
      </c>
      <c r="K85" s="18" t="str">
        <f>IFERROR(VLOOKUP(B85,#REF!,10,FALSE),"")</f>
        <v/>
      </c>
      <c r="L85" s="18" t="str">
        <f>IFERROR(VLOOKUP(B85,#REF!,11,FALSE),"")</f>
        <v/>
      </c>
      <c r="M85" s="18"/>
      <c r="N85" s="18" t="str">
        <f>IFERROR(VLOOKUP(B85,#REF!,12,FALSE),"")</f>
        <v/>
      </c>
      <c r="O85" s="17">
        <v>0</v>
      </c>
      <c r="P85" s="17">
        <v>5000</v>
      </c>
      <c r="Q85" s="17">
        <v>22000</v>
      </c>
      <c r="R85" s="19">
        <v>87000</v>
      </c>
      <c r="S85" s="20">
        <v>7</v>
      </c>
      <c r="T85" s="21">
        <v>93.8</v>
      </c>
      <c r="U85" s="19">
        <v>12375</v>
      </c>
      <c r="V85" s="17">
        <v>928</v>
      </c>
      <c r="W85" s="22">
        <v>0.1</v>
      </c>
      <c r="X85" s="23">
        <f t="shared" si="8"/>
        <v>50</v>
      </c>
      <c r="Y85" s="17">
        <v>3532</v>
      </c>
      <c r="Z85" s="17">
        <v>4566</v>
      </c>
      <c r="AA85" s="17">
        <v>258</v>
      </c>
      <c r="AB85" s="17">
        <v>0</v>
      </c>
      <c r="AC85" s="15" t="s">
        <v>37</v>
      </c>
    </row>
    <row r="86" spans="1:29">
      <c r="A86" s="13" t="str">
        <f t="shared" si="6"/>
        <v>Normal</v>
      </c>
      <c r="B86" s="14" t="s">
        <v>116</v>
      </c>
      <c r="C86" s="15" t="s">
        <v>113</v>
      </c>
      <c r="D86" s="16">
        <f>IFERROR(VLOOKUP(B86,#REF!,3,FALSE),0)</f>
        <v>0</v>
      </c>
      <c r="E86" s="18">
        <f t="shared" si="7"/>
        <v>6.2</v>
      </c>
      <c r="F86" s="16" t="str">
        <f>IFERROR(VLOOKUP(B86,#REF!,6,FALSE),"")</f>
        <v/>
      </c>
      <c r="G86" s="17">
        <v>18000</v>
      </c>
      <c r="H86" s="17">
        <v>18000</v>
      </c>
      <c r="I86" s="17" t="str">
        <f>IFERROR(VLOOKUP(B86,#REF!,9,FALSE),"")</f>
        <v/>
      </c>
      <c r="J86" s="17">
        <v>10500</v>
      </c>
      <c r="K86" s="18" t="str">
        <f>IFERROR(VLOOKUP(B86,#REF!,10,FALSE),"")</f>
        <v/>
      </c>
      <c r="L86" s="18" t="str">
        <f>IFERROR(VLOOKUP(B86,#REF!,11,FALSE),"")</f>
        <v/>
      </c>
      <c r="M86" s="18"/>
      <c r="N86" s="18" t="str">
        <f>IFERROR(VLOOKUP(B86,#REF!,12,FALSE),"")</f>
        <v/>
      </c>
      <c r="O86" s="17">
        <v>0</v>
      </c>
      <c r="P86" s="17">
        <v>0</v>
      </c>
      <c r="Q86" s="17">
        <v>10500</v>
      </c>
      <c r="R86" s="19">
        <v>28500</v>
      </c>
      <c r="S86" s="20">
        <v>16.899999999999999</v>
      </c>
      <c r="T86" s="21">
        <v>17</v>
      </c>
      <c r="U86" s="19">
        <v>1688</v>
      </c>
      <c r="V86" s="17">
        <v>1681</v>
      </c>
      <c r="W86" s="22">
        <v>1</v>
      </c>
      <c r="X86" s="23">
        <f t="shared" si="8"/>
        <v>100</v>
      </c>
      <c r="Y86" s="17">
        <v>1272</v>
      </c>
      <c r="Z86" s="17">
        <v>8791</v>
      </c>
      <c r="AA86" s="17">
        <v>13298</v>
      </c>
      <c r="AB86" s="17">
        <v>2378</v>
      </c>
      <c r="AC86" s="15" t="s">
        <v>37</v>
      </c>
    </row>
    <row r="87" spans="1:29">
      <c r="A87" s="13" t="str">
        <f t="shared" si="6"/>
        <v>FCST</v>
      </c>
      <c r="B87" s="14" t="s">
        <v>117</v>
      </c>
      <c r="C87" s="15" t="s">
        <v>113</v>
      </c>
      <c r="D87" s="16">
        <f>IFERROR(VLOOKUP(B87,#REF!,3,FALSE),0)</f>
        <v>0</v>
      </c>
      <c r="E87" s="18" t="str">
        <f t="shared" si="7"/>
        <v>前八週無拉料</v>
      </c>
      <c r="F87" s="16" t="str">
        <f>IFERROR(VLOOKUP(B87,#REF!,6,FALSE),"")</f>
        <v/>
      </c>
      <c r="G87" s="17">
        <v>0</v>
      </c>
      <c r="H87" s="17">
        <v>0</v>
      </c>
      <c r="I87" s="17" t="str">
        <f>IFERROR(VLOOKUP(B87,#REF!,9,FALSE),"")</f>
        <v/>
      </c>
      <c r="J87" s="17">
        <v>0</v>
      </c>
      <c r="K87" s="18" t="str">
        <f>IFERROR(VLOOKUP(B87,#REF!,10,FALSE),"")</f>
        <v/>
      </c>
      <c r="L87" s="18" t="str">
        <f>IFERROR(VLOOKUP(B87,#REF!,11,FALSE),"")</f>
        <v/>
      </c>
      <c r="M87" s="18"/>
      <c r="N87" s="18" t="str">
        <f>IFERROR(VLOOKUP(B87,#REF!,12,FALSE),"")</f>
        <v/>
      </c>
      <c r="O87" s="17">
        <v>0</v>
      </c>
      <c r="P87" s="17">
        <v>0</v>
      </c>
      <c r="Q87" s="17">
        <v>0</v>
      </c>
      <c r="R87" s="19">
        <v>0</v>
      </c>
      <c r="S87" s="20" t="s">
        <v>35</v>
      </c>
      <c r="T87" s="21">
        <v>0</v>
      </c>
      <c r="U87" s="19">
        <v>0</v>
      </c>
      <c r="V87" s="17">
        <v>1559</v>
      </c>
      <c r="W87" s="22" t="s">
        <v>41</v>
      </c>
      <c r="X87" s="23" t="str">
        <f t="shared" si="8"/>
        <v>F</v>
      </c>
      <c r="Y87" s="17">
        <v>2000</v>
      </c>
      <c r="Z87" s="17">
        <v>11081</v>
      </c>
      <c r="AA87" s="17">
        <v>946</v>
      </c>
      <c r="AB87" s="17">
        <v>0</v>
      </c>
      <c r="AC87" s="15" t="s">
        <v>37</v>
      </c>
    </row>
    <row r="88" spans="1:29">
      <c r="A88" s="13" t="str">
        <f t="shared" si="6"/>
        <v>FCST</v>
      </c>
      <c r="B88" s="14" t="s">
        <v>118</v>
      </c>
      <c r="C88" s="15" t="s">
        <v>113</v>
      </c>
      <c r="D88" s="16">
        <f>IFERROR(VLOOKUP(B88,#REF!,3,FALSE),0)</f>
        <v>0</v>
      </c>
      <c r="E88" s="18" t="str">
        <f t="shared" si="7"/>
        <v>前八週無拉料</v>
      </c>
      <c r="F88" s="16" t="str">
        <f>IFERROR(VLOOKUP(B88,#REF!,6,FALSE),"")</f>
        <v/>
      </c>
      <c r="G88" s="17">
        <v>0</v>
      </c>
      <c r="H88" s="17">
        <v>0</v>
      </c>
      <c r="I88" s="17" t="str">
        <f>IFERROR(VLOOKUP(B88,#REF!,9,FALSE),"")</f>
        <v/>
      </c>
      <c r="J88" s="17">
        <v>0</v>
      </c>
      <c r="K88" s="18" t="str">
        <f>IFERROR(VLOOKUP(B88,#REF!,10,FALSE),"")</f>
        <v/>
      </c>
      <c r="L88" s="18" t="str">
        <f>IFERROR(VLOOKUP(B88,#REF!,11,FALSE),"")</f>
        <v/>
      </c>
      <c r="M88" s="18"/>
      <c r="N88" s="18" t="str">
        <f>IFERROR(VLOOKUP(B88,#REF!,12,FALSE),"")</f>
        <v/>
      </c>
      <c r="O88" s="17">
        <v>0</v>
      </c>
      <c r="P88" s="17">
        <v>0</v>
      </c>
      <c r="Q88" s="17">
        <v>0</v>
      </c>
      <c r="R88" s="19">
        <v>0</v>
      </c>
      <c r="S88" s="20" t="s">
        <v>35</v>
      </c>
      <c r="T88" s="21">
        <v>0</v>
      </c>
      <c r="U88" s="19">
        <v>0</v>
      </c>
      <c r="V88" s="17">
        <v>74</v>
      </c>
      <c r="W88" s="22" t="s">
        <v>41</v>
      </c>
      <c r="X88" s="23" t="str">
        <f t="shared" si="8"/>
        <v>F</v>
      </c>
      <c r="Y88" s="17">
        <v>615</v>
      </c>
      <c r="Z88" s="17">
        <v>31</v>
      </c>
      <c r="AA88" s="17">
        <v>18</v>
      </c>
      <c r="AB88" s="17">
        <v>1</v>
      </c>
      <c r="AC88" s="15" t="s">
        <v>37</v>
      </c>
    </row>
    <row r="89" spans="1:29">
      <c r="A89" s="13" t="str">
        <f t="shared" si="6"/>
        <v>Normal</v>
      </c>
      <c r="B89" s="14" t="s">
        <v>119</v>
      </c>
      <c r="C89" s="15" t="s">
        <v>52</v>
      </c>
      <c r="D89" s="16">
        <f>IFERROR(VLOOKUP(B89,#REF!,3,FALSE),0)</f>
        <v>0</v>
      </c>
      <c r="E89" s="18">
        <f t="shared" si="7"/>
        <v>1.6</v>
      </c>
      <c r="F89" s="16" t="str">
        <f>IFERROR(VLOOKUP(B89,#REF!,6,FALSE),"")</f>
        <v/>
      </c>
      <c r="G89" s="17">
        <v>870000</v>
      </c>
      <c r="H89" s="17">
        <v>630000</v>
      </c>
      <c r="I89" s="17" t="str">
        <f>IFERROR(VLOOKUP(B89,#REF!,9,FALSE),"")</f>
        <v/>
      </c>
      <c r="J89" s="17">
        <v>81000</v>
      </c>
      <c r="K89" s="18" t="str">
        <f>IFERROR(VLOOKUP(B89,#REF!,10,FALSE),"")</f>
        <v/>
      </c>
      <c r="L89" s="18" t="str">
        <f>IFERROR(VLOOKUP(B89,#REF!,11,FALSE),"")</f>
        <v/>
      </c>
      <c r="M89" s="18"/>
      <c r="N89" s="18" t="str">
        <f>IFERROR(VLOOKUP(B89,#REF!,12,FALSE),"")</f>
        <v/>
      </c>
      <c r="O89" s="17">
        <v>0</v>
      </c>
      <c r="P89" s="17">
        <v>0</v>
      </c>
      <c r="Q89" s="17">
        <v>81000</v>
      </c>
      <c r="R89" s="19">
        <v>951000</v>
      </c>
      <c r="S89" s="20">
        <v>19.100000000000001</v>
      </c>
      <c r="T89" s="21">
        <v>22</v>
      </c>
      <c r="U89" s="19">
        <v>49875</v>
      </c>
      <c r="V89" s="17">
        <v>43190</v>
      </c>
      <c r="W89" s="22">
        <v>0.9</v>
      </c>
      <c r="X89" s="23">
        <f t="shared" si="8"/>
        <v>100</v>
      </c>
      <c r="Y89" s="17">
        <v>67681</v>
      </c>
      <c r="Z89" s="17">
        <v>166929</v>
      </c>
      <c r="AA89" s="17">
        <v>206460</v>
      </c>
      <c r="AB89" s="17">
        <v>50625</v>
      </c>
      <c r="AC89" s="15" t="s">
        <v>37</v>
      </c>
    </row>
    <row r="90" spans="1:29">
      <c r="A90" s="13" t="str">
        <f t="shared" si="6"/>
        <v>Normal</v>
      </c>
      <c r="B90" s="14" t="s">
        <v>120</v>
      </c>
      <c r="C90" s="15" t="s">
        <v>52</v>
      </c>
      <c r="D90" s="16">
        <f>IFERROR(VLOOKUP(B90,#REF!,3,FALSE),0)</f>
        <v>0</v>
      </c>
      <c r="E90" s="18">
        <f t="shared" si="7"/>
        <v>5.2</v>
      </c>
      <c r="F90" s="16" t="str">
        <f>IFERROR(VLOOKUP(B90,#REF!,6,FALSE),"")</f>
        <v/>
      </c>
      <c r="G90" s="17">
        <v>339000</v>
      </c>
      <c r="H90" s="17">
        <v>249000</v>
      </c>
      <c r="I90" s="17" t="str">
        <f>IFERROR(VLOOKUP(B90,#REF!,9,FALSE),"")</f>
        <v/>
      </c>
      <c r="J90" s="17">
        <v>111000</v>
      </c>
      <c r="K90" s="18" t="str">
        <f>IFERROR(VLOOKUP(B90,#REF!,10,FALSE),"")</f>
        <v/>
      </c>
      <c r="L90" s="18" t="str">
        <f>IFERROR(VLOOKUP(B90,#REF!,11,FALSE),"")</f>
        <v/>
      </c>
      <c r="M90" s="18"/>
      <c r="N90" s="18" t="str">
        <f>IFERROR(VLOOKUP(B90,#REF!,12,FALSE),"")</f>
        <v/>
      </c>
      <c r="O90" s="17">
        <v>0</v>
      </c>
      <c r="P90" s="17">
        <v>21000</v>
      </c>
      <c r="Q90" s="17">
        <v>90000</v>
      </c>
      <c r="R90" s="19">
        <v>450000</v>
      </c>
      <c r="S90" s="20">
        <v>21.1</v>
      </c>
      <c r="T90" s="21">
        <v>24.7</v>
      </c>
      <c r="U90" s="19">
        <v>21375</v>
      </c>
      <c r="V90" s="17">
        <v>18193</v>
      </c>
      <c r="W90" s="22">
        <v>0.9</v>
      </c>
      <c r="X90" s="23">
        <f t="shared" si="8"/>
        <v>100</v>
      </c>
      <c r="Y90" s="17">
        <v>25200</v>
      </c>
      <c r="Z90" s="17">
        <v>72955</v>
      </c>
      <c r="AA90" s="17">
        <v>89832</v>
      </c>
      <c r="AB90" s="17">
        <v>21665</v>
      </c>
      <c r="AC90" s="15" t="s">
        <v>37</v>
      </c>
    </row>
    <row r="91" spans="1:29">
      <c r="A91" s="13" t="str">
        <f t="shared" si="6"/>
        <v>Normal</v>
      </c>
      <c r="B91" s="14" t="s">
        <v>121</v>
      </c>
      <c r="C91" s="15" t="s">
        <v>52</v>
      </c>
      <c r="D91" s="16">
        <f>IFERROR(VLOOKUP(B91,#REF!,3,FALSE),0)</f>
        <v>0</v>
      </c>
      <c r="E91" s="18">
        <f t="shared" si="7"/>
        <v>0.8</v>
      </c>
      <c r="F91" s="16" t="str">
        <f>IFERROR(VLOOKUP(B91,#REF!,6,FALSE),"")</f>
        <v/>
      </c>
      <c r="G91" s="17">
        <v>712000</v>
      </c>
      <c r="H91" s="17">
        <v>560000</v>
      </c>
      <c r="I91" s="17" t="str">
        <f>IFERROR(VLOOKUP(B91,#REF!,9,FALSE),"")</f>
        <v/>
      </c>
      <c r="J91" s="17">
        <v>32000</v>
      </c>
      <c r="K91" s="18" t="str">
        <f>IFERROR(VLOOKUP(B91,#REF!,10,FALSE),"")</f>
        <v/>
      </c>
      <c r="L91" s="18" t="str">
        <f>IFERROR(VLOOKUP(B91,#REF!,11,FALSE),"")</f>
        <v/>
      </c>
      <c r="M91" s="18"/>
      <c r="N91" s="18" t="str">
        <f>IFERROR(VLOOKUP(B91,#REF!,12,FALSE),"")</f>
        <v/>
      </c>
      <c r="O91" s="17">
        <v>16000</v>
      </c>
      <c r="P91" s="17">
        <v>0</v>
      </c>
      <c r="Q91" s="17">
        <v>16000</v>
      </c>
      <c r="R91" s="19">
        <v>744000</v>
      </c>
      <c r="S91" s="20">
        <v>19.100000000000001</v>
      </c>
      <c r="T91" s="21">
        <v>17.600000000000001</v>
      </c>
      <c r="U91" s="19">
        <v>39000</v>
      </c>
      <c r="V91" s="17">
        <v>42332</v>
      </c>
      <c r="W91" s="22">
        <v>1.1000000000000001</v>
      </c>
      <c r="X91" s="23">
        <f t="shared" si="8"/>
        <v>100</v>
      </c>
      <c r="Y91" s="17">
        <v>158067</v>
      </c>
      <c r="Z91" s="17">
        <v>170753</v>
      </c>
      <c r="AA91" s="17">
        <v>79030</v>
      </c>
      <c r="AB91" s="17">
        <v>13015</v>
      </c>
      <c r="AC91" s="15" t="s">
        <v>37</v>
      </c>
    </row>
    <row r="92" spans="1:29">
      <c r="A92" s="13" t="str">
        <f t="shared" si="6"/>
        <v>None</v>
      </c>
      <c r="B92" s="14" t="s">
        <v>122</v>
      </c>
      <c r="C92" s="15" t="s">
        <v>52</v>
      </c>
      <c r="D92" s="16">
        <f>IFERROR(VLOOKUP(B92,#REF!,3,FALSE),0)</f>
        <v>0</v>
      </c>
      <c r="E92" s="18" t="str">
        <f t="shared" si="7"/>
        <v>前八週無拉料</v>
      </c>
      <c r="F92" s="16" t="str">
        <f>IFERROR(VLOOKUP(B92,#REF!,6,FALSE),"")</f>
        <v/>
      </c>
      <c r="G92" s="17">
        <v>0</v>
      </c>
      <c r="H92" s="17">
        <v>0</v>
      </c>
      <c r="I92" s="17" t="str">
        <f>IFERROR(VLOOKUP(B92,#REF!,9,FALSE),"")</f>
        <v/>
      </c>
      <c r="J92" s="17">
        <v>0</v>
      </c>
      <c r="K92" s="18" t="str">
        <f>IFERROR(VLOOKUP(B92,#REF!,10,FALSE),"")</f>
        <v/>
      </c>
      <c r="L92" s="18" t="str">
        <f>IFERROR(VLOOKUP(B92,#REF!,11,FALSE),"")</f>
        <v/>
      </c>
      <c r="M92" s="18"/>
      <c r="N92" s="18" t="str">
        <f>IFERROR(VLOOKUP(B92,#REF!,12,FALSE),"")</f>
        <v/>
      </c>
      <c r="O92" s="17">
        <v>0</v>
      </c>
      <c r="P92" s="17">
        <v>0</v>
      </c>
      <c r="Q92" s="17">
        <v>0</v>
      </c>
      <c r="R92" s="19">
        <v>0</v>
      </c>
      <c r="S92" s="20" t="s">
        <v>35</v>
      </c>
      <c r="T92" s="21" t="s">
        <v>35</v>
      </c>
      <c r="U92" s="19">
        <v>0</v>
      </c>
      <c r="V92" s="17" t="s">
        <v>35</v>
      </c>
      <c r="W92" s="22" t="s">
        <v>36</v>
      </c>
      <c r="X92" s="23" t="str">
        <f t="shared" si="8"/>
        <v>E</v>
      </c>
      <c r="Y92" s="17">
        <v>0</v>
      </c>
      <c r="Z92" s="17">
        <v>0</v>
      </c>
      <c r="AA92" s="17">
        <v>0</v>
      </c>
      <c r="AB92" s="17">
        <v>0</v>
      </c>
      <c r="AC92" s="15" t="s">
        <v>37</v>
      </c>
    </row>
    <row r="93" spans="1:29">
      <c r="A93" s="13" t="str">
        <f t="shared" si="6"/>
        <v>OverStock</v>
      </c>
      <c r="B93" s="14" t="s">
        <v>123</v>
      </c>
      <c r="C93" s="15" t="s">
        <v>52</v>
      </c>
      <c r="D93" s="16">
        <f>IFERROR(VLOOKUP(B93,#REF!,3,FALSE),0)</f>
        <v>0</v>
      </c>
      <c r="E93" s="18">
        <f t="shared" si="7"/>
        <v>14.9</v>
      </c>
      <c r="F93" s="16" t="str">
        <f>IFERROR(VLOOKUP(B93,#REF!,6,FALSE),"")</f>
        <v/>
      </c>
      <c r="G93" s="17">
        <v>240000</v>
      </c>
      <c r="H93" s="17">
        <v>180000</v>
      </c>
      <c r="I93" s="17" t="str">
        <f>IFERROR(VLOOKUP(B93,#REF!,9,FALSE),"")</f>
        <v/>
      </c>
      <c r="J93" s="17">
        <v>207000</v>
      </c>
      <c r="K93" s="18" t="str">
        <f>IFERROR(VLOOKUP(B93,#REF!,10,FALSE),"")</f>
        <v/>
      </c>
      <c r="L93" s="18" t="str">
        <f>IFERROR(VLOOKUP(B93,#REF!,11,FALSE),"")</f>
        <v/>
      </c>
      <c r="M93" s="18"/>
      <c r="N93" s="18" t="str">
        <f>IFERROR(VLOOKUP(B93,#REF!,12,FALSE),"")</f>
        <v/>
      </c>
      <c r="O93" s="17">
        <v>0</v>
      </c>
      <c r="P93" s="17">
        <v>96000</v>
      </c>
      <c r="Q93" s="17">
        <v>111000</v>
      </c>
      <c r="R93" s="19">
        <v>447000</v>
      </c>
      <c r="S93" s="20">
        <v>32.200000000000003</v>
      </c>
      <c r="T93" s="21">
        <v>16.100000000000001</v>
      </c>
      <c r="U93" s="19">
        <v>13875</v>
      </c>
      <c r="V93" s="17">
        <v>27835</v>
      </c>
      <c r="W93" s="22">
        <v>2</v>
      </c>
      <c r="X93" s="23">
        <f t="shared" si="8"/>
        <v>150</v>
      </c>
      <c r="Y93" s="17">
        <v>103258</v>
      </c>
      <c r="Z93" s="17">
        <v>104423</v>
      </c>
      <c r="AA93" s="17">
        <v>72441</v>
      </c>
      <c r="AB93" s="17">
        <v>29472</v>
      </c>
      <c r="AC93" s="15" t="s">
        <v>37</v>
      </c>
    </row>
    <row r="94" spans="1:29">
      <c r="A94" s="13" t="str">
        <f t="shared" si="6"/>
        <v>FCST</v>
      </c>
      <c r="B94" s="14" t="s">
        <v>124</v>
      </c>
      <c r="C94" s="15" t="s">
        <v>52</v>
      </c>
      <c r="D94" s="16">
        <f>IFERROR(VLOOKUP(B94,#REF!,3,FALSE),0)</f>
        <v>0</v>
      </c>
      <c r="E94" s="18" t="str">
        <f t="shared" si="7"/>
        <v>前八週無拉料</v>
      </c>
      <c r="F94" s="16" t="str">
        <f>IFERROR(VLOOKUP(B94,#REF!,6,FALSE),"")</f>
        <v/>
      </c>
      <c r="G94" s="17">
        <v>0</v>
      </c>
      <c r="H94" s="17">
        <v>0</v>
      </c>
      <c r="I94" s="17" t="str">
        <f>IFERROR(VLOOKUP(B94,#REF!,9,FALSE),"")</f>
        <v/>
      </c>
      <c r="J94" s="17">
        <v>0</v>
      </c>
      <c r="K94" s="18" t="str">
        <f>IFERROR(VLOOKUP(B94,#REF!,10,FALSE),"")</f>
        <v/>
      </c>
      <c r="L94" s="18" t="str">
        <f>IFERROR(VLOOKUP(B94,#REF!,11,FALSE),"")</f>
        <v/>
      </c>
      <c r="M94" s="18"/>
      <c r="N94" s="18" t="str">
        <f>IFERROR(VLOOKUP(B94,#REF!,12,FALSE),"")</f>
        <v/>
      </c>
      <c r="O94" s="17">
        <v>0</v>
      </c>
      <c r="P94" s="17">
        <v>0</v>
      </c>
      <c r="Q94" s="17">
        <v>0</v>
      </c>
      <c r="R94" s="19">
        <v>0</v>
      </c>
      <c r="S94" s="20" t="s">
        <v>35</v>
      </c>
      <c r="T94" s="21">
        <v>0</v>
      </c>
      <c r="U94" s="19">
        <v>0</v>
      </c>
      <c r="V94" s="17">
        <v>3388</v>
      </c>
      <c r="W94" s="22" t="s">
        <v>41</v>
      </c>
      <c r="X94" s="23" t="str">
        <f t="shared" si="8"/>
        <v>F</v>
      </c>
      <c r="Y94" s="17">
        <v>8000</v>
      </c>
      <c r="Z94" s="17">
        <v>22500</v>
      </c>
      <c r="AA94" s="17">
        <v>0</v>
      </c>
      <c r="AB94" s="17">
        <v>0</v>
      </c>
      <c r="AC94" s="15" t="s">
        <v>37</v>
      </c>
    </row>
    <row r="95" spans="1:29">
      <c r="A95" s="13" t="str">
        <f t="shared" si="6"/>
        <v>FCST</v>
      </c>
      <c r="B95" s="14" t="s">
        <v>125</v>
      </c>
      <c r="C95" s="15" t="s">
        <v>52</v>
      </c>
      <c r="D95" s="16">
        <f>IFERROR(VLOOKUP(B95,#REF!,3,FALSE),0)</f>
        <v>0</v>
      </c>
      <c r="E95" s="18" t="str">
        <f t="shared" si="7"/>
        <v>前八週無拉料</v>
      </c>
      <c r="F95" s="16" t="str">
        <f>IFERROR(VLOOKUP(B95,#REF!,6,FALSE),"")</f>
        <v/>
      </c>
      <c r="G95" s="17">
        <v>0</v>
      </c>
      <c r="H95" s="17">
        <v>0</v>
      </c>
      <c r="I95" s="17" t="str">
        <f>IFERROR(VLOOKUP(B95,#REF!,9,FALSE),"")</f>
        <v/>
      </c>
      <c r="J95" s="17">
        <v>0</v>
      </c>
      <c r="K95" s="18" t="str">
        <f>IFERROR(VLOOKUP(B95,#REF!,10,FALSE),"")</f>
        <v/>
      </c>
      <c r="L95" s="18" t="str">
        <f>IFERROR(VLOOKUP(B95,#REF!,11,FALSE),"")</f>
        <v/>
      </c>
      <c r="M95" s="18"/>
      <c r="N95" s="18" t="str">
        <f>IFERROR(VLOOKUP(B95,#REF!,12,FALSE),"")</f>
        <v/>
      </c>
      <c r="O95" s="17">
        <v>0</v>
      </c>
      <c r="P95" s="17">
        <v>0</v>
      </c>
      <c r="Q95" s="17">
        <v>0</v>
      </c>
      <c r="R95" s="19">
        <v>0</v>
      </c>
      <c r="S95" s="20" t="s">
        <v>35</v>
      </c>
      <c r="T95" s="21">
        <v>0</v>
      </c>
      <c r="U95" s="19">
        <v>0</v>
      </c>
      <c r="V95" s="17">
        <v>1</v>
      </c>
      <c r="W95" s="22" t="s">
        <v>41</v>
      </c>
      <c r="X95" s="23" t="str">
        <f t="shared" si="8"/>
        <v>F</v>
      </c>
      <c r="Y95" s="17">
        <v>0</v>
      </c>
      <c r="Z95" s="17">
        <v>7</v>
      </c>
      <c r="AA95" s="17">
        <v>0</v>
      </c>
      <c r="AB95" s="17">
        <v>4</v>
      </c>
      <c r="AC95" s="15" t="s">
        <v>37</v>
      </c>
    </row>
    <row r="96" spans="1:29">
      <c r="A96" s="13" t="str">
        <f t="shared" si="6"/>
        <v>Normal</v>
      </c>
      <c r="B96" s="14" t="s">
        <v>126</v>
      </c>
      <c r="C96" s="15" t="s">
        <v>52</v>
      </c>
      <c r="D96" s="16">
        <f>IFERROR(VLOOKUP(B96,#REF!,3,FALSE),0)</f>
        <v>0</v>
      </c>
      <c r="E96" s="18">
        <f t="shared" si="7"/>
        <v>19.2</v>
      </c>
      <c r="F96" s="16" t="str">
        <f>IFERROR(VLOOKUP(B96,#REF!,6,FALSE),"")</f>
        <v/>
      </c>
      <c r="G96" s="17">
        <v>840000</v>
      </c>
      <c r="H96" s="17">
        <v>0</v>
      </c>
      <c r="I96" s="17" t="str">
        <f>IFERROR(VLOOKUP(B96,#REF!,9,FALSE),"")</f>
        <v/>
      </c>
      <c r="J96" s="17">
        <v>3924000</v>
      </c>
      <c r="K96" s="18" t="str">
        <f>IFERROR(VLOOKUP(B96,#REF!,10,FALSE),"")</f>
        <v/>
      </c>
      <c r="L96" s="18" t="str">
        <f>IFERROR(VLOOKUP(B96,#REF!,11,FALSE),"")</f>
        <v/>
      </c>
      <c r="M96" s="18"/>
      <c r="N96" s="18" t="str">
        <f>IFERROR(VLOOKUP(B96,#REF!,12,FALSE),"")</f>
        <v/>
      </c>
      <c r="O96" s="17">
        <v>267000</v>
      </c>
      <c r="P96" s="17">
        <v>2733000</v>
      </c>
      <c r="Q96" s="17">
        <v>924000</v>
      </c>
      <c r="R96" s="19">
        <v>4764000</v>
      </c>
      <c r="S96" s="20">
        <v>23.3</v>
      </c>
      <c r="T96" s="21">
        <v>17.8</v>
      </c>
      <c r="U96" s="19">
        <v>204750</v>
      </c>
      <c r="V96" s="17">
        <v>267404</v>
      </c>
      <c r="W96" s="22">
        <v>1.3</v>
      </c>
      <c r="X96" s="23">
        <f t="shared" si="8"/>
        <v>100</v>
      </c>
      <c r="Y96" s="17">
        <v>772161</v>
      </c>
      <c r="Z96" s="17">
        <v>1186113</v>
      </c>
      <c r="AA96" s="17">
        <v>778489</v>
      </c>
      <c r="AB96" s="17">
        <v>286069</v>
      </c>
      <c r="AC96" s="15" t="s">
        <v>37</v>
      </c>
    </row>
    <row r="97" spans="1:29">
      <c r="A97" s="13" t="str">
        <f t="shared" si="6"/>
        <v>Normal</v>
      </c>
      <c r="B97" s="14" t="s">
        <v>127</v>
      </c>
      <c r="C97" s="15" t="s">
        <v>52</v>
      </c>
      <c r="D97" s="16">
        <f>IFERROR(VLOOKUP(B97,#REF!,3,FALSE),0)</f>
        <v>0</v>
      </c>
      <c r="E97" s="18">
        <f t="shared" si="7"/>
        <v>3.4</v>
      </c>
      <c r="F97" s="16" t="str">
        <f>IFERROR(VLOOKUP(B97,#REF!,6,FALSE),"")</f>
        <v/>
      </c>
      <c r="G97" s="17">
        <v>12000</v>
      </c>
      <c r="H97" s="17">
        <v>0</v>
      </c>
      <c r="I97" s="17" t="str">
        <f>IFERROR(VLOOKUP(B97,#REF!,9,FALSE),"")</f>
        <v/>
      </c>
      <c r="J97" s="17">
        <v>18000</v>
      </c>
      <c r="K97" s="18" t="str">
        <f>IFERROR(VLOOKUP(B97,#REF!,10,FALSE),"")</f>
        <v/>
      </c>
      <c r="L97" s="18" t="str">
        <f>IFERROR(VLOOKUP(B97,#REF!,11,FALSE),"")</f>
        <v/>
      </c>
      <c r="M97" s="18"/>
      <c r="N97" s="18" t="str">
        <f>IFERROR(VLOOKUP(B97,#REF!,12,FALSE),"")</f>
        <v/>
      </c>
      <c r="O97" s="17">
        <v>0</v>
      </c>
      <c r="P97" s="17">
        <v>0</v>
      </c>
      <c r="Q97" s="17">
        <v>18000</v>
      </c>
      <c r="R97" s="19">
        <v>30000</v>
      </c>
      <c r="S97" s="20">
        <v>5.7</v>
      </c>
      <c r="T97" s="21">
        <v>8.8000000000000007</v>
      </c>
      <c r="U97" s="19">
        <v>5250</v>
      </c>
      <c r="V97" s="17">
        <v>3421</v>
      </c>
      <c r="W97" s="22">
        <v>0.7</v>
      </c>
      <c r="X97" s="23">
        <f t="shared" si="8"/>
        <v>100</v>
      </c>
      <c r="Y97" s="17">
        <v>15432</v>
      </c>
      <c r="Z97" s="17">
        <v>10900</v>
      </c>
      <c r="AA97" s="17">
        <v>8646</v>
      </c>
      <c r="AB97" s="17">
        <v>2461</v>
      </c>
      <c r="AC97" s="15" t="s">
        <v>37</v>
      </c>
    </row>
    <row r="98" spans="1:29">
      <c r="A98" s="13" t="str">
        <f t="shared" si="6"/>
        <v>Normal</v>
      </c>
      <c r="B98" s="14" t="s">
        <v>128</v>
      </c>
      <c r="C98" s="15" t="s">
        <v>52</v>
      </c>
      <c r="D98" s="16">
        <f>IFERROR(VLOOKUP(B98,#REF!,3,FALSE),0)</f>
        <v>0</v>
      </c>
      <c r="E98" s="18">
        <f t="shared" si="7"/>
        <v>8.9</v>
      </c>
      <c r="F98" s="16" t="str">
        <f>IFERROR(VLOOKUP(B98,#REF!,6,FALSE),"")</f>
        <v/>
      </c>
      <c r="G98" s="17">
        <v>2400000</v>
      </c>
      <c r="H98" s="17">
        <v>330000</v>
      </c>
      <c r="I98" s="17" t="str">
        <f>IFERROR(VLOOKUP(B98,#REF!,9,FALSE),"")</f>
        <v/>
      </c>
      <c r="J98" s="17">
        <v>1614000</v>
      </c>
      <c r="K98" s="18" t="str">
        <f>IFERROR(VLOOKUP(B98,#REF!,10,FALSE),"")</f>
        <v/>
      </c>
      <c r="L98" s="18" t="str">
        <f>IFERROR(VLOOKUP(B98,#REF!,11,FALSE),"")</f>
        <v/>
      </c>
      <c r="M98" s="18"/>
      <c r="N98" s="18" t="str">
        <f>IFERROR(VLOOKUP(B98,#REF!,12,FALSE),"")</f>
        <v/>
      </c>
      <c r="O98" s="17">
        <v>27000</v>
      </c>
      <c r="P98" s="17">
        <v>1017000</v>
      </c>
      <c r="Q98" s="17">
        <v>570000</v>
      </c>
      <c r="R98" s="19">
        <v>4014000</v>
      </c>
      <c r="S98" s="20">
        <v>22.2</v>
      </c>
      <c r="T98" s="21">
        <v>21.5</v>
      </c>
      <c r="U98" s="19">
        <v>181125</v>
      </c>
      <c r="V98" s="17">
        <v>186633</v>
      </c>
      <c r="W98" s="22">
        <v>1</v>
      </c>
      <c r="X98" s="23">
        <f t="shared" si="8"/>
        <v>100</v>
      </c>
      <c r="Y98" s="17">
        <v>494398</v>
      </c>
      <c r="Z98" s="17">
        <v>813653</v>
      </c>
      <c r="AA98" s="17">
        <v>653610</v>
      </c>
      <c r="AB98" s="17">
        <v>232161</v>
      </c>
      <c r="AC98" s="15" t="s">
        <v>37</v>
      </c>
    </row>
    <row r="99" spans="1:29">
      <c r="A99" s="13" t="str">
        <f t="shared" si="6"/>
        <v>ZeroZero</v>
      </c>
      <c r="B99" s="14" t="s">
        <v>129</v>
      </c>
      <c r="C99" s="15" t="s">
        <v>52</v>
      </c>
      <c r="D99" s="16">
        <f>IFERROR(VLOOKUP(B99,#REF!,3,FALSE),0)</f>
        <v>0</v>
      </c>
      <c r="E99" s="18" t="str">
        <f t="shared" si="7"/>
        <v>前八週無拉料</v>
      </c>
      <c r="F99" s="16" t="str">
        <f>IFERROR(VLOOKUP(B99,#REF!,6,FALSE),"")</f>
        <v/>
      </c>
      <c r="G99" s="17">
        <v>0</v>
      </c>
      <c r="H99" s="17">
        <v>0</v>
      </c>
      <c r="I99" s="17" t="str">
        <f>IFERROR(VLOOKUP(B99,#REF!,9,FALSE),"")</f>
        <v/>
      </c>
      <c r="J99" s="17">
        <v>3000</v>
      </c>
      <c r="K99" s="18" t="str">
        <f>IFERROR(VLOOKUP(B99,#REF!,10,FALSE),"")</f>
        <v/>
      </c>
      <c r="L99" s="18" t="str">
        <f>IFERROR(VLOOKUP(B99,#REF!,11,FALSE),"")</f>
        <v/>
      </c>
      <c r="M99" s="18"/>
      <c r="N99" s="18" t="str">
        <f>IFERROR(VLOOKUP(B99,#REF!,12,FALSE),"")</f>
        <v/>
      </c>
      <c r="O99" s="17">
        <v>0</v>
      </c>
      <c r="P99" s="17">
        <v>3000</v>
      </c>
      <c r="Q99" s="17">
        <v>0</v>
      </c>
      <c r="R99" s="19">
        <v>3000</v>
      </c>
      <c r="S99" s="20" t="s">
        <v>35</v>
      </c>
      <c r="T99" s="21" t="s">
        <v>35</v>
      </c>
      <c r="U99" s="19">
        <v>0</v>
      </c>
      <c r="V99" s="17" t="s">
        <v>35</v>
      </c>
      <c r="W99" s="22" t="s">
        <v>36</v>
      </c>
      <c r="X99" s="23" t="str">
        <f t="shared" si="8"/>
        <v>E</v>
      </c>
      <c r="Y99" s="17">
        <v>0</v>
      </c>
      <c r="Z99" s="17">
        <v>0</v>
      </c>
      <c r="AA99" s="17">
        <v>0</v>
      </c>
      <c r="AB99" s="17">
        <v>0</v>
      </c>
      <c r="AC99" s="15" t="s">
        <v>37</v>
      </c>
    </row>
    <row r="100" spans="1:29">
      <c r="A100" s="13" t="str">
        <f t="shared" ref="A100:A131" si="9">IF(OR(U100=0,LEN(U100)=0)*OR(V100=0,LEN(V100)=0),IF(R100&gt;0,"ZeroZero","None"),IF(IF(LEN(S100)=0,0,S100)&gt;24,"OverStock",IF(U100=0,"FCST","Normal")))</f>
        <v>ZeroZero</v>
      </c>
      <c r="B100" s="14" t="s">
        <v>130</v>
      </c>
      <c r="C100" s="15" t="s">
        <v>52</v>
      </c>
      <c r="D100" s="16">
        <f>IFERROR(VLOOKUP(B100,#REF!,3,FALSE),0)</f>
        <v>0</v>
      </c>
      <c r="E100" s="18" t="str">
        <f t="shared" ref="E100:E131" si="10">IF(U100=0,"前八週無拉料",ROUND(J100/U100,1))</f>
        <v>前八週無拉料</v>
      </c>
      <c r="F100" s="16" t="str">
        <f>IFERROR(VLOOKUP(B100,#REF!,6,FALSE),"")</f>
        <v/>
      </c>
      <c r="G100" s="17">
        <v>0</v>
      </c>
      <c r="H100" s="17">
        <v>0</v>
      </c>
      <c r="I100" s="17" t="str">
        <f>IFERROR(VLOOKUP(B100,#REF!,9,FALSE),"")</f>
        <v/>
      </c>
      <c r="J100" s="17">
        <v>6000</v>
      </c>
      <c r="K100" s="18" t="str">
        <f>IFERROR(VLOOKUP(B100,#REF!,10,FALSE),"")</f>
        <v/>
      </c>
      <c r="L100" s="18" t="str">
        <f>IFERROR(VLOOKUP(B100,#REF!,11,FALSE),"")</f>
        <v/>
      </c>
      <c r="M100" s="18"/>
      <c r="N100" s="18" t="str">
        <f>IFERROR(VLOOKUP(B100,#REF!,12,FALSE),"")</f>
        <v/>
      </c>
      <c r="O100" s="17">
        <v>0</v>
      </c>
      <c r="P100" s="17">
        <v>6000</v>
      </c>
      <c r="Q100" s="17">
        <v>0</v>
      </c>
      <c r="R100" s="19">
        <v>6000</v>
      </c>
      <c r="S100" s="20" t="s">
        <v>35</v>
      </c>
      <c r="T100" s="21" t="s">
        <v>35</v>
      </c>
      <c r="U100" s="19">
        <v>0</v>
      </c>
      <c r="V100" s="17">
        <v>0</v>
      </c>
      <c r="W100" s="22" t="s">
        <v>36</v>
      </c>
      <c r="X100" s="23" t="str">
        <f t="shared" ref="X100:X131" si="11">IF($W100="E","E",IF($W100="F","F",IF($W100&lt;0.5,50,IF($W100&lt;2,100,150))))</f>
        <v>E</v>
      </c>
      <c r="Y100" s="17">
        <v>0</v>
      </c>
      <c r="Z100" s="17">
        <v>0</v>
      </c>
      <c r="AA100" s="17">
        <v>0</v>
      </c>
      <c r="AB100" s="17">
        <v>0</v>
      </c>
      <c r="AC100" s="15" t="s">
        <v>37</v>
      </c>
    </row>
    <row r="101" spans="1:29">
      <c r="A101" s="13" t="str">
        <f t="shared" si="9"/>
        <v>None</v>
      </c>
      <c r="B101" s="14" t="s">
        <v>131</v>
      </c>
      <c r="C101" s="15" t="s">
        <v>52</v>
      </c>
      <c r="D101" s="16">
        <f>IFERROR(VLOOKUP(B101,#REF!,3,FALSE),0)</f>
        <v>0</v>
      </c>
      <c r="E101" s="18" t="str">
        <f t="shared" si="10"/>
        <v>前八週無拉料</v>
      </c>
      <c r="F101" s="16" t="str">
        <f>IFERROR(VLOOKUP(B101,#REF!,6,FALSE),"")</f>
        <v/>
      </c>
      <c r="G101" s="17">
        <v>0</v>
      </c>
      <c r="H101" s="17">
        <v>0</v>
      </c>
      <c r="I101" s="17" t="str">
        <f>IFERROR(VLOOKUP(B101,#REF!,9,FALSE),"")</f>
        <v/>
      </c>
      <c r="J101" s="17">
        <v>0</v>
      </c>
      <c r="K101" s="18" t="str">
        <f>IFERROR(VLOOKUP(B101,#REF!,10,FALSE),"")</f>
        <v/>
      </c>
      <c r="L101" s="18" t="str">
        <f>IFERROR(VLOOKUP(B101,#REF!,11,FALSE),"")</f>
        <v/>
      </c>
      <c r="M101" s="18"/>
      <c r="N101" s="18" t="str">
        <f>IFERROR(VLOOKUP(B101,#REF!,12,FALSE),"")</f>
        <v/>
      </c>
      <c r="O101" s="17">
        <v>0</v>
      </c>
      <c r="P101" s="17">
        <v>0</v>
      </c>
      <c r="Q101" s="17">
        <v>0</v>
      </c>
      <c r="R101" s="19">
        <v>0</v>
      </c>
      <c r="S101" s="20" t="s">
        <v>35</v>
      </c>
      <c r="T101" s="21" t="s">
        <v>35</v>
      </c>
      <c r="U101" s="19">
        <v>0</v>
      </c>
      <c r="V101" s="17" t="s">
        <v>35</v>
      </c>
      <c r="W101" s="22" t="s">
        <v>36</v>
      </c>
      <c r="X101" s="23" t="str">
        <f t="shared" si="11"/>
        <v>E</v>
      </c>
      <c r="Y101" s="17">
        <v>0</v>
      </c>
      <c r="Z101" s="17">
        <v>0</v>
      </c>
      <c r="AA101" s="17">
        <v>0</v>
      </c>
      <c r="AB101" s="17">
        <v>0</v>
      </c>
      <c r="AC101" s="15" t="s">
        <v>37</v>
      </c>
    </row>
    <row r="102" spans="1:29">
      <c r="A102" s="13" t="str">
        <f t="shared" si="9"/>
        <v>OverStock</v>
      </c>
      <c r="B102" s="14" t="s">
        <v>132</v>
      </c>
      <c r="C102" s="15" t="s">
        <v>52</v>
      </c>
      <c r="D102" s="16">
        <f>IFERROR(VLOOKUP(B102,#REF!,3,FALSE),0)</f>
        <v>0</v>
      </c>
      <c r="E102" s="18">
        <f t="shared" si="10"/>
        <v>5.9</v>
      </c>
      <c r="F102" s="16" t="str">
        <f>IFERROR(VLOOKUP(B102,#REF!,6,FALSE),"")</f>
        <v/>
      </c>
      <c r="G102" s="17">
        <v>2850000</v>
      </c>
      <c r="H102" s="17">
        <v>1200000</v>
      </c>
      <c r="I102" s="17" t="str">
        <f>IFERROR(VLOOKUP(B102,#REF!,9,FALSE),"")</f>
        <v/>
      </c>
      <c r="J102" s="17">
        <v>315000</v>
      </c>
      <c r="K102" s="18" t="str">
        <f>IFERROR(VLOOKUP(B102,#REF!,10,FALSE),"")</f>
        <v/>
      </c>
      <c r="L102" s="18" t="str">
        <f>IFERROR(VLOOKUP(B102,#REF!,11,FALSE),"")</f>
        <v/>
      </c>
      <c r="M102" s="18"/>
      <c r="N102" s="18" t="str">
        <f>IFERROR(VLOOKUP(B102,#REF!,12,FALSE),"")</f>
        <v/>
      </c>
      <c r="O102" s="17">
        <v>0</v>
      </c>
      <c r="P102" s="17">
        <v>303000</v>
      </c>
      <c r="Q102" s="17">
        <v>12000</v>
      </c>
      <c r="R102" s="19">
        <v>3165000</v>
      </c>
      <c r="S102" s="20">
        <v>59</v>
      </c>
      <c r="T102" s="21">
        <v>561.9</v>
      </c>
      <c r="U102" s="19">
        <v>53625</v>
      </c>
      <c r="V102" s="17">
        <v>5633</v>
      </c>
      <c r="W102" s="22">
        <v>0.1</v>
      </c>
      <c r="X102" s="23">
        <f t="shared" si="11"/>
        <v>50</v>
      </c>
      <c r="Y102" s="17">
        <v>2486</v>
      </c>
      <c r="Z102" s="17">
        <v>28607</v>
      </c>
      <c r="AA102" s="17">
        <v>22876</v>
      </c>
      <c r="AB102" s="17">
        <v>1264</v>
      </c>
      <c r="AC102" s="15" t="s">
        <v>37</v>
      </c>
    </row>
    <row r="103" spans="1:29">
      <c r="A103" s="13" t="str">
        <f t="shared" si="9"/>
        <v>Normal</v>
      </c>
      <c r="B103" s="14" t="s">
        <v>133</v>
      </c>
      <c r="C103" s="15" t="s">
        <v>52</v>
      </c>
      <c r="D103" s="16">
        <f>IFERROR(VLOOKUP(B103,#REF!,3,FALSE),0)</f>
        <v>0</v>
      </c>
      <c r="E103" s="18">
        <f t="shared" si="10"/>
        <v>0</v>
      </c>
      <c r="F103" s="16" t="str">
        <f>IFERROR(VLOOKUP(B103,#REF!,6,FALSE),"")</f>
        <v/>
      </c>
      <c r="G103" s="17">
        <v>33000</v>
      </c>
      <c r="H103" s="17">
        <v>6000</v>
      </c>
      <c r="I103" s="17" t="str">
        <f>IFERROR(VLOOKUP(B103,#REF!,9,FALSE),"")</f>
        <v/>
      </c>
      <c r="J103" s="17">
        <v>0</v>
      </c>
      <c r="K103" s="18" t="str">
        <f>IFERROR(VLOOKUP(B103,#REF!,10,FALSE),"")</f>
        <v/>
      </c>
      <c r="L103" s="18" t="str">
        <f>IFERROR(VLOOKUP(B103,#REF!,11,FALSE),"")</f>
        <v/>
      </c>
      <c r="M103" s="18"/>
      <c r="N103" s="18" t="str">
        <f>IFERROR(VLOOKUP(B103,#REF!,12,FALSE),"")</f>
        <v/>
      </c>
      <c r="O103" s="17">
        <v>0</v>
      </c>
      <c r="P103" s="17">
        <v>0</v>
      </c>
      <c r="Q103" s="17">
        <v>0</v>
      </c>
      <c r="R103" s="19">
        <v>33000</v>
      </c>
      <c r="S103" s="20">
        <v>17.600000000000001</v>
      </c>
      <c r="T103" s="21">
        <v>105.8</v>
      </c>
      <c r="U103" s="19">
        <v>1875</v>
      </c>
      <c r="V103" s="17">
        <v>312</v>
      </c>
      <c r="W103" s="22">
        <v>0.2</v>
      </c>
      <c r="X103" s="23">
        <f t="shared" si="11"/>
        <v>50</v>
      </c>
      <c r="Y103" s="17">
        <v>2304</v>
      </c>
      <c r="Z103" s="17">
        <v>501</v>
      </c>
      <c r="AA103" s="17">
        <v>0</v>
      </c>
      <c r="AB103" s="17">
        <v>0</v>
      </c>
      <c r="AC103" s="15" t="s">
        <v>37</v>
      </c>
    </row>
    <row r="104" spans="1:29">
      <c r="A104" s="13" t="str">
        <f t="shared" si="9"/>
        <v>OverStock</v>
      </c>
      <c r="B104" s="14" t="s">
        <v>134</v>
      </c>
      <c r="C104" s="15" t="s">
        <v>52</v>
      </c>
      <c r="D104" s="16">
        <f>IFERROR(VLOOKUP(B104,#REF!,3,FALSE),0)</f>
        <v>0</v>
      </c>
      <c r="E104" s="18">
        <f t="shared" si="10"/>
        <v>59.3</v>
      </c>
      <c r="F104" s="16" t="str">
        <f>IFERROR(VLOOKUP(B104,#REF!,6,FALSE),"")</f>
        <v/>
      </c>
      <c r="G104" s="17">
        <v>0</v>
      </c>
      <c r="H104" s="17">
        <v>0</v>
      </c>
      <c r="I104" s="17" t="str">
        <f>IFERROR(VLOOKUP(B104,#REF!,9,FALSE),"")</f>
        <v/>
      </c>
      <c r="J104" s="17">
        <v>5847000</v>
      </c>
      <c r="K104" s="18" t="str">
        <f>IFERROR(VLOOKUP(B104,#REF!,10,FALSE),"")</f>
        <v/>
      </c>
      <c r="L104" s="18" t="str">
        <f>IFERROR(VLOOKUP(B104,#REF!,11,FALSE),"")</f>
        <v/>
      </c>
      <c r="M104" s="18"/>
      <c r="N104" s="18" t="str">
        <f>IFERROR(VLOOKUP(B104,#REF!,12,FALSE),"")</f>
        <v/>
      </c>
      <c r="O104" s="17">
        <v>0</v>
      </c>
      <c r="P104" s="17">
        <v>5295000</v>
      </c>
      <c r="Q104" s="17">
        <v>552000</v>
      </c>
      <c r="R104" s="19">
        <v>5847000</v>
      </c>
      <c r="S104" s="20">
        <v>59.3</v>
      </c>
      <c r="T104" s="21">
        <v>57.3</v>
      </c>
      <c r="U104" s="19">
        <v>98625</v>
      </c>
      <c r="V104" s="17">
        <v>102021</v>
      </c>
      <c r="W104" s="22">
        <v>1</v>
      </c>
      <c r="X104" s="23">
        <f t="shared" si="11"/>
        <v>100</v>
      </c>
      <c r="Y104" s="17">
        <v>146841</v>
      </c>
      <c r="Z104" s="17">
        <v>406813</v>
      </c>
      <c r="AA104" s="17">
        <v>489017</v>
      </c>
      <c r="AB104" s="17">
        <v>118477</v>
      </c>
      <c r="AC104" s="15" t="s">
        <v>37</v>
      </c>
    </row>
    <row r="105" spans="1:29">
      <c r="A105" s="13" t="str">
        <f t="shared" si="9"/>
        <v>Normal</v>
      </c>
      <c r="B105" s="14" t="s">
        <v>135</v>
      </c>
      <c r="C105" s="15" t="s">
        <v>52</v>
      </c>
      <c r="D105" s="16">
        <f>IFERROR(VLOOKUP(B105,#REF!,3,FALSE),0)</f>
        <v>0</v>
      </c>
      <c r="E105" s="18">
        <f t="shared" si="10"/>
        <v>8.6999999999999993</v>
      </c>
      <c r="F105" s="16" t="str">
        <f>IFERROR(VLOOKUP(B105,#REF!,6,FALSE),"")</f>
        <v/>
      </c>
      <c r="G105" s="17">
        <v>48000</v>
      </c>
      <c r="H105" s="17">
        <v>48000</v>
      </c>
      <c r="I105" s="17" t="str">
        <f>IFERROR(VLOOKUP(B105,#REF!,9,FALSE),"")</f>
        <v/>
      </c>
      <c r="J105" s="17">
        <v>36000</v>
      </c>
      <c r="K105" s="18" t="str">
        <f>IFERROR(VLOOKUP(B105,#REF!,10,FALSE),"")</f>
        <v/>
      </c>
      <c r="L105" s="18" t="str">
        <f>IFERROR(VLOOKUP(B105,#REF!,11,FALSE),"")</f>
        <v/>
      </c>
      <c r="M105" s="18"/>
      <c r="N105" s="18" t="str">
        <f>IFERROR(VLOOKUP(B105,#REF!,12,FALSE),"")</f>
        <v/>
      </c>
      <c r="O105" s="17">
        <v>0</v>
      </c>
      <c r="P105" s="17">
        <v>33000</v>
      </c>
      <c r="Q105" s="17">
        <v>3000</v>
      </c>
      <c r="R105" s="19">
        <v>84000</v>
      </c>
      <c r="S105" s="20">
        <v>20.399999999999999</v>
      </c>
      <c r="T105" s="21">
        <v>27.8</v>
      </c>
      <c r="U105" s="19">
        <v>4125</v>
      </c>
      <c r="V105" s="17">
        <v>3027</v>
      </c>
      <c r="W105" s="22">
        <v>0.7</v>
      </c>
      <c r="X105" s="23">
        <f t="shared" si="11"/>
        <v>100</v>
      </c>
      <c r="Y105" s="17">
        <v>864</v>
      </c>
      <c r="Z105" s="17">
        <v>12696</v>
      </c>
      <c r="AA105" s="17">
        <v>14112</v>
      </c>
      <c r="AB105" s="17">
        <v>3</v>
      </c>
      <c r="AC105" s="15" t="s">
        <v>37</v>
      </c>
    </row>
    <row r="106" spans="1:29">
      <c r="A106" s="13" t="str">
        <f t="shared" si="9"/>
        <v>ZeroZero</v>
      </c>
      <c r="B106" s="14" t="s">
        <v>136</v>
      </c>
      <c r="C106" s="15" t="s">
        <v>105</v>
      </c>
      <c r="D106" s="16">
        <f>IFERROR(VLOOKUP(B106,#REF!,3,FALSE),0)</f>
        <v>0</v>
      </c>
      <c r="E106" s="18" t="str">
        <f t="shared" si="10"/>
        <v>前八週無拉料</v>
      </c>
      <c r="F106" s="16" t="str">
        <f>IFERROR(VLOOKUP(B106,#REF!,6,FALSE),"")</f>
        <v/>
      </c>
      <c r="G106" s="17">
        <v>0</v>
      </c>
      <c r="H106" s="17">
        <v>0</v>
      </c>
      <c r="I106" s="17" t="str">
        <f>IFERROR(VLOOKUP(B106,#REF!,9,FALSE),"")</f>
        <v/>
      </c>
      <c r="J106" s="17">
        <v>3000</v>
      </c>
      <c r="K106" s="18" t="str">
        <f>IFERROR(VLOOKUP(B106,#REF!,10,FALSE),"")</f>
        <v/>
      </c>
      <c r="L106" s="18" t="str">
        <f>IFERROR(VLOOKUP(B106,#REF!,11,FALSE),"")</f>
        <v/>
      </c>
      <c r="M106" s="18"/>
      <c r="N106" s="18" t="str">
        <f>IFERROR(VLOOKUP(B106,#REF!,12,FALSE),"")</f>
        <v/>
      </c>
      <c r="O106" s="17">
        <v>0</v>
      </c>
      <c r="P106" s="17">
        <v>0</v>
      </c>
      <c r="Q106" s="17">
        <v>3000</v>
      </c>
      <c r="R106" s="19">
        <v>3000</v>
      </c>
      <c r="S106" s="20" t="s">
        <v>35</v>
      </c>
      <c r="T106" s="21" t="s">
        <v>35</v>
      </c>
      <c r="U106" s="19">
        <v>0</v>
      </c>
      <c r="V106" s="17" t="s">
        <v>35</v>
      </c>
      <c r="W106" s="22" t="s">
        <v>36</v>
      </c>
      <c r="X106" s="23" t="str">
        <f t="shared" si="11"/>
        <v>E</v>
      </c>
      <c r="Y106" s="17">
        <v>0</v>
      </c>
      <c r="Z106" s="17">
        <v>0</v>
      </c>
      <c r="AA106" s="17">
        <v>0</v>
      </c>
      <c r="AB106" s="17">
        <v>0</v>
      </c>
      <c r="AC106" s="15" t="s">
        <v>37</v>
      </c>
    </row>
    <row r="107" spans="1:29">
      <c r="A107" s="13" t="str">
        <f t="shared" si="9"/>
        <v>Normal</v>
      </c>
      <c r="B107" s="14" t="s">
        <v>137</v>
      </c>
      <c r="C107" s="15" t="s">
        <v>52</v>
      </c>
      <c r="D107" s="16">
        <f>IFERROR(VLOOKUP(B107,#REF!,3,FALSE),0)</f>
        <v>0</v>
      </c>
      <c r="E107" s="18">
        <f t="shared" si="10"/>
        <v>0</v>
      </c>
      <c r="F107" s="16" t="str">
        <f>IFERROR(VLOOKUP(B107,#REF!,6,FALSE),"")</f>
        <v/>
      </c>
      <c r="G107" s="17">
        <v>3000</v>
      </c>
      <c r="H107" s="17">
        <v>3000</v>
      </c>
      <c r="I107" s="17" t="str">
        <f>IFERROR(VLOOKUP(B107,#REF!,9,FALSE),"")</f>
        <v/>
      </c>
      <c r="J107" s="17">
        <v>0</v>
      </c>
      <c r="K107" s="18" t="str">
        <f>IFERROR(VLOOKUP(B107,#REF!,10,FALSE),"")</f>
        <v/>
      </c>
      <c r="L107" s="18" t="str">
        <f>IFERROR(VLOOKUP(B107,#REF!,11,FALSE),"")</f>
        <v/>
      </c>
      <c r="M107" s="18"/>
      <c r="N107" s="18" t="str">
        <f>IFERROR(VLOOKUP(B107,#REF!,12,FALSE),"")</f>
        <v/>
      </c>
      <c r="O107" s="17">
        <v>0</v>
      </c>
      <c r="P107" s="17">
        <v>0</v>
      </c>
      <c r="Q107" s="17">
        <v>0</v>
      </c>
      <c r="R107" s="19">
        <v>3000</v>
      </c>
      <c r="S107" s="20">
        <v>4</v>
      </c>
      <c r="T107" s="21" t="s">
        <v>35</v>
      </c>
      <c r="U107" s="19">
        <v>750</v>
      </c>
      <c r="V107" s="17" t="s">
        <v>35</v>
      </c>
      <c r="W107" s="22" t="s">
        <v>36</v>
      </c>
      <c r="X107" s="23" t="str">
        <f t="shared" si="11"/>
        <v>E</v>
      </c>
      <c r="Y107" s="17">
        <v>0</v>
      </c>
      <c r="Z107" s="17">
        <v>0</v>
      </c>
      <c r="AA107" s="17">
        <v>0</v>
      </c>
      <c r="AB107" s="17">
        <v>0</v>
      </c>
      <c r="AC107" s="15" t="s">
        <v>37</v>
      </c>
    </row>
    <row r="108" spans="1:29">
      <c r="A108" s="13" t="str">
        <f t="shared" si="9"/>
        <v>Normal</v>
      </c>
      <c r="B108" s="14" t="s">
        <v>138</v>
      </c>
      <c r="C108" s="15" t="s">
        <v>52</v>
      </c>
      <c r="D108" s="16">
        <f>IFERROR(VLOOKUP(B108,#REF!,3,FALSE),0)</f>
        <v>0</v>
      </c>
      <c r="E108" s="18">
        <f t="shared" si="10"/>
        <v>2.2999999999999998</v>
      </c>
      <c r="F108" s="16" t="str">
        <f>IFERROR(VLOOKUP(B108,#REF!,6,FALSE),"")</f>
        <v/>
      </c>
      <c r="G108" s="17">
        <v>39000</v>
      </c>
      <c r="H108" s="17">
        <v>33000</v>
      </c>
      <c r="I108" s="17" t="str">
        <f>IFERROR(VLOOKUP(B108,#REF!,9,FALSE),"")</f>
        <v/>
      </c>
      <c r="J108" s="17">
        <v>6000</v>
      </c>
      <c r="K108" s="18" t="str">
        <f>IFERROR(VLOOKUP(B108,#REF!,10,FALSE),"")</f>
        <v/>
      </c>
      <c r="L108" s="18" t="str">
        <f>IFERROR(VLOOKUP(B108,#REF!,11,FALSE),"")</f>
        <v/>
      </c>
      <c r="M108" s="18"/>
      <c r="N108" s="18" t="str">
        <f>IFERROR(VLOOKUP(B108,#REF!,12,FALSE),"")</f>
        <v/>
      </c>
      <c r="O108" s="17">
        <v>0</v>
      </c>
      <c r="P108" s="17">
        <v>0</v>
      </c>
      <c r="Q108" s="17">
        <v>6000</v>
      </c>
      <c r="R108" s="19">
        <v>45000</v>
      </c>
      <c r="S108" s="20">
        <v>17.100000000000001</v>
      </c>
      <c r="T108" s="21">
        <v>29.3</v>
      </c>
      <c r="U108" s="19">
        <v>2625</v>
      </c>
      <c r="V108" s="17">
        <v>1535</v>
      </c>
      <c r="W108" s="22">
        <v>0.6</v>
      </c>
      <c r="X108" s="23">
        <f t="shared" si="11"/>
        <v>100</v>
      </c>
      <c r="Y108" s="17">
        <v>966</v>
      </c>
      <c r="Z108" s="17">
        <v>9431</v>
      </c>
      <c r="AA108" s="17">
        <v>5616</v>
      </c>
      <c r="AB108" s="17">
        <v>753</v>
      </c>
      <c r="AC108" s="15" t="s">
        <v>37</v>
      </c>
    </row>
    <row r="109" spans="1:29">
      <c r="A109" s="13" t="str">
        <f t="shared" si="9"/>
        <v>OverStock</v>
      </c>
      <c r="B109" s="14" t="s">
        <v>139</v>
      </c>
      <c r="C109" s="15" t="s">
        <v>52</v>
      </c>
      <c r="D109" s="16">
        <f>IFERROR(VLOOKUP(B109,#REF!,3,FALSE),0)</f>
        <v>0</v>
      </c>
      <c r="E109" s="18">
        <f t="shared" si="10"/>
        <v>19.600000000000001</v>
      </c>
      <c r="F109" s="16" t="str">
        <f>IFERROR(VLOOKUP(B109,#REF!,6,FALSE),"")</f>
        <v/>
      </c>
      <c r="G109" s="17">
        <v>20000</v>
      </c>
      <c r="H109" s="17">
        <v>16000</v>
      </c>
      <c r="I109" s="17" t="str">
        <f>IFERROR(VLOOKUP(B109,#REF!,9,FALSE),"")</f>
        <v/>
      </c>
      <c r="J109" s="17">
        <v>44000</v>
      </c>
      <c r="K109" s="18" t="str">
        <f>IFERROR(VLOOKUP(B109,#REF!,10,FALSE),"")</f>
        <v/>
      </c>
      <c r="L109" s="18" t="str">
        <f>IFERROR(VLOOKUP(B109,#REF!,11,FALSE),"")</f>
        <v/>
      </c>
      <c r="M109" s="18"/>
      <c r="N109" s="18" t="str">
        <f>IFERROR(VLOOKUP(B109,#REF!,12,FALSE),"")</f>
        <v/>
      </c>
      <c r="O109" s="17">
        <v>0</v>
      </c>
      <c r="P109" s="17">
        <v>40000</v>
      </c>
      <c r="Q109" s="17">
        <v>4000</v>
      </c>
      <c r="R109" s="19">
        <v>64000</v>
      </c>
      <c r="S109" s="20">
        <v>28.4</v>
      </c>
      <c r="T109" s="21">
        <v>34.6</v>
      </c>
      <c r="U109" s="19">
        <v>2250</v>
      </c>
      <c r="V109" s="17">
        <v>1851</v>
      </c>
      <c r="W109" s="22">
        <v>0.8</v>
      </c>
      <c r="X109" s="23">
        <f t="shared" si="11"/>
        <v>100</v>
      </c>
      <c r="Y109" s="17">
        <v>2114</v>
      </c>
      <c r="Z109" s="17">
        <v>9857</v>
      </c>
      <c r="AA109" s="17">
        <v>5134</v>
      </c>
      <c r="AB109" s="17">
        <v>432</v>
      </c>
      <c r="AC109" s="15" t="s">
        <v>37</v>
      </c>
    </row>
    <row r="110" spans="1:29">
      <c r="A110" s="13" t="str">
        <f t="shared" si="9"/>
        <v>Normal</v>
      </c>
      <c r="B110" s="14" t="s">
        <v>140</v>
      </c>
      <c r="C110" s="15" t="s">
        <v>52</v>
      </c>
      <c r="D110" s="16">
        <f>IFERROR(VLOOKUP(B110,#REF!,3,FALSE),0)</f>
        <v>0</v>
      </c>
      <c r="E110" s="18">
        <f t="shared" si="10"/>
        <v>8</v>
      </c>
      <c r="F110" s="16" t="str">
        <f>IFERROR(VLOOKUP(B110,#REF!,6,FALSE),"")</f>
        <v/>
      </c>
      <c r="G110" s="17">
        <v>4000</v>
      </c>
      <c r="H110" s="17">
        <v>0</v>
      </c>
      <c r="I110" s="17" t="str">
        <f>IFERROR(VLOOKUP(B110,#REF!,9,FALSE),"")</f>
        <v/>
      </c>
      <c r="J110" s="17">
        <v>18000</v>
      </c>
      <c r="K110" s="18" t="str">
        <f>IFERROR(VLOOKUP(B110,#REF!,10,FALSE),"")</f>
        <v/>
      </c>
      <c r="L110" s="18" t="str">
        <f>IFERROR(VLOOKUP(B110,#REF!,11,FALSE),"")</f>
        <v/>
      </c>
      <c r="M110" s="18"/>
      <c r="N110" s="18" t="str">
        <f>IFERROR(VLOOKUP(B110,#REF!,12,FALSE),"")</f>
        <v/>
      </c>
      <c r="O110" s="17">
        <v>0</v>
      </c>
      <c r="P110" s="17">
        <v>18000</v>
      </c>
      <c r="Q110" s="17">
        <v>0</v>
      </c>
      <c r="R110" s="19">
        <v>22000</v>
      </c>
      <c r="S110" s="20">
        <v>9.8000000000000007</v>
      </c>
      <c r="T110" s="21">
        <v>12.2</v>
      </c>
      <c r="U110" s="19">
        <v>2250</v>
      </c>
      <c r="V110" s="17">
        <v>1797</v>
      </c>
      <c r="W110" s="22">
        <v>0.8</v>
      </c>
      <c r="X110" s="23">
        <f t="shared" si="11"/>
        <v>100</v>
      </c>
      <c r="Y110" s="17">
        <v>1080</v>
      </c>
      <c r="Z110" s="17">
        <v>10756</v>
      </c>
      <c r="AA110" s="17">
        <v>7950</v>
      </c>
      <c r="AB110" s="17">
        <v>756</v>
      </c>
      <c r="AC110" s="15" t="s">
        <v>37</v>
      </c>
    </row>
    <row r="111" spans="1:29">
      <c r="A111" s="13" t="str">
        <f t="shared" si="9"/>
        <v>Normal</v>
      </c>
      <c r="B111" s="14" t="s">
        <v>141</v>
      </c>
      <c r="C111" s="15" t="s">
        <v>52</v>
      </c>
      <c r="D111" s="16">
        <f>IFERROR(VLOOKUP(B111,#REF!,3,FALSE),0)</f>
        <v>0</v>
      </c>
      <c r="E111" s="18">
        <f t="shared" si="10"/>
        <v>8</v>
      </c>
      <c r="F111" s="16" t="str">
        <f>IFERROR(VLOOKUP(B111,#REF!,6,FALSE),"")</f>
        <v/>
      </c>
      <c r="G111" s="17">
        <v>0</v>
      </c>
      <c r="H111" s="17">
        <v>0</v>
      </c>
      <c r="I111" s="17" t="str">
        <f>IFERROR(VLOOKUP(B111,#REF!,9,FALSE),"")</f>
        <v/>
      </c>
      <c r="J111" s="17">
        <v>2000</v>
      </c>
      <c r="K111" s="18" t="str">
        <f>IFERROR(VLOOKUP(B111,#REF!,10,FALSE),"")</f>
        <v/>
      </c>
      <c r="L111" s="18" t="str">
        <f>IFERROR(VLOOKUP(B111,#REF!,11,FALSE),"")</f>
        <v/>
      </c>
      <c r="M111" s="18"/>
      <c r="N111" s="18" t="str">
        <f>IFERROR(VLOOKUP(B111,#REF!,12,FALSE),"")</f>
        <v/>
      </c>
      <c r="O111" s="17">
        <v>0</v>
      </c>
      <c r="P111" s="17">
        <v>2000</v>
      </c>
      <c r="Q111" s="17">
        <v>0</v>
      </c>
      <c r="R111" s="19">
        <v>2000</v>
      </c>
      <c r="S111" s="20">
        <v>8</v>
      </c>
      <c r="T111" s="21">
        <v>9.8000000000000007</v>
      </c>
      <c r="U111" s="19">
        <v>250</v>
      </c>
      <c r="V111" s="17">
        <v>204</v>
      </c>
      <c r="W111" s="22">
        <v>0.8</v>
      </c>
      <c r="X111" s="23">
        <f t="shared" si="11"/>
        <v>100</v>
      </c>
      <c r="Y111" s="17">
        <v>306</v>
      </c>
      <c r="Z111" s="17">
        <v>918</v>
      </c>
      <c r="AA111" s="17">
        <v>918</v>
      </c>
      <c r="AB111" s="17">
        <v>0</v>
      </c>
      <c r="AC111" s="15" t="s">
        <v>37</v>
      </c>
    </row>
    <row r="112" spans="1:29">
      <c r="A112" s="13" t="str">
        <f t="shared" si="9"/>
        <v>OverStock</v>
      </c>
      <c r="B112" s="14" t="s">
        <v>142</v>
      </c>
      <c r="C112" s="15" t="s">
        <v>52</v>
      </c>
      <c r="D112" s="16">
        <f>IFERROR(VLOOKUP(B112,#REF!,3,FALSE),0)</f>
        <v>0</v>
      </c>
      <c r="E112" s="18">
        <f t="shared" si="10"/>
        <v>104</v>
      </c>
      <c r="F112" s="16" t="str">
        <f>IFERROR(VLOOKUP(B112,#REF!,6,FALSE),"")</f>
        <v/>
      </c>
      <c r="G112" s="17">
        <v>0</v>
      </c>
      <c r="H112" s="17">
        <v>0</v>
      </c>
      <c r="I112" s="17" t="str">
        <f>IFERROR(VLOOKUP(B112,#REF!,9,FALSE),"")</f>
        <v/>
      </c>
      <c r="J112" s="17">
        <v>26000</v>
      </c>
      <c r="K112" s="18" t="str">
        <f>IFERROR(VLOOKUP(B112,#REF!,10,FALSE),"")</f>
        <v/>
      </c>
      <c r="L112" s="18" t="str">
        <f>IFERROR(VLOOKUP(B112,#REF!,11,FALSE),"")</f>
        <v/>
      </c>
      <c r="M112" s="18"/>
      <c r="N112" s="18" t="str">
        <f>IFERROR(VLOOKUP(B112,#REF!,12,FALSE),"")</f>
        <v/>
      </c>
      <c r="O112" s="17">
        <v>0</v>
      </c>
      <c r="P112" s="17">
        <v>24000</v>
      </c>
      <c r="Q112" s="17">
        <v>2000</v>
      </c>
      <c r="R112" s="19">
        <v>26000</v>
      </c>
      <c r="S112" s="20">
        <v>104</v>
      </c>
      <c r="T112" s="21">
        <v>136.80000000000001</v>
      </c>
      <c r="U112" s="19">
        <v>250</v>
      </c>
      <c r="V112" s="17">
        <v>190</v>
      </c>
      <c r="W112" s="22">
        <v>0.8</v>
      </c>
      <c r="X112" s="23">
        <f t="shared" si="11"/>
        <v>100</v>
      </c>
      <c r="Y112" s="17">
        <v>259</v>
      </c>
      <c r="Z112" s="17">
        <v>838</v>
      </c>
      <c r="AA112" s="17">
        <v>883</v>
      </c>
      <c r="AB112" s="17">
        <v>19</v>
      </c>
      <c r="AC112" s="15" t="s">
        <v>37</v>
      </c>
    </row>
    <row r="113" spans="1:29">
      <c r="A113" s="13" t="str">
        <f t="shared" si="9"/>
        <v>Normal</v>
      </c>
      <c r="B113" s="14" t="s">
        <v>143</v>
      </c>
      <c r="C113" s="15" t="s">
        <v>52</v>
      </c>
      <c r="D113" s="16">
        <f>IFERROR(VLOOKUP(B113,#REF!,3,FALSE),0)</f>
        <v>0</v>
      </c>
      <c r="E113" s="18">
        <f t="shared" si="10"/>
        <v>8</v>
      </c>
      <c r="F113" s="16" t="str">
        <f>IFERROR(VLOOKUP(B113,#REF!,6,FALSE),"")</f>
        <v/>
      </c>
      <c r="G113" s="17">
        <v>0</v>
      </c>
      <c r="H113" s="17">
        <v>0</v>
      </c>
      <c r="I113" s="17" t="str">
        <f>IFERROR(VLOOKUP(B113,#REF!,9,FALSE),"")</f>
        <v/>
      </c>
      <c r="J113" s="17">
        <v>6000</v>
      </c>
      <c r="K113" s="18" t="str">
        <f>IFERROR(VLOOKUP(B113,#REF!,10,FALSE),"")</f>
        <v/>
      </c>
      <c r="L113" s="18" t="str">
        <f>IFERROR(VLOOKUP(B113,#REF!,11,FALSE),"")</f>
        <v/>
      </c>
      <c r="M113" s="18"/>
      <c r="N113" s="18" t="str">
        <f>IFERROR(VLOOKUP(B113,#REF!,12,FALSE),"")</f>
        <v/>
      </c>
      <c r="O113" s="17">
        <v>0</v>
      </c>
      <c r="P113" s="17">
        <v>6000</v>
      </c>
      <c r="Q113" s="17">
        <v>0</v>
      </c>
      <c r="R113" s="19">
        <v>6000</v>
      </c>
      <c r="S113" s="20">
        <v>8</v>
      </c>
      <c r="T113" s="21">
        <v>5.4</v>
      </c>
      <c r="U113" s="19">
        <v>750</v>
      </c>
      <c r="V113" s="17">
        <v>1111</v>
      </c>
      <c r="W113" s="22">
        <v>1.5</v>
      </c>
      <c r="X113" s="23">
        <f t="shared" si="11"/>
        <v>100</v>
      </c>
      <c r="Y113" s="17">
        <v>6000</v>
      </c>
      <c r="Z113" s="17">
        <v>4000</v>
      </c>
      <c r="AA113" s="17">
        <v>0</v>
      </c>
      <c r="AB113" s="17">
        <v>0</v>
      </c>
      <c r="AC113" s="15" t="s">
        <v>37</v>
      </c>
    </row>
    <row r="114" spans="1:29">
      <c r="A114" s="13" t="str">
        <f t="shared" si="9"/>
        <v>Normal</v>
      </c>
      <c r="B114" s="14" t="s">
        <v>144</v>
      </c>
      <c r="C114" s="15" t="s">
        <v>52</v>
      </c>
      <c r="D114" s="16">
        <f>IFERROR(VLOOKUP(B114,#REF!,3,FALSE),0)</f>
        <v>0</v>
      </c>
      <c r="E114" s="18">
        <f t="shared" si="10"/>
        <v>22</v>
      </c>
      <c r="F114" s="16" t="str">
        <f>IFERROR(VLOOKUP(B114,#REF!,6,FALSE),"")</f>
        <v/>
      </c>
      <c r="G114" s="17">
        <v>0</v>
      </c>
      <c r="H114" s="17">
        <v>0</v>
      </c>
      <c r="I114" s="17" t="str">
        <f>IFERROR(VLOOKUP(B114,#REF!,9,FALSE),"")</f>
        <v/>
      </c>
      <c r="J114" s="17">
        <v>22000</v>
      </c>
      <c r="K114" s="18" t="str">
        <f>IFERROR(VLOOKUP(B114,#REF!,10,FALSE),"")</f>
        <v/>
      </c>
      <c r="L114" s="18" t="str">
        <f>IFERROR(VLOOKUP(B114,#REF!,11,FALSE),"")</f>
        <v/>
      </c>
      <c r="M114" s="18"/>
      <c r="N114" s="18" t="str">
        <f>IFERROR(VLOOKUP(B114,#REF!,12,FALSE),"")</f>
        <v/>
      </c>
      <c r="O114" s="17">
        <v>0</v>
      </c>
      <c r="P114" s="17">
        <v>22000</v>
      </c>
      <c r="Q114" s="17">
        <v>0</v>
      </c>
      <c r="R114" s="19">
        <v>22000</v>
      </c>
      <c r="S114" s="20">
        <v>22</v>
      </c>
      <c r="T114" s="21">
        <v>19.899999999999999</v>
      </c>
      <c r="U114" s="19">
        <v>1000</v>
      </c>
      <c r="V114" s="17">
        <v>1105</v>
      </c>
      <c r="W114" s="22">
        <v>1.1000000000000001</v>
      </c>
      <c r="X114" s="23">
        <f t="shared" si="11"/>
        <v>100</v>
      </c>
      <c r="Y114" s="17">
        <v>1997</v>
      </c>
      <c r="Z114" s="17">
        <v>5913</v>
      </c>
      <c r="AA114" s="17">
        <v>4544</v>
      </c>
      <c r="AB114" s="17">
        <v>0</v>
      </c>
      <c r="AC114" s="15" t="s">
        <v>37</v>
      </c>
    </row>
    <row r="115" spans="1:29">
      <c r="A115" s="13" t="str">
        <f t="shared" si="9"/>
        <v>Normal</v>
      </c>
      <c r="B115" s="14" t="s">
        <v>145</v>
      </c>
      <c r="C115" s="15" t="s">
        <v>52</v>
      </c>
      <c r="D115" s="16">
        <f>IFERROR(VLOOKUP(B115,#REF!,3,FALSE),0)</f>
        <v>0</v>
      </c>
      <c r="E115" s="18">
        <f t="shared" si="10"/>
        <v>8</v>
      </c>
      <c r="F115" s="16" t="str">
        <f>IFERROR(VLOOKUP(B115,#REF!,6,FALSE),"")</f>
        <v/>
      </c>
      <c r="G115" s="17">
        <v>0</v>
      </c>
      <c r="H115" s="17">
        <v>0</v>
      </c>
      <c r="I115" s="17" t="str">
        <f>IFERROR(VLOOKUP(B115,#REF!,9,FALSE),"")</f>
        <v/>
      </c>
      <c r="J115" s="17">
        <v>2000</v>
      </c>
      <c r="K115" s="18" t="str">
        <f>IFERROR(VLOOKUP(B115,#REF!,10,FALSE),"")</f>
        <v/>
      </c>
      <c r="L115" s="18" t="str">
        <f>IFERROR(VLOOKUP(B115,#REF!,11,FALSE),"")</f>
        <v/>
      </c>
      <c r="M115" s="18"/>
      <c r="N115" s="18" t="str">
        <f>IFERROR(VLOOKUP(B115,#REF!,12,FALSE),"")</f>
        <v/>
      </c>
      <c r="O115" s="17">
        <v>0</v>
      </c>
      <c r="P115" s="17">
        <v>2000</v>
      </c>
      <c r="Q115" s="17">
        <v>0</v>
      </c>
      <c r="R115" s="19">
        <v>2000</v>
      </c>
      <c r="S115" s="20">
        <v>8</v>
      </c>
      <c r="T115" s="21">
        <v>105.3</v>
      </c>
      <c r="U115" s="19">
        <v>250</v>
      </c>
      <c r="V115" s="17">
        <v>19</v>
      </c>
      <c r="W115" s="22">
        <v>0.1</v>
      </c>
      <c r="X115" s="23">
        <f t="shared" si="11"/>
        <v>50</v>
      </c>
      <c r="Y115" s="17">
        <v>0</v>
      </c>
      <c r="Z115" s="17">
        <v>84</v>
      </c>
      <c r="AA115" s="17">
        <v>126</v>
      </c>
      <c r="AB115" s="17">
        <v>0</v>
      </c>
      <c r="AC115" s="15" t="s">
        <v>37</v>
      </c>
    </row>
    <row r="116" spans="1:29">
      <c r="A116" s="13" t="str">
        <f t="shared" si="9"/>
        <v>Normal</v>
      </c>
      <c r="B116" s="14" t="s">
        <v>146</v>
      </c>
      <c r="C116" s="15" t="s">
        <v>52</v>
      </c>
      <c r="D116" s="16">
        <f>IFERROR(VLOOKUP(B116,#REF!,3,FALSE),0)</f>
        <v>0</v>
      </c>
      <c r="E116" s="18">
        <f t="shared" si="10"/>
        <v>7.1</v>
      </c>
      <c r="F116" s="16" t="str">
        <f>IFERROR(VLOOKUP(B116,#REF!,6,FALSE),"")</f>
        <v/>
      </c>
      <c r="G116" s="17">
        <v>72000</v>
      </c>
      <c r="H116" s="17">
        <v>60000</v>
      </c>
      <c r="I116" s="17" t="str">
        <f>IFERROR(VLOOKUP(B116,#REF!,9,FALSE),"")</f>
        <v/>
      </c>
      <c r="J116" s="17">
        <v>30000</v>
      </c>
      <c r="K116" s="18" t="str">
        <f>IFERROR(VLOOKUP(B116,#REF!,10,FALSE),"")</f>
        <v/>
      </c>
      <c r="L116" s="18" t="str">
        <f>IFERROR(VLOOKUP(B116,#REF!,11,FALSE),"")</f>
        <v/>
      </c>
      <c r="M116" s="18"/>
      <c r="N116" s="18" t="str">
        <f>IFERROR(VLOOKUP(B116,#REF!,12,FALSE),"")</f>
        <v/>
      </c>
      <c r="O116" s="17">
        <v>0</v>
      </c>
      <c r="P116" s="17">
        <v>30000</v>
      </c>
      <c r="Q116" s="17">
        <v>0</v>
      </c>
      <c r="R116" s="19">
        <v>102000</v>
      </c>
      <c r="S116" s="20">
        <v>24</v>
      </c>
      <c r="T116" s="21">
        <v>24.4</v>
      </c>
      <c r="U116" s="19">
        <v>4250</v>
      </c>
      <c r="V116" s="17">
        <v>4173</v>
      </c>
      <c r="W116" s="22">
        <v>1</v>
      </c>
      <c r="X116" s="23">
        <f t="shared" si="11"/>
        <v>100</v>
      </c>
      <c r="Y116" s="17">
        <v>5191</v>
      </c>
      <c r="Z116" s="17">
        <v>17002</v>
      </c>
      <c r="AA116" s="17">
        <v>23169</v>
      </c>
      <c r="AB116" s="17">
        <v>7095</v>
      </c>
      <c r="AC116" s="15" t="s">
        <v>37</v>
      </c>
    </row>
    <row r="117" spans="1:29">
      <c r="A117" s="13" t="str">
        <f t="shared" si="9"/>
        <v>Normal</v>
      </c>
      <c r="B117" s="14" t="s">
        <v>147</v>
      </c>
      <c r="C117" s="15" t="s">
        <v>52</v>
      </c>
      <c r="D117" s="16">
        <f>IFERROR(VLOOKUP(B117,#REF!,3,FALSE),0)</f>
        <v>0</v>
      </c>
      <c r="E117" s="18">
        <f t="shared" si="10"/>
        <v>6.2</v>
      </c>
      <c r="F117" s="16" t="str">
        <f>IFERROR(VLOOKUP(B117,#REF!,6,FALSE),"")</f>
        <v/>
      </c>
      <c r="G117" s="17">
        <v>98000</v>
      </c>
      <c r="H117" s="17">
        <v>62000</v>
      </c>
      <c r="I117" s="17" t="str">
        <f>IFERROR(VLOOKUP(B117,#REF!,9,FALSE),"")</f>
        <v/>
      </c>
      <c r="J117" s="17">
        <v>56000</v>
      </c>
      <c r="K117" s="18" t="str">
        <f>IFERROR(VLOOKUP(B117,#REF!,10,FALSE),"")</f>
        <v/>
      </c>
      <c r="L117" s="18" t="str">
        <f>IFERROR(VLOOKUP(B117,#REF!,11,FALSE),"")</f>
        <v/>
      </c>
      <c r="M117" s="18"/>
      <c r="N117" s="18" t="str">
        <f>IFERROR(VLOOKUP(B117,#REF!,12,FALSE),"")</f>
        <v/>
      </c>
      <c r="O117" s="17">
        <v>0</v>
      </c>
      <c r="P117" s="17">
        <v>46000</v>
      </c>
      <c r="Q117" s="17">
        <v>10000</v>
      </c>
      <c r="R117" s="19">
        <v>154000</v>
      </c>
      <c r="S117" s="20">
        <v>17.100000000000001</v>
      </c>
      <c r="T117" s="21">
        <v>155.1</v>
      </c>
      <c r="U117" s="19">
        <v>9000</v>
      </c>
      <c r="V117" s="17">
        <v>993</v>
      </c>
      <c r="W117" s="22">
        <v>0.1</v>
      </c>
      <c r="X117" s="23">
        <f t="shared" si="11"/>
        <v>50</v>
      </c>
      <c r="Y117" s="17">
        <v>0</v>
      </c>
      <c r="Z117" s="17">
        <v>8938</v>
      </c>
      <c r="AA117" s="17">
        <v>0</v>
      </c>
      <c r="AB117" s="17">
        <v>0</v>
      </c>
      <c r="AC117" s="15" t="s">
        <v>37</v>
      </c>
    </row>
    <row r="118" spans="1:29">
      <c r="A118" s="13" t="str">
        <f t="shared" si="9"/>
        <v>OverStock</v>
      </c>
      <c r="B118" s="14" t="s">
        <v>148</v>
      </c>
      <c r="C118" s="15" t="s">
        <v>52</v>
      </c>
      <c r="D118" s="16">
        <f>IFERROR(VLOOKUP(B118,#REF!,3,FALSE),0)</f>
        <v>0</v>
      </c>
      <c r="E118" s="18">
        <f t="shared" si="10"/>
        <v>4.9000000000000004</v>
      </c>
      <c r="F118" s="16" t="str">
        <f>IFERROR(VLOOKUP(B118,#REF!,6,FALSE),"")</f>
        <v/>
      </c>
      <c r="G118" s="17">
        <v>314000</v>
      </c>
      <c r="H118" s="17">
        <v>314000</v>
      </c>
      <c r="I118" s="17" t="str">
        <f>IFERROR(VLOOKUP(B118,#REF!,9,FALSE),"")</f>
        <v/>
      </c>
      <c r="J118" s="17">
        <v>38000</v>
      </c>
      <c r="K118" s="18" t="str">
        <f>IFERROR(VLOOKUP(B118,#REF!,10,FALSE),"")</f>
        <v/>
      </c>
      <c r="L118" s="18" t="str">
        <f>IFERROR(VLOOKUP(B118,#REF!,11,FALSE),"")</f>
        <v/>
      </c>
      <c r="M118" s="18"/>
      <c r="N118" s="18" t="str">
        <f>IFERROR(VLOOKUP(B118,#REF!,12,FALSE),"")</f>
        <v/>
      </c>
      <c r="O118" s="17">
        <v>0</v>
      </c>
      <c r="P118" s="17">
        <v>38000</v>
      </c>
      <c r="Q118" s="17">
        <v>0</v>
      </c>
      <c r="R118" s="19">
        <v>352000</v>
      </c>
      <c r="S118" s="20">
        <v>45.4</v>
      </c>
      <c r="T118" s="21">
        <v>133.80000000000001</v>
      </c>
      <c r="U118" s="19">
        <v>7750</v>
      </c>
      <c r="V118" s="17">
        <v>2630</v>
      </c>
      <c r="W118" s="22">
        <v>0.3</v>
      </c>
      <c r="X118" s="23">
        <f t="shared" si="11"/>
        <v>50</v>
      </c>
      <c r="Y118" s="17">
        <v>1916</v>
      </c>
      <c r="Z118" s="17">
        <v>13233</v>
      </c>
      <c r="AA118" s="17">
        <v>12286</v>
      </c>
      <c r="AB118" s="17">
        <v>3177</v>
      </c>
      <c r="AC118" s="15" t="s">
        <v>37</v>
      </c>
    </row>
    <row r="119" spans="1:29">
      <c r="A119" s="13" t="str">
        <f t="shared" si="9"/>
        <v>Normal</v>
      </c>
      <c r="B119" s="14" t="s">
        <v>149</v>
      </c>
      <c r="C119" s="15" t="s">
        <v>52</v>
      </c>
      <c r="D119" s="16">
        <f>IFERROR(VLOOKUP(B119,#REF!,3,FALSE),0)</f>
        <v>0</v>
      </c>
      <c r="E119" s="18">
        <f t="shared" si="10"/>
        <v>16</v>
      </c>
      <c r="F119" s="16" t="str">
        <f>IFERROR(VLOOKUP(B119,#REF!,6,FALSE),"")</f>
        <v/>
      </c>
      <c r="G119" s="17">
        <v>0</v>
      </c>
      <c r="H119" s="17">
        <v>0</v>
      </c>
      <c r="I119" s="17" t="str">
        <f>IFERROR(VLOOKUP(B119,#REF!,9,FALSE),"")</f>
        <v/>
      </c>
      <c r="J119" s="17">
        <v>4000</v>
      </c>
      <c r="K119" s="18" t="str">
        <f>IFERROR(VLOOKUP(B119,#REF!,10,FALSE),"")</f>
        <v/>
      </c>
      <c r="L119" s="18" t="str">
        <f>IFERROR(VLOOKUP(B119,#REF!,11,FALSE),"")</f>
        <v/>
      </c>
      <c r="M119" s="18"/>
      <c r="N119" s="18" t="str">
        <f>IFERROR(VLOOKUP(B119,#REF!,12,FALSE),"")</f>
        <v/>
      </c>
      <c r="O119" s="17">
        <v>0</v>
      </c>
      <c r="P119" s="17">
        <v>2000</v>
      </c>
      <c r="Q119" s="17">
        <v>2000</v>
      </c>
      <c r="R119" s="19">
        <v>4000</v>
      </c>
      <c r="S119" s="20">
        <v>16</v>
      </c>
      <c r="T119" s="21">
        <v>35.700000000000003</v>
      </c>
      <c r="U119" s="19">
        <v>250</v>
      </c>
      <c r="V119" s="17">
        <v>112</v>
      </c>
      <c r="W119" s="22">
        <v>0.4</v>
      </c>
      <c r="X119" s="23">
        <f t="shared" si="11"/>
        <v>50</v>
      </c>
      <c r="Y119" s="17">
        <v>108</v>
      </c>
      <c r="Z119" s="17">
        <v>441</v>
      </c>
      <c r="AA119" s="17">
        <v>477</v>
      </c>
      <c r="AB119" s="17">
        <v>0</v>
      </c>
      <c r="AC119" s="15" t="s">
        <v>37</v>
      </c>
    </row>
    <row r="120" spans="1:29">
      <c r="A120" s="13" t="str">
        <f t="shared" si="9"/>
        <v>FCST</v>
      </c>
      <c r="B120" s="14" t="s">
        <v>150</v>
      </c>
      <c r="C120" s="15" t="s">
        <v>52</v>
      </c>
      <c r="D120" s="16">
        <f>IFERROR(VLOOKUP(B120,#REF!,3,FALSE),0)</f>
        <v>0</v>
      </c>
      <c r="E120" s="18" t="str">
        <f t="shared" si="10"/>
        <v>前八週無拉料</v>
      </c>
      <c r="F120" s="16" t="str">
        <f>IFERROR(VLOOKUP(B120,#REF!,6,FALSE),"")</f>
        <v/>
      </c>
      <c r="G120" s="17">
        <v>0</v>
      </c>
      <c r="H120" s="17">
        <v>0</v>
      </c>
      <c r="I120" s="17" t="str">
        <f>IFERROR(VLOOKUP(B120,#REF!,9,FALSE),"")</f>
        <v/>
      </c>
      <c r="J120" s="17">
        <v>4000</v>
      </c>
      <c r="K120" s="18" t="str">
        <f>IFERROR(VLOOKUP(B120,#REF!,10,FALSE),"")</f>
        <v/>
      </c>
      <c r="L120" s="18" t="str">
        <f>IFERROR(VLOOKUP(B120,#REF!,11,FALSE),"")</f>
        <v/>
      </c>
      <c r="M120" s="18"/>
      <c r="N120" s="18" t="str">
        <f>IFERROR(VLOOKUP(B120,#REF!,12,FALSE),"")</f>
        <v/>
      </c>
      <c r="O120" s="17">
        <v>0</v>
      </c>
      <c r="P120" s="17">
        <v>4000</v>
      </c>
      <c r="Q120" s="17">
        <v>0</v>
      </c>
      <c r="R120" s="19">
        <v>4000</v>
      </c>
      <c r="S120" s="20" t="s">
        <v>35</v>
      </c>
      <c r="T120" s="21">
        <v>30.5</v>
      </c>
      <c r="U120" s="19">
        <v>0</v>
      </c>
      <c r="V120" s="17">
        <v>131</v>
      </c>
      <c r="W120" s="22" t="s">
        <v>41</v>
      </c>
      <c r="X120" s="23" t="str">
        <f t="shared" si="11"/>
        <v>F</v>
      </c>
      <c r="Y120" s="17">
        <v>72</v>
      </c>
      <c r="Z120" s="17">
        <v>526</v>
      </c>
      <c r="AA120" s="17">
        <v>600</v>
      </c>
      <c r="AB120" s="17">
        <v>0</v>
      </c>
      <c r="AC120" s="15" t="s">
        <v>37</v>
      </c>
    </row>
    <row r="121" spans="1:29">
      <c r="A121" s="13" t="str">
        <f t="shared" si="9"/>
        <v>FCST</v>
      </c>
      <c r="B121" s="14" t="s">
        <v>151</v>
      </c>
      <c r="C121" s="15" t="s">
        <v>52</v>
      </c>
      <c r="D121" s="16">
        <f>IFERROR(VLOOKUP(B121,#REF!,3,FALSE),0)</f>
        <v>0</v>
      </c>
      <c r="E121" s="18" t="str">
        <f t="shared" si="10"/>
        <v>前八週無拉料</v>
      </c>
      <c r="F121" s="16" t="str">
        <f>IFERROR(VLOOKUP(B121,#REF!,6,FALSE),"")</f>
        <v/>
      </c>
      <c r="G121" s="17">
        <v>0</v>
      </c>
      <c r="H121" s="17">
        <v>0</v>
      </c>
      <c r="I121" s="17" t="str">
        <f>IFERROR(VLOOKUP(B121,#REF!,9,FALSE),"")</f>
        <v/>
      </c>
      <c r="J121" s="17">
        <v>125000</v>
      </c>
      <c r="K121" s="18" t="str">
        <f>IFERROR(VLOOKUP(B121,#REF!,10,FALSE),"")</f>
        <v/>
      </c>
      <c r="L121" s="18" t="str">
        <f>IFERROR(VLOOKUP(B121,#REF!,11,FALSE),"")</f>
        <v/>
      </c>
      <c r="M121" s="18"/>
      <c r="N121" s="18" t="str">
        <f>IFERROR(VLOOKUP(B121,#REF!,12,FALSE),"")</f>
        <v/>
      </c>
      <c r="O121" s="17">
        <v>0</v>
      </c>
      <c r="P121" s="17">
        <v>105000</v>
      </c>
      <c r="Q121" s="17">
        <v>20000</v>
      </c>
      <c r="R121" s="19">
        <v>125000</v>
      </c>
      <c r="S121" s="20" t="s">
        <v>35</v>
      </c>
      <c r="T121" s="21">
        <v>85.4</v>
      </c>
      <c r="U121" s="19">
        <v>0</v>
      </c>
      <c r="V121" s="17">
        <v>1463</v>
      </c>
      <c r="W121" s="22" t="s">
        <v>41</v>
      </c>
      <c r="X121" s="23" t="str">
        <f t="shared" si="11"/>
        <v>F</v>
      </c>
      <c r="Y121" s="17">
        <v>5728</v>
      </c>
      <c r="Z121" s="17">
        <v>5211</v>
      </c>
      <c r="AA121" s="17">
        <v>4148</v>
      </c>
      <c r="AB121" s="17">
        <v>1635</v>
      </c>
      <c r="AC121" s="15" t="s">
        <v>37</v>
      </c>
    </row>
    <row r="122" spans="1:29">
      <c r="A122" s="13" t="str">
        <f t="shared" si="9"/>
        <v>Normal</v>
      </c>
      <c r="B122" s="14" t="s">
        <v>152</v>
      </c>
      <c r="C122" s="15" t="s">
        <v>52</v>
      </c>
      <c r="D122" s="16">
        <f>IFERROR(VLOOKUP(B122,#REF!,3,FALSE),0)</f>
        <v>0</v>
      </c>
      <c r="E122" s="18">
        <f t="shared" si="10"/>
        <v>0</v>
      </c>
      <c r="F122" s="16" t="str">
        <f>IFERROR(VLOOKUP(B122,#REF!,6,FALSE),"")</f>
        <v/>
      </c>
      <c r="G122" s="17">
        <v>0</v>
      </c>
      <c r="H122" s="17">
        <v>0</v>
      </c>
      <c r="I122" s="17" t="str">
        <f>IFERROR(VLOOKUP(B122,#REF!,9,FALSE),"")</f>
        <v/>
      </c>
      <c r="J122" s="17">
        <v>0</v>
      </c>
      <c r="K122" s="18" t="str">
        <f>IFERROR(VLOOKUP(B122,#REF!,10,FALSE),"")</f>
        <v/>
      </c>
      <c r="L122" s="18" t="str">
        <f>IFERROR(VLOOKUP(B122,#REF!,11,FALSE),"")</f>
        <v/>
      </c>
      <c r="M122" s="18"/>
      <c r="N122" s="18" t="str">
        <f>IFERROR(VLOOKUP(B122,#REF!,12,FALSE),"")</f>
        <v/>
      </c>
      <c r="O122" s="17">
        <v>0</v>
      </c>
      <c r="P122" s="17">
        <v>0</v>
      </c>
      <c r="Q122" s="17">
        <v>0</v>
      </c>
      <c r="R122" s="19">
        <v>0</v>
      </c>
      <c r="S122" s="20">
        <v>0</v>
      </c>
      <c r="T122" s="21">
        <v>0</v>
      </c>
      <c r="U122" s="19">
        <v>375</v>
      </c>
      <c r="V122" s="17">
        <v>54</v>
      </c>
      <c r="W122" s="22">
        <v>0.1</v>
      </c>
      <c r="X122" s="23">
        <f t="shared" si="11"/>
        <v>50</v>
      </c>
      <c r="Y122" s="17">
        <v>175</v>
      </c>
      <c r="Z122" s="17">
        <v>135</v>
      </c>
      <c r="AA122" s="17">
        <v>279</v>
      </c>
      <c r="AB122" s="17">
        <v>103</v>
      </c>
      <c r="AC122" s="15" t="s">
        <v>37</v>
      </c>
    </row>
    <row r="123" spans="1:29">
      <c r="A123" s="13" t="str">
        <f t="shared" si="9"/>
        <v>OverStock</v>
      </c>
      <c r="B123" s="14" t="s">
        <v>153</v>
      </c>
      <c r="C123" s="15" t="s">
        <v>52</v>
      </c>
      <c r="D123" s="16">
        <f>IFERROR(VLOOKUP(B123,#REF!,3,FALSE),0)</f>
        <v>0</v>
      </c>
      <c r="E123" s="18">
        <f t="shared" si="10"/>
        <v>66</v>
      </c>
      <c r="F123" s="16" t="str">
        <f>IFERROR(VLOOKUP(B123,#REF!,6,FALSE),"")</f>
        <v/>
      </c>
      <c r="G123" s="17">
        <v>15000</v>
      </c>
      <c r="H123" s="17">
        <v>0</v>
      </c>
      <c r="I123" s="17" t="str">
        <f>IFERROR(VLOOKUP(B123,#REF!,9,FALSE),"")</f>
        <v/>
      </c>
      <c r="J123" s="17">
        <v>99000</v>
      </c>
      <c r="K123" s="18" t="str">
        <f>IFERROR(VLOOKUP(B123,#REF!,10,FALSE),"")</f>
        <v/>
      </c>
      <c r="L123" s="18" t="str">
        <f>IFERROR(VLOOKUP(B123,#REF!,11,FALSE),"")</f>
        <v/>
      </c>
      <c r="M123" s="18"/>
      <c r="N123" s="18" t="str">
        <f>IFERROR(VLOOKUP(B123,#REF!,12,FALSE),"")</f>
        <v/>
      </c>
      <c r="O123" s="17">
        <v>0</v>
      </c>
      <c r="P123" s="17">
        <v>9000</v>
      </c>
      <c r="Q123" s="17">
        <v>90000</v>
      </c>
      <c r="R123" s="19">
        <v>114000</v>
      </c>
      <c r="S123" s="20">
        <v>76</v>
      </c>
      <c r="T123" s="21">
        <v>22.1</v>
      </c>
      <c r="U123" s="19">
        <v>1500</v>
      </c>
      <c r="V123" s="17">
        <v>5164</v>
      </c>
      <c r="W123" s="22">
        <v>3.4</v>
      </c>
      <c r="X123" s="23">
        <f t="shared" si="11"/>
        <v>150</v>
      </c>
      <c r="Y123" s="17">
        <v>20864</v>
      </c>
      <c r="Z123" s="17">
        <v>23772</v>
      </c>
      <c r="AA123" s="17">
        <v>2238</v>
      </c>
      <c r="AB123" s="17">
        <v>114</v>
      </c>
      <c r="AC123" s="15" t="s">
        <v>37</v>
      </c>
    </row>
    <row r="124" spans="1:29">
      <c r="A124" s="13" t="str">
        <f t="shared" si="9"/>
        <v>Normal</v>
      </c>
      <c r="B124" s="14" t="s">
        <v>154</v>
      </c>
      <c r="C124" s="15" t="s">
        <v>52</v>
      </c>
      <c r="D124" s="16">
        <f>IFERROR(VLOOKUP(B124,#REF!,3,FALSE),0)</f>
        <v>0</v>
      </c>
      <c r="E124" s="18">
        <f t="shared" si="10"/>
        <v>6</v>
      </c>
      <c r="F124" s="16" t="str">
        <f>IFERROR(VLOOKUP(B124,#REF!,6,FALSE),"")</f>
        <v/>
      </c>
      <c r="G124" s="17">
        <v>222000</v>
      </c>
      <c r="H124" s="17">
        <v>75000</v>
      </c>
      <c r="I124" s="17" t="str">
        <f>IFERROR(VLOOKUP(B124,#REF!,9,FALSE),"")</f>
        <v/>
      </c>
      <c r="J124" s="17">
        <v>117000</v>
      </c>
      <c r="K124" s="18" t="str">
        <f>IFERROR(VLOOKUP(B124,#REF!,10,FALSE),"")</f>
        <v/>
      </c>
      <c r="L124" s="18" t="str">
        <f>IFERROR(VLOOKUP(B124,#REF!,11,FALSE),"")</f>
        <v/>
      </c>
      <c r="M124" s="18"/>
      <c r="N124" s="18" t="str">
        <f>IFERROR(VLOOKUP(B124,#REF!,12,FALSE),"")</f>
        <v/>
      </c>
      <c r="O124" s="17">
        <v>0</v>
      </c>
      <c r="P124" s="17">
        <v>69000</v>
      </c>
      <c r="Q124" s="17">
        <v>48000</v>
      </c>
      <c r="R124" s="19">
        <v>339000</v>
      </c>
      <c r="S124" s="20">
        <v>17.399999999999999</v>
      </c>
      <c r="T124" s="21">
        <v>20.5</v>
      </c>
      <c r="U124" s="19">
        <v>19500</v>
      </c>
      <c r="V124" s="17">
        <v>16548</v>
      </c>
      <c r="W124" s="22">
        <v>0.8</v>
      </c>
      <c r="X124" s="23">
        <f t="shared" si="11"/>
        <v>100</v>
      </c>
      <c r="Y124" s="17">
        <v>22883</v>
      </c>
      <c r="Z124" s="17">
        <v>70981</v>
      </c>
      <c r="AA124" s="17">
        <v>75641</v>
      </c>
      <c r="AB124" s="17">
        <v>20686</v>
      </c>
      <c r="AC124" s="15" t="s">
        <v>37</v>
      </c>
    </row>
    <row r="125" spans="1:29">
      <c r="A125" s="13" t="str">
        <f t="shared" si="9"/>
        <v>OverStock</v>
      </c>
      <c r="B125" s="14" t="s">
        <v>155</v>
      </c>
      <c r="C125" s="15" t="s">
        <v>52</v>
      </c>
      <c r="D125" s="16">
        <f>IFERROR(VLOOKUP(B125,#REF!,3,FALSE),0)</f>
        <v>0</v>
      </c>
      <c r="E125" s="18">
        <f t="shared" si="10"/>
        <v>56</v>
      </c>
      <c r="F125" s="16" t="str">
        <f>IFERROR(VLOOKUP(B125,#REF!,6,FALSE),"")</f>
        <v/>
      </c>
      <c r="G125" s="17">
        <v>0</v>
      </c>
      <c r="H125" s="17">
        <v>0</v>
      </c>
      <c r="I125" s="17" t="str">
        <f>IFERROR(VLOOKUP(B125,#REF!,9,FALSE),"")</f>
        <v/>
      </c>
      <c r="J125" s="17">
        <v>21000</v>
      </c>
      <c r="K125" s="18" t="str">
        <f>IFERROR(VLOOKUP(B125,#REF!,10,FALSE),"")</f>
        <v/>
      </c>
      <c r="L125" s="18" t="str">
        <f>IFERROR(VLOOKUP(B125,#REF!,11,FALSE),"")</f>
        <v/>
      </c>
      <c r="M125" s="18"/>
      <c r="N125" s="18" t="str">
        <f>IFERROR(VLOOKUP(B125,#REF!,12,FALSE),"")</f>
        <v/>
      </c>
      <c r="O125" s="17">
        <v>0</v>
      </c>
      <c r="P125" s="17">
        <v>15000</v>
      </c>
      <c r="Q125" s="17">
        <v>6000</v>
      </c>
      <c r="R125" s="19">
        <v>21000</v>
      </c>
      <c r="S125" s="20">
        <v>56</v>
      </c>
      <c r="T125" s="21">
        <v>41</v>
      </c>
      <c r="U125" s="19">
        <v>375</v>
      </c>
      <c r="V125" s="17">
        <v>512</v>
      </c>
      <c r="W125" s="22">
        <v>1.4</v>
      </c>
      <c r="X125" s="23">
        <f t="shared" si="11"/>
        <v>100</v>
      </c>
      <c r="Y125" s="17">
        <v>251</v>
      </c>
      <c r="Z125" s="17">
        <v>2872</v>
      </c>
      <c r="AA125" s="17">
        <v>1838</v>
      </c>
      <c r="AB125" s="17">
        <v>915</v>
      </c>
      <c r="AC125" s="15" t="s">
        <v>37</v>
      </c>
    </row>
    <row r="126" spans="1:29">
      <c r="A126" s="13" t="str">
        <f t="shared" si="9"/>
        <v>FCST</v>
      </c>
      <c r="B126" s="14" t="s">
        <v>156</v>
      </c>
      <c r="C126" s="15" t="s">
        <v>52</v>
      </c>
      <c r="D126" s="16">
        <f>IFERROR(VLOOKUP(B126,#REF!,3,FALSE),0)</f>
        <v>0</v>
      </c>
      <c r="E126" s="18" t="str">
        <f t="shared" si="10"/>
        <v>前八週無拉料</v>
      </c>
      <c r="F126" s="16" t="str">
        <f>IFERROR(VLOOKUP(B126,#REF!,6,FALSE),"")</f>
        <v/>
      </c>
      <c r="G126" s="17">
        <v>0</v>
      </c>
      <c r="H126" s="17">
        <v>0</v>
      </c>
      <c r="I126" s="17" t="str">
        <f>IFERROR(VLOOKUP(B126,#REF!,9,FALSE),"")</f>
        <v/>
      </c>
      <c r="J126" s="17">
        <v>0</v>
      </c>
      <c r="K126" s="18" t="str">
        <f>IFERROR(VLOOKUP(B126,#REF!,10,FALSE),"")</f>
        <v/>
      </c>
      <c r="L126" s="18" t="str">
        <f>IFERROR(VLOOKUP(B126,#REF!,11,FALSE),"")</f>
        <v/>
      </c>
      <c r="M126" s="18"/>
      <c r="N126" s="18" t="str">
        <f>IFERROR(VLOOKUP(B126,#REF!,12,FALSE),"")</f>
        <v/>
      </c>
      <c r="O126" s="17">
        <v>0</v>
      </c>
      <c r="P126" s="17">
        <v>0</v>
      </c>
      <c r="Q126" s="17">
        <v>0</v>
      </c>
      <c r="R126" s="19">
        <v>0</v>
      </c>
      <c r="S126" s="20" t="s">
        <v>35</v>
      </c>
      <c r="T126" s="21">
        <v>0</v>
      </c>
      <c r="U126" s="19">
        <v>0</v>
      </c>
      <c r="V126" s="17">
        <v>668</v>
      </c>
      <c r="W126" s="22" t="s">
        <v>41</v>
      </c>
      <c r="X126" s="23" t="str">
        <f t="shared" si="11"/>
        <v>F</v>
      </c>
      <c r="Y126" s="17">
        <v>3112</v>
      </c>
      <c r="Z126" s="17">
        <v>2549</v>
      </c>
      <c r="AA126" s="17">
        <v>456</v>
      </c>
      <c r="AB126" s="17">
        <v>765</v>
      </c>
      <c r="AC126" s="15" t="s">
        <v>37</v>
      </c>
    </row>
    <row r="127" spans="1:29">
      <c r="A127" s="13" t="str">
        <f t="shared" si="9"/>
        <v>Normal</v>
      </c>
      <c r="B127" s="14" t="s">
        <v>157</v>
      </c>
      <c r="C127" s="15" t="s">
        <v>52</v>
      </c>
      <c r="D127" s="16">
        <f>IFERROR(VLOOKUP(B127,#REF!,3,FALSE),0)</f>
        <v>0</v>
      </c>
      <c r="E127" s="18">
        <f t="shared" si="10"/>
        <v>13.2</v>
      </c>
      <c r="F127" s="16" t="str">
        <f>IFERROR(VLOOKUP(B127,#REF!,6,FALSE),"")</f>
        <v/>
      </c>
      <c r="G127" s="17">
        <v>0</v>
      </c>
      <c r="H127" s="17">
        <v>0</v>
      </c>
      <c r="I127" s="17" t="str">
        <f>IFERROR(VLOOKUP(B127,#REF!,9,FALSE),"")</f>
        <v/>
      </c>
      <c r="J127" s="17">
        <v>114000</v>
      </c>
      <c r="K127" s="18" t="str">
        <f>IFERROR(VLOOKUP(B127,#REF!,10,FALSE),"")</f>
        <v/>
      </c>
      <c r="L127" s="18" t="str">
        <f>IFERROR(VLOOKUP(B127,#REF!,11,FALSE),"")</f>
        <v/>
      </c>
      <c r="M127" s="18"/>
      <c r="N127" s="18" t="str">
        <f>IFERROR(VLOOKUP(B127,#REF!,12,FALSE),"")</f>
        <v/>
      </c>
      <c r="O127" s="17">
        <v>12000</v>
      </c>
      <c r="P127" s="17">
        <v>81000</v>
      </c>
      <c r="Q127" s="17">
        <v>21000</v>
      </c>
      <c r="R127" s="19">
        <v>114000</v>
      </c>
      <c r="S127" s="20">
        <v>13.2</v>
      </c>
      <c r="T127" s="21">
        <v>16.8</v>
      </c>
      <c r="U127" s="19">
        <v>8625</v>
      </c>
      <c r="V127" s="17">
        <v>6774</v>
      </c>
      <c r="W127" s="22">
        <v>0.8</v>
      </c>
      <c r="X127" s="23">
        <f t="shared" si="11"/>
        <v>100</v>
      </c>
      <c r="Y127" s="17">
        <v>21687</v>
      </c>
      <c r="Z127" s="17">
        <v>26562</v>
      </c>
      <c r="AA127" s="17">
        <v>22752</v>
      </c>
      <c r="AB127" s="17">
        <v>7701</v>
      </c>
      <c r="AC127" s="15" t="s">
        <v>37</v>
      </c>
    </row>
    <row r="128" spans="1:29">
      <c r="A128" s="13" t="str">
        <f t="shared" si="9"/>
        <v>Normal</v>
      </c>
      <c r="B128" s="14" t="s">
        <v>158</v>
      </c>
      <c r="C128" s="15" t="s">
        <v>52</v>
      </c>
      <c r="D128" s="16">
        <f>IFERROR(VLOOKUP(B128,#REF!,3,FALSE),0)</f>
        <v>0</v>
      </c>
      <c r="E128" s="18">
        <f t="shared" si="10"/>
        <v>6.5</v>
      </c>
      <c r="F128" s="16" t="str">
        <f>IFERROR(VLOOKUP(B128,#REF!,6,FALSE),"")</f>
        <v/>
      </c>
      <c r="G128" s="17">
        <v>93000</v>
      </c>
      <c r="H128" s="17">
        <v>57000</v>
      </c>
      <c r="I128" s="17" t="str">
        <f>IFERROR(VLOOKUP(B128,#REF!,9,FALSE),"")</f>
        <v/>
      </c>
      <c r="J128" s="17">
        <v>54000</v>
      </c>
      <c r="K128" s="18" t="str">
        <f>IFERROR(VLOOKUP(B128,#REF!,10,FALSE),"")</f>
        <v/>
      </c>
      <c r="L128" s="18" t="str">
        <f>IFERROR(VLOOKUP(B128,#REF!,11,FALSE),"")</f>
        <v/>
      </c>
      <c r="M128" s="18"/>
      <c r="N128" s="18" t="str">
        <f>IFERROR(VLOOKUP(B128,#REF!,12,FALSE),"")</f>
        <v/>
      </c>
      <c r="O128" s="17">
        <v>0</v>
      </c>
      <c r="P128" s="17">
        <v>12000</v>
      </c>
      <c r="Q128" s="17">
        <v>42000</v>
      </c>
      <c r="R128" s="19">
        <v>147000</v>
      </c>
      <c r="S128" s="20">
        <v>17.8</v>
      </c>
      <c r="T128" s="21">
        <v>19.2</v>
      </c>
      <c r="U128" s="19">
        <v>8250</v>
      </c>
      <c r="V128" s="17">
        <v>7646</v>
      </c>
      <c r="W128" s="22">
        <v>0.9</v>
      </c>
      <c r="X128" s="23">
        <f t="shared" si="11"/>
        <v>100</v>
      </c>
      <c r="Y128" s="17">
        <v>15384</v>
      </c>
      <c r="Z128" s="17">
        <v>47442</v>
      </c>
      <c r="AA128" s="17">
        <v>8036</v>
      </c>
      <c r="AB128" s="17">
        <v>1936</v>
      </c>
      <c r="AC128" s="15" t="s">
        <v>37</v>
      </c>
    </row>
    <row r="129" spans="1:29">
      <c r="A129" s="13" t="str">
        <f t="shared" si="9"/>
        <v>None</v>
      </c>
      <c r="B129" s="14" t="s">
        <v>159</v>
      </c>
      <c r="C129" s="15" t="s">
        <v>52</v>
      </c>
      <c r="D129" s="16">
        <f>IFERROR(VLOOKUP(B129,#REF!,3,FALSE),0)</f>
        <v>0</v>
      </c>
      <c r="E129" s="18" t="str">
        <f t="shared" si="10"/>
        <v>前八週無拉料</v>
      </c>
      <c r="F129" s="16" t="str">
        <f>IFERROR(VLOOKUP(B129,#REF!,6,FALSE),"")</f>
        <v/>
      </c>
      <c r="G129" s="17">
        <v>0</v>
      </c>
      <c r="H129" s="17">
        <v>0</v>
      </c>
      <c r="I129" s="17" t="str">
        <f>IFERROR(VLOOKUP(B129,#REF!,9,FALSE),"")</f>
        <v/>
      </c>
      <c r="J129" s="17">
        <v>0</v>
      </c>
      <c r="K129" s="18" t="str">
        <f>IFERROR(VLOOKUP(B129,#REF!,10,FALSE),"")</f>
        <v/>
      </c>
      <c r="L129" s="18" t="str">
        <f>IFERROR(VLOOKUP(B129,#REF!,11,FALSE),"")</f>
        <v/>
      </c>
      <c r="M129" s="18"/>
      <c r="N129" s="18" t="str">
        <f>IFERROR(VLOOKUP(B129,#REF!,12,FALSE),"")</f>
        <v/>
      </c>
      <c r="O129" s="17">
        <v>0</v>
      </c>
      <c r="P129" s="17">
        <v>0</v>
      </c>
      <c r="Q129" s="17">
        <v>0</v>
      </c>
      <c r="R129" s="19">
        <v>0</v>
      </c>
      <c r="S129" s="20" t="s">
        <v>35</v>
      </c>
      <c r="T129" s="21" t="s">
        <v>35</v>
      </c>
      <c r="U129" s="19">
        <v>0</v>
      </c>
      <c r="V129" s="17">
        <v>0</v>
      </c>
      <c r="W129" s="22" t="s">
        <v>36</v>
      </c>
      <c r="X129" s="23" t="str">
        <f t="shared" si="11"/>
        <v>E</v>
      </c>
      <c r="Y129" s="17">
        <v>0</v>
      </c>
      <c r="Z129" s="17">
        <v>0</v>
      </c>
      <c r="AA129" s="17">
        <v>0</v>
      </c>
      <c r="AB129" s="17">
        <v>0</v>
      </c>
      <c r="AC129" s="15" t="s">
        <v>37</v>
      </c>
    </row>
    <row r="130" spans="1:29">
      <c r="A130" s="13" t="str">
        <f t="shared" si="9"/>
        <v>OverStock</v>
      </c>
      <c r="B130" s="14" t="s">
        <v>160</v>
      </c>
      <c r="C130" s="15" t="s">
        <v>52</v>
      </c>
      <c r="D130" s="16">
        <f>IFERROR(VLOOKUP(B130,#REF!,3,FALSE),0)</f>
        <v>0</v>
      </c>
      <c r="E130" s="18">
        <f t="shared" si="10"/>
        <v>8</v>
      </c>
      <c r="F130" s="16" t="str">
        <f>IFERROR(VLOOKUP(B130,#REF!,6,FALSE),"")</f>
        <v/>
      </c>
      <c r="G130" s="17">
        <v>63000</v>
      </c>
      <c r="H130" s="17">
        <v>63000</v>
      </c>
      <c r="I130" s="17" t="str">
        <f>IFERROR(VLOOKUP(B130,#REF!,9,FALSE),"")</f>
        <v/>
      </c>
      <c r="J130" s="17">
        <v>21000</v>
      </c>
      <c r="K130" s="18" t="str">
        <f>IFERROR(VLOOKUP(B130,#REF!,10,FALSE),"")</f>
        <v/>
      </c>
      <c r="L130" s="18" t="str">
        <f>IFERROR(VLOOKUP(B130,#REF!,11,FALSE),"")</f>
        <v/>
      </c>
      <c r="M130" s="18"/>
      <c r="N130" s="18" t="str">
        <f>IFERROR(VLOOKUP(B130,#REF!,12,FALSE),"")</f>
        <v/>
      </c>
      <c r="O130" s="17">
        <v>0</v>
      </c>
      <c r="P130" s="17">
        <v>21000</v>
      </c>
      <c r="Q130" s="17">
        <v>0</v>
      </c>
      <c r="R130" s="19">
        <v>84000</v>
      </c>
      <c r="S130" s="20">
        <v>32</v>
      </c>
      <c r="T130" s="21">
        <v>23.5</v>
      </c>
      <c r="U130" s="19">
        <v>2625</v>
      </c>
      <c r="V130" s="17">
        <v>3575</v>
      </c>
      <c r="W130" s="22">
        <v>1.4</v>
      </c>
      <c r="X130" s="23">
        <f t="shared" si="11"/>
        <v>100</v>
      </c>
      <c r="Y130" s="17">
        <v>5796</v>
      </c>
      <c r="Z130" s="17">
        <v>12040</v>
      </c>
      <c r="AA130" s="17">
        <v>21644</v>
      </c>
      <c r="AB130" s="17">
        <v>7308</v>
      </c>
      <c r="AC130" s="15" t="s">
        <v>37</v>
      </c>
    </row>
    <row r="131" spans="1:29">
      <c r="A131" s="13" t="str">
        <f t="shared" si="9"/>
        <v>Normal</v>
      </c>
      <c r="B131" s="14" t="s">
        <v>161</v>
      </c>
      <c r="C131" s="15" t="s">
        <v>52</v>
      </c>
      <c r="D131" s="16">
        <f>IFERROR(VLOOKUP(B131,#REF!,3,FALSE),0)</f>
        <v>0</v>
      </c>
      <c r="E131" s="18">
        <f t="shared" si="10"/>
        <v>4.8</v>
      </c>
      <c r="F131" s="16" t="str">
        <f>IFERROR(VLOOKUP(B131,#REF!,6,FALSE),"")</f>
        <v/>
      </c>
      <c r="G131" s="17">
        <v>0</v>
      </c>
      <c r="H131" s="17">
        <v>0</v>
      </c>
      <c r="I131" s="17" t="str">
        <f>IFERROR(VLOOKUP(B131,#REF!,9,FALSE),"")</f>
        <v/>
      </c>
      <c r="J131" s="17">
        <v>9000</v>
      </c>
      <c r="K131" s="18" t="str">
        <f>IFERROR(VLOOKUP(B131,#REF!,10,FALSE),"")</f>
        <v/>
      </c>
      <c r="L131" s="18" t="str">
        <f>IFERROR(VLOOKUP(B131,#REF!,11,FALSE),"")</f>
        <v/>
      </c>
      <c r="M131" s="18"/>
      <c r="N131" s="18" t="str">
        <f>IFERROR(VLOOKUP(B131,#REF!,12,FALSE),"")</f>
        <v/>
      </c>
      <c r="O131" s="17">
        <v>0</v>
      </c>
      <c r="P131" s="17">
        <v>9000</v>
      </c>
      <c r="Q131" s="17">
        <v>0</v>
      </c>
      <c r="R131" s="19">
        <v>9000</v>
      </c>
      <c r="S131" s="20">
        <v>4.8</v>
      </c>
      <c r="T131" s="21">
        <v>53.9</v>
      </c>
      <c r="U131" s="19">
        <v>1875</v>
      </c>
      <c r="V131" s="17">
        <v>167</v>
      </c>
      <c r="W131" s="22">
        <v>0.1</v>
      </c>
      <c r="X131" s="23">
        <f t="shared" si="11"/>
        <v>50</v>
      </c>
      <c r="Y131" s="17">
        <v>1500</v>
      </c>
      <c r="Z131" s="17">
        <v>0</v>
      </c>
      <c r="AA131" s="17">
        <v>0</v>
      </c>
      <c r="AB131" s="17">
        <v>0</v>
      </c>
      <c r="AC131" s="15" t="s">
        <v>37</v>
      </c>
    </row>
    <row r="132" spans="1:29">
      <c r="A132" s="13" t="str">
        <f t="shared" ref="A132:A163" si="12">IF(OR(U132=0,LEN(U132)=0)*OR(V132=0,LEN(V132)=0),IF(R132&gt;0,"ZeroZero","None"),IF(IF(LEN(S132)=0,0,S132)&gt;24,"OverStock",IF(U132=0,"FCST","Normal")))</f>
        <v>FCST</v>
      </c>
      <c r="B132" s="14" t="s">
        <v>162</v>
      </c>
      <c r="C132" s="15" t="s">
        <v>52</v>
      </c>
      <c r="D132" s="16">
        <f>IFERROR(VLOOKUP(B132,#REF!,3,FALSE),0)</f>
        <v>0</v>
      </c>
      <c r="E132" s="18" t="str">
        <f t="shared" ref="E132:E163" si="13">IF(U132=0,"前八週無拉料",ROUND(J132/U132,1))</f>
        <v>前八週無拉料</v>
      </c>
      <c r="F132" s="16" t="str">
        <f>IFERROR(VLOOKUP(B132,#REF!,6,FALSE),"")</f>
        <v/>
      </c>
      <c r="G132" s="17">
        <v>0</v>
      </c>
      <c r="H132" s="17">
        <v>0</v>
      </c>
      <c r="I132" s="17" t="str">
        <f>IFERROR(VLOOKUP(B132,#REF!,9,FALSE),"")</f>
        <v/>
      </c>
      <c r="J132" s="17">
        <v>18000</v>
      </c>
      <c r="K132" s="18" t="str">
        <f>IFERROR(VLOOKUP(B132,#REF!,10,FALSE),"")</f>
        <v/>
      </c>
      <c r="L132" s="18" t="str">
        <f>IFERROR(VLOOKUP(B132,#REF!,11,FALSE),"")</f>
        <v/>
      </c>
      <c r="M132" s="18"/>
      <c r="N132" s="18" t="str">
        <f>IFERROR(VLOOKUP(B132,#REF!,12,FALSE),"")</f>
        <v/>
      </c>
      <c r="O132" s="17">
        <v>0</v>
      </c>
      <c r="P132" s="17">
        <v>15000</v>
      </c>
      <c r="Q132" s="17">
        <v>3000</v>
      </c>
      <c r="R132" s="19">
        <v>18000</v>
      </c>
      <c r="S132" s="20" t="s">
        <v>35</v>
      </c>
      <c r="T132" s="21">
        <v>107.8</v>
      </c>
      <c r="U132" s="19">
        <v>0</v>
      </c>
      <c r="V132" s="17">
        <v>167</v>
      </c>
      <c r="W132" s="22" t="s">
        <v>41</v>
      </c>
      <c r="X132" s="23" t="str">
        <f t="shared" ref="X132:X163" si="14">IF($W132="E","E",IF($W132="F","F",IF($W132&lt;0.5,50,IF($W132&lt;2,100,150))))</f>
        <v>F</v>
      </c>
      <c r="Y132" s="17">
        <v>1500</v>
      </c>
      <c r="Z132" s="17">
        <v>0</v>
      </c>
      <c r="AA132" s="17">
        <v>0</v>
      </c>
      <c r="AB132" s="17">
        <v>0</v>
      </c>
      <c r="AC132" s="15" t="s">
        <v>37</v>
      </c>
    </row>
    <row r="133" spans="1:29">
      <c r="A133" s="13" t="str">
        <f t="shared" si="12"/>
        <v>Normal</v>
      </c>
      <c r="B133" s="14" t="s">
        <v>163</v>
      </c>
      <c r="C133" s="15" t="s">
        <v>52</v>
      </c>
      <c r="D133" s="16">
        <f>IFERROR(VLOOKUP(B133,#REF!,3,FALSE),0)</f>
        <v>0</v>
      </c>
      <c r="E133" s="18">
        <f t="shared" si="13"/>
        <v>8</v>
      </c>
      <c r="F133" s="16" t="str">
        <f>IFERROR(VLOOKUP(B133,#REF!,6,FALSE),"")</f>
        <v/>
      </c>
      <c r="G133" s="17">
        <v>0</v>
      </c>
      <c r="H133" s="17">
        <v>0</v>
      </c>
      <c r="I133" s="17" t="str">
        <f>IFERROR(VLOOKUP(B133,#REF!,9,FALSE),"")</f>
        <v/>
      </c>
      <c r="J133" s="17">
        <v>15000</v>
      </c>
      <c r="K133" s="18" t="str">
        <f>IFERROR(VLOOKUP(B133,#REF!,10,FALSE),"")</f>
        <v/>
      </c>
      <c r="L133" s="18" t="str">
        <f>IFERROR(VLOOKUP(B133,#REF!,11,FALSE),"")</f>
        <v/>
      </c>
      <c r="M133" s="18"/>
      <c r="N133" s="18" t="str">
        <f>IFERROR(VLOOKUP(B133,#REF!,12,FALSE),"")</f>
        <v/>
      </c>
      <c r="O133" s="17">
        <v>0</v>
      </c>
      <c r="P133" s="17">
        <v>0</v>
      </c>
      <c r="Q133" s="17">
        <v>15000</v>
      </c>
      <c r="R133" s="19">
        <v>15000</v>
      </c>
      <c r="S133" s="20">
        <v>8</v>
      </c>
      <c r="T133" s="21" t="s">
        <v>35</v>
      </c>
      <c r="U133" s="19">
        <v>1875</v>
      </c>
      <c r="V133" s="17" t="s">
        <v>35</v>
      </c>
      <c r="W133" s="22" t="s">
        <v>36</v>
      </c>
      <c r="X133" s="23" t="str">
        <f t="shared" si="14"/>
        <v>E</v>
      </c>
      <c r="Y133" s="17">
        <v>0</v>
      </c>
      <c r="Z133" s="17">
        <v>0</v>
      </c>
      <c r="AA133" s="17">
        <v>0</v>
      </c>
      <c r="AB133" s="17">
        <v>0</v>
      </c>
      <c r="AC133" s="15" t="s">
        <v>37</v>
      </c>
    </row>
    <row r="134" spans="1:29">
      <c r="A134" s="13" t="str">
        <f t="shared" si="12"/>
        <v>Normal</v>
      </c>
      <c r="B134" s="14" t="s">
        <v>164</v>
      </c>
      <c r="C134" s="15" t="s">
        <v>52</v>
      </c>
      <c r="D134" s="16">
        <f>IFERROR(VLOOKUP(B134,#REF!,3,FALSE),0)</f>
        <v>0</v>
      </c>
      <c r="E134" s="18">
        <f t="shared" si="13"/>
        <v>13.3</v>
      </c>
      <c r="F134" s="16" t="str">
        <f>IFERROR(VLOOKUP(B134,#REF!,6,FALSE),"")</f>
        <v/>
      </c>
      <c r="G134" s="17">
        <v>18000</v>
      </c>
      <c r="H134" s="17">
        <v>12000</v>
      </c>
      <c r="I134" s="17" t="str">
        <f>IFERROR(VLOOKUP(B134,#REF!,9,FALSE),"")</f>
        <v/>
      </c>
      <c r="J134" s="17">
        <v>45000</v>
      </c>
      <c r="K134" s="18" t="str">
        <f>IFERROR(VLOOKUP(B134,#REF!,10,FALSE),"")</f>
        <v/>
      </c>
      <c r="L134" s="18" t="str">
        <f>IFERROR(VLOOKUP(B134,#REF!,11,FALSE),"")</f>
        <v/>
      </c>
      <c r="M134" s="18"/>
      <c r="N134" s="18" t="str">
        <f>IFERROR(VLOOKUP(B134,#REF!,12,FALSE),"")</f>
        <v/>
      </c>
      <c r="O134" s="17">
        <v>0</v>
      </c>
      <c r="P134" s="17">
        <v>30000</v>
      </c>
      <c r="Q134" s="17">
        <v>15000</v>
      </c>
      <c r="R134" s="19">
        <v>63000</v>
      </c>
      <c r="S134" s="20">
        <v>18.7</v>
      </c>
      <c r="T134" s="21">
        <v>16.7</v>
      </c>
      <c r="U134" s="19">
        <v>3375</v>
      </c>
      <c r="V134" s="17">
        <v>3778</v>
      </c>
      <c r="W134" s="22">
        <v>1.1000000000000001</v>
      </c>
      <c r="X134" s="23">
        <f t="shared" si="14"/>
        <v>100</v>
      </c>
      <c r="Y134" s="17">
        <v>16677</v>
      </c>
      <c r="Z134" s="17">
        <v>11868</v>
      </c>
      <c r="AA134" s="17">
        <v>8427</v>
      </c>
      <c r="AB134" s="17">
        <v>2825</v>
      </c>
      <c r="AC134" s="15" t="s">
        <v>37</v>
      </c>
    </row>
    <row r="135" spans="1:29">
      <c r="A135" s="13" t="str">
        <f t="shared" si="12"/>
        <v>OverStock</v>
      </c>
      <c r="B135" s="14" t="s">
        <v>165</v>
      </c>
      <c r="C135" s="15" t="s">
        <v>52</v>
      </c>
      <c r="D135" s="16">
        <f>IFERROR(VLOOKUP(B135,#REF!,3,FALSE),0)</f>
        <v>0</v>
      </c>
      <c r="E135" s="18">
        <f t="shared" si="13"/>
        <v>18.2</v>
      </c>
      <c r="F135" s="16" t="str">
        <f>IFERROR(VLOOKUP(B135,#REF!,6,FALSE),"")</f>
        <v/>
      </c>
      <c r="G135" s="17">
        <v>60000</v>
      </c>
      <c r="H135" s="17">
        <v>24000</v>
      </c>
      <c r="I135" s="17" t="str">
        <f>IFERROR(VLOOKUP(B135,#REF!,9,FALSE),"")</f>
        <v/>
      </c>
      <c r="J135" s="17">
        <v>75000</v>
      </c>
      <c r="K135" s="18" t="str">
        <f>IFERROR(VLOOKUP(B135,#REF!,10,FALSE),"")</f>
        <v/>
      </c>
      <c r="L135" s="18" t="str">
        <f>IFERROR(VLOOKUP(B135,#REF!,11,FALSE),"")</f>
        <v/>
      </c>
      <c r="M135" s="18"/>
      <c r="N135" s="18" t="str">
        <f>IFERROR(VLOOKUP(B135,#REF!,12,FALSE),"")</f>
        <v/>
      </c>
      <c r="O135" s="17">
        <v>0</v>
      </c>
      <c r="P135" s="17">
        <v>63000</v>
      </c>
      <c r="Q135" s="17">
        <v>12000</v>
      </c>
      <c r="R135" s="19">
        <v>135000</v>
      </c>
      <c r="S135" s="20">
        <v>32.700000000000003</v>
      </c>
      <c r="T135" s="21">
        <v>26.9</v>
      </c>
      <c r="U135" s="19">
        <v>4125</v>
      </c>
      <c r="V135" s="17">
        <v>5017</v>
      </c>
      <c r="W135" s="22">
        <v>1.2</v>
      </c>
      <c r="X135" s="23">
        <f t="shared" si="14"/>
        <v>100</v>
      </c>
      <c r="Y135" s="17">
        <v>6381</v>
      </c>
      <c r="Z135" s="17">
        <v>26576</v>
      </c>
      <c r="AA135" s="17">
        <v>17504</v>
      </c>
      <c r="AB135" s="17">
        <v>6185</v>
      </c>
      <c r="AC135" s="15" t="s">
        <v>37</v>
      </c>
    </row>
    <row r="136" spans="1:29">
      <c r="A136" s="13" t="str">
        <f t="shared" si="12"/>
        <v>Normal</v>
      </c>
      <c r="B136" s="14" t="s">
        <v>166</v>
      </c>
      <c r="C136" s="15" t="s">
        <v>52</v>
      </c>
      <c r="D136" s="16">
        <f>IFERROR(VLOOKUP(B136,#REF!,3,FALSE),0)</f>
        <v>0</v>
      </c>
      <c r="E136" s="18">
        <f t="shared" si="13"/>
        <v>16</v>
      </c>
      <c r="F136" s="16" t="str">
        <f>IFERROR(VLOOKUP(B136,#REF!,6,FALSE),"")</f>
        <v/>
      </c>
      <c r="G136" s="17">
        <v>3000</v>
      </c>
      <c r="H136" s="17">
        <v>3000</v>
      </c>
      <c r="I136" s="17" t="str">
        <f>IFERROR(VLOOKUP(B136,#REF!,9,FALSE),"")</f>
        <v/>
      </c>
      <c r="J136" s="17">
        <v>12000</v>
      </c>
      <c r="K136" s="18" t="str">
        <f>IFERROR(VLOOKUP(B136,#REF!,10,FALSE),"")</f>
        <v/>
      </c>
      <c r="L136" s="18" t="str">
        <f>IFERROR(VLOOKUP(B136,#REF!,11,FALSE),"")</f>
        <v/>
      </c>
      <c r="M136" s="18"/>
      <c r="N136" s="18" t="str">
        <f>IFERROR(VLOOKUP(B136,#REF!,12,FALSE),"")</f>
        <v/>
      </c>
      <c r="O136" s="17">
        <v>0</v>
      </c>
      <c r="P136" s="17">
        <v>6000</v>
      </c>
      <c r="Q136" s="17">
        <v>6000</v>
      </c>
      <c r="R136" s="19">
        <v>15000</v>
      </c>
      <c r="S136" s="20">
        <v>20</v>
      </c>
      <c r="T136" s="21">
        <v>46.6</v>
      </c>
      <c r="U136" s="19">
        <v>750</v>
      </c>
      <c r="V136" s="17">
        <v>322</v>
      </c>
      <c r="W136" s="22">
        <v>0.4</v>
      </c>
      <c r="X136" s="23">
        <f t="shared" si="14"/>
        <v>50</v>
      </c>
      <c r="Y136" s="17">
        <v>346</v>
      </c>
      <c r="Z136" s="17">
        <v>1253</v>
      </c>
      <c r="AA136" s="17">
        <v>2080</v>
      </c>
      <c r="AB136" s="17">
        <v>780</v>
      </c>
      <c r="AC136" s="15" t="s">
        <v>37</v>
      </c>
    </row>
    <row r="137" spans="1:29">
      <c r="A137" s="13" t="str">
        <f t="shared" si="12"/>
        <v>OverStock</v>
      </c>
      <c r="B137" s="14" t="s">
        <v>167</v>
      </c>
      <c r="C137" s="15" t="s">
        <v>52</v>
      </c>
      <c r="D137" s="16">
        <f>IFERROR(VLOOKUP(B137,#REF!,3,FALSE),0)</f>
        <v>0</v>
      </c>
      <c r="E137" s="18">
        <f t="shared" si="13"/>
        <v>60.8</v>
      </c>
      <c r="F137" s="16" t="str">
        <f>IFERROR(VLOOKUP(B137,#REF!,6,FALSE),"")</f>
        <v/>
      </c>
      <c r="G137" s="17">
        <v>0</v>
      </c>
      <c r="H137" s="17">
        <v>0</v>
      </c>
      <c r="I137" s="17" t="str">
        <f>IFERROR(VLOOKUP(B137,#REF!,9,FALSE),"")</f>
        <v/>
      </c>
      <c r="J137" s="17">
        <v>114000</v>
      </c>
      <c r="K137" s="18" t="str">
        <f>IFERROR(VLOOKUP(B137,#REF!,10,FALSE),"")</f>
        <v/>
      </c>
      <c r="L137" s="18" t="str">
        <f>IFERROR(VLOOKUP(B137,#REF!,11,FALSE),"")</f>
        <v/>
      </c>
      <c r="M137" s="18"/>
      <c r="N137" s="18" t="str">
        <f>IFERROR(VLOOKUP(B137,#REF!,12,FALSE),"")</f>
        <v/>
      </c>
      <c r="O137" s="17">
        <v>0</v>
      </c>
      <c r="P137" s="17">
        <v>102000</v>
      </c>
      <c r="Q137" s="17">
        <v>12000</v>
      </c>
      <c r="R137" s="19">
        <v>114000</v>
      </c>
      <c r="S137" s="20">
        <v>60.8</v>
      </c>
      <c r="T137" s="21">
        <v>32.1</v>
      </c>
      <c r="U137" s="19">
        <v>1875</v>
      </c>
      <c r="V137" s="17">
        <v>3552</v>
      </c>
      <c r="W137" s="22">
        <v>1.9</v>
      </c>
      <c r="X137" s="23">
        <f t="shared" si="14"/>
        <v>100</v>
      </c>
      <c r="Y137" s="17">
        <v>5040</v>
      </c>
      <c r="Z137" s="17">
        <v>14111</v>
      </c>
      <c r="AA137" s="17">
        <v>17156</v>
      </c>
      <c r="AB137" s="17">
        <v>4200</v>
      </c>
      <c r="AC137" s="15" t="s">
        <v>37</v>
      </c>
    </row>
    <row r="138" spans="1:29">
      <c r="A138" s="13" t="str">
        <f t="shared" si="12"/>
        <v>Normal</v>
      </c>
      <c r="B138" s="14" t="s">
        <v>168</v>
      </c>
      <c r="C138" s="15" t="s">
        <v>52</v>
      </c>
      <c r="D138" s="16">
        <f>IFERROR(VLOOKUP(B138,#REF!,3,FALSE),0)</f>
        <v>0</v>
      </c>
      <c r="E138" s="18">
        <f t="shared" si="13"/>
        <v>24</v>
      </c>
      <c r="F138" s="16" t="str">
        <f>IFERROR(VLOOKUP(B138,#REF!,6,FALSE),"")</f>
        <v/>
      </c>
      <c r="G138" s="17">
        <v>0</v>
      </c>
      <c r="H138" s="17">
        <v>0</v>
      </c>
      <c r="I138" s="17" t="str">
        <f>IFERROR(VLOOKUP(B138,#REF!,9,FALSE),"")</f>
        <v/>
      </c>
      <c r="J138" s="17">
        <v>9000</v>
      </c>
      <c r="K138" s="18" t="str">
        <f>IFERROR(VLOOKUP(B138,#REF!,10,FALSE),"")</f>
        <v/>
      </c>
      <c r="L138" s="18" t="str">
        <f>IFERROR(VLOOKUP(B138,#REF!,11,FALSE),"")</f>
        <v/>
      </c>
      <c r="M138" s="18"/>
      <c r="N138" s="18" t="str">
        <f>IFERROR(VLOOKUP(B138,#REF!,12,FALSE),"")</f>
        <v/>
      </c>
      <c r="O138" s="17">
        <v>0</v>
      </c>
      <c r="P138" s="17">
        <v>6000</v>
      </c>
      <c r="Q138" s="17">
        <v>3000</v>
      </c>
      <c r="R138" s="19">
        <v>9000</v>
      </c>
      <c r="S138" s="20">
        <v>24</v>
      </c>
      <c r="T138" s="21">
        <v>20.100000000000001</v>
      </c>
      <c r="U138" s="19">
        <v>375</v>
      </c>
      <c r="V138" s="17">
        <v>447</v>
      </c>
      <c r="W138" s="22">
        <v>1.2</v>
      </c>
      <c r="X138" s="23">
        <f t="shared" si="14"/>
        <v>100</v>
      </c>
      <c r="Y138" s="17">
        <v>432</v>
      </c>
      <c r="Z138" s="17">
        <v>1764</v>
      </c>
      <c r="AA138" s="17">
        <v>1908</v>
      </c>
      <c r="AB138" s="17">
        <v>0</v>
      </c>
      <c r="AC138" s="15" t="s">
        <v>37</v>
      </c>
    </row>
    <row r="139" spans="1:29">
      <c r="A139" s="13" t="str">
        <f t="shared" si="12"/>
        <v>FCST</v>
      </c>
      <c r="B139" s="14" t="s">
        <v>169</v>
      </c>
      <c r="C139" s="15" t="s">
        <v>52</v>
      </c>
      <c r="D139" s="16">
        <f>IFERROR(VLOOKUP(B139,#REF!,3,FALSE),0)</f>
        <v>0</v>
      </c>
      <c r="E139" s="18" t="str">
        <f t="shared" si="13"/>
        <v>前八週無拉料</v>
      </c>
      <c r="F139" s="16" t="str">
        <f>IFERROR(VLOOKUP(B139,#REF!,6,FALSE),"")</f>
        <v/>
      </c>
      <c r="G139" s="17">
        <v>0</v>
      </c>
      <c r="H139" s="17">
        <v>0</v>
      </c>
      <c r="I139" s="17" t="str">
        <f>IFERROR(VLOOKUP(B139,#REF!,9,FALSE),"")</f>
        <v/>
      </c>
      <c r="J139" s="17">
        <v>9000</v>
      </c>
      <c r="K139" s="18" t="str">
        <f>IFERROR(VLOOKUP(B139,#REF!,10,FALSE),"")</f>
        <v/>
      </c>
      <c r="L139" s="18" t="str">
        <f>IFERROR(VLOOKUP(B139,#REF!,11,FALSE),"")</f>
        <v/>
      </c>
      <c r="M139" s="18"/>
      <c r="N139" s="18" t="str">
        <f>IFERROR(VLOOKUP(B139,#REF!,12,FALSE),"")</f>
        <v/>
      </c>
      <c r="O139" s="17">
        <v>0</v>
      </c>
      <c r="P139" s="17">
        <v>3000</v>
      </c>
      <c r="Q139" s="17">
        <v>6000</v>
      </c>
      <c r="R139" s="19">
        <v>9000</v>
      </c>
      <c r="S139" s="20" t="s">
        <v>35</v>
      </c>
      <c r="T139" s="21">
        <v>1500</v>
      </c>
      <c r="U139" s="19">
        <v>0</v>
      </c>
      <c r="V139" s="17">
        <v>6</v>
      </c>
      <c r="W139" s="22" t="s">
        <v>41</v>
      </c>
      <c r="X139" s="23" t="str">
        <f t="shared" si="14"/>
        <v>F</v>
      </c>
      <c r="Y139" s="17">
        <v>0</v>
      </c>
      <c r="Z139" s="17">
        <v>56</v>
      </c>
      <c r="AA139" s="17">
        <v>0</v>
      </c>
      <c r="AB139" s="17">
        <v>206</v>
      </c>
      <c r="AC139" s="15" t="s">
        <v>37</v>
      </c>
    </row>
    <row r="140" spans="1:29">
      <c r="A140" s="13" t="str">
        <f t="shared" si="12"/>
        <v>FCST</v>
      </c>
      <c r="B140" s="14" t="s">
        <v>170</v>
      </c>
      <c r="C140" s="15" t="s">
        <v>52</v>
      </c>
      <c r="D140" s="16">
        <f>IFERROR(VLOOKUP(B140,#REF!,3,FALSE),0)</f>
        <v>0</v>
      </c>
      <c r="E140" s="18" t="str">
        <f t="shared" si="13"/>
        <v>前八週無拉料</v>
      </c>
      <c r="F140" s="16" t="str">
        <f>IFERROR(VLOOKUP(B140,#REF!,6,FALSE),"")</f>
        <v/>
      </c>
      <c r="G140" s="17">
        <v>3000</v>
      </c>
      <c r="H140" s="17">
        <v>3000</v>
      </c>
      <c r="I140" s="17" t="str">
        <f>IFERROR(VLOOKUP(B140,#REF!,9,FALSE),"")</f>
        <v/>
      </c>
      <c r="J140" s="17">
        <v>0</v>
      </c>
      <c r="K140" s="18" t="str">
        <f>IFERROR(VLOOKUP(B140,#REF!,10,FALSE),"")</f>
        <v/>
      </c>
      <c r="L140" s="18" t="str">
        <f>IFERROR(VLOOKUP(B140,#REF!,11,FALSE),"")</f>
        <v/>
      </c>
      <c r="M140" s="18"/>
      <c r="N140" s="18" t="str">
        <f>IFERROR(VLOOKUP(B140,#REF!,12,FALSE),"")</f>
        <v/>
      </c>
      <c r="O140" s="17">
        <v>0</v>
      </c>
      <c r="P140" s="17">
        <v>0</v>
      </c>
      <c r="Q140" s="17">
        <v>0</v>
      </c>
      <c r="R140" s="19">
        <v>3000</v>
      </c>
      <c r="S140" s="20" t="s">
        <v>35</v>
      </c>
      <c r="T140" s="21">
        <v>58.8</v>
      </c>
      <c r="U140" s="19">
        <v>0</v>
      </c>
      <c r="V140" s="17">
        <v>51</v>
      </c>
      <c r="W140" s="22" t="s">
        <v>41</v>
      </c>
      <c r="X140" s="23" t="str">
        <f t="shared" si="14"/>
        <v>F</v>
      </c>
      <c r="Y140" s="17">
        <v>12</v>
      </c>
      <c r="Z140" s="17">
        <v>222</v>
      </c>
      <c r="AA140" s="17">
        <v>303</v>
      </c>
      <c r="AB140" s="17">
        <v>41</v>
      </c>
      <c r="AC140" s="15" t="s">
        <v>37</v>
      </c>
    </row>
    <row r="141" spans="1:29">
      <c r="A141" s="13" t="str">
        <f t="shared" si="12"/>
        <v>Normal</v>
      </c>
      <c r="B141" s="14" t="s">
        <v>171</v>
      </c>
      <c r="C141" s="15" t="s">
        <v>52</v>
      </c>
      <c r="D141" s="16">
        <f>IFERROR(VLOOKUP(B141,#REF!,3,FALSE),0)</f>
        <v>0</v>
      </c>
      <c r="E141" s="18">
        <f t="shared" si="13"/>
        <v>3.6</v>
      </c>
      <c r="F141" s="16" t="str">
        <f>IFERROR(VLOOKUP(B141,#REF!,6,FALSE),"")</f>
        <v/>
      </c>
      <c r="G141" s="17">
        <v>0</v>
      </c>
      <c r="H141" s="17">
        <v>0</v>
      </c>
      <c r="I141" s="17" t="str">
        <f>IFERROR(VLOOKUP(B141,#REF!,9,FALSE),"")</f>
        <v/>
      </c>
      <c r="J141" s="17">
        <v>12000</v>
      </c>
      <c r="K141" s="18" t="str">
        <f>IFERROR(VLOOKUP(B141,#REF!,10,FALSE),"")</f>
        <v/>
      </c>
      <c r="L141" s="18" t="str">
        <f>IFERROR(VLOOKUP(B141,#REF!,11,FALSE),"")</f>
        <v/>
      </c>
      <c r="M141" s="18"/>
      <c r="N141" s="18" t="str">
        <f>IFERROR(VLOOKUP(B141,#REF!,12,FALSE),"")</f>
        <v/>
      </c>
      <c r="O141" s="17">
        <v>0</v>
      </c>
      <c r="P141" s="17">
        <v>0</v>
      </c>
      <c r="Q141" s="17">
        <v>12000</v>
      </c>
      <c r="R141" s="19">
        <v>12000</v>
      </c>
      <c r="S141" s="20">
        <v>3.6</v>
      </c>
      <c r="T141" s="21">
        <v>0.1</v>
      </c>
      <c r="U141" s="19">
        <v>3375</v>
      </c>
      <c r="V141" s="17">
        <v>80342</v>
      </c>
      <c r="W141" s="22">
        <v>23.8</v>
      </c>
      <c r="X141" s="23">
        <f t="shared" si="14"/>
        <v>150</v>
      </c>
      <c r="Y141" s="17">
        <v>218232</v>
      </c>
      <c r="Z141" s="17">
        <v>341004</v>
      </c>
      <c r="AA141" s="17">
        <v>254337</v>
      </c>
      <c r="AB141" s="17">
        <v>86930</v>
      </c>
      <c r="AC141" s="15" t="s">
        <v>37</v>
      </c>
    </row>
    <row r="142" spans="1:29">
      <c r="A142" s="13" t="str">
        <f t="shared" si="12"/>
        <v>Normal</v>
      </c>
      <c r="B142" s="14" t="s">
        <v>172</v>
      </c>
      <c r="C142" s="15" t="s">
        <v>52</v>
      </c>
      <c r="D142" s="16">
        <f>IFERROR(VLOOKUP(B142,#REF!,3,FALSE),0)</f>
        <v>0</v>
      </c>
      <c r="E142" s="18">
        <f t="shared" si="13"/>
        <v>0</v>
      </c>
      <c r="F142" s="16" t="str">
        <f>IFERROR(VLOOKUP(B142,#REF!,6,FALSE),"")</f>
        <v/>
      </c>
      <c r="G142" s="17">
        <v>3000</v>
      </c>
      <c r="H142" s="17">
        <v>0</v>
      </c>
      <c r="I142" s="17" t="str">
        <f>IFERROR(VLOOKUP(B142,#REF!,9,FALSE),"")</f>
        <v/>
      </c>
      <c r="J142" s="17">
        <v>0</v>
      </c>
      <c r="K142" s="18" t="str">
        <f>IFERROR(VLOOKUP(B142,#REF!,10,FALSE),"")</f>
        <v/>
      </c>
      <c r="L142" s="18" t="str">
        <f>IFERROR(VLOOKUP(B142,#REF!,11,FALSE),"")</f>
        <v/>
      </c>
      <c r="M142" s="18"/>
      <c r="N142" s="18" t="str">
        <f>IFERROR(VLOOKUP(B142,#REF!,12,FALSE),"")</f>
        <v/>
      </c>
      <c r="O142" s="17">
        <v>0</v>
      </c>
      <c r="P142" s="17">
        <v>0</v>
      </c>
      <c r="Q142" s="17">
        <v>0</v>
      </c>
      <c r="R142" s="19">
        <v>3000</v>
      </c>
      <c r="S142" s="20">
        <v>0.3</v>
      </c>
      <c r="T142" s="21">
        <v>33.299999999999997</v>
      </c>
      <c r="U142" s="19">
        <v>10500</v>
      </c>
      <c r="V142" s="17">
        <v>90</v>
      </c>
      <c r="W142" s="22">
        <v>0</v>
      </c>
      <c r="X142" s="23">
        <f t="shared" si="14"/>
        <v>50</v>
      </c>
      <c r="Y142" s="17">
        <v>0</v>
      </c>
      <c r="Z142" s="17">
        <v>339</v>
      </c>
      <c r="AA142" s="17">
        <v>639</v>
      </c>
      <c r="AB142" s="17">
        <v>146</v>
      </c>
      <c r="AC142" s="15" t="s">
        <v>37</v>
      </c>
    </row>
    <row r="143" spans="1:29">
      <c r="A143" s="13" t="str">
        <f t="shared" si="12"/>
        <v>Normal</v>
      </c>
      <c r="B143" s="14" t="s">
        <v>173</v>
      </c>
      <c r="C143" s="15" t="s">
        <v>52</v>
      </c>
      <c r="D143" s="16">
        <f>IFERROR(VLOOKUP(B143,#REF!,3,FALSE),0)</f>
        <v>0</v>
      </c>
      <c r="E143" s="18">
        <f t="shared" si="13"/>
        <v>2.4</v>
      </c>
      <c r="F143" s="16" t="str">
        <f>IFERROR(VLOOKUP(B143,#REF!,6,FALSE),"")</f>
        <v/>
      </c>
      <c r="G143" s="17">
        <v>6783000</v>
      </c>
      <c r="H143" s="17">
        <v>2805000</v>
      </c>
      <c r="I143" s="17" t="str">
        <f>IFERROR(VLOOKUP(B143,#REF!,9,FALSE),"")</f>
        <v/>
      </c>
      <c r="J143" s="17">
        <v>1203000</v>
      </c>
      <c r="K143" s="18" t="str">
        <f>IFERROR(VLOOKUP(B143,#REF!,10,FALSE),"")</f>
        <v/>
      </c>
      <c r="L143" s="18" t="str">
        <f>IFERROR(VLOOKUP(B143,#REF!,11,FALSE),"")</f>
        <v/>
      </c>
      <c r="M143" s="18"/>
      <c r="N143" s="18" t="str">
        <f>IFERROR(VLOOKUP(B143,#REF!,12,FALSE),"")</f>
        <v/>
      </c>
      <c r="O143" s="17">
        <v>114000</v>
      </c>
      <c r="P143" s="17">
        <v>75000</v>
      </c>
      <c r="Q143" s="17">
        <v>1014000</v>
      </c>
      <c r="R143" s="19">
        <v>7986000</v>
      </c>
      <c r="S143" s="20">
        <v>15.9</v>
      </c>
      <c r="T143" s="21">
        <v>16.7</v>
      </c>
      <c r="U143" s="19">
        <v>503250</v>
      </c>
      <c r="V143" s="17">
        <v>477331</v>
      </c>
      <c r="W143" s="22">
        <v>0.9</v>
      </c>
      <c r="X143" s="23">
        <f t="shared" si="14"/>
        <v>100</v>
      </c>
      <c r="Y143" s="17">
        <v>1439119</v>
      </c>
      <c r="Z143" s="17">
        <v>2128993</v>
      </c>
      <c r="AA143" s="17">
        <v>1217733</v>
      </c>
      <c r="AB143" s="17">
        <v>447429</v>
      </c>
      <c r="AC143" s="15" t="s">
        <v>37</v>
      </c>
    </row>
    <row r="144" spans="1:29">
      <c r="A144" s="13" t="str">
        <f t="shared" si="12"/>
        <v>Normal</v>
      </c>
      <c r="B144" s="14" t="s">
        <v>174</v>
      </c>
      <c r="C144" s="15" t="s">
        <v>52</v>
      </c>
      <c r="D144" s="16">
        <f>IFERROR(VLOOKUP(B144,#REF!,3,FALSE),0)</f>
        <v>0</v>
      </c>
      <c r="E144" s="18">
        <f t="shared" si="13"/>
        <v>4.4000000000000004</v>
      </c>
      <c r="F144" s="16" t="str">
        <f>IFERROR(VLOOKUP(B144,#REF!,6,FALSE),"")</f>
        <v/>
      </c>
      <c r="G144" s="17">
        <v>33000</v>
      </c>
      <c r="H144" s="17">
        <v>12000</v>
      </c>
      <c r="I144" s="17" t="str">
        <f>IFERROR(VLOOKUP(B144,#REF!,9,FALSE),"")</f>
        <v/>
      </c>
      <c r="J144" s="17">
        <v>15000</v>
      </c>
      <c r="K144" s="18" t="str">
        <f>IFERROR(VLOOKUP(B144,#REF!,10,FALSE),"")</f>
        <v/>
      </c>
      <c r="L144" s="18" t="str">
        <f>IFERROR(VLOOKUP(B144,#REF!,11,FALSE),"")</f>
        <v/>
      </c>
      <c r="M144" s="18"/>
      <c r="N144" s="18" t="str">
        <f>IFERROR(VLOOKUP(B144,#REF!,12,FALSE),"")</f>
        <v/>
      </c>
      <c r="O144" s="17">
        <v>0</v>
      </c>
      <c r="P144" s="17">
        <v>15000</v>
      </c>
      <c r="Q144" s="17">
        <v>0</v>
      </c>
      <c r="R144" s="19">
        <v>48000</v>
      </c>
      <c r="S144" s="20">
        <v>14.2</v>
      </c>
      <c r="T144" s="21">
        <v>14.8</v>
      </c>
      <c r="U144" s="19">
        <v>3375</v>
      </c>
      <c r="V144" s="17">
        <v>3245</v>
      </c>
      <c r="W144" s="22">
        <v>1</v>
      </c>
      <c r="X144" s="23">
        <f t="shared" si="14"/>
        <v>100</v>
      </c>
      <c r="Y144" s="17">
        <v>338</v>
      </c>
      <c r="Z144" s="17">
        <v>18113</v>
      </c>
      <c r="AA144" s="17">
        <v>14746</v>
      </c>
      <c r="AB144" s="17">
        <v>857</v>
      </c>
      <c r="AC144" s="15" t="s">
        <v>37</v>
      </c>
    </row>
    <row r="145" spans="1:29">
      <c r="A145" s="13" t="str">
        <f t="shared" si="12"/>
        <v>Normal</v>
      </c>
      <c r="B145" s="14" t="s">
        <v>175</v>
      </c>
      <c r="C145" s="15" t="s">
        <v>52</v>
      </c>
      <c r="D145" s="16">
        <f>IFERROR(VLOOKUP(B145,#REF!,3,FALSE),0)</f>
        <v>0</v>
      </c>
      <c r="E145" s="18">
        <f t="shared" si="13"/>
        <v>3.4</v>
      </c>
      <c r="F145" s="16" t="str">
        <f>IFERROR(VLOOKUP(B145,#REF!,6,FALSE),"")</f>
        <v/>
      </c>
      <c r="G145" s="17">
        <v>42000</v>
      </c>
      <c r="H145" s="17">
        <v>30000</v>
      </c>
      <c r="I145" s="17" t="str">
        <f>IFERROR(VLOOKUP(B145,#REF!,9,FALSE),"")</f>
        <v/>
      </c>
      <c r="J145" s="17">
        <v>9000</v>
      </c>
      <c r="K145" s="18" t="str">
        <f>IFERROR(VLOOKUP(B145,#REF!,10,FALSE),"")</f>
        <v/>
      </c>
      <c r="L145" s="18" t="str">
        <f>IFERROR(VLOOKUP(B145,#REF!,11,FALSE),"")</f>
        <v/>
      </c>
      <c r="M145" s="18"/>
      <c r="N145" s="18" t="str">
        <f>IFERROR(VLOOKUP(B145,#REF!,12,FALSE),"")</f>
        <v/>
      </c>
      <c r="O145" s="17">
        <v>0</v>
      </c>
      <c r="P145" s="17">
        <v>6000</v>
      </c>
      <c r="Q145" s="17">
        <v>3000</v>
      </c>
      <c r="R145" s="19">
        <v>51000</v>
      </c>
      <c r="S145" s="20">
        <v>19.399999999999999</v>
      </c>
      <c r="T145" s="21">
        <v>23.5</v>
      </c>
      <c r="U145" s="19">
        <v>2625</v>
      </c>
      <c r="V145" s="17">
        <v>2173</v>
      </c>
      <c r="W145" s="22">
        <v>0.8</v>
      </c>
      <c r="X145" s="23">
        <f t="shared" si="14"/>
        <v>100</v>
      </c>
      <c r="Y145" s="17">
        <v>4395</v>
      </c>
      <c r="Z145" s="17">
        <v>10243</v>
      </c>
      <c r="AA145" s="17">
        <v>6286</v>
      </c>
      <c r="AB145" s="17">
        <v>936</v>
      </c>
      <c r="AC145" s="15" t="s">
        <v>37</v>
      </c>
    </row>
    <row r="146" spans="1:29">
      <c r="A146" s="13" t="str">
        <f t="shared" si="12"/>
        <v>Normal</v>
      </c>
      <c r="B146" s="14" t="s">
        <v>176</v>
      </c>
      <c r="C146" s="15" t="s">
        <v>52</v>
      </c>
      <c r="D146" s="16">
        <f>IFERROR(VLOOKUP(B146,#REF!,3,FALSE),0)</f>
        <v>0</v>
      </c>
      <c r="E146" s="18">
        <f t="shared" si="13"/>
        <v>0</v>
      </c>
      <c r="F146" s="16" t="str">
        <f>IFERROR(VLOOKUP(B146,#REF!,6,FALSE),"")</f>
        <v/>
      </c>
      <c r="G146" s="17">
        <v>0</v>
      </c>
      <c r="H146" s="17">
        <v>0</v>
      </c>
      <c r="I146" s="17" t="str">
        <f>IFERROR(VLOOKUP(B146,#REF!,9,FALSE),"")</f>
        <v/>
      </c>
      <c r="J146" s="17">
        <v>0</v>
      </c>
      <c r="K146" s="18" t="str">
        <f>IFERROR(VLOOKUP(B146,#REF!,10,FALSE),"")</f>
        <v/>
      </c>
      <c r="L146" s="18" t="str">
        <f>IFERROR(VLOOKUP(B146,#REF!,11,FALSE),"")</f>
        <v/>
      </c>
      <c r="M146" s="18"/>
      <c r="N146" s="18" t="str">
        <f>IFERROR(VLOOKUP(B146,#REF!,12,FALSE),"")</f>
        <v/>
      </c>
      <c r="O146" s="17">
        <v>0</v>
      </c>
      <c r="P146" s="17">
        <v>0</v>
      </c>
      <c r="Q146" s="17">
        <v>0</v>
      </c>
      <c r="R146" s="19">
        <v>0</v>
      </c>
      <c r="S146" s="20">
        <v>0</v>
      </c>
      <c r="T146" s="21">
        <v>0</v>
      </c>
      <c r="U146" s="19">
        <v>750</v>
      </c>
      <c r="V146" s="17">
        <v>10707</v>
      </c>
      <c r="W146" s="22">
        <v>14.3</v>
      </c>
      <c r="X146" s="23">
        <f t="shared" si="14"/>
        <v>150</v>
      </c>
      <c r="Y146" s="17">
        <v>11175</v>
      </c>
      <c r="Z146" s="17">
        <v>52587</v>
      </c>
      <c r="AA146" s="17">
        <v>46619</v>
      </c>
      <c r="AB146" s="17">
        <v>9680</v>
      </c>
      <c r="AC146" s="15" t="s">
        <v>37</v>
      </c>
    </row>
    <row r="147" spans="1:29">
      <c r="A147" s="13" t="str">
        <f t="shared" si="12"/>
        <v>Normal</v>
      </c>
      <c r="B147" s="14" t="s">
        <v>177</v>
      </c>
      <c r="C147" s="15" t="s">
        <v>52</v>
      </c>
      <c r="D147" s="16">
        <f>IFERROR(VLOOKUP(B147,#REF!,3,FALSE),0)</f>
        <v>0</v>
      </c>
      <c r="E147" s="18">
        <f t="shared" si="13"/>
        <v>9</v>
      </c>
      <c r="F147" s="16" t="str">
        <f>IFERROR(VLOOKUP(B147,#REF!,6,FALSE),"")</f>
        <v/>
      </c>
      <c r="G147" s="17">
        <v>180000</v>
      </c>
      <c r="H147" s="17">
        <v>0</v>
      </c>
      <c r="I147" s="17" t="str">
        <f>IFERROR(VLOOKUP(B147,#REF!,9,FALSE),"")</f>
        <v/>
      </c>
      <c r="J147" s="17">
        <v>108000</v>
      </c>
      <c r="K147" s="18" t="str">
        <f>IFERROR(VLOOKUP(B147,#REF!,10,FALSE),"")</f>
        <v/>
      </c>
      <c r="L147" s="18" t="str">
        <f>IFERROR(VLOOKUP(B147,#REF!,11,FALSE),"")</f>
        <v/>
      </c>
      <c r="M147" s="18"/>
      <c r="N147" s="18" t="str">
        <f>IFERROR(VLOOKUP(B147,#REF!,12,FALSE),"")</f>
        <v/>
      </c>
      <c r="O147" s="17">
        <v>0</v>
      </c>
      <c r="P147" s="17">
        <v>108000</v>
      </c>
      <c r="Q147" s="17">
        <v>0</v>
      </c>
      <c r="R147" s="19">
        <v>288000</v>
      </c>
      <c r="S147" s="20">
        <v>24</v>
      </c>
      <c r="T147" s="21" t="s">
        <v>35</v>
      </c>
      <c r="U147" s="19">
        <v>12000</v>
      </c>
      <c r="V147" s="17" t="s">
        <v>35</v>
      </c>
      <c r="W147" s="22" t="s">
        <v>36</v>
      </c>
      <c r="X147" s="23" t="str">
        <f t="shared" si="14"/>
        <v>E</v>
      </c>
      <c r="Y147" s="17">
        <v>0</v>
      </c>
      <c r="Z147" s="17">
        <v>0</v>
      </c>
      <c r="AA147" s="17">
        <v>0</v>
      </c>
      <c r="AB147" s="17">
        <v>0</v>
      </c>
      <c r="AC147" s="15" t="s">
        <v>37</v>
      </c>
    </row>
    <row r="148" spans="1:29">
      <c r="A148" s="13" t="str">
        <f t="shared" si="12"/>
        <v>Normal</v>
      </c>
      <c r="B148" s="14" t="s">
        <v>178</v>
      </c>
      <c r="C148" s="15" t="s">
        <v>52</v>
      </c>
      <c r="D148" s="16">
        <f>IFERROR(VLOOKUP(B148,#REF!,3,FALSE),0)</f>
        <v>0</v>
      </c>
      <c r="E148" s="18">
        <f t="shared" si="13"/>
        <v>1.7</v>
      </c>
      <c r="F148" s="16" t="str">
        <f>IFERROR(VLOOKUP(B148,#REF!,6,FALSE),"")</f>
        <v/>
      </c>
      <c r="G148" s="17">
        <v>540000</v>
      </c>
      <c r="H148" s="17">
        <v>240000</v>
      </c>
      <c r="I148" s="17" t="str">
        <f>IFERROR(VLOOKUP(B148,#REF!,9,FALSE),"")</f>
        <v/>
      </c>
      <c r="J148" s="17">
        <v>60000</v>
      </c>
      <c r="K148" s="18" t="str">
        <f>IFERROR(VLOOKUP(B148,#REF!,10,FALSE),"")</f>
        <v/>
      </c>
      <c r="L148" s="18" t="str">
        <f>IFERROR(VLOOKUP(B148,#REF!,11,FALSE),"")</f>
        <v/>
      </c>
      <c r="M148" s="18"/>
      <c r="N148" s="18" t="str">
        <f>IFERROR(VLOOKUP(B148,#REF!,12,FALSE),"")</f>
        <v/>
      </c>
      <c r="O148" s="17">
        <v>24000</v>
      </c>
      <c r="P148" s="17">
        <v>0</v>
      </c>
      <c r="Q148" s="17">
        <v>36000</v>
      </c>
      <c r="R148" s="19">
        <v>600000</v>
      </c>
      <c r="S148" s="20">
        <v>16.7</v>
      </c>
      <c r="T148" s="21">
        <v>17.899999999999999</v>
      </c>
      <c r="U148" s="19">
        <v>36000</v>
      </c>
      <c r="V148" s="17">
        <v>33493</v>
      </c>
      <c r="W148" s="22">
        <v>0.9</v>
      </c>
      <c r="X148" s="23">
        <f t="shared" si="14"/>
        <v>100</v>
      </c>
      <c r="Y148" s="17">
        <v>85827</v>
      </c>
      <c r="Z148" s="17">
        <v>164273</v>
      </c>
      <c r="AA148" s="17">
        <v>77180</v>
      </c>
      <c r="AB148" s="17">
        <v>26137</v>
      </c>
      <c r="AC148" s="15" t="s">
        <v>37</v>
      </c>
    </row>
    <row r="149" spans="1:29">
      <c r="A149" s="13" t="str">
        <f t="shared" si="12"/>
        <v>Normal</v>
      </c>
      <c r="B149" s="14" t="s">
        <v>179</v>
      </c>
      <c r="C149" s="15" t="s">
        <v>52</v>
      </c>
      <c r="D149" s="16">
        <f>IFERROR(VLOOKUP(B149,#REF!,3,FALSE),0)</f>
        <v>0</v>
      </c>
      <c r="E149" s="18">
        <f t="shared" si="13"/>
        <v>13</v>
      </c>
      <c r="F149" s="16" t="str">
        <f>IFERROR(VLOOKUP(B149,#REF!,6,FALSE),"")</f>
        <v/>
      </c>
      <c r="G149" s="17">
        <v>36000</v>
      </c>
      <c r="H149" s="17">
        <v>36000</v>
      </c>
      <c r="I149" s="17" t="str">
        <f>IFERROR(VLOOKUP(B149,#REF!,9,FALSE),"")</f>
        <v/>
      </c>
      <c r="J149" s="17">
        <v>78000</v>
      </c>
      <c r="K149" s="18" t="str">
        <f>IFERROR(VLOOKUP(B149,#REF!,10,FALSE),"")</f>
        <v/>
      </c>
      <c r="L149" s="18" t="str">
        <f>IFERROR(VLOOKUP(B149,#REF!,11,FALSE),"")</f>
        <v/>
      </c>
      <c r="M149" s="18"/>
      <c r="N149" s="18" t="str">
        <f>IFERROR(VLOOKUP(B149,#REF!,12,FALSE),"")</f>
        <v/>
      </c>
      <c r="O149" s="17">
        <v>0</v>
      </c>
      <c r="P149" s="17">
        <v>48000</v>
      </c>
      <c r="Q149" s="17">
        <v>30000</v>
      </c>
      <c r="R149" s="19">
        <v>114000</v>
      </c>
      <c r="S149" s="20">
        <v>19</v>
      </c>
      <c r="T149" s="21">
        <v>17.8</v>
      </c>
      <c r="U149" s="19">
        <v>6000</v>
      </c>
      <c r="V149" s="17">
        <v>6419</v>
      </c>
      <c r="W149" s="22">
        <v>1.1000000000000001</v>
      </c>
      <c r="X149" s="23">
        <f t="shared" si="14"/>
        <v>100</v>
      </c>
      <c r="Y149" s="17">
        <v>10309</v>
      </c>
      <c r="Z149" s="17">
        <v>30593</v>
      </c>
      <c r="AA149" s="17">
        <v>24389</v>
      </c>
      <c r="AB149" s="17">
        <v>7170</v>
      </c>
      <c r="AC149" s="15" t="s">
        <v>37</v>
      </c>
    </row>
    <row r="150" spans="1:29">
      <c r="A150" s="13" t="str">
        <f t="shared" si="12"/>
        <v>Normal</v>
      </c>
      <c r="B150" s="14" t="s">
        <v>180</v>
      </c>
      <c r="C150" s="15" t="s">
        <v>52</v>
      </c>
      <c r="D150" s="16">
        <f>IFERROR(VLOOKUP(B150,#REF!,3,FALSE),0)</f>
        <v>0</v>
      </c>
      <c r="E150" s="18">
        <f t="shared" si="13"/>
        <v>0</v>
      </c>
      <c r="F150" s="16" t="str">
        <f>IFERROR(VLOOKUP(B150,#REF!,6,FALSE),"")</f>
        <v/>
      </c>
      <c r="G150" s="17">
        <v>0</v>
      </c>
      <c r="H150" s="17">
        <v>0</v>
      </c>
      <c r="I150" s="17" t="str">
        <f>IFERROR(VLOOKUP(B150,#REF!,9,FALSE),"")</f>
        <v/>
      </c>
      <c r="J150" s="17">
        <v>0</v>
      </c>
      <c r="K150" s="18" t="str">
        <f>IFERROR(VLOOKUP(B150,#REF!,10,FALSE),"")</f>
        <v/>
      </c>
      <c r="L150" s="18" t="str">
        <f>IFERROR(VLOOKUP(B150,#REF!,11,FALSE),"")</f>
        <v/>
      </c>
      <c r="M150" s="18"/>
      <c r="N150" s="18" t="str">
        <f>IFERROR(VLOOKUP(B150,#REF!,12,FALSE),"")</f>
        <v/>
      </c>
      <c r="O150" s="17">
        <v>0</v>
      </c>
      <c r="P150" s="17">
        <v>0</v>
      </c>
      <c r="Q150" s="17">
        <v>0</v>
      </c>
      <c r="R150" s="19">
        <v>0</v>
      </c>
      <c r="S150" s="20">
        <v>0</v>
      </c>
      <c r="T150" s="21" t="s">
        <v>35</v>
      </c>
      <c r="U150" s="19">
        <v>750</v>
      </c>
      <c r="V150" s="17" t="s">
        <v>35</v>
      </c>
      <c r="W150" s="22" t="s">
        <v>36</v>
      </c>
      <c r="X150" s="23" t="str">
        <f t="shared" si="14"/>
        <v>E</v>
      </c>
      <c r="Y150" s="17">
        <v>0</v>
      </c>
      <c r="Z150" s="17">
        <v>0</v>
      </c>
      <c r="AA150" s="17">
        <v>0</v>
      </c>
      <c r="AB150" s="17">
        <v>0</v>
      </c>
      <c r="AC150" s="15" t="s">
        <v>37</v>
      </c>
    </row>
    <row r="151" spans="1:29">
      <c r="A151" s="13" t="str">
        <f t="shared" si="12"/>
        <v>OverStock</v>
      </c>
      <c r="B151" s="14" t="s">
        <v>181</v>
      </c>
      <c r="C151" s="15" t="s">
        <v>52</v>
      </c>
      <c r="D151" s="16">
        <f>IFERROR(VLOOKUP(B151,#REF!,3,FALSE),0)</f>
        <v>0</v>
      </c>
      <c r="E151" s="18">
        <f t="shared" si="13"/>
        <v>12.2</v>
      </c>
      <c r="F151" s="16" t="str">
        <f>IFERROR(VLOOKUP(B151,#REF!,6,FALSE),"")</f>
        <v/>
      </c>
      <c r="G151" s="17">
        <v>132000</v>
      </c>
      <c r="H151" s="17">
        <v>57000</v>
      </c>
      <c r="I151" s="17" t="str">
        <f>IFERROR(VLOOKUP(B151,#REF!,9,FALSE),"")</f>
        <v/>
      </c>
      <c r="J151" s="17">
        <v>96000</v>
      </c>
      <c r="K151" s="18" t="str">
        <f>IFERROR(VLOOKUP(B151,#REF!,10,FALSE),"")</f>
        <v/>
      </c>
      <c r="L151" s="18" t="str">
        <f>IFERROR(VLOOKUP(B151,#REF!,11,FALSE),"")</f>
        <v/>
      </c>
      <c r="M151" s="18"/>
      <c r="N151" s="18" t="str">
        <f>IFERROR(VLOOKUP(B151,#REF!,12,FALSE),"")</f>
        <v/>
      </c>
      <c r="O151" s="17">
        <v>0</v>
      </c>
      <c r="P151" s="17">
        <v>84000</v>
      </c>
      <c r="Q151" s="17">
        <v>12000</v>
      </c>
      <c r="R151" s="19">
        <v>228000</v>
      </c>
      <c r="S151" s="20">
        <v>29</v>
      </c>
      <c r="T151" s="21">
        <v>28</v>
      </c>
      <c r="U151" s="19">
        <v>7875</v>
      </c>
      <c r="V151" s="17">
        <v>8149</v>
      </c>
      <c r="W151" s="22">
        <v>1</v>
      </c>
      <c r="X151" s="23">
        <f t="shared" si="14"/>
        <v>100</v>
      </c>
      <c r="Y151" s="17">
        <v>7834</v>
      </c>
      <c r="Z151" s="17">
        <v>37021</v>
      </c>
      <c r="AA151" s="17">
        <v>39829</v>
      </c>
      <c r="AB151" s="17">
        <v>10976</v>
      </c>
      <c r="AC151" s="15" t="s">
        <v>37</v>
      </c>
    </row>
    <row r="152" spans="1:29">
      <c r="A152" s="13" t="str">
        <f t="shared" si="12"/>
        <v>Normal</v>
      </c>
      <c r="B152" s="14" t="s">
        <v>182</v>
      </c>
      <c r="C152" s="15" t="s">
        <v>52</v>
      </c>
      <c r="D152" s="16">
        <f>IFERROR(VLOOKUP(B152,#REF!,3,FALSE),0)</f>
        <v>0</v>
      </c>
      <c r="E152" s="18">
        <f t="shared" si="13"/>
        <v>3.2</v>
      </c>
      <c r="F152" s="16" t="str">
        <f>IFERROR(VLOOKUP(B152,#REF!,6,FALSE),"")</f>
        <v/>
      </c>
      <c r="G152" s="17">
        <v>0</v>
      </c>
      <c r="H152" s="17">
        <v>0</v>
      </c>
      <c r="I152" s="17" t="str">
        <f>IFERROR(VLOOKUP(B152,#REF!,9,FALSE),"")</f>
        <v/>
      </c>
      <c r="J152" s="17">
        <v>24000</v>
      </c>
      <c r="K152" s="18" t="str">
        <f>IFERROR(VLOOKUP(B152,#REF!,10,FALSE),"")</f>
        <v/>
      </c>
      <c r="L152" s="18" t="str">
        <f>IFERROR(VLOOKUP(B152,#REF!,11,FALSE),"")</f>
        <v/>
      </c>
      <c r="M152" s="18"/>
      <c r="N152" s="18" t="str">
        <f>IFERROR(VLOOKUP(B152,#REF!,12,FALSE),"")</f>
        <v/>
      </c>
      <c r="O152" s="17">
        <v>0</v>
      </c>
      <c r="P152" s="17">
        <v>0</v>
      </c>
      <c r="Q152" s="17">
        <v>24000</v>
      </c>
      <c r="R152" s="19">
        <v>24000</v>
      </c>
      <c r="S152" s="20">
        <v>3.2</v>
      </c>
      <c r="T152" s="21">
        <v>0.9</v>
      </c>
      <c r="U152" s="19">
        <v>7500</v>
      </c>
      <c r="V152" s="17">
        <v>26197</v>
      </c>
      <c r="W152" s="22">
        <v>3.5</v>
      </c>
      <c r="X152" s="23">
        <f t="shared" si="14"/>
        <v>150</v>
      </c>
      <c r="Y152" s="17">
        <v>102075</v>
      </c>
      <c r="Z152" s="17">
        <v>100046</v>
      </c>
      <c r="AA152" s="17">
        <v>53143</v>
      </c>
      <c r="AB152" s="17">
        <v>18394</v>
      </c>
      <c r="AC152" s="15" t="s">
        <v>37</v>
      </c>
    </row>
    <row r="153" spans="1:29">
      <c r="A153" s="13" t="str">
        <f t="shared" si="12"/>
        <v>Normal</v>
      </c>
      <c r="B153" s="14" t="s">
        <v>183</v>
      </c>
      <c r="C153" s="15" t="s">
        <v>52</v>
      </c>
      <c r="D153" s="16">
        <f>IFERROR(VLOOKUP(B153,#REF!,3,FALSE),0)</f>
        <v>0</v>
      </c>
      <c r="E153" s="18">
        <f t="shared" si="13"/>
        <v>1.1000000000000001</v>
      </c>
      <c r="F153" s="16" t="str">
        <f>IFERROR(VLOOKUP(B153,#REF!,6,FALSE),"")</f>
        <v/>
      </c>
      <c r="G153" s="17">
        <v>0</v>
      </c>
      <c r="H153" s="17">
        <v>0</v>
      </c>
      <c r="I153" s="17" t="str">
        <f>IFERROR(VLOOKUP(B153,#REF!,9,FALSE),"")</f>
        <v/>
      </c>
      <c r="J153" s="17">
        <v>12000</v>
      </c>
      <c r="K153" s="18" t="str">
        <f>IFERROR(VLOOKUP(B153,#REF!,10,FALSE),"")</f>
        <v/>
      </c>
      <c r="L153" s="18" t="str">
        <f>IFERROR(VLOOKUP(B153,#REF!,11,FALSE),"")</f>
        <v/>
      </c>
      <c r="M153" s="18"/>
      <c r="N153" s="18" t="str">
        <f>IFERROR(VLOOKUP(B153,#REF!,12,FALSE),"")</f>
        <v/>
      </c>
      <c r="O153" s="17">
        <v>0</v>
      </c>
      <c r="P153" s="17">
        <v>12000</v>
      </c>
      <c r="Q153" s="17">
        <v>0</v>
      </c>
      <c r="R153" s="19">
        <v>12000</v>
      </c>
      <c r="S153" s="20">
        <v>1.1000000000000001</v>
      </c>
      <c r="T153" s="21" t="s">
        <v>35</v>
      </c>
      <c r="U153" s="19">
        <v>10500</v>
      </c>
      <c r="V153" s="17" t="s">
        <v>35</v>
      </c>
      <c r="W153" s="22" t="s">
        <v>36</v>
      </c>
      <c r="X153" s="23" t="str">
        <f t="shared" si="14"/>
        <v>E</v>
      </c>
      <c r="Y153" s="17">
        <v>0</v>
      </c>
      <c r="Z153" s="17">
        <v>0</v>
      </c>
      <c r="AA153" s="17">
        <v>0</v>
      </c>
      <c r="AB153" s="17">
        <v>0</v>
      </c>
      <c r="AC153" s="15" t="s">
        <v>37</v>
      </c>
    </row>
    <row r="154" spans="1:29">
      <c r="A154" s="13" t="str">
        <f t="shared" si="12"/>
        <v>FCST</v>
      </c>
      <c r="B154" s="14" t="s">
        <v>184</v>
      </c>
      <c r="C154" s="15" t="s">
        <v>52</v>
      </c>
      <c r="D154" s="16">
        <f>IFERROR(VLOOKUP(B154,#REF!,3,FALSE),0)</f>
        <v>0</v>
      </c>
      <c r="E154" s="18" t="str">
        <f t="shared" si="13"/>
        <v>前八週無拉料</v>
      </c>
      <c r="F154" s="16" t="str">
        <f>IFERROR(VLOOKUP(B154,#REF!,6,FALSE),"")</f>
        <v/>
      </c>
      <c r="G154" s="17">
        <v>0</v>
      </c>
      <c r="H154" s="17">
        <v>0</v>
      </c>
      <c r="I154" s="17" t="str">
        <f>IFERROR(VLOOKUP(B154,#REF!,9,FALSE),"")</f>
        <v/>
      </c>
      <c r="J154" s="17">
        <v>0</v>
      </c>
      <c r="K154" s="18" t="str">
        <f>IFERROR(VLOOKUP(B154,#REF!,10,FALSE),"")</f>
        <v/>
      </c>
      <c r="L154" s="18" t="str">
        <f>IFERROR(VLOOKUP(B154,#REF!,11,FALSE),"")</f>
        <v/>
      </c>
      <c r="M154" s="18"/>
      <c r="N154" s="18" t="str">
        <f>IFERROR(VLOOKUP(B154,#REF!,12,FALSE),"")</f>
        <v/>
      </c>
      <c r="O154" s="17">
        <v>0</v>
      </c>
      <c r="P154" s="17">
        <v>0</v>
      </c>
      <c r="Q154" s="17">
        <v>0</v>
      </c>
      <c r="R154" s="19">
        <v>0</v>
      </c>
      <c r="S154" s="20" t="s">
        <v>35</v>
      </c>
      <c r="T154" s="21">
        <v>0</v>
      </c>
      <c r="U154" s="19">
        <v>0</v>
      </c>
      <c r="V154" s="17">
        <v>3436</v>
      </c>
      <c r="W154" s="22" t="s">
        <v>41</v>
      </c>
      <c r="X154" s="23" t="str">
        <f t="shared" si="14"/>
        <v>F</v>
      </c>
      <c r="Y154" s="17">
        <v>11628</v>
      </c>
      <c r="Z154" s="17">
        <v>18264</v>
      </c>
      <c r="AA154" s="17">
        <v>1032</v>
      </c>
      <c r="AB154" s="17">
        <v>0</v>
      </c>
      <c r="AC154" s="15" t="s">
        <v>37</v>
      </c>
    </row>
    <row r="155" spans="1:29">
      <c r="A155" s="13" t="str">
        <f t="shared" si="12"/>
        <v>None</v>
      </c>
      <c r="B155" s="14" t="s">
        <v>185</v>
      </c>
      <c r="C155" s="15" t="s">
        <v>52</v>
      </c>
      <c r="D155" s="16">
        <f>IFERROR(VLOOKUP(B155,#REF!,3,FALSE),0)</f>
        <v>0</v>
      </c>
      <c r="E155" s="18" t="str">
        <f t="shared" si="13"/>
        <v>前八週無拉料</v>
      </c>
      <c r="F155" s="16" t="str">
        <f>IFERROR(VLOOKUP(B155,#REF!,6,FALSE),"")</f>
        <v/>
      </c>
      <c r="G155" s="17">
        <v>0</v>
      </c>
      <c r="H155" s="17">
        <v>0</v>
      </c>
      <c r="I155" s="17" t="str">
        <f>IFERROR(VLOOKUP(B155,#REF!,9,FALSE),"")</f>
        <v/>
      </c>
      <c r="J155" s="17">
        <v>0</v>
      </c>
      <c r="K155" s="18" t="str">
        <f>IFERROR(VLOOKUP(B155,#REF!,10,FALSE),"")</f>
        <v/>
      </c>
      <c r="L155" s="18" t="str">
        <f>IFERROR(VLOOKUP(B155,#REF!,11,FALSE),"")</f>
        <v/>
      </c>
      <c r="M155" s="18"/>
      <c r="N155" s="18" t="str">
        <f>IFERROR(VLOOKUP(B155,#REF!,12,FALSE),"")</f>
        <v/>
      </c>
      <c r="O155" s="17">
        <v>0</v>
      </c>
      <c r="P155" s="17">
        <v>0</v>
      </c>
      <c r="Q155" s="17">
        <v>0</v>
      </c>
      <c r="R155" s="19">
        <v>0</v>
      </c>
      <c r="S155" s="20" t="s">
        <v>35</v>
      </c>
      <c r="T155" s="21" t="s">
        <v>35</v>
      </c>
      <c r="U155" s="19">
        <v>0</v>
      </c>
      <c r="V155" s="17" t="s">
        <v>35</v>
      </c>
      <c r="W155" s="22" t="s">
        <v>36</v>
      </c>
      <c r="X155" s="23" t="str">
        <f t="shared" si="14"/>
        <v>E</v>
      </c>
      <c r="Y155" s="17">
        <v>0</v>
      </c>
      <c r="Z155" s="17">
        <v>0</v>
      </c>
      <c r="AA155" s="17">
        <v>0</v>
      </c>
      <c r="AB155" s="17">
        <v>0</v>
      </c>
      <c r="AC155" s="15" t="s">
        <v>37</v>
      </c>
    </row>
    <row r="156" spans="1:29">
      <c r="A156" s="13" t="str">
        <f t="shared" si="12"/>
        <v>Normal</v>
      </c>
      <c r="B156" s="14" t="s">
        <v>186</v>
      </c>
      <c r="C156" s="15" t="s">
        <v>52</v>
      </c>
      <c r="D156" s="16">
        <f>IFERROR(VLOOKUP(B156,#REF!,3,FALSE),0)</f>
        <v>0</v>
      </c>
      <c r="E156" s="18">
        <f t="shared" si="13"/>
        <v>3.1</v>
      </c>
      <c r="F156" s="16" t="str">
        <f>IFERROR(VLOOKUP(B156,#REF!,6,FALSE),"")</f>
        <v/>
      </c>
      <c r="G156" s="17">
        <v>0</v>
      </c>
      <c r="H156" s="17">
        <v>0</v>
      </c>
      <c r="I156" s="17" t="str">
        <f>IFERROR(VLOOKUP(B156,#REF!,9,FALSE),"")</f>
        <v/>
      </c>
      <c r="J156" s="17">
        <v>15000</v>
      </c>
      <c r="K156" s="18" t="str">
        <f>IFERROR(VLOOKUP(B156,#REF!,10,FALSE),"")</f>
        <v/>
      </c>
      <c r="L156" s="18" t="str">
        <f>IFERROR(VLOOKUP(B156,#REF!,11,FALSE),"")</f>
        <v/>
      </c>
      <c r="M156" s="18"/>
      <c r="N156" s="18" t="str">
        <f>IFERROR(VLOOKUP(B156,#REF!,12,FALSE),"")</f>
        <v/>
      </c>
      <c r="O156" s="17">
        <v>0</v>
      </c>
      <c r="P156" s="17">
        <v>15000</v>
      </c>
      <c r="Q156" s="17">
        <v>0</v>
      </c>
      <c r="R156" s="19">
        <v>15000</v>
      </c>
      <c r="S156" s="20">
        <v>3.1</v>
      </c>
      <c r="T156" s="21">
        <v>89.8</v>
      </c>
      <c r="U156" s="19">
        <v>4875</v>
      </c>
      <c r="V156" s="17">
        <v>167</v>
      </c>
      <c r="W156" s="22">
        <v>0</v>
      </c>
      <c r="X156" s="23">
        <f t="shared" si="14"/>
        <v>50</v>
      </c>
      <c r="Y156" s="17">
        <v>1500</v>
      </c>
      <c r="Z156" s="17">
        <v>0</v>
      </c>
      <c r="AA156" s="17">
        <v>0</v>
      </c>
      <c r="AB156" s="17">
        <v>0</v>
      </c>
      <c r="AC156" s="15" t="s">
        <v>37</v>
      </c>
    </row>
    <row r="157" spans="1:29">
      <c r="A157" s="13" t="str">
        <f t="shared" si="12"/>
        <v>Normal</v>
      </c>
      <c r="B157" s="14" t="s">
        <v>187</v>
      </c>
      <c r="C157" s="15" t="s">
        <v>52</v>
      </c>
      <c r="D157" s="16">
        <f>IFERROR(VLOOKUP(B157,#REF!,3,FALSE),0)</f>
        <v>0</v>
      </c>
      <c r="E157" s="18">
        <f t="shared" si="13"/>
        <v>7.1</v>
      </c>
      <c r="F157" s="16" t="str">
        <f>IFERROR(VLOOKUP(B157,#REF!,6,FALSE),"")</f>
        <v/>
      </c>
      <c r="G157" s="17">
        <v>273000</v>
      </c>
      <c r="H157" s="17">
        <v>30000</v>
      </c>
      <c r="I157" s="17" t="str">
        <f>IFERROR(VLOOKUP(B157,#REF!,9,FALSE),"")</f>
        <v/>
      </c>
      <c r="J157" s="17">
        <v>180000</v>
      </c>
      <c r="K157" s="18" t="str">
        <f>IFERROR(VLOOKUP(B157,#REF!,10,FALSE),"")</f>
        <v/>
      </c>
      <c r="L157" s="18" t="str">
        <f>IFERROR(VLOOKUP(B157,#REF!,11,FALSE),"")</f>
        <v/>
      </c>
      <c r="M157" s="18"/>
      <c r="N157" s="18" t="str">
        <f>IFERROR(VLOOKUP(B157,#REF!,12,FALSE),"")</f>
        <v/>
      </c>
      <c r="O157" s="17">
        <v>0</v>
      </c>
      <c r="P157" s="17">
        <v>159000</v>
      </c>
      <c r="Q157" s="17">
        <v>21000</v>
      </c>
      <c r="R157" s="19">
        <v>453000</v>
      </c>
      <c r="S157" s="20">
        <v>17.8</v>
      </c>
      <c r="T157" s="21">
        <v>49.6</v>
      </c>
      <c r="U157" s="19">
        <v>25500</v>
      </c>
      <c r="V157" s="17">
        <v>9128</v>
      </c>
      <c r="W157" s="22">
        <v>0.4</v>
      </c>
      <c r="X157" s="23">
        <f t="shared" si="14"/>
        <v>50</v>
      </c>
      <c r="Y157" s="17">
        <v>0</v>
      </c>
      <c r="Z157" s="17">
        <v>43176</v>
      </c>
      <c r="AA157" s="17">
        <v>52920</v>
      </c>
      <c r="AB157" s="17">
        <v>14280</v>
      </c>
      <c r="AC157" s="15" t="s">
        <v>37</v>
      </c>
    </row>
    <row r="158" spans="1:29">
      <c r="A158" s="13" t="str">
        <f t="shared" si="12"/>
        <v>ZeroZero</v>
      </c>
      <c r="B158" s="14" t="s">
        <v>188</v>
      </c>
      <c r="C158" s="15" t="s">
        <v>52</v>
      </c>
      <c r="D158" s="16">
        <f>IFERROR(VLOOKUP(B158,#REF!,3,FALSE),0)</f>
        <v>0</v>
      </c>
      <c r="E158" s="18" t="str">
        <f t="shared" si="13"/>
        <v>前八週無拉料</v>
      </c>
      <c r="F158" s="16" t="str">
        <f>IFERROR(VLOOKUP(B158,#REF!,6,FALSE),"")</f>
        <v/>
      </c>
      <c r="G158" s="17">
        <v>0</v>
      </c>
      <c r="H158" s="17">
        <v>0</v>
      </c>
      <c r="I158" s="17" t="str">
        <f>IFERROR(VLOOKUP(B158,#REF!,9,FALSE),"")</f>
        <v/>
      </c>
      <c r="J158" s="17">
        <v>6000</v>
      </c>
      <c r="K158" s="18" t="str">
        <f>IFERROR(VLOOKUP(B158,#REF!,10,FALSE),"")</f>
        <v/>
      </c>
      <c r="L158" s="18" t="str">
        <f>IFERROR(VLOOKUP(B158,#REF!,11,FALSE),"")</f>
        <v/>
      </c>
      <c r="M158" s="18"/>
      <c r="N158" s="18" t="str">
        <f>IFERROR(VLOOKUP(B158,#REF!,12,FALSE),"")</f>
        <v/>
      </c>
      <c r="O158" s="17">
        <v>0</v>
      </c>
      <c r="P158" s="17">
        <v>6000</v>
      </c>
      <c r="Q158" s="17">
        <v>0</v>
      </c>
      <c r="R158" s="19">
        <v>6000</v>
      </c>
      <c r="S158" s="20" t="s">
        <v>35</v>
      </c>
      <c r="T158" s="21" t="s">
        <v>35</v>
      </c>
      <c r="U158" s="19">
        <v>0</v>
      </c>
      <c r="V158" s="17" t="s">
        <v>35</v>
      </c>
      <c r="W158" s="22" t="s">
        <v>36</v>
      </c>
      <c r="X158" s="23" t="str">
        <f t="shared" si="14"/>
        <v>E</v>
      </c>
      <c r="Y158" s="17">
        <v>0</v>
      </c>
      <c r="Z158" s="17">
        <v>0</v>
      </c>
      <c r="AA158" s="17">
        <v>0</v>
      </c>
      <c r="AB158" s="17">
        <v>0</v>
      </c>
      <c r="AC158" s="15" t="s">
        <v>37</v>
      </c>
    </row>
    <row r="159" spans="1:29">
      <c r="A159" s="13" t="str">
        <f t="shared" si="12"/>
        <v>Normal</v>
      </c>
      <c r="B159" s="14" t="s">
        <v>189</v>
      </c>
      <c r="C159" s="15" t="s">
        <v>52</v>
      </c>
      <c r="D159" s="16">
        <f>IFERROR(VLOOKUP(B159,#REF!,3,FALSE),0)</f>
        <v>0</v>
      </c>
      <c r="E159" s="18">
        <f t="shared" si="13"/>
        <v>10.7</v>
      </c>
      <c r="F159" s="16" t="str">
        <f>IFERROR(VLOOKUP(B159,#REF!,6,FALSE),"")</f>
        <v/>
      </c>
      <c r="G159" s="17">
        <v>0</v>
      </c>
      <c r="H159" s="17">
        <v>0</v>
      </c>
      <c r="I159" s="17" t="str">
        <f>IFERROR(VLOOKUP(B159,#REF!,9,FALSE),"")</f>
        <v/>
      </c>
      <c r="J159" s="17">
        <v>24000</v>
      </c>
      <c r="K159" s="18" t="str">
        <f>IFERROR(VLOOKUP(B159,#REF!,10,FALSE),"")</f>
        <v/>
      </c>
      <c r="L159" s="18" t="str">
        <f>IFERROR(VLOOKUP(B159,#REF!,11,FALSE),"")</f>
        <v/>
      </c>
      <c r="M159" s="18"/>
      <c r="N159" s="18" t="str">
        <f>IFERROR(VLOOKUP(B159,#REF!,12,FALSE),"")</f>
        <v/>
      </c>
      <c r="O159" s="17">
        <v>0</v>
      </c>
      <c r="P159" s="17">
        <v>0</v>
      </c>
      <c r="Q159" s="17">
        <v>24000</v>
      </c>
      <c r="R159" s="19">
        <v>24000</v>
      </c>
      <c r="S159" s="20">
        <v>10.7</v>
      </c>
      <c r="T159" s="21" t="s">
        <v>35</v>
      </c>
      <c r="U159" s="19">
        <v>2250</v>
      </c>
      <c r="V159" s="17" t="s">
        <v>35</v>
      </c>
      <c r="W159" s="22" t="s">
        <v>36</v>
      </c>
      <c r="X159" s="23" t="str">
        <f t="shared" si="14"/>
        <v>E</v>
      </c>
      <c r="Y159" s="17">
        <v>0</v>
      </c>
      <c r="Z159" s="17">
        <v>0</v>
      </c>
      <c r="AA159" s="17">
        <v>0</v>
      </c>
      <c r="AB159" s="17">
        <v>0</v>
      </c>
      <c r="AC159" s="15" t="s">
        <v>37</v>
      </c>
    </row>
    <row r="160" spans="1:29">
      <c r="A160" s="13" t="str">
        <f t="shared" si="12"/>
        <v>Normal</v>
      </c>
      <c r="B160" s="14" t="s">
        <v>190</v>
      </c>
      <c r="C160" s="15" t="s">
        <v>52</v>
      </c>
      <c r="D160" s="16">
        <f>IFERROR(VLOOKUP(B160,#REF!,3,FALSE),0)</f>
        <v>0</v>
      </c>
      <c r="E160" s="18">
        <f t="shared" si="13"/>
        <v>16</v>
      </c>
      <c r="F160" s="16" t="str">
        <f>IFERROR(VLOOKUP(B160,#REF!,6,FALSE),"")</f>
        <v/>
      </c>
      <c r="G160" s="17">
        <v>0</v>
      </c>
      <c r="H160" s="17">
        <v>0</v>
      </c>
      <c r="I160" s="17" t="str">
        <f>IFERROR(VLOOKUP(B160,#REF!,9,FALSE),"")</f>
        <v/>
      </c>
      <c r="J160" s="17">
        <v>6000</v>
      </c>
      <c r="K160" s="18" t="str">
        <f>IFERROR(VLOOKUP(B160,#REF!,10,FALSE),"")</f>
        <v/>
      </c>
      <c r="L160" s="18" t="str">
        <f>IFERROR(VLOOKUP(B160,#REF!,11,FALSE),"")</f>
        <v/>
      </c>
      <c r="M160" s="18"/>
      <c r="N160" s="18" t="str">
        <f>IFERROR(VLOOKUP(B160,#REF!,12,FALSE),"")</f>
        <v/>
      </c>
      <c r="O160" s="17">
        <v>0</v>
      </c>
      <c r="P160" s="17">
        <v>6000</v>
      </c>
      <c r="Q160" s="17">
        <v>0</v>
      </c>
      <c r="R160" s="19">
        <v>6000</v>
      </c>
      <c r="S160" s="20">
        <v>16</v>
      </c>
      <c r="T160" s="21">
        <v>136.4</v>
      </c>
      <c r="U160" s="19">
        <v>375</v>
      </c>
      <c r="V160" s="17">
        <v>44</v>
      </c>
      <c r="W160" s="22">
        <v>0.1</v>
      </c>
      <c r="X160" s="23">
        <f t="shared" si="14"/>
        <v>50</v>
      </c>
      <c r="Y160" s="17">
        <v>0</v>
      </c>
      <c r="Z160" s="17">
        <v>324</v>
      </c>
      <c r="AA160" s="17">
        <v>114</v>
      </c>
      <c r="AB160" s="17">
        <v>0</v>
      </c>
      <c r="AC160" s="15" t="s">
        <v>37</v>
      </c>
    </row>
    <row r="161" spans="1:29">
      <c r="A161" s="13" t="str">
        <f t="shared" si="12"/>
        <v>Normal</v>
      </c>
      <c r="B161" s="14" t="s">
        <v>191</v>
      </c>
      <c r="C161" s="15" t="s">
        <v>52</v>
      </c>
      <c r="D161" s="16">
        <f>IFERROR(VLOOKUP(B161,#REF!,3,FALSE),0)</f>
        <v>0</v>
      </c>
      <c r="E161" s="18">
        <f t="shared" si="13"/>
        <v>4.5</v>
      </c>
      <c r="F161" s="16" t="str">
        <f>IFERROR(VLOOKUP(B161,#REF!,6,FALSE),"")</f>
        <v/>
      </c>
      <c r="G161" s="17">
        <v>285000</v>
      </c>
      <c r="H161" s="17">
        <v>210000</v>
      </c>
      <c r="I161" s="17" t="str">
        <f>IFERROR(VLOOKUP(B161,#REF!,9,FALSE),"")</f>
        <v/>
      </c>
      <c r="J161" s="17">
        <v>72000</v>
      </c>
      <c r="K161" s="18" t="str">
        <f>IFERROR(VLOOKUP(B161,#REF!,10,FALSE),"")</f>
        <v/>
      </c>
      <c r="L161" s="18" t="str">
        <f>IFERROR(VLOOKUP(B161,#REF!,11,FALSE),"")</f>
        <v/>
      </c>
      <c r="M161" s="18"/>
      <c r="N161" s="18" t="str">
        <f>IFERROR(VLOOKUP(B161,#REF!,12,FALSE),"")</f>
        <v/>
      </c>
      <c r="O161" s="17">
        <v>0</v>
      </c>
      <c r="P161" s="17">
        <v>45000</v>
      </c>
      <c r="Q161" s="17">
        <v>27000</v>
      </c>
      <c r="R161" s="19">
        <v>357000</v>
      </c>
      <c r="S161" s="20">
        <v>22.1</v>
      </c>
      <c r="T161" s="21">
        <v>40.700000000000003</v>
      </c>
      <c r="U161" s="19">
        <v>16125</v>
      </c>
      <c r="V161" s="17">
        <v>8778</v>
      </c>
      <c r="W161" s="22">
        <v>0.5</v>
      </c>
      <c r="X161" s="23">
        <f t="shared" si="14"/>
        <v>100</v>
      </c>
      <c r="Y161" s="17">
        <v>3745</v>
      </c>
      <c r="Z161" s="17">
        <v>41003</v>
      </c>
      <c r="AA161" s="17">
        <v>45680</v>
      </c>
      <c r="AB161" s="17">
        <v>11628</v>
      </c>
      <c r="AC161" s="15" t="s">
        <v>37</v>
      </c>
    </row>
    <row r="162" spans="1:29">
      <c r="A162" s="13" t="str">
        <f t="shared" si="12"/>
        <v>OverStock</v>
      </c>
      <c r="B162" s="14" t="s">
        <v>192</v>
      </c>
      <c r="C162" s="15" t="s">
        <v>52</v>
      </c>
      <c r="D162" s="16">
        <f>IFERROR(VLOOKUP(B162,#REF!,3,FALSE),0)</f>
        <v>0</v>
      </c>
      <c r="E162" s="18">
        <f t="shared" si="13"/>
        <v>17.600000000000001</v>
      </c>
      <c r="F162" s="16" t="str">
        <f>IFERROR(VLOOKUP(B162,#REF!,6,FALSE),"")</f>
        <v/>
      </c>
      <c r="G162" s="17">
        <v>33000</v>
      </c>
      <c r="H162" s="17">
        <v>12000</v>
      </c>
      <c r="I162" s="17" t="str">
        <f>IFERROR(VLOOKUP(B162,#REF!,9,FALSE),"")</f>
        <v/>
      </c>
      <c r="J162" s="17">
        <v>33000</v>
      </c>
      <c r="K162" s="18" t="str">
        <f>IFERROR(VLOOKUP(B162,#REF!,10,FALSE),"")</f>
        <v/>
      </c>
      <c r="L162" s="18" t="str">
        <f>IFERROR(VLOOKUP(B162,#REF!,11,FALSE),"")</f>
        <v/>
      </c>
      <c r="M162" s="18"/>
      <c r="N162" s="18" t="str">
        <f>IFERROR(VLOOKUP(B162,#REF!,12,FALSE),"")</f>
        <v/>
      </c>
      <c r="O162" s="17">
        <v>0</v>
      </c>
      <c r="P162" s="17">
        <v>33000</v>
      </c>
      <c r="Q162" s="17">
        <v>0</v>
      </c>
      <c r="R162" s="19">
        <v>66000</v>
      </c>
      <c r="S162" s="20">
        <v>35.200000000000003</v>
      </c>
      <c r="T162" s="21" t="s">
        <v>35</v>
      </c>
      <c r="U162" s="19">
        <v>1875</v>
      </c>
      <c r="V162" s="17" t="s">
        <v>35</v>
      </c>
      <c r="W162" s="22" t="s">
        <v>36</v>
      </c>
      <c r="X162" s="23" t="str">
        <f t="shared" si="14"/>
        <v>E</v>
      </c>
      <c r="Y162" s="17">
        <v>0</v>
      </c>
      <c r="Z162" s="17">
        <v>0</v>
      </c>
      <c r="AA162" s="17">
        <v>0</v>
      </c>
      <c r="AB162" s="17">
        <v>0</v>
      </c>
      <c r="AC162" s="15" t="s">
        <v>37</v>
      </c>
    </row>
    <row r="163" spans="1:29">
      <c r="A163" s="13" t="str">
        <f t="shared" si="12"/>
        <v>None</v>
      </c>
      <c r="B163" s="14" t="s">
        <v>193</v>
      </c>
      <c r="C163" s="15" t="s">
        <v>52</v>
      </c>
      <c r="D163" s="16">
        <f>IFERROR(VLOOKUP(B163,#REF!,3,FALSE),0)</f>
        <v>0</v>
      </c>
      <c r="E163" s="18" t="str">
        <f t="shared" si="13"/>
        <v>前八週無拉料</v>
      </c>
      <c r="F163" s="16" t="str">
        <f>IFERROR(VLOOKUP(B163,#REF!,6,FALSE),"")</f>
        <v/>
      </c>
      <c r="G163" s="17">
        <v>0</v>
      </c>
      <c r="H163" s="17">
        <v>0</v>
      </c>
      <c r="I163" s="17" t="str">
        <f>IFERROR(VLOOKUP(B163,#REF!,9,FALSE),"")</f>
        <v/>
      </c>
      <c r="J163" s="17">
        <v>0</v>
      </c>
      <c r="K163" s="18" t="str">
        <f>IFERROR(VLOOKUP(B163,#REF!,10,FALSE),"")</f>
        <v/>
      </c>
      <c r="L163" s="18" t="str">
        <f>IFERROR(VLOOKUP(B163,#REF!,11,FALSE),"")</f>
        <v/>
      </c>
      <c r="M163" s="18"/>
      <c r="N163" s="18" t="str">
        <f>IFERROR(VLOOKUP(B163,#REF!,12,FALSE),"")</f>
        <v/>
      </c>
      <c r="O163" s="17">
        <v>0</v>
      </c>
      <c r="P163" s="17">
        <v>0</v>
      </c>
      <c r="Q163" s="17">
        <v>0</v>
      </c>
      <c r="R163" s="19">
        <v>0</v>
      </c>
      <c r="S163" s="20" t="s">
        <v>35</v>
      </c>
      <c r="T163" s="21" t="s">
        <v>35</v>
      </c>
      <c r="U163" s="19">
        <v>0</v>
      </c>
      <c r="V163" s="17" t="s">
        <v>35</v>
      </c>
      <c r="W163" s="22" t="s">
        <v>36</v>
      </c>
      <c r="X163" s="23" t="str">
        <f t="shared" si="14"/>
        <v>E</v>
      </c>
      <c r="Y163" s="17">
        <v>0</v>
      </c>
      <c r="Z163" s="17">
        <v>0</v>
      </c>
      <c r="AA163" s="17">
        <v>0</v>
      </c>
      <c r="AB163" s="17">
        <v>0</v>
      </c>
      <c r="AC163" s="15" t="s">
        <v>37</v>
      </c>
    </row>
    <row r="164" spans="1:29">
      <c r="A164" s="13" t="str">
        <f t="shared" ref="A164:A198" si="15">IF(OR(U164=0,LEN(U164)=0)*OR(V164=0,LEN(V164)=0),IF(R164&gt;0,"ZeroZero","None"),IF(IF(LEN(S164)=0,0,S164)&gt;24,"OverStock",IF(U164=0,"FCST","Normal")))</f>
        <v>Normal</v>
      </c>
      <c r="B164" s="14" t="s">
        <v>194</v>
      </c>
      <c r="C164" s="15" t="s">
        <v>52</v>
      </c>
      <c r="D164" s="16">
        <f>IFERROR(VLOOKUP(B164,#REF!,3,FALSE),0)</f>
        <v>0</v>
      </c>
      <c r="E164" s="18">
        <f t="shared" ref="E164:E198" si="16">IF(U164=0,"前八週無拉料",ROUND(J164/U164,1))</f>
        <v>0</v>
      </c>
      <c r="F164" s="16" t="str">
        <f>IFERROR(VLOOKUP(B164,#REF!,6,FALSE),"")</f>
        <v/>
      </c>
      <c r="G164" s="17">
        <v>0</v>
      </c>
      <c r="H164" s="17">
        <v>0</v>
      </c>
      <c r="I164" s="17" t="str">
        <f>IFERROR(VLOOKUP(B164,#REF!,9,FALSE),"")</f>
        <v/>
      </c>
      <c r="J164" s="17">
        <v>0</v>
      </c>
      <c r="K164" s="18" t="str">
        <f>IFERROR(VLOOKUP(B164,#REF!,10,FALSE),"")</f>
        <v/>
      </c>
      <c r="L164" s="18" t="str">
        <f>IFERROR(VLOOKUP(B164,#REF!,11,FALSE),"")</f>
        <v/>
      </c>
      <c r="M164" s="18"/>
      <c r="N164" s="18" t="str">
        <f>IFERROR(VLOOKUP(B164,#REF!,12,FALSE),"")</f>
        <v/>
      </c>
      <c r="O164" s="17">
        <v>0</v>
      </c>
      <c r="P164" s="17">
        <v>0</v>
      </c>
      <c r="Q164" s="17">
        <v>0</v>
      </c>
      <c r="R164" s="19">
        <v>0</v>
      </c>
      <c r="S164" s="20">
        <v>0</v>
      </c>
      <c r="T164" s="21" t="s">
        <v>35</v>
      </c>
      <c r="U164" s="19">
        <v>125</v>
      </c>
      <c r="V164" s="17" t="s">
        <v>35</v>
      </c>
      <c r="W164" s="22" t="s">
        <v>36</v>
      </c>
      <c r="X164" s="23" t="str">
        <f t="shared" ref="X164:X198" si="17">IF($W164="E","E",IF($W164="F","F",IF($W164&lt;0.5,50,IF($W164&lt;2,100,150))))</f>
        <v>E</v>
      </c>
      <c r="Y164" s="17">
        <v>0</v>
      </c>
      <c r="Z164" s="17">
        <v>0</v>
      </c>
      <c r="AA164" s="17">
        <v>0</v>
      </c>
      <c r="AB164" s="17">
        <v>0</v>
      </c>
      <c r="AC164" s="15" t="s">
        <v>37</v>
      </c>
    </row>
    <row r="165" spans="1:29">
      <c r="A165" s="13" t="str">
        <f t="shared" si="15"/>
        <v>None</v>
      </c>
      <c r="B165" s="14" t="s">
        <v>195</v>
      </c>
      <c r="C165" s="15" t="s">
        <v>52</v>
      </c>
      <c r="D165" s="16">
        <f>IFERROR(VLOOKUP(B165,#REF!,3,FALSE),0)</f>
        <v>0</v>
      </c>
      <c r="E165" s="18" t="str">
        <f t="shared" si="16"/>
        <v>前八週無拉料</v>
      </c>
      <c r="F165" s="16" t="str">
        <f>IFERROR(VLOOKUP(B165,#REF!,6,FALSE),"")</f>
        <v/>
      </c>
      <c r="G165" s="17">
        <v>0</v>
      </c>
      <c r="H165" s="17">
        <v>0</v>
      </c>
      <c r="I165" s="17" t="str">
        <f>IFERROR(VLOOKUP(B165,#REF!,9,FALSE),"")</f>
        <v/>
      </c>
      <c r="J165" s="17">
        <v>0</v>
      </c>
      <c r="K165" s="18" t="str">
        <f>IFERROR(VLOOKUP(B165,#REF!,10,FALSE),"")</f>
        <v/>
      </c>
      <c r="L165" s="18" t="str">
        <f>IFERROR(VLOOKUP(B165,#REF!,11,FALSE),"")</f>
        <v/>
      </c>
      <c r="M165" s="18"/>
      <c r="N165" s="18" t="str">
        <f>IFERROR(VLOOKUP(B165,#REF!,12,FALSE),"")</f>
        <v/>
      </c>
      <c r="O165" s="17">
        <v>0</v>
      </c>
      <c r="P165" s="17">
        <v>0</v>
      </c>
      <c r="Q165" s="17">
        <v>0</v>
      </c>
      <c r="R165" s="19">
        <v>0</v>
      </c>
      <c r="S165" s="20" t="s">
        <v>35</v>
      </c>
      <c r="T165" s="21" t="s">
        <v>35</v>
      </c>
      <c r="U165" s="19">
        <v>0</v>
      </c>
      <c r="V165" s="17">
        <v>0</v>
      </c>
      <c r="W165" s="22" t="s">
        <v>36</v>
      </c>
      <c r="X165" s="23" t="str">
        <f t="shared" si="17"/>
        <v>E</v>
      </c>
      <c r="Y165" s="17">
        <v>0</v>
      </c>
      <c r="Z165" s="17">
        <v>0</v>
      </c>
      <c r="AA165" s="17">
        <v>0</v>
      </c>
      <c r="AB165" s="17">
        <v>0</v>
      </c>
      <c r="AC165" s="15" t="s">
        <v>37</v>
      </c>
    </row>
    <row r="166" spans="1:29">
      <c r="A166" s="13" t="str">
        <f t="shared" si="15"/>
        <v>None</v>
      </c>
      <c r="B166" s="14" t="s">
        <v>196</v>
      </c>
      <c r="C166" s="15" t="s">
        <v>52</v>
      </c>
      <c r="D166" s="16">
        <f>IFERROR(VLOOKUP(B166,#REF!,3,FALSE),0)</f>
        <v>0</v>
      </c>
      <c r="E166" s="18" t="str">
        <f t="shared" si="16"/>
        <v>前八週無拉料</v>
      </c>
      <c r="F166" s="16" t="str">
        <f>IFERROR(VLOOKUP(B166,#REF!,6,FALSE),"")</f>
        <v/>
      </c>
      <c r="G166" s="17">
        <v>0</v>
      </c>
      <c r="H166" s="17">
        <v>0</v>
      </c>
      <c r="I166" s="17" t="str">
        <f>IFERROR(VLOOKUP(B166,#REF!,9,FALSE),"")</f>
        <v/>
      </c>
      <c r="J166" s="17">
        <v>0</v>
      </c>
      <c r="K166" s="18" t="str">
        <f>IFERROR(VLOOKUP(B166,#REF!,10,FALSE),"")</f>
        <v/>
      </c>
      <c r="L166" s="18" t="str">
        <f>IFERROR(VLOOKUP(B166,#REF!,11,FALSE),"")</f>
        <v/>
      </c>
      <c r="M166" s="18"/>
      <c r="N166" s="18" t="str">
        <f>IFERROR(VLOOKUP(B166,#REF!,12,FALSE),"")</f>
        <v/>
      </c>
      <c r="O166" s="17">
        <v>0</v>
      </c>
      <c r="P166" s="17">
        <v>0</v>
      </c>
      <c r="Q166" s="17">
        <v>0</v>
      </c>
      <c r="R166" s="19">
        <v>0</v>
      </c>
      <c r="S166" s="20" t="s">
        <v>35</v>
      </c>
      <c r="T166" s="21" t="s">
        <v>35</v>
      </c>
      <c r="U166" s="19">
        <v>0</v>
      </c>
      <c r="V166" s="17" t="s">
        <v>35</v>
      </c>
      <c r="W166" s="22" t="s">
        <v>36</v>
      </c>
      <c r="X166" s="23" t="str">
        <f t="shared" si="17"/>
        <v>E</v>
      </c>
      <c r="Y166" s="17">
        <v>0</v>
      </c>
      <c r="Z166" s="17">
        <v>0</v>
      </c>
      <c r="AA166" s="17">
        <v>0</v>
      </c>
      <c r="AB166" s="17">
        <v>0</v>
      </c>
      <c r="AC166" s="15" t="s">
        <v>37</v>
      </c>
    </row>
    <row r="167" spans="1:29">
      <c r="A167" s="13" t="str">
        <f t="shared" si="15"/>
        <v>None</v>
      </c>
      <c r="B167" s="14" t="s">
        <v>197</v>
      </c>
      <c r="C167" s="15" t="s">
        <v>52</v>
      </c>
      <c r="D167" s="16">
        <f>IFERROR(VLOOKUP(B167,#REF!,3,FALSE),0)</f>
        <v>0</v>
      </c>
      <c r="E167" s="18" t="str">
        <f t="shared" si="16"/>
        <v>前八週無拉料</v>
      </c>
      <c r="F167" s="16" t="str">
        <f>IFERROR(VLOOKUP(B167,#REF!,6,FALSE),"")</f>
        <v/>
      </c>
      <c r="G167" s="17">
        <v>0</v>
      </c>
      <c r="H167" s="17">
        <v>0</v>
      </c>
      <c r="I167" s="17" t="str">
        <f>IFERROR(VLOOKUP(B167,#REF!,9,FALSE),"")</f>
        <v/>
      </c>
      <c r="J167" s="17">
        <v>0</v>
      </c>
      <c r="K167" s="18" t="str">
        <f>IFERROR(VLOOKUP(B167,#REF!,10,FALSE),"")</f>
        <v/>
      </c>
      <c r="L167" s="18" t="str">
        <f>IFERROR(VLOOKUP(B167,#REF!,11,FALSE),"")</f>
        <v/>
      </c>
      <c r="M167" s="18"/>
      <c r="N167" s="18" t="str">
        <f>IFERROR(VLOOKUP(B167,#REF!,12,FALSE),"")</f>
        <v/>
      </c>
      <c r="O167" s="17">
        <v>0</v>
      </c>
      <c r="P167" s="17">
        <v>0</v>
      </c>
      <c r="Q167" s="17">
        <v>0</v>
      </c>
      <c r="R167" s="19">
        <v>0</v>
      </c>
      <c r="S167" s="20" t="s">
        <v>35</v>
      </c>
      <c r="T167" s="21" t="s">
        <v>35</v>
      </c>
      <c r="U167" s="19">
        <v>0</v>
      </c>
      <c r="V167" s="17" t="s">
        <v>35</v>
      </c>
      <c r="W167" s="22" t="s">
        <v>36</v>
      </c>
      <c r="X167" s="23" t="str">
        <f t="shared" si="17"/>
        <v>E</v>
      </c>
      <c r="Y167" s="17">
        <v>0</v>
      </c>
      <c r="Z167" s="17">
        <v>0</v>
      </c>
      <c r="AA167" s="17">
        <v>0</v>
      </c>
      <c r="AB167" s="17">
        <v>0</v>
      </c>
      <c r="AC167" s="15" t="s">
        <v>37</v>
      </c>
    </row>
    <row r="168" spans="1:29">
      <c r="A168" s="13" t="str">
        <f t="shared" si="15"/>
        <v>None</v>
      </c>
      <c r="B168" s="14" t="s">
        <v>198</v>
      </c>
      <c r="C168" s="15" t="s">
        <v>52</v>
      </c>
      <c r="D168" s="16">
        <f>IFERROR(VLOOKUP(B168,#REF!,3,FALSE),0)</f>
        <v>0</v>
      </c>
      <c r="E168" s="18" t="str">
        <f t="shared" si="16"/>
        <v>前八週無拉料</v>
      </c>
      <c r="F168" s="16" t="str">
        <f>IFERROR(VLOOKUP(B168,#REF!,6,FALSE),"")</f>
        <v/>
      </c>
      <c r="G168" s="17">
        <v>0</v>
      </c>
      <c r="H168" s="17">
        <v>0</v>
      </c>
      <c r="I168" s="17" t="str">
        <f>IFERROR(VLOOKUP(B168,#REF!,9,FALSE),"")</f>
        <v/>
      </c>
      <c r="J168" s="17">
        <v>0</v>
      </c>
      <c r="K168" s="18" t="str">
        <f>IFERROR(VLOOKUP(B168,#REF!,10,FALSE),"")</f>
        <v/>
      </c>
      <c r="L168" s="18" t="str">
        <f>IFERROR(VLOOKUP(B168,#REF!,11,FALSE),"")</f>
        <v/>
      </c>
      <c r="M168" s="18"/>
      <c r="N168" s="18" t="str">
        <f>IFERROR(VLOOKUP(B168,#REF!,12,FALSE),"")</f>
        <v/>
      </c>
      <c r="O168" s="17">
        <v>0</v>
      </c>
      <c r="P168" s="17">
        <v>0</v>
      </c>
      <c r="Q168" s="17">
        <v>0</v>
      </c>
      <c r="R168" s="19">
        <v>0</v>
      </c>
      <c r="S168" s="20" t="s">
        <v>35</v>
      </c>
      <c r="T168" s="21" t="s">
        <v>35</v>
      </c>
      <c r="U168" s="19">
        <v>0</v>
      </c>
      <c r="V168" s="17" t="s">
        <v>35</v>
      </c>
      <c r="W168" s="22" t="s">
        <v>36</v>
      </c>
      <c r="X168" s="23" t="str">
        <f t="shared" si="17"/>
        <v>E</v>
      </c>
      <c r="Y168" s="17">
        <v>0</v>
      </c>
      <c r="Z168" s="17">
        <v>0</v>
      </c>
      <c r="AA168" s="17">
        <v>0</v>
      </c>
      <c r="AB168" s="17">
        <v>0</v>
      </c>
      <c r="AC168" s="15" t="s">
        <v>37</v>
      </c>
    </row>
    <row r="169" spans="1:29">
      <c r="A169" s="13" t="str">
        <f t="shared" si="15"/>
        <v>Normal</v>
      </c>
      <c r="B169" s="14" t="s">
        <v>199</v>
      </c>
      <c r="C169" s="15" t="s">
        <v>52</v>
      </c>
      <c r="D169" s="16">
        <f>IFERROR(VLOOKUP(B169,#REF!,3,FALSE),0)</f>
        <v>0</v>
      </c>
      <c r="E169" s="18">
        <f t="shared" si="16"/>
        <v>4.5</v>
      </c>
      <c r="F169" s="16" t="str">
        <f>IFERROR(VLOOKUP(B169,#REF!,6,FALSE),"")</f>
        <v/>
      </c>
      <c r="G169" s="17">
        <v>48000</v>
      </c>
      <c r="H169" s="17">
        <v>0</v>
      </c>
      <c r="I169" s="17" t="str">
        <f>IFERROR(VLOOKUP(B169,#REF!,9,FALSE),"")</f>
        <v/>
      </c>
      <c r="J169" s="17">
        <v>27000</v>
      </c>
      <c r="K169" s="18" t="str">
        <f>IFERROR(VLOOKUP(B169,#REF!,10,FALSE),"")</f>
        <v/>
      </c>
      <c r="L169" s="18" t="str">
        <f>IFERROR(VLOOKUP(B169,#REF!,11,FALSE),"")</f>
        <v/>
      </c>
      <c r="M169" s="18"/>
      <c r="N169" s="18" t="str">
        <f>IFERROR(VLOOKUP(B169,#REF!,12,FALSE),"")</f>
        <v/>
      </c>
      <c r="O169" s="17">
        <v>3000</v>
      </c>
      <c r="P169" s="17">
        <v>21000</v>
      </c>
      <c r="Q169" s="17">
        <v>3000</v>
      </c>
      <c r="R169" s="19">
        <v>75000</v>
      </c>
      <c r="S169" s="20">
        <v>12.5</v>
      </c>
      <c r="T169" s="21">
        <v>18.8</v>
      </c>
      <c r="U169" s="19">
        <v>6000</v>
      </c>
      <c r="V169" s="17">
        <v>3997</v>
      </c>
      <c r="W169" s="22">
        <v>0.7</v>
      </c>
      <c r="X169" s="23">
        <f t="shared" si="17"/>
        <v>100</v>
      </c>
      <c r="Y169" s="17">
        <v>16741</v>
      </c>
      <c r="Z169" s="17">
        <v>14530</v>
      </c>
      <c r="AA169" s="17">
        <v>8341</v>
      </c>
      <c r="AB169" s="17">
        <v>4107</v>
      </c>
      <c r="AC169" s="15" t="s">
        <v>37</v>
      </c>
    </row>
    <row r="170" spans="1:29">
      <c r="A170" s="13" t="str">
        <f t="shared" si="15"/>
        <v>ZeroZero</v>
      </c>
      <c r="B170" s="14" t="s">
        <v>200</v>
      </c>
      <c r="C170" s="15" t="s">
        <v>52</v>
      </c>
      <c r="D170" s="16">
        <f>IFERROR(VLOOKUP(B170,#REF!,3,FALSE),0)</f>
        <v>0</v>
      </c>
      <c r="E170" s="18" t="str">
        <f t="shared" si="16"/>
        <v>前八週無拉料</v>
      </c>
      <c r="F170" s="16" t="str">
        <f>IFERROR(VLOOKUP(B170,#REF!,6,FALSE),"")</f>
        <v/>
      </c>
      <c r="G170" s="17">
        <v>0</v>
      </c>
      <c r="H170" s="17">
        <v>0</v>
      </c>
      <c r="I170" s="17" t="str">
        <f>IFERROR(VLOOKUP(B170,#REF!,9,FALSE),"")</f>
        <v/>
      </c>
      <c r="J170" s="17">
        <v>3000</v>
      </c>
      <c r="K170" s="18" t="str">
        <f>IFERROR(VLOOKUP(B170,#REF!,10,FALSE),"")</f>
        <v/>
      </c>
      <c r="L170" s="18" t="str">
        <f>IFERROR(VLOOKUP(B170,#REF!,11,FALSE),"")</f>
        <v/>
      </c>
      <c r="M170" s="18"/>
      <c r="N170" s="18" t="str">
        <f>IFERROR(VLOOKUP(B170,#REF!,12,FALSE),"")</f>
        <v/>
      </c>
      <c r="O170" s="17">
        <v>0</v>
      </c>
      <c r="P170" s="17">
        <v>0</v>
      </c>
      <c r="Q170" s="17">
        <v>3000</v>
      </c>
      <c r="R170" s="19">
        <v>3000</v>
      </c>
      <c r="S170" s="20" t="s">
        <v>35</v>
      </c>
      <c r="T170" s="21" t="s">
        <v>35</v>
      </c>
      <c r="U170" s="19">
        <v>0</v>
      </c>
      <c r="V170" s="17" t="s">
        <v>35</v>
      </c>
      <c r="W170" s="22" t="s">
        <v>36</v>
      </c>
      <c r="X170" s="23" t="str">
        <f t="shared" si="17"/>
        <v>E</v>
      </c>
      <c r="Y170" s="17">
        <v>0</v>
      </c>
      <c r="Z170" s="17">
        <v>0</v>
      </c>
      <c r="AA170" s="17">
        <v>0</v>
      </c>
      <c r="AB170" s="17">
        <v>0</v>
      </c>
      <c r="AC170" s="15" t="s">
        <v>37</v>
      </c>
    </row>
    <row r="171" spans="1:29">
      <c r="A171" s="13" t="str">
        <f t="shared" si="15"/>
        <v>FCST</v>
      </c>
      <c r="B171" s="14" t="s">
        <v>201</v>
      </c>
      <c r="C171" s="15" t="s">
        <v>52</v>
      </c>
      <c r="D171" s="16">
        <f>IFERROR(VLOOKUP(B171,#REF!,3,FALSE),0)</f>
        <v>0</v>
      </c>
      <c r="E171" s="18" t="str">
        <f t="shared" si="16"/>
        <v>前八週無拉料</v>
      </c>
      <c r="F171" s="16" t="str">
        <f>IFERROR(VLOOKUP(B171,#REF!,6,FALSE),"")</f>
        <v/>
      </c>
      <c r="G171" s="17">
        <v>0</v>
      </c>
      <c r="H171" s="17">
        <v>0</v>
      </c>
      <c r="I171" s="17" t="str">
        <f>IFERROR(VLOOKUP(B171,#REF!,9,FALSE),"")</f>
        <v/>
      </c>
      <c r="J171" s="17">
        <v>0</v>
      </c>
      <c r="K171" s="18" t="str">
        <f>IFERROR(VLOOKUP(B171,#REF!,10,FALSE),"")</f>
        <v/>
      </c>
      <c r="L171" s="18" t="str">
        <f>IFERROR(VLOOKUP(B171,#REF!,11,FALSE),"")</f>
        <v/>
      </c>
      <c r="M171" s="18"/>
      <c r="N171" s="18" t="str">
        <f>IFERROR(VLOOKUP(B171,#REF!,12,FALSE),"")</f>
        <v/>
      </c>
      <c r="O171" s="17">
        <v>0</v>
      </c>
      <c r="P171" s="17">
        <v>0</v>
      </c>
      <c r="Q171" s="17">
        <v>0</v>
      </c>
      <c r="R171" s="19">
        <v>0</v>
      </c>
      <c r="S171" s="20" t="s">
        <v>35</v>
      </c>
      <c r="T171" s="21">
        <v>0</v>
      </c>
      <c r="U171" s="19">
        <v>0</v>
      </c>
      <c r="V171" s="17">
        <v>167</v>
      </c>
      <c r="W171" s="22" t="s">
        <v>41</v>
      </c>
      <c r="X171" s="23" t="str">
        <f t="shared" si="17"/>
        <v>F</v>
      </c>
      <c r="Y171" s="17">
        <v>1506</v>
      </c>
      <c r="Z171" s="17">
        <v>0</v>
      </c>
      <c r="AA171" s="17">
        <v>0</v>
      </c>
      <c r="AB171" s="17">
        <v>0</v>
      </c>
      <c r="AC171" s="15" t="s">
        <v>37</v>
      </c>
    </row>
    <row r="172" spans="1:29">
      <c r="A172" s="13" t="str">
        <f t="shared" si="15"/>
        <v>OverStock</v>
      </c>
      <c r="B172" s="14" t="s">
        <v>202</v>
      </c>
      <c r="C172" s="15" t="s">
        <v>52</v>
      </c>
      <c r="D172" s="16">
        <f>IFERROR(VLOOKUP(B172,#REF!,3,FALSE),0)</f>
        <v>0</v>
      </c>
      <c r="E172" s="18">
        <f t="shared" si="16"/>
        <v>40</v>
      </c>
      <c r="F172" s="16" t="str">
        <f>IFERROR(VLOOKUP(B172,#REF!,6,FALSE),"")</f>
        <v/>
      </c>
      <c r="G172" s="17">
        <v>1668000</v>
      </c>
      <c r="H172" s="17">
        <v>364000</v>
      </c>
      <c r="I172" s="17" t="str">
        <f>IFERROR(VLOOKUP(B172,#REF!,9,FALSE),"")</f>
        <v/>
      </c>
      <c r="J172" s="17">
        <v>580000</v>
      </c>
      <c r="K172" s="18" t="str">
        <f>IFERROR(VLOOKUP(B172,#REF!,10,FALSE),"")</f>
        <v/>
      </c>
      <c r="L172" s="18" t="str">
        <f>IFERROR(VLOOKUP(B172,#REF!,11,FALSE),"")</f>
        <v/>
      </c>
      <c r="M172" s="18"/>
      <c r="N172" s="18" t="str">
        <f>IFERROR(VLOOKUP(B172,#REF!,12,FALSE),"")</f>
        <v/>
      </c>
      <c r="O172" s="17">
        <v>0</v>
      </c>
      <c r="P172" s="17">
        <v>284000</v>
      </c>
      <c r="Q172" s="17">
        <v>296000</v>
      </c>
      <c r="R172" s="19">
        <v>2248000</v>
      </c>
      <c r="S172" s="20">
        <v>155</v>
      </c>
      <c r="T172" s="21">
        <v>39.799999999999997</v>
      </c>
      <c r="U172" s="19">
        <v>14500</v>
      </c>
      <c r="V172" s="17">
        <v>56513</v>
      </c>
      <c r="W172" s="22">
        <v>3.9</v>
      </c>
      <c r="X172" s="23">
        <f t="shared" si="17"/>
        <v>150</v>
      </c>
      <c r="Y172" s="17">
        <v>131933</v>
      </c>
      <c r="Z172" s="17">
        <v>267838</v>
      </c>
      <c r="AA172" s="17">
        <v>192734</v>
      </c>
      <c r="AB172" s="17">
        <v>82394</v>
      </c>
      <c r="AC172" s="15" t="s">
        <v>37</v>
      </c>
    </row>
    <row r="173" spans="1:29">
      <c r="A173" s="13" t="str">
        <f t="shared" si="15"/>
        <v>ZeroZero</v>
      </c>
      <c r="B173" s="14" t="s">
        <v>203</v>
      </c>
      <c r="C173" s="15" t="s">
        <v>52</v>
      </c>
      <c r="D173" s="16">
        <f>IFERROR(VLOOKUP(B173,#REF!,3,FALSE),0)</f>
        <v>0</v>
      </c>
      <c r="E173" s="18" t="str">
        <f t="shared" si="16"/>
        <v>前八週無拉料</v>
      </c>
      <c r="F173" s="16" t="str">
        <f>IFERROR(VLOOKUP(B173,#REF!,6,FALSE),"")</f>
        <v/>
      </c>
      <c r="G173" s="17">
        <v>0</v>
      </c>
      <c r="H173" s="17">
        <v>0</v>
      </c>
      <c r="I173" s="17" t="str">
        <f>IFERROR(VLOOKUP(B173,#REF!,9,FALSE),"")</f>
        <v/>
      </c>
      <c r="J173" s="17">
        <v>3000</v>
      </c>
      <c r="K173" s="18" t="str">
        <f>IFERROR(VLOOKUP(B173,#REF!,10,FALSE),"")</f>
        <v/>
      </c>
      <c r="L173" s="18" t="str">
        <f>IFERROR(VLOOKUP(B173,#REF!,11,FALSE),"")</f>
        <v/>
      </c>
      <c r="M173" s="18"/>
      <c r="N173" s="18" t="str">
        <f>IFERROR(VLOOKUP(B173,#REF!,12,FALSE),"")</f>
        <v/>
      </c>
      <c r="O173" s="17">
        <v>0</v>
      </c>
      <c r="P173" s="17">
        <v>0</v>
      </c>
      <c r="Q173" s="17">
        <v>3000</v>
      </c>
      <c r="R173" s="19">
        <v>3000</v>
      </c>
      <c r="S173" s="20" t="s">
        <v>35</v>
      </c>
      <c r="T173" s="21" t="s">
        <v>35</v>
      </c>
      <c r="U173" s="19">
        <v>0</v>
      </c>
      <c r="V173" s="17" t="s">
        <v>35</v>
      </c>
      <c r="W173" s="22" t="s">
        <v>36</v>
      </c>
      <c r="X173" s="23" t="str">
        <f t="shared" si="17"/>
        <v>E</v>
      </c>
      <c r="Y173" s="17">
        <v>0</v>
      </c>
      <c r="Z173" s="17">
        <v>0</v>
      </c>
      <c r="AA173" s="17">
        <v>0</v>
      </c>
      <c r="AB173" s="17">
        <v>0</v>
      </c>
      <c r="AC173" s="15" t="s">
        <v>37</v>
      </c>
    </row>
    <row r="174" spans="1:29">
      <c r="A174" s="13" t="str">
        <f t="shared" si="15"/>
        <v>Normal</v>
      </c>
      <c r="B174" s="14" t="s">
        <v>204</v>
      </c>
      <c r="C174" s="15" t="s">
        <v>52</v>
      </c>
      <c r="D174" s="16">
        <f>IFERROR(VLOOKUP(B174,#REF!,3,FALSE),0)</f>
        <v>0</v>
      </c>
      <c r="E174" s="18">
        <f t="shared" si="16"/>
        <v>6.7</v>
      </c>
      <c r="F174" s="16" t="str">
        <f>IFERROR(VLOOKUP(B174,#REF!,6,FALSE),"")</f>
        <v/>
      </c>
      <c r="G174" s="17">
        <v>990000</v>
      </c>
      <c r="H174" s="17">
        <v>300000</v>
      </c>
      <c r="I174" s="17" t="str">
        <f>IFERROR(VLOOKUP(B174,#REF!,9,FALSE),"")</f>
        <v/>
      </c>
      <c r="J174" s="17">
        <v>543000</v>
      </c>
      <c r="K174" s="18" t="str">
        <f>IFERROR(VLOOKUP(B174,#REF!,10,FALSE),"")</f>
        <v/>
      </c>
      <c r="L174" s="18" t="str">
        <f>IFERROR(VLOOKUP(B174,#REF!,11,FALSE),"")</f>
        <v/>
      </c>
      <c r="M174" s="18"/>
      <c r="N174" s="18" t="str">
        <f>IFERROR(VLOOKUP(B174,#REF!,12,FALSE),"")</f>
        <v/>
      </c>
      <c r="O174" s="17">
        <v>99000</v>
      </c>
      <c r="P174" s="17">
        <v>117000</v>
      </c>
      <c r="Q174" s="17">
        <v>327000</v>
      </c>
      <c r="R174" s="19">
        <v>1533000</v>
      </c>
      <c r="S174" s="20">
        <v>18.899999999999999</v>
      </c>
      <c r="T174" s="21">
        <v>17</v>
      </c>
      <c r="U174" s="19">
        <v>81000</v>
      </c>
      <c r="V174" s="17">
        <v>90171</v>
      </c>
      <c r="W174" s="22">
        <v>1.1000000000000001</v>
      </c>
      <c r="X174" s="23">
        <f t="shared" si="17"/>
        <v>100</v>
      </c>
      <c r="Y174" s="17">
        <v>236277</v>
      </c>
      <c r="Z174" s="17">
        <v>337478</v>
      </c>
      <c r="AA174" s="17">
        <v>292383</v>
      </c>
      <c r="AB174" s="17">
        <v>51319</v>
      </c>
      <c r="AC174" s="15" t="s">
        <v>37</v>
      </c>
    </row>
    <row r="175" spans="1:29">
      <c r="A175" s="13" t="str">
        <f t="shared" si="15"/>
        <v>FCST</v>
      </c>
      <c r="B175" s="14" t="s">
        <v>205</v>
      </c>
      <c r="C175" s="15" t="s">
        <v>52</v>
      </c>
      <c r="D175" s="16">
        <f>IFERROR(VLOOKUP(B175,#REF!,3,FALSE),0)</f>
        <v>0</v>
      </c>
      <c r="E175" s="18" t="str">
        <f t="shared" si="16"/>
        <v>前八週無拉料</v>
      </c>
      <c r="F175" s="16" t="str">
        <f>IFERROR(VLOOKUP(B175,#REF!,6,FALSE),"")</f>
        <v/>
      </c>
      <c r="G175" s="17">
        <v>0</v>
      </c>
      <c r="H175" s="17">
        <v>0</v>
      </c>
      <c r="I175" s="17" t="str">
        <f>IFERROR(VLOOKUP(B175,#REF!,9,FALSE),"")</f>
        <v/>
      </c>
      <c r="J175" s="17">
        <v>0</v>
      </c>
      <c r="K175" s="18" t="str">
        <f>IFERROR(VLOOKUP(B175,#REF!,10,FALSE),"")</f>
        <v/>
      </c>
      <c r="L175" s="18" t="str">
        <f>IFERROR(VLOOKUP(B175,#REF!,11,FALSE),"")</f>
        <v/>
      </c>
      <c r="M175" s="18"/>
      <c r="N175" s="18" t="str">
        <f>IFERROR(VLOOKUP(B175,#REF!,12,FALSE),"")</f>
        <v/>
      </c>
      <c r="O175" s="17">
        <v>0</v>
      </c>
      <c r="P175" s="17">
        <v>0</v>
      </c>
      <c r="Q175" s="17">
        <v>0</v>
      </c>
      <c r="R175" s="19">
        <v>0</v>
      </c>
      <c r="S175" s="20" t="s">
        <v>35</v>
      </c>
      <c r="T175" s="21">
        <v>0</v>
      </c>
      <c r="U175" s="19">
        <v>0</v>
      </c>
      <c r="V175" s="17">
        <v>167</v>
      </c>
      <c r="W175" s="22" t="s">
        <v>41</v>
      </c>
      <c r="X175" s="23" t="str">
        <f t="shared" si="17"/>
        <v>F</v>
      </c>
      <c r="Y175" s="17">
        <v>1500</v>
      </c>
      <c r="Z175" s="17">
        <v>0</v>
      </c>
      <c r="AA175" s="17">
        <v>0</v>
      </c>
      <c r="AB175" s="17">
        <v>0</v>
      </c>
      <c r="AC175" s="15" t="s">
        <v>37</v>
      </c>
    </row>
    <row r="176" spans="1:29">
      <c r="A176" s="13" t="str">
        <f t="shared" si="15"/>
        <v>Normal</v>
      </c>
      <c r="B176" s="14" t="s">
        <v>206</v>
      </c>
      <c r="C176" s="15" t="s">
        <v>52</v>
      </c>
      <c r="D176" s="16">
        <f>IFERROR(VLOOKUP(B176,#REF!,3,FALSE),0)</f>
        <v>0</v>
      </c>
      <c r="E176" s="18">
        <f t="shared" si="16"/>
        <v>5.0999999999999996</v>
      </c>
      <c r="F176" s="16" t="str">
        <f>IFERROR(VLOOKUP(B176,#REF!,6,FALSE),"")</f>
        <v/>
      </c>
      <c r="G176" s="17">
        <v>465000</v>
      </c>
      <c r="H176" s="17">
        <v>75000</v>
      </c>
      <c r="I176" s="17" t="str">
        <f>IFERROR(VLOOKUP(B176,#REF!,9,FALSE),"")</f>
        <v/>
      </c>
      <c r="J176" s="17">
        <v>295000</v>
      </c>
      <c r="K176" s="18" t="str">
        <f>IFERROR(VLOOKUP(B176,#REF!,10,FALSE),"")</f>
        <v/>
      </c>
      <c r="L176" s="18" t="str">
        <f>IFERROR(VLOOKUP(B176,#REF!,11,FALSE),"")</f>
        <v/>
      </c>
      <c r="M176" s="18"/>
      <c r="N176" s="18" t="str">
        <f>IFERROR(VLOOKUP(B176,#REF!,12,FALSE),"")</f>
        <v/>
      </c>
      <c r="O176" s="17">
        <v>0</v>
      </c>
      <c r="P176" s="17">
        <v>205000</v>
      </c>
      <c r="Q176" s="17">
        <v>90000</v>
      </c>
      <c r="R176" s="19">
        <v>760000</v>
      </c>
      <c r="S176" s="20">
        <v>13.1</v>
      </c>
      <c r="T176" s="21">
        <v>18</v>
      </c>
      <c r="U176" s="19">
        <v>58125</v>
      </c>
      <c r="V176" s="17">
        <v>42152</v>
      </c>
      <c r="W176" s="22">
        <v>0.7</v>
      </c>
      <c r="X176" s="23">
        <f t="shared" si="17"/>
        <v>100</v>
      </c>
      <c r="Y176" s="17">
        <v>60480</v>
      </c>
      <c r="Z176" s="17">
        <v>165955</v>
      </c>
      <c r="AA176" s="17">
        <v>204055</v>
      </c>
      <c r="AB176" s="17">
        <v>50400</v>
      </c>
      <c r="AC176" s="15" t="s">
        <v>37</v>
      </c>
    </row>
    <row r="177" spans="1:29">
      <c r="A177" s="13" t="str">
        <f t="shared" si="15"/>
        <v>Normal</v>
      </c>
      <c r="B177" s="24" t="s">
        <v>231</v>
      </c>
      <c r="C177" s="15" t="s">
        <v>207</v>
      </c>
      <c r="D177" s="16">
        <f>IFERROR(VLOOKUP(B177,#REF!,3,FALSE),0)</f>
        <v>0</v>
      </c>
      <c r="E177" s="18">
        <f t="shared" si="16"/>
        <v>0</v>
      </c>
      <c r="F177" s="16" t="str">
        <f>IFERROR(VLOOKUP(B177,#REF!,6,FALSE),"")</f>
        <v/>
      </c>
      <c r="G177" s="17">
        <v>0</v>
      </c>
      <c r="H177" s="17">
        <v>0</v>
      </c>
      <c r="I177" s="17" t="str">
        <f>IFERROR(VLOOKUP(B177,#REF!,9,FALSE),"")</f>
        <v/>
      </c>
      <c r="J177" s="17">
        <v>0</v>
      </c>
      <c r="K177" s="18" t="str">
        <f>IFERROR(VLOOKUP(B177,#REF!,10,FALSE),"")</f>
        <v/>
      </c>
      <c r="L177" s="18" t="str">
        <f>IFERROR(VLOOKUP(B177,#REF!,11,FALSE),"")</f>
        <v/>
      </c>
      <c r="M177" s="18"/>
      <c r="N177" s="18" t="str">
        <f>IFERROR(VLOOKUP(B177,#REF!,12,FALSE),"")</f>
        <v/>
      </c>
      <c r="O177" s="17">
        <v>0</v>
      </c>
      <c r="P177" s="17">
        <v>0</v>
      </c>
      <c r="Q177" s="17">
        <v>0</v>
      </c>
      <c r="R177" s="19">
        <v>0</v>
      </c>
      <c r="S177" s="20">
        <v>0</v>
      </c>
      <c r="T177" s="21">
        <v>0</v>
      </c>
      <c r="U177" s="19">
        <v>750</v>
      </c>
      <c r="V177" s="17">
        <v>2966</v>
      </c>
      <c r="W177" s="22">
        <v>4</v>
      </c>
      <c r="X177" s="23">
        <f t="shared" si="17"/>
        <v>150</v>
      </c>
      <c r="Y177" s="17">
        <v>3130</v>
      </c>
      <c r="Z177" s="17">
        <v>12773</v>
      </c>
      <c r="AA177" s="17">
        <v>14794</v>
      </c>
      <c r="AB177" s="17">
        <v>3598</v>
      </c>
      <c r="AC177" s="15" t="s">
        <v>37</v>
      </c>
    </row>
    <row r="178" spans="1:29">
      <c r="A178" s="13" t="str">
        <f t="shared" si="15"/>
        <v>ZeroZero</v>
      </c>
      <c r="B178" s="14" t="s">
        <v>208</v>
      </c>
      <c r="C178" s="15" t="s">
        <v>105</v>
      </c>
      <c r="D178" s="16">
        <f>IFERROR(VLOOKUP(B178,#REF!,3,FALSE),0)</f>
        <v>0</v>
      </c>
      <c r="E178" s="18" t="str">
        <f t="shared" si="16"/>
        <v>前八週無拉料</v>
      </c>
      <c r="F178" s="16" t="str">
        <f>IFERROR(VLOOKUP(B178,#REF!,6,FALSE),"")</f>
        <v/>
      </c>
      <c r="G178" s="17">
        <v>0</v>
      </c>
      <c r="H178" s="17">
        <v>0</v>
      </c>
      <c r="I178" s="17" t="str">
        <f>IFERROR(VLOOKUP(B178,#REF!,9,FALSE),"")</f>
        <v/>
      </c>
      <c r="J178" s="17">
        <v>3300</v>
      </c>
      <c r="K178" s="18" t="str">
        <f>IFERROR(VLOOKUP(B178,#REF!,10,FALSE),"")</f>
        <v/>
      </c>
      <c r="L178" s="18" t="str">
        <f>IFERROR(VLOOKUP(B178,#REF!,11,FALSE),"")</f>
        <v/>
      </c>
      <c r="M178" s="18"/>
      <c r="N178" s="18" t="str">
        <f>IFERROR(VLOOKUP(B178,#REF!,12,FALSE),"")</f>
        <v/>
      </c>
      <c r="O178" s="17">
        <v>0</v>
      </c>
      <c r="P178" s="17">
        <v>3300</v>
      </c>
      <c r="Q178" s="17">
        <v>0</v>
      </c>
      <c r="R178" s="19">
        <v>3300</v>
      </c>
      <c r="S178" s="20" t="s">
        <v>35</v>
      </c>
      <c r="T178" s="21" t="s">
        <v>35</v>
      </c>
      <c r="U178" s="19">
        <v>0</v>
      </c>
      <c r="V178" s="17" t="s">
        <v>35</v>
      </c>
      <c r="W178" s="22" t="s">
        <v>36</v>
      </c>
      <c r="X178" s="23" t="str">
        <f t="shared" si="17"/>
        <v>E</v>
      </c>
      <c r="Y178" s="17">
        <v>0</v>
      </c>
      <c r="Z178" s="17">
        <v>0</v>
      </c>
      <c r="AA178" s="17">
        <v>0</v>
      </c>
      <c r="AB178" s="17">
        <v>0</v>
      </c>
      <c r="AC178" s="15" t="s">
        <v>37</v>
      </c>
    </row>
    <row r="179" spans="1:29">
      <c r="A179" s="13" t="str">
        <f t="shared" si="15"/>
        <v>ZeroZero</v>
      </c>
      <c r="B179" s="14" t="s">
        <v>209</v>
      </c>
      <c r="C179" s="15" t="s">
        <v>105</v>
      </c>
      <c r="D179" s="16">
        <f>IFERROR(VLOOKUP(B179,#REF!,3,FALSE),0)</f>
        <v>0</v>
      </c>
      <c r="E179" s="18" t="str">
        <f t="shared" si="16"/>
        <v>前八週無拉料</v>
      </c>
      <c r="F179" s="16" t="str">
        <f>IFERROR(VLOOKUP(B179,#REF!,6,FALSE),"")</f>
        <v/>
      </c>
      <c r="G179" s="17">
        <v>0</v>
      </c>
      <c r="H179" s="17">
        <v>0</v>
      </c>
      <c r="I179" s="17" t="str">
        <f>IFERROR(VLOOKUP(B179,#REF!,9,FALSE),"")</f>
        <v/>
      </c>
      <c r="J179" s="17">
        <v>3000</v>
      </c>
      <c r="K179" s="18" t="str">
        <f>IFERROR(VLOOKUP(B179,#REF!,10,FALSE),"")</f>
        <v/>
      </c>
      <c r="L179" s="18" t="str">
        <f>IFERROR(VLOOKUP(B179,#REF!,11,FALSE),"")</f>
        <v/>
      </c>
      <c r="M179" s="18"/>
      <c r="N179" s="18" t="str">
        <f>IFERROR(VLOOKUP(B179,#REF!,12,FALSE),"")</f>
        <v/>
      </c>
      <c r="O179" s="17">
        <v>0</v>
      </c>
      <c r="P179" s="17">
        <v>3000</v>
      </c>
      <c r="Q179" s="17">
        <v>0</v>
      </c>
      <c r="R179" s="19">
        <v>3000</v>
      </c>
      <c r="S179" s="20" t="s">
        <v>35</v>
      </c>
      <c r="T179" s="21" t="s">
        <v>35</v>
      </c>
      <c r="U179" s="19">
        <v>0</v>
      </c>
      <c r="V179" s="17" t="s">
        <v>35</v>
      </c>
      <c r="W179" s="22" t="s">
        <v>36</v>
      </c>
      <c r="X179" s="23" t="str">
        <f t="shared" si="17"/>
        <v>E</v>
      </c>
      <c r="Y179" s="17">
        <v>0</v>
      </c>
      <c r="Z179" s="17">
        <v>0</v>
      </c>
      <c r="AA179" s="17">
        <v>0</v>
      </c>
      <c r="AB179" s="17">
        <v>0</v>
      </c>
      <c r="AC179" s="15" t="s">
        <v>37</v>
      </c>
    </row>
    <row r="180" spans="1:29">
      <c r="A180" s="13" t="str">
        <f t="shared" si="15"/>
        <v>FCST</v>
      </c>
      <c r="B180" s="14" t="s">
        <v>210</v>
      </c>
      <c r="C180" s="15" t="s">
        <v>211</v>
      </c>
      <c r="D180" s="16">
        <f>IFERROR(VLOOKUP(B180,#REF!,3,FALSE),0)</f>
        <v>0</v>
      </c>
      <c r="E180" s="18" t="str">
        <f t="shared" si="16"/>
        <v>前八週無拉料</v>
      </c>
      <c r="F180" s="16" t="str">
        <f>IFERROR(VLOOKUP(B180,#REF!,6,FALSE),"")</f>
        <v/>
      </c>
      <c r="G180" s="17">
        <v>0</v>
      </c>
      <c r="H180" s="17">
        <v>0</v>
      </c>
      <c r="I180" s="17" t="str">
        <f>IFERROR(VLOOKUP(B180,#REF!,9,FALSE),"")</f>
        <v/>
      </c>
      <c r="J180" s="17">
        <v>9000</v>
      </c>
      <c r="K180" s="18" t="str">
        <f>IFERROR(VLOOKUP(B180,#REF!,10,FALSE),"")</f>
        <v/>
      </c>
      <c r="L180" s="18" t="str">
        <f>IFERROR(VLOOKUP(B180,#REF!,11,FALSE),"")</f>
        <v/>
      </c>
      <c r="M180" s="18"/>
      <c r="N180" s="18" t="str">
        <f>IFERROR(VLOOKUP(B180,#REF!,12,FALSE),"")</f>
        <v/>
      </c>
      <c r="O180" s="17">
        <v>3000</v>
      </c>
      <c r="P180" s="17">
        <v>6000</v>
      </c>
      <c r="Q180" s="17">
        <v>0</v>
      </c>
      <c r="R180" s="19">
        <v>9000</v>
      </c>
      <c r="S180" s="20" t="s">
        <v>35</v>
      </c>
      <c r="T180" s="21">
        <v>53.9</v>
      </c>
      <c r="U180" s="19">
        <v>0</v>
      </c>
      <c r="V180" s="17">
        <v>167</v>
      </c>
      <c r="W180" s="22" t="s">
        <v>41</v>
      </c>
      <c r="X180" s="23" t="str">
        <f t="shared" si="17"/>
        <v>F</v>
      </c>
      <c r="Y180" s="17">
        <v>1500</v>
      </c>
      <c r="Z180" s="17">
        <v>0</v>
      </c>
      <c r="AA180" s="17">
        <v>0</v>
      </c>
      <c r="AB180" s="17">
        <v>0</v>
      </c>
      <c r="AC180" s="15" t="s">
        <v>37</v>
      </c>
    </row>
    <row r="181" spans="1:29">
      <c r="A181" s="13" t="str">
        <f t="shared" si="15"/>
        <v>FCST</v>
      </c>
      <c r="B181" s="14" t="s">
        <v>212</v>
      </c>
      <c r="C181" s="15" t="s">
        <v>211</v>
      </c>
      <c r="D181" s="16">
        <f>IFERROR(VLOOKUP(B181,#REF!,3,FALSE),0)</f>
        <v>0</v>
      </c>
      <c r="E181" s="18" t="str">
        <f t="shared" si="16"/>
        <v>前八週無拉料</v>
      </c>
      <c r="F181" s="16" t="str">
        <f>IFERROR(VLOOKUP(B181,#REF!,6,FALSE),"")</f>
        <v/>
      </c>
      <c r="G181" s="17">
        <v>0</v>
      </c>
      <c r="H181" s="17">
        <v>0</v>
      </c>
      <c r="I181" s="17" t="str">
        <f>IFERROR(VLOOKUP(B181,#REF!,9,FALSE),"")</f>
        <v/>
      </c>
      <c r="J181" s="17">
        <v>0</v>
      </c>
      <c r="K181" s="18" t="str">
        <f>IFERROR(VLOOKUP(B181,#REF!,10,FALSE),"")</f>
        <v/>
      </c>
      <c r="L181" s="18" t="str">
        <f>IFERROR(VLOOKUP(B181,#REF!,11,FALSE),"")</f>
        <v/>
      </c>
      <c r="M181" s="18"/>
      <c r="N181" s="18" t="str">
        <f>IFERROR(VLOOKUP(B181,#REF!,12,FALSE),"")</f>
        <v/>
      </c>
      <c r="O181" s="17">
        <v>0</v>
      </c>
      <c r="P181" s="17">
        <v>0</v>
      </c>
      <c r="Q181" s="17">
        <v>0</v>
      </c>
      <c r="R181" s="19">
        <v>0</v>
      </c>
      <c r="S181" s="20" t="s">
        <v>35</v>
      </c>
      <c r="T181" s="21">
        <v>0</v>
      </c>
      <c r="U181" s="19">
        <v>0</v>
      </c>
      <c r="V181" s="17">
        <v>139</v>
      </c>
      <c r="W181" s="22" t="s">
        <v>41</v>
      </c>
      <c r="X181" s="23" t="str">
        <f t="shared" si="17"/>
        <v>F</v>
      </c>
      <c r="Y181" s="17">
        <v>1250</v>
      </c>
      <c r="Z181" s="17">
        <v>0</v>
      </c>
      <c r="AA181" s="17">
        <v>0</v>
      </c>
      <c r="AB181" s="17">
        <v>0</v>
      </c>
      <c r="AC181" s="15" t="s">
        <v>37</v>
      </c>
    </row>
    <row r="182" spans="1:29">
      <c r="A182" s="13" t="str">
        <f t="shared" si="15"/>
        <v>FCST</v>
      </c>
      <c r="B182" s="14" t="s">
        <v>213</v>
      </c>
      <c r="C182" s="15" t="s">
        <v>211</v>
      </c>
      <c r="D182" s="16">
        <f>IFERROR(VLOOKUP(B182,#REF!,3,FALSE),0)</f>
        <v>0</v>
      </c>
      <c r="E182" s="18" t="str">
        <f t="shared" si="16"/>
        <v>前八週無拉料</v>
      </c>
      <c r="F182" s="16" t="str">
        <f>IFERROR(VLOOKUP(B182,#REF!,6,FALSE),"")</f>
        <v/>
      </c>
      <c r="G182" s="17">
        <v>0</v>
      </c>
      <c r="H182" s="17">
        <v>0</v>
      </c>
      <c r="I182" s="17" t="str">
        <f>IFERROR(VLOOKUP(B182,#REF!,9,FALSE),"")</f>
        <v/>
      </c>
      <c r="J182" s="17">
        <v>27500</v>
      </c>
      <c r="K182" s="18" t="str">
        <f>IFERROR(VLOOKUP(B182,#REF!,10,FALSE),"")</f>
        <v/>
      </c>
      <c r="L182" s="18" t="str">
        <f>IFERROR(VLOOKUP(B182,#REF!,11,FALSE),"")</f>
        <v/>
      </c>
      <c r="M182" s="18"/>
      <c r="N182" s="18" t="str">
        <f>IFERROR(VLOOKUP(B182,#REF!,12,FALSE),"")</f>
        <v/>
      </c>
      <c r="O182" s="17">
        <v>0</v>
      </c>
      <c r="P182" s="17">
        <v>25000</v>
      </c>
      <c r="Q182" s="17">
        <v>2500</v>
      </c>
      <c r="R182" s="19">
        <v>27500</v>
      </c>
      <c r="S182" s="20" t="s">
        <v>35</v>
      </c>
      <c r="T182" s="21">
        <v>197.8</v>
      </c>
      <c r="U182" s="19">
        <v>0</v>
      </c>
      <c r="V182" s="17">
        <v>139</v>
      </c>
      <c r="W182" s="22" t="s">
        <v>41</v>
      </c>
      <c r="X182" s="23" t="str">
        <f t="shared" si="17"/>
        <v>F</v>
      </c>
      <c r="Y182" s="17">
        <v>1250</v>
      </c>
      <c r="Z182" s="17">
        <v>0</v>
      </c>
      <c r="AA182" s="17">
        <v>0</v>
      </c>
      <c r="AB182" s="17">
        <v>0</v>
      </c>
      <c r="AC182" s="15" t="s">
        <v>37</v>
      </c>
    </row>
    <row r="183" spans="1:29">
      <c r="A183" s="13" t="str">
        <f t="shared" si="15"/>
        <v>FCST</v>
      </c>
      <c r="B183" s="14" t="s">
        <v>214</v>
      </c>
      <c r="C183" s="15" t="s">
        <v>211</v>
      </c>
      <c r="D183" s="16">
        <f>IFERROR(VLOOKUP(B183,#REF!,3,FALSE),0)</f>
        <v>0</v>
      </c>
      <c r="E183" s="18" t="str">
        <f t="shared" si="16"/>
        <v>前八週無拉料</v>
      </c>
      <c r="F183" s="16" t="str">
        <f>IFERROR(VLOOKUP(B183,#REF!,6,FALSE),"")</f>
        <v/>
      </c>
      <c r="G183" s="17">
        <v>0</v>
      </c>
      <c r="H183" s="17">
        <v>0</v>
      </c>
      <c r="I183" s="17" t="str">
        <f>IFERROR(VLOOKUP(B183,#REF!,9,FALSE),"")</f>
        <v/>
      </c>
      <c r="J183" s="17">
        <v>0</v>
      </c>
      <c r="K183" s="18" t="str">
        <f>IFERROR(VLOOKUP(B183,#REF!,10,FALSE),"")</f>
        <v/>
      </c>
      <c r="L183" s="18" t="str">
        <f>IFERROR(VLOOKUP(B183,#REF!,11,FALSE),"")</f>
        <v/>
      </c>
      <c r="M183" s="18"/>
      <c r="N183" s="18" t="str">
        <f>IFERROR(VLOOKUP(B183,#REF!,12,FALSE),"")</f>
        <v/>
      </c>
      <c r="O183" s="17">
        <v>0</v>
      </c>
      <c r="P183" s="17">
        <v>0</v>
      </c>
      <c r="Q183" s="17">
        <v>0</v>
      </c>
      <c r="R183" s="19">
        <v>0</v>
      </c>
      <c r="S183" s="20" t="s">
        <v>35</v>
      </c>
      <c r="T183" s="21">
        <v>0</v>
      </c>
      <c r="U183" s="19">
        <v>0</v>
      </c>
      <c r="V183" s="17">
        <v>139</v>
      </c>
      <c r="W183" s="22" t="s">
        <v>41</v>
      </c>
      <c r="X183" s="23" t="str">
        <f t="shared" si="17"/>
        <v>F</v>
      </c>
      <c r="Y183" s="17">
        <v>1250</v>
      </c>
      <c r="Z183" s="17">
        <v>0</v>
      </c>
      <c r="AA183" s="17">
        <v>0</v>
      </c>
      <c r="AB183" s="17">
        <v>0</v>
      </c>
      <c r="AC183" s="15" t="s">
        <v>37</v>
      </c>
    </row>
    <row r="184" spans="1:29">
      <c r="A184" s="13" t="str">
        <f t="shared" si="15"/>
        <v>None</v>
      </c>
      <c r="B184" s="14" t="s">
        <v>215</v>
      </c>
      <c r="C184" s="15" t="s">
        <v>216</v>
      </c>
      <c r="D184" s="16">
        <f>IFERROR(VLOOKUP(B184,#REF!,3,FALSE),0)</f>
        <v>0</v>
      </c>
      <c r="E184" s="18" t="str">
        <f t="shared" si="16"/>
        <v>前八週無拉料</v>
      </c>
      <c r="F184" s="16" t="str">
        <f>IFERROR(VLOOKUP(B184,#REF!,6,FALSE),"")</f>
        <v/>
      </c>
      <c r="G184" s="17">
        <v>0</v>
      </c>
      <c r="H184" s="17">
        <v>0</v>
      </c>
      <c r="I184" s="17" t="str">
        <f>IFERROR(VLOOKUP(B184,#REF!,9,FALSE),"")</f>
        <v/>
      </c>
      <c r="J184" s="17">
        <v>0</v>
      </c>
      <c r="K184" s="18" t="str">
        <f>IFERROR(VLOOKUP(B184,#REF!,10,FALSE),"")</f>
        <v/>
      </c>
      <c r="L184" s="18" t="str">
        <f>IFERROR(VLOOKUP(B184,#REF!,11,FALSE),"")</f>
        <v/>
      </c>
      <c r="M184" s="18"/>
      <c r="N184" s="18" t="str">
        <f>IFERROR(VLOOKUP(B184,#REF!,12,FALSE),"")</f>
        <v/>
      </c>
      <c r="O184" s="17">
        <v>0</v>
      </c>
      <c r="P184" s="17">
        <v>0</v>
      </c>
      <c r="Q184" s="17">
        <v>0</v>
      </c>
      <c r="R184" s="19">
        <v>0</v>
      </c>
      <c r="S184" s="20" t="s">
        <v>35</v>
      </c>
      <c r="T184" s="21" t="s">
        <v>35</v>
      </c>
      <c r="U184" s="19">
        <v>0</v>
      </c>
      <c r="V184" s="17" t="s">
        <v>35</v>
      </c>
      <c r="W184" s="22" t="s">
        <v>36</v>
      </c>
      <c r="X184" s="23" t="str">
        <f t="shared" si="17"/>
        <v>E</v>
      </c>
      <c r="Y184" s="17">
        <v>0</v>
      </c>
      <c r="Z184" s="17">
        <v>0</v>
      </c>
      <c r="AA184" s="17">
        <v>0</v>
      </c>
      <c r="AB184" s="17">
        <v>0</v>
      </c>
      <c r="AC184" s="15" t="s">
        <v>37</v>
      </c>
    </row>
    <row r="185" spans="1:29">
      <c r="A185" s="13" t="str">
        <f t="shared" si="15"/>
        <v>None</v>
      </c>
      <c r="B185" s="14" t="s">
        <v>217</v>
      </c>
      <c r="C185" s="15" t="s">
        <v>216</v>
      </c>
      <c r="D185" s="16">
        <f>IFERROR(VLOOKUP(B185,#REF!,3,FALSE),0)</f>
        <v>0</v>
      </c>
      <c r="E185" s="18" t="str">
        <f t="shared" si="16"/>
        <v>前八週無拉料</v>
      </c>
      <c r="F185" s="16" t="str">
        <f>IFERROR(VLOOKUP(B185,#REF!,6,FALSE),"")</f>
        <v/>
      </c>
      <c r="G185" s="17">
        <v>0</v>
      </c>
      <c r="H185" s="17">
        <v>0</v>
      </c>
      <c r="I185" s="17" t="str">
        <f>IFERROR(VLOOKUP(B185,#REF!,9,FALSE),"")</f>
        <v/>
      </c>
      <c r="J185" s="17">
        <v>0</v>
      </c>
      <c r="K185" s="18" t="str">
        <f>IFERROR(VLOOKUP(B185,#REF!,10,FALSE),"")</f>
        <v/>
      </c>
      <c r="L185" s="18" t="str">
        <f>IFERROR(VLOOKUP(B185,#REF!,11,FALSE),"")</f>
        <v/>
      </c>
      <c r="M185" s="18"/>
      <c r="N185" s="18" t="str">
        <f>IFERROR(VLOOKUP(B185,#REF!,12,FALSE),"")</f>
        <v/>
      </c>
      <c r="O185" s="17">
        <v>0</v>
      </c>
      <c r="P185" s="17">
        <v>0</v>
      </c>
      <c r="Q185" s="17">
        <v>0</v>
      </c>
      <c r="R185" s="19">
        <v>0</v>
      </c>
      <c r="S185" s="20" t="s">
        <v>35</v>
      </c>
      <c r="T185" s="21" t="s">
        <v>35</v>
      </c>
      <c r="U185" s="19">
        <v>0</v>
      </c>
      <c r="V185" s="17" t="s">
        <v>35</v>
      </c>
      <c r="W185" s="22" t="s">
        <v>36</v>
      </c>
      <c r="X185" s="23" t="str">
        <f t="shared" si="17"/>
        <v>E</v>
      </c>
      <c r="Y185" s="17">
        <v>0</v>
      </c>
      <c r="Z185" s="17">
        <v>0</v>
      </c>
      <c r="AA185" s="17">
        <v>0</v>
      </c>
      <c r="AB185" s="17">
        <v>0</v>
      </c>
      <c r="AC185" s="15" t="s">
        <v>37</v>
      </c>
    </row>
    <row r="186" spans="1:29">
      <c r="A186" s="13" t="str">
        <f t="shared" si="15"/>
        <v>None</v>
      </c>
      <c r="B186" s="14" t="s">
        <v>218</v>
      </c>
      <c r="C186" s="15" t="s">
        <v>216</v>
      </c>
      <c r="D186" s="16">
        <f>IFERROR(VLOOKUP(B186,#REF!,3,FALSE),0)</f>
        <v>0</v>
      </c>
      <c r="E186" s="18" t="str">
        <f t="shared" si="16"/>
        <v>前八週無拉料</v>
      </c>
      <c r="F186" s="16" t="str">
        <f>IFERROR(VLOOKUP(B186,#REF!,6,FALSE),"")</f>
        <v/>
      </c>
      <c r="G186" s="17">
        <v>0</v>
      </c>
      <c r="H186" s="17">
        <v>0</v>
      </c>
      <c r="I186" s="17" t="str">
        <f>IFERROR(VLOOKUP(B186,#REF!,9,FALSE),"")</f>
        <v/>
      </c>
      <c r="J186" s="17">
        <v>0</v>
      </c>
      <c r="K186" s="18" t="str">
        <f>IFERROR(VLOOKUP(B186,#REF!,10,FALSE),"")</f>
        <v/>
      </c>
      <c r="L186" s="18" t="str">
        <f>IFERROR(VLOOKUP(B186,#REF!,11,FALSE),"")</f>
        <v/>
      </c>
      <c r="M186" s="18"/>
      <c r="N186" s="18" t="str">
        <f>IFERROR(VLOOKUP(B186,#REF!,12,FALSE),"")</f>
        <v/>
      </c>
      <c r="O186" s="17">
        <v>0</v>
      </c>
      <c r="P186" s="17">
        <v>0</v>
      </c>
      <c r="Q186" s="17">
        <v>0</v>
      </c>
      <c r="R186" s="19">
        <v>0</v>
      </c>
      <c r="S186" s="20" t="s">
        <v>35</v>
      </c>
      <c r="T186" s="21" t="s">
        <v>35</v>
      </c>
      <c r="U186" s="19">
        <v>0</v>
      </c>
      <c r="V186" s="17" t="s">
        <v>35</v>
      </c>
      <c r="W186" s="22" t="s">
        <v>36</v>
      </c>
      <c r="X186" s="23" t="str">
        <f t="shared" si="17"/>
        <v>E</v>
      </c>
      <c r="Y186" s="17">
        <v>0</v>
      </c>
      <c r="Z186" s="17">
        <v>0</v>
      </c>
      <c r="AA186" s="17">
        <v>0</v>
      </c>
      <c r="AB186" s="17">
        <v>0</v>
      </c>
      <c r="AC186" s="15" t="s">
        <v>37</v>
      </c>
    </row>
    <row r="187" spans="1:29">
      <c r="A187" s="13" t="str">
        <f t="shared" si="15"/>
        <v>FCST</v>
      </c>
      <c r="B187" s="14" t="s">
        <v>219</v>
      </c>
      <c r="C187" s="15" t="s">
        <v>216</v>
      </c>
      <c r="D187" s="16">
        <f>IFERROR(VLOOKUP(B187,#REF!,3,FALSE),0)</f>
        <v>0</v>
      </c>
      <c r="E187" s="18" t="str">
        <f t="shared" si="16"/>
        <v>前八週無拉料</v>
      </c>
      <c r="F187" s="16" t="str">
        <f>IFERROR(VLOOKUP(B187,#REF!,6,FALSE),"")</f>
        <v/>
      </c>
      <c r="G187" s="17">
        <v>0</v>
      </c>
      <c r="H187" s="17">
        <v>0</v>
      </c>
      <c r="I187" s="17" t="str">
        <f>IFERROR(VLOOKUP(B187,#REF!,9,FALSE),"")</f>
        <v/>
      </c>
      <c r="J187" s="17">
        <v>249</v>
      </c>
      <c r="K187" s="18" t="str">
        <f>IFERROR(VLOOKUP(B187,#REF!,10,FALSE),"")</f>
        <v/>
      </c>
      <c r="L187" s="18" t="str">
        <f>IFERROR(VLOOKUP(B187,#REF!,11,FALSE),"")</f>
        <v/>
      </c>
      <c r="M187" s="18"/>
      <c r="N187" s="18" t="str">
        <f>IFERROR(VLOOKUP(B187,#REF!,12,FALSE),"")</f>
        <v/>
      </c>
      <c r="O187" s="17">
        <v>0</v>
      </c>
      <c r="P187" s="17">
        <v>249</v>
      </c>
      <c r="Q187" s="17">
        <v>0</v>
      </c>
      <c r="R187" s="19">
        <v>249</v>
      </c>
      <c r="S187" s="20" t="s">
        <v>35</v>
      </c>
      <c r="T187" s="21">
        <v>1.5</v>
      </c>
      <c r="U187" s="19">
        <v>0</v>
      </c>
      <c r="V187" s="17">
        <v>167</v>
      </c>
      <c r="W187" s="22" t="s">
        <v>41</v>
      </c>
      <c r="X187" s="23" t="str">
        <f t="shared" si="17"/>
        <v>F</v>
      </c>
      <c r="Y187" s="17">
        <v>1500</v>
      </c>
      <c r="Z187" s="17">
        <v>0</v>
      </c>
      <c r="AA187" s="17">
        <v>0</v>
      </c>
      <c r="AB187" s="17">
        <v>0</v>
      </c>
      <c r="AC187" s="15" t="s">
        <v>37</v>
      </c>
    </row>
    <row r="188" spans="1:29">
      <c r="A188" s="13" t="str">
        <f t="shared" si="15"/>
        <v>None</v>
      </c>
      <c r="B188" s="14" t="s">
        <v>220</v>
      </c>
      <c r="C188" s="15" t="s">
        <v>216</v>
      </c>
      <c r="D188" s="16">
        <f>IFERROR(VLOOKUP(B188,#REF!,3,FALSE),0)</f>
        <v>0</v>
      </c>
      <c r="E188" s="18" t="str">
        <f t="shared" si="16"/>
        <v>前八週無拉料</v>
      </c>
      <c r="F188" s="16" t="str">
        <f>IFERROR(VLOOKUP(B188,#REF!,6,FALSE),"")</f>
        <v/>
      </c>
      <c r="G188" s="17">
        <v>0</v>
      </c>
      <c r="H188" s="17">
        <v>0</v>
      </c>
      <c r="I188" s="17" t="str">
        <f>IFERROR(VLOOKUP(B188,#REF!,9,FALSE),"")</f>
        <v/>
      </c>
      <c r="J188" s="17">
        <v>0</v>
      </c>
      <c r="K188" s="18" t="str">
        <f>IFERROR(VLOOKUP(B188,#REF!,10,FALSE),"")</f>
        <v/>
      </c>
      <c r="L188" s="18" t="str">
        <f>IFERROR(VLOOKUP(B188,#REF!,11,FALSE),"")</f>
        <v/>
      </c>
      <c r="M188" s="18"/>
      <c r="N188" s="18" t="str">
        <f>IFERROR(VLOOKUP(B188,#REF!,12,FALSE),"")</f>
        <v/>
      </c>
      <c r="O188" s="17">
        <v>0</v>
      </c>
      <c r="P188" s="17">
        <v>0</v>
      </c>
      <c r="Q188" s="17">
        <v>0</v>
      </c>
      <c r="R188" s="19">
        <v>0</v>
      </c>
      <c r="S188" s="20" t="s">
        <v>35</v>
      </c>
      <c r="T188" s="21" t="s">
        <v>35</v>
      </c>
      <c r="U188" s="19">
        <v>0</v>
      </c>
      <c r="V188" s="17" t="s">
        <v>35</v>
      </c>
      <c r="W188" s="22" t="s">
        <v>36</v>
      </c>
      <c r="X188" s="23" t="str">
        <f t="shared" si="17"/>
        <v>E</v>
      </c>
      <c r="Y188" s="17">
        <v>0</v>
      </c>
      <c r="Z188" s="17">
        <v>0</v>
      </c>
      <c r="AA188" s="17">
        <v>0</v>
      </c>
      <c r="AB188" s="17">
        <v>0</v>
      </c>
      <c r="AC188" s="15" t="s">
        <v>37</v>
      </c>
    </row>
    <row r="189" spans="1:29">
      <c r="A189" s="13" t="str">
        <f t="shared" si="15"/>
        <v>None</v>
      </c>
      <c r="B189" s="14" t="s">
        <v>221</v>
      </c>
      <c r="C189" s="15" t="s">
        <v>216</v>
      </c>
      <c r="D189" s="16">
        <f>IFERROR(VLOOKUP(B189,#REF!,3,FALSE),0)</f>
        <v>0</v>
      </c>
      <c r="E189" s="18" t="str">
        <f t="shared" si="16"/>
        <v>前八週無拉料</v>
      </c>
      <c r="F189" s="16" t="str">
        <f>IFERROR(VLOOKUP(B189,#REF!,6,FALSE),"")</f>
        <v/>
      </c>
      <c r="G189" s="17">
        <v>0</v>
      </c>
      <c r="H189" s="17">
        <v>0</v>
      </c>
      <c r="I189" s="17" t="str">
        <f>IFERROR(VLOOKUP(B189,#REF!,9,FALSE),"")</f>
        <v/>
      </c>
      <c r="J189" s="17">
        <v>0</v>
      </c>
      <c r="K189" s="18" t="str">
        <f>IFERROR(VLOOKUP(B189,#REF!,10,FALSE),"")</f>
        <v/>
      </c>
      <c r="L189" s="18" t="str">
        <f>IFERROR(VLOOKUP(B189,#REF!,11,FALSE),"")</f>
        <v/>
      </c>
      <c r="M189" s="18"/>
      <c r="N189" s="18" t="str">
        <f>IFERROR(VLOOKUP(B189,#REF!,12,FALSE),"")</f>
        <v/>
      </c>
      <c r="O189" s="17">
        <v>0</v>
      </c>
      <c r="P189" s="17">
        <v>0</v>
      </c>
      <c r="Q189" s="17">
        <v>0</v>
      </c>
      <c r="R189" s="19">
        <v>0</v>
      </c>
      <c r="S189" s="20" t="s">
        <v>35</v>
      </c>
      <c r="T189" s="21" t="s">
        <v>35</v>
      </c>
      <c r="U189" s="19">
        <v>0</v>
      </c>
      <c r="V189" s="17" t="s">
        <v>35</v>
      </c>
      <c r="W189" s="22" t="s">
        <v>36</v>
      </c>
      <c r="X189" s="23" t="str">
        <f t="shared" si="17"/>
        <v>E</v>
      </c>
      <c r="Y189" s="17">
        <v>0</v>
      </c>
      <c r="Z189" s="17">
        <v>0</v>
      </c>
      <c r="AA189" s="17">
        <v>0</v>
      </c>
      <c r="AB189" s="17">
        <v>0</v>
      </c>
      <c r="AC189" s="15" t="s">
        <v>37</v>
      </c>
    </row>
    <row r="190" spans="1:29">
      <c r="A190" s="13" t="str">
        <f t="shared" si="15"/>
        <v>FCST</v>
      </c>
      <c r="B190" s="14" t="s">
        <v>222</v>
      </c>
      <c r="C190" s="15" t="s">
        <v>216</v>
      </c>
      <c r="D190" s="16">
        <f>IFERROR(VLOOKUP(B190,#REF!,3,FALSE),0)</f>
        <v>0</v>
      </c>
      <c r="E190" s="18" t="str">
        <f t="shared" si="16"/>
        <v>前八週無拉料</v>
      </c>
      <c r="F190" s="16" t="str">
        <f>IFERROR(VLOOKUP(B190,#REF!,6,FALSE),"")</f>
        <v/>
      </c>
      <c r="G190" s="17">
        <v>0</v>
      </c>
      <c r="H190" s="17">
        <v>0</v>
      </c>
      <c r="I190" s="17" t="str">
        <f>IFERROR(VLOOKUP(B190,#REF!,9,FALSE),"")</f>
        <v/>
      </c>
      <c r="J190" s="17">
        <v>0</v>
      </c>
      <c r="K190" s="18" t="str">
        <f>IFERROR(VLOOKUP(B190,#REF!,10,FALSE),"")</f>
        <v/>
      </c>
      <c r="L190" s="18" t="str">
        <f>IFERROR(VLOOKUP(B190,#REF!,11,FALSE),"")</f>
        <v/>
      </c>
      <c r="M190" s="18"/>
      <c r="N190" s="18" t="str">
        <f>IFERROR(VLOOKUP(B190,#REF!,12,FALSE),"")</f>
        <v/>
      </c>
      <c r="O190" s="17">
        <v>0</v>
      </c>
      <c r="P190" s="17">
        <v>0</v>
      </c>
      <c r="Q190" s="17">
        <v>0</v>
      </c>
      <c r="R190" s="19">
        <v>0</v>
      </c>
      <c r="S190" s="20" t="s">
        <v>35</v>
      </c>
      <c r="T190" s="21">
        <v>0</v>
      </c>
      <c r="U190" s="19">
        <v>0</v>
      </c>
      <c r="V190" s="17">
        <v>20</v>
      </c>
      <c r="W190" s="22" t="s">
        <v>41</v>
      </c>
      <c r="X190" s="23" t="str">
        <f t="shared" si="17"/>
        <v>F</v>
      </c>
      <c r="Y190" s="17">
        <v>0</v>
      </c>
      <c r="Z190" s="17">
        <v>179</v>
      </c>
      <c r="AA190" s="17">
        <v>0</v>
      </c>
      <c r="AB190" s="17">
        <v>0</v>
      </c>
      <c r="AC190" s="15" t="s">
        <v>37</v>
      </c>
    </row>
    <row r="191" spans="1:29">
      <c r="A191" s="13" t="str">
        <f t="shared" si="15"/>
        <v>None</v>
      </c>
      <c r="B191" s="14" t="s">
        <v>223</v>
      </c>
      <c r="C191" s="15" t="s">
        <v>216</v>
      </c>
      <c r="D191" s="16">
        <f>IFERROR(VLOOKUP(B191,#REF!,3,FALSE),0)</f>
        <v>0</v>
      </c>
      <c r="E191" s="18" t="str">
        <f t="shared" si="16"/>
        <v>前八週無拉料</v>
      </c>
      <c r="F191" s="16" t="str">
        <f>IFERROR(VLOOKUP(B191,#REF!,6,FALSE),"")</f>
        <v/>
      </c>
      <c r="G191" s="17">
        <v>0</v>
      </c>
      <c r="H191" s="17">
        <v>0</v>
      </c>
      <c r="I191" s="17" t="str">
        <f>IFERROR(VLOOKUP(B191,#REF!,9,FALSE),"")</f>
        <v/>
      </c>
      <c r="J191" s="17">
        <v>0</v>
      </c>
      <c r="K191" s="18" t="str">
        <f>IFERROR(VLOOKUP(B191,#REF!,10,FALSE),"")</f>
        <v/>
      </c>
      <c r="L191" s="18" t="str">
        <f>IFERROR(VLOOKUP(B191,#REF!,11,FALSE),"")</f>
        <v/>
      </c>
      <c r="M191" s="18"/>
      <c r="N191" s="18" t="str">
        <f>IFERROR(VLOOKUP(B191,#REF!,12,FALSE),"")</f>
        <v/>
      </c>
      <c r="O191" s="17">
        <v>0</v>
      </c>
      <c r="P191" s="17">
        <v>0</v>
      </c>
      <c r="Q191" s="17">
        <v>0</v>
      </c>
      <c r="R191" s="19">
        <v>0</v>
      </c>
      <c r="S191" s="20" t="s">
        <v>35</v>
      </c>
      <c r="T191" s="21" t="s">
        <v>35</v>
      </c>
      <c r="U191" s="19">
        <v>0</v>
      </c>
      <c r="V191" s="17" t="s">
        <v>35</v>
      </c>
      <c r="W191" s="22" t="s">
        <v>36</v>
      </c>
      <c r="X191" s="23" t="str">
        <f t="shared" si="17"/>
        <v>E</v>
      </c>
      <c r="Y191" s="17">
        <v>0</v>
      </c>
      <c r="Z191" s="17">
        <v>0</v>
      </c>
      <c r="AA191" s="17">
        <v>0</v>
      </c>
      <c r="AB191" s="17">
        <v>0</v>
      </c>
      <c r="AC191" s="15" t="s">
        <v>37</v>
      </c>
    </row>
    <row r="192" spans="1:29">
      <c r="A192" s="13" t="str">
        <f t="shared" si="15"/>
        <v>FCST</v>
      </c>
      <c r="B192" s="14" t="s">
        <v>224</v>
      </c>
      <c r="C192" s="15" t="s">
        <v>216</v>
      </c>
      <c r="D192" s="16">
        <f>IFERROR(VLOOKUP(B192,#REF!,3,FALSE),0)</f>
        <v>0</v>
      </c>
      <c r="E192" s="18" t="str">
        <f t="shared" si="16"/>
        <v>前八週無拉料</v>
      </c>
      <c r="F192" s="16" t="str">
        <f>IFERROR(VLOOKUP(B192,#REF!,6,FALSE),"")</f>
        <v/>
      </c>
      <c r="G192" s="17">
        <v>20000</v>
      </c>
      <c r="H192" s="17">
        <v>20000</v>
      </c>
      <c r="I192" s="17" t="str">
        <f>IFERROR(VLOOKUP(B192,#REF!,9,FALSE),"")</f>
        <v/>
      </c>
      <c r="J192" s="17">
        <v>0</v>
      </c>
      <c r="K192" s="18" t="str">
        <f>IFERROR(VLOOKUP(B192,#REF!,10,FALSE),"")</f>
        <v/>
      </c>
      <c r="L192" s="18" t="str">
        <f>IFERROR(VLOOKUP(B192,#REF!,11,FALSE),"")</f>
        <v/>
      </c>
      <c r="M192" s="18"/>
      <c r="N192" s="18" t="str">
        <f>IFERROR(VLOOKUP(B192,#REF!,12,FALSE),"")</f>
        <v/>
      </c>
      <c r="O192" s="17">
        <v>0</v>
      </c>
      <c r="P192" s="17">
        <v>0</v>
      </c>
      <c r="Q192" s="17">
        <v>0</v>
      </c>
      <c r="R192" s="19">
        <v>20000</v>
      </c>
      <c r="S192" s="20" t="s">
        <v>35</v>
      </c>
      <c r="T192" s="21">
        <v>4.5999999999999996</v>
      </c>
      <c r="U192" s="19">
        <v>0</v>
      </c>
      <c r="V192" s="17">
        <v>4385</v>
      </c>
      <c r="W192" s="22" t="s">
        <v>41</v>
      </c>
      <c r="X192" s="23" t="str">
        <f t="shared" si="17"/>
        <v>F</v>
      </c>
      <c r="Y192" s="17">
        <v>14919</v>
      </c>
      <c r="Z192" s="17">
        <v>18722</v>
      </c>
      <c r="AA192" s="17">
        <v>8846</v>
      </c>
      <c r="AB192" s="17">
        <v>1312</v>
      </c>
      <c r="AC192" s="15" t="s">
        <v>37</v>
      </c>
    </row>
    <row r="193" spans="1:29">
      <c r="A193" s="13" t="str">
        <f t="shared" si="15"/>
        <v>Normal</v>
      </c>
      <c r="B193" s="14" t="s">
        <v>225</v>
      </c>
      <c r="C193" s="15" t="s">
        <v>216</v>
      </c>
      <c r="D193" s="16">
        <f>IFERROR(VLOOKUP(B193,#REF!,3,FALSE),0)</f>
        <v>0</v>
      </c>
      <c r="E193" s="18">
        <f t="shared" si="16"/>
        <v>0</v>
      </c>
      <c r="F193" s="16" t="str">
        <f>IFERROR(VLOOKUP(B193,#REF!,6,FALSE),"")</f>
        <v/>
      </c>
      <c r="G193" s="17">
        <v>0</v>
      </c>
      <c r="H193" s="17">
        <v>0</v>
      </c>
      <c r="I193" s="17" t="str">
        <f>IFERROR(VLOOKUP(B193,#REF!,9,FALSE),"")</f>
        <v/>
      </c>
      <c r="J193" s="17">
        <v>0</v>
      </c>
      <c r="K193" s="18" t="str">
        <f>IFERROR(VLOOKUP(B193,#REF!,10,FALSE),"")</f>
        <v/>
      </c>
      <c r="L193" s="18" t="str">
        <f>IFERROR(VLOOKUP(B193,#REF!,11,FALSE),"")</f>
        <v/>
      </c>
      <c r="M193" s="18"/>
      <c r="N193" s="18" t="str">
        <f>IFERROR(VLOOKUP(B193,#REF!,12,FALSE),"")</f>
        <v/>
      </c>
      <c r="O193" s="17">
        <v>0</v>
      </c>
      <c r="P193" s="17">
        <v>0</v>
      </c>
      <c r="Q193" s="17">
        <v>0</v>
      </c>
      <c r="R193" s="19">
        <v>0</v>
      </c>
      <c r="S193" s="20">
        <v>0</v>
      </c>
      <c r="T193" s="21">
        <v>0</v>
      </c>
      <c r="U193" s="19">
        <v>625</v>
      </c>
      <c r="V193" s="17">
        <v>237</v>
      </c>
      <c r="W193" s="22">
        <v>0.4</v>
      </c>
      <c r="X193" s="23">
        <f t="shared" si="17"/>
        <v>50</v>
      </c>
      <c r="Y193" s="17">
        <v>0</v>
      </c>
      <c r="Z193" s="17">
        <v>762</v>
      </c>
      <c r="AA193" s="17">
        <v>1368</v>
      </c>
      <c r="AB193" s="17">
        <v>0</v>
      </c>
      <c r="AC193" s="15" t="s">
        <v>37</v>
      </c>
    </row>
    <row r="194" spans="1:29">
      <c r="A194" s="13" t="str">
        <f t="shared" si="15"/>
        <v>None</v>
      </c>
      <c r="B194" s="14" t="s">
        <v>226</v>
      </c>
      <c r="C194" s="15" t="s">
        <v>216</v>
      </c>
      <c r="D194" s="16">
        <f>IFERROR(VLOOKUP(B194,#REF!,3,FALSE),0)</f>
        <v>0</v>
      </c>
      <c r="E194" s="18" t="str">
        <f t="shared" si="16"/>
        <v>前八週無拉料</v>
      </c>
      <c r="F194" s="16" t="str">
        <f>IFERROR(VLOOKUP(B194,#REF!,6,FALSE),"")</f>
        <v/>
      </c>
      <c r="G194" s="17">
        <v>0</v>
      </c>
      <c r="H194" s="17">
        <v>0</v>
      </c>
      <c r="I194" s="17" t="str">
        <f>IFERROR(VLOOKUP(B194,#REF!,9,FALSE),"")</f>
        <v/>
      </c>
      <c r="J194" s="17">
        <v>0</v>
      </c>
      <c r="K194" s="18" t="str">
        <f>IFERROR(VLOOKUP(B194,#REF!,10,FALSE),"")</f>
        <v/>
      </c>
      <c r="L194" s="18" t="str">
        <f>IFERROR(VLOOKUP(B194,#REF!,11,FALSE),"")</f>
        <v/>
      </c>
      <c r="M194" s="18"/>
      <c r="N194" s="18" t="str">
        <f>IFERROR(VLOOKUP(B194,#REF!,12,FALSE),"")</f>
        <v/>
      </c>
      <c r="O194" s="17">
        <v>0</v>
      </c>
      <c r="P194" s="17">
        <v>0</v>
      </c>
      <c r="Q194" s="17">
        <v>0</v>
      </c>
      <c r="R194" s="19">
        <v>0</v>
      </c>
      <c r="S194" s="20" t="s">
        <v>35</v>
      </c>
      <c r="T194" s="21" t="s">
        <v>35</v>
      </c>
      <c r="U194" s="19">
        <v>0</v>
      </c>
      <c r="V194" s="17" t="s">
        <v>35</v>
      </c>
      <c r="W194" s="22" t="s">
        <v>36</v>
      </c>
      <c r="X194" s="23" t="str">
        <f t="shared" si="17"/>
        <v>E</v>
      </c>
      <c r="Y194" s="17">
        <v>0</v>
      </c>
      <c r="Z194" s="17">
        <v>0</v>
      </c>
      <c r="AA194" s="17">
        <v>0</v>
      </c>
      <c r="AB194" s="17">
        <v>0</v>
      </c>
      <c r="AC194" s="15" t="s">
        <v>37</v>
      </c>
    </row>
    <row r="195" spans="1:29">
      <c r="A195" s="13" t="str">
        <f t="shared" si="15"/>
        <v>Normal</v>
      </c>
      <c r="B195" s="14" t="s">
        <v>227</v>
      </c>
      <c r="C195" s="15" t="s">
        <v>216</v>
      </c>
      <c r="D195" s="16">
        <f>IFERROR(VLOOKUP(B195,#REF!,3,FALSE),0)</f>
        <v>0</v>
      </c>
      <c r="E195" s="18">
        <f t="shared" si="16"/>
        <v>0</v>
      </c>
      <c r="F195" s="16" t="str">
        <f>IFERROR(VLOOKUP(B195,#REF!,6,FALSE),"")</f>
        <v/>
      </c>
      <c r="G195" s="17">
        <v>5000</v>
      </c>
      <c r="H195" s="17">
        <v>0</v>
      </c>
      <c r="I195" s="17" t="str">
        <f>IFERROR(VLOOKUP(B195,#REF!,9,FALSE),"")</f>
        <v/>
      </c>
      <c r="J195" s="17">
        <v>0</v>
      </c>
      <c r="K195" s="18" t="str">
        <f>IFERROR(VLOOKUP(B195,#REF!,10,FALSE),"")</f>
        <v/>
      </c>
      <c r="L195" s="18" t="str">
        <f>IFERROR(VLOOKUP(B195,#REF!,11,FALSE),"")</f>
        <v/>
      </c>
      <c r="M195" s="18"/>
      <c r="N195" s="18" t="str">
        <f>IFERROR(VLOOKUP(B195,#REF!,12,FALSE),"")</f>
        <v/>
      </c>
      <c r="O195" s="17">
        <v>0</v>
      </c>
      <c r="P195" s="17">
        <v>0</v>
      </c>
      <c r="Q195" s="17">
        <v>0</v>
      </c>
      <c r="R195" s="19">
        <v>5000</v>
      </c>
      <c r="S195" s="20">
        <v>8</v>
      </c>
      <c r="T195" s="21">
        <v>5.6</v>
      </c>
      <c r="U195" s="19">
        <v>625</v>
      </c>
      <c r="V195" s="17">
        <v>889</v>
      </c>
      <c r="W195" s="22">
        <v>1.4</v>
      </c>
      <c r="X195" s="23">
        <f t="shared" si="17"/>
        <v>100</v>
      </c>
      <c r="Y195" s="17">
        <v>0</v>
      </c>
      <c r="Z195" s="17">
        <v>4204</v>
      </c>
      <c r="AA195" s="17">
        <v>3795</v>
      </c>
      <c r="AB195" s="17">
        <v>0</v>
      </c>
      <c r="AC195" s="15" t="s">
        <v>37</v>
      </c>
    </row>
    <row r="196" spans="1:29">
      <c r="A196" s="13" t="str">
        <f t="shared" si="15"/>
        <v>FCST</v>
      </c>
      <c r="B196" s="14" t="s">
        <v>228</v>
      </c>
      <c r="C196" s="15" t="s">
        <v>216</v>
      </c>
      <c r="D196" s="16">
        <f>IFERROR(VLOOKUP(B196,#REF!,3,FALSE),0)</f>
        <v>0</v>
      </c>
      <c r="E196" s="18" t="str">
        <f t="shared" si="16"/>
        <v>前八週無拉料</v>
      </c>
      <c r="F196" s="16" t="str">
        <f>IFERROR(VLOOKUP(B196,#REF!,6,FALSE),"")</f>
        <v/>
      </c>
      <c r="G196" s="17">
        <v>0</v>
      </c>
      <c r="H196" s="17">
        <v>0</v>
      </c>
      <c r="I196" s="17" t="str">
        <f>IFERROR(VLOOKUP(B196,#REF!,9,FALSE),"")</f>
        <v/>
      </c>
      <c r="J196" s="17">
        <v>0</v>
      </c>
      <c r="K196" s="18" t="str">
        <f>IFERROR(VLOOKUP(B196,#REF!,10,FALSE),"")</f>
        <v/>
      </c>
      <c r="L196" s="18" t="str">
        <f>IFERROR(VLOOKUP(B196,#REF!,11,FALSE),"")</f>
        <v/>
      </c>
      <c r="M196" s="18"/>
      <c r="N196" s="18" t="str">
        <f>IFERROR(VLOOKUP(B196,#REF!,12,FALSE),"")</f>
        <v/>
      </c>
      <c r="O196" s="17">
        <v>0</v>
      </c>
      <c r="P196" s="17">
        <v>0</v>
      </c>
      <c r="Q196" s="17">
        <v>0</v>
      </c>
      <c r="R196" s="19">
        <v>0</v>
      </c>
      <c r="S196" s="20" t="s">
        <v>35</v>
      </c>
      <c r="T196" s="21">
        <v>0</v>
      </c>
      <c r="U196" s="19">
        <v>0</v>
      </c>
      <c r="V196" s="17">
        <v>55</v>
      </c>
      <c r="W196" s="22" t="s">
        <v>41</v>
      </c>
      <c r="X196" s="23" t="str">
        <f t="shared" si="17"/>
        <v>F</v>
      </c>
      <c r="Y196" s="17">
        <v>0</v>
      </c>
      <c r="Z196" s="17">
        <v>0</v>
      </c>
      <c r="AA196" s="17">
        <v>491</v>
      </c>
      <c r="AB196" s="17">
        <v>0</v>
      </c>
      <c r="AC196" s="15" t="s">
        <v>37</v>
      </c>
    </row>
    <row r="197" spans="1:29">
      <c r="A197" s="13" t="str">
        <f t="shared" si="15"/>
        <v>None</v>
      </c>
      <c r="B197" s="14" t="s">
        <v>229</v>
      </c>
      <c r="C197" s="15" t="s">
        <v>216</v>
      </c>
      <c r="D197" s="16">
        <f>IFERROR(VLOOKUP(B197,#REF!,3,FALSE),0)</f>
        <v>0</v>
      </c>
      <c r="E197" s="18" t="str">
        <f t="shared" si="16"/>
        <v>前八週無拉料</v>
      </c>
      <c r="F197" s="16" t="str">
        <f>IFERROR(VLOOKUP(B197,#REF!,6,FALSE),"")</f>
        <v/>
      </c>
      <c r="G197" s="17">
        <v>0</v>
      </c>
      <c r="H197" s="17">
        <v>0</v>
      </c>
      <c r="I197" s="17" t="str">
        <f>IFERROR(VLOOKUP(B197,#REF!,9,FALSE),"")</f>
        <v/>
      </c>
      <c r="J197" s="17">
        <v>0</v>
      </c>
      <c r="K197" s="18" t="str">
        <f>IFERROR(VLOOKUP(B197,#REF!,10,FALSE),"")</f>
        <v/>
      </c>
      <c r="L197" s="18" t="str">
        <f>IFERROR(VLOOKUP(B197,#REF!,11,FALSE),"")</f>
        <v/>
      </c>
      <c r="M197" s="18"/>
      <c r="N197" s="18" t="str">
        <f>IFERROR(VLOOKUP(B197,#REF!,12,FALSE),"")</f>
        <v/>
      </c>
      <c r="O197" s="17">
        <v>0</v>
      </c>
      <c r="P197" s="17">
        <v>0</v>
      </c>
      <c r="Q197" s="17">
        <v>0</v>
      </c>
      <c r="R197" s="19">
        <v>0</v>
      </c>
      <c r="S197" s="20" t="s">
        <v>35</v>
      </c>
      <c r="T197" s="21" t="s">
        <v>35</v>
      </c>
      <c r="U197" s="19">
        <v>0</v>
      </c>
      <c r="V197" s="17">
        <v>0</v>
      </c>
      <c r="W197" s="22" t="s">
        <v>36</v>
      </c>
      <c r="X197" s="23" t="str">
        <f t="shared" si="17"/>
        <v>E</v>
      </c>
      <c r="Y197" s="17">
        <v>0</v>
      </c>
      <c r="Z197" s="17">
        <v>0</v>
      </c>
      <c r="AA197" s="17">
        <v>0</v>
      </c>
      <c r="AB197" s="17">
        <v>0</v>
      </c>
      <c r="AC197" s="15" t="s">
        <v>37</v>
      </c>
    </row>
    <row r="198" spans="1:29">
      <c r="A198" s="13" t="str">
        <f t="shared" si="15"/>
        <v>ZeroZero</v>
      </c>
      <c r="B198" s="14" t="s">
        <v>230</v>
      </c>
      <c r="C198" s="15" t="s">
        <v>216</v>
      </c>
      <c r="D198" s="16">
        <f>IFERROR(VLOOKUP(B198,#REF!,3,FALSE),0)</f>
        <v>0</v>
      </c>
      <c r="E198" s="18" t="str">
        <f t="shared" si="16"/>
        <v>前八週無拉料</v>
      </c>
      <c r="F198" s="16" t="str">
        <f>IFERROR(VLOOKUP(B198,#REF!,6,FALSE),"")</f>
        <v/>
      </c>
      <c r="G198" s="17">
        <v>0</v>
      </c>
      <c r="H198" s="17">
        <v>0</v>
      </c>
      <c r="I198" s="17" t="str">
        <f>IFERROR(VLOOKUP(B198,#REF!,9,FALSE),"")</f>
        <v/>
      </c>
      <c r="J198" s="17">
        <v>4890</v>
      </c>
      <c r="K198" s="18" t="str">
        <f>IFERROR(VLOOKUP(B198,#REF!,10,FALSE),"")</f>
        <v/>
      </c>
      <c r="L198" s="18" t="str">
        <f>IFERROR(VLOOKUP(B198,#REF!,11,FALSE),"")</f>
        <v/>
      </c>
      <c r="M198" s="18"/>
      <c r="N198" s="18" t="str">
        <f>IFERROR(VLOOKUP(B198,#REF!,12,FALSE),"")</f>
        <v/>
      </c>
      <c r="O198" s="17">
        <v>0</v>
      </c>
      <c r="P198" s="17">
        <v>4890</v>
      </c>
      <c r="Q198" s="17">
        <v>0</v>
      </c>
      <c r="R198" s="19">
        <v>4890</v>
      </c>
      <c r="S198" s="20" t="s">
        <v>35</v>
      </c>
      <c r="T198" s="21" t="s">
        <v>35</v>
      </c>
      <c r="U198" s="19">
        <v>0</v>
      </c>
      <c r="V198" s="17" t="s">
        <v>35</v>
      </c>
      <c r="W198" s="22" t="s">
        <v>36</v>
      </c>
      <c r="X198" s="23" t="str">
        <f t="shared" si="17"/>
        <v>E</v>
      </c>
      <c r="Y198" s="17">
        <v>0</v>
      </c>
      <c r="Z198" s="17">
        <v>0</v>
      </c>
      <c r="AA198" s="17">
        <v>0</v>
      </c>
      <c r="AB198" s="17">
        <v>0</v>
      </c>
      <c r="AC198" s="15" t="s">
        <v>37</v>
      </c>
    </row>
  </sheetData>
  <phoneticPr fontId="1" type="noConversion"/>
  <conditionalFormatting sqref="X1:X1048576">
    <cfRule type="iconSet" priority="2">
      <iconSet iconSet="3Arrows" showValue="0">
        <cfvo type="percent" val="0"/>
        <cfvo type="num" val="100"/>
        <cfvo type="num" val="150"/>
      </iconSet>
    </cfRule>
  </conditionalFormatting>
  <dataValidations count="2">
    <dataValidation type="list" allowBlank="1" showInputMessage="1" showErrorMessage="1" sqref="L4:L1048576">
      <formula1>"Sales,PM,SalesPM"</formula1>
    </dataValidation>
    <dataValidation type="list" errorStyle="warning" allowBlank="1" showInputMessage="1" showErrorMessage="1" sqref="K4:K1048576">
      <formula1>"Checking,DD,Dead,Done,Slow,SR"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Stock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Enya</dc:creator>
  <cp:lastModifiedBy>enya.chen</cp:lastModifiedBy>
  <dcterms:created xsi:type="dcterms:W3CDTF">2015-03-25T02:50:51Z</dcterms:created>
  <dcterms:modified xsi:type="dcterms:W3CDTF">2017-03-14T11:23:09Z</dcterms:modified>
</cp:coreProperties>
</file>