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6" i="1"/>
  <c r="D7"/>
  <c r="D19"/>
  <c r="D33"/>
  <c r="D34"/>
  <c r="D35"/>
  <c r="D42"/>
  <c r="D44"/>
  <c r="D45"/>
  <c r="D46"/>
  <c r="D49"/>
  <c r="D51"/>
  <c r="D59"/>
  <c r="D60"/>
  <c r="D63"/>
  <c r="D64"/>
  <c r="D65"/>
  <c r="D68"/>
  <c r="D72"/>
  <c r="D76"/>
  <c r="D77"/>
  <c r="D82"/>
  <c r="D88"/>
  <c r="D101"/>
  <c r="D105"/>
  <c r="D106"/>
  <c r="D107"/>
  <c r="D108"/>
  <c r="D123"/>
  <c r="D125"/>
  <c r="D127"/>
  <c r="D141"/>
  <c r="D4"/>
  <c r="D11"/>
  <c r="D18"/>
  <c r="D20"/>
  <c r="D23"/>
  <c r="D27"/>
  <c r="D37"/>
  <c r="D38"/>
  <c r="D47"/>
  <c r="D48"/>
  <c r="D52"/>
  <c r="D54"/>
  <c r="D56"/>
  <c r="D58"/>
  <c r="D62"/>
  <c r="D69"/>
  <c r="D70"/>
  <c r="D71"/>
  <c r="D73"/>
  <c r="D74"/>
  <c r="D75"/>
  <c r="D78"/>
  <c r="D79"/>
  <c r="D80"/>
  <c r="D81"/>
  <c r="D83"/>
  <c r="D84"/>
  <c r="D85"/>
  <c r="D86"/>
  <c r="D90"/>
  <c r="D93"/>
  <c r="D94"/>
  <c r="D97"/>
  <c r="D99"/>
  <c r="D103"/>
  <c r="D110"/>
  <c r="D112"/>
  <c r="D113"/>
  <c r="D114"/>
  <c r="D115"/>
  <c r="D118"/>
  <c r="D119"/>
  <c r="D124"/>
  <c r="D126"/>
  <c r="D128"/>
  <c r="D129"/>
  <c r="D131"/>
  <c r="D132"/>
  <c r="D135"/>
  <c r="D136"/>
  <c r="D138"/>
  <c r="D140"/>
  <c r="D144"/>
  <c r="D145"/>
  <c r="D148"/>
  <c r="D149"/>
  <c r="D150"/>
  <c r="D151"/>
  <c r="D8"/>
  <c r="D9"/>
  <c r="D12"/>
  <c r="D13"/>
  <c r="D14"/>
  <c r="D22"/>
  <c r="D25"/>
  <c r="D28"/>
  <c r="D29"/>
  <c r="D30"/>
  <c r="D31"/>
  <c r="D39"/>
  <c r="D53"/>
  <c r="D55"/>
  <c r="D66"/>
  <c r="D67"/>
  <c r="D89"/>
  <c r="D91"/>
  <c r="D92"/>
  <c r="D95"/>
  <c r="D96"/>
  <c r="D98"/>
  <c r="D100"/>
  <c r="D102"/>
  <c r="D104"/>
  <c r="D109"/>
  <c r="D111"/>
  <c r="D120"/>
  <c r="D121"/>
  <c r="D122"/>
  <c r="D130"/>
  <c r="D133"/>
  <c r="D134"/>
  <c r="D142"/>
  <c r="D143"/>
  <c r="D147"/>
  <c r="D5"/>
  <c r="D10"/>
  <c r="D15"/>
  <c r="D16"/>
  <c r="D17"/>
  <c r="D21"/>
  <c r="D24"/>
  <c r="D26"/>
  <c r="D32"/>
  <c r="D36"/>
  <c r="D40"/>
  <c r="D41"/>
  <c r="D43"/>
  <c r="D50"/>
  <c r="D57"/>
  <c r="D61"/>
  <c r="D87"/>
  <c r="D116"/>
  <c r="D117"/>
  <c r="D137"/>
  <c r="D139"/>
  <c r="D146"/>
  <c r="D152"/>
  <c r="D153"/>
  <c r="D154"/>
  <c r="D155"/>
  <c r="E57" l="1"/>
  <c r="A57"/>
  <c r="N57" l="1"/>
  <c r="I57"/>
  <c r="F57"/>
  <c r="X57" l="1"/>
  <c r="K57"/>
  <c r="L57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6"/>
  <c r="N66"/>
  <c r="L66"/>
  <c r="K66"/>
  <c r="I66"/>
  <c r="F66"/>
  <c r="E66"/>
  <c r="A66"/>
  <c r="X62"/>
  <c r="N62"/>
  <c r="L62"/>
  <c r="K62"/>
  <c r="I62"/>
  <c r="F62"/>
  <c r="E62"/>
  <c r="A62"/>
  <c r="X60"/>
  <c r="N60"/>
  <c r="L60"/>
  <c r="K60"/>
  <c r="I60"/>
  <c r="F60"/>
  <c r="E60"/>
  <c r="A60"/>
  <c r="X58"/>
  <c r="N58"/>
  <c r="L58"/>
  <c r="K58"/>
  <c r="I58"/>
  <c r="F58"/>
  <c r="E58"/>
  <c r="A58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68"/>
  <c r="N68"/>
  <c r="L68"/>
  <c r="K68"/>
  <c r="I68"/>
  <c r="F68"/>
  <c r="E68"/>
  <c r="A68"/>
  <c r="X67"/>
  <c r="N67"/>
  <c r="L67"/>
  <c r="K67"/>
  <c r="I67"/>
  <c r="F67"/>
  <c r="E67"/>
  <c r="A67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1"/>
  <c r="N61"/>
  <c r="L61"/>
  <c r="K61"/>
  <c r="I61"/>
  <c r="F61"/>
  <c r="E61"/>
  <c r="A61"/>
  <c r="X59"/>
  <c r="N59"/>
  <c r="L59"/>
  <c r="K59"/>
  <c r="I59"/>
  <c r="F59"/>
  <c r="E59"/>
  <c r="A59"/>
</calcChain>
</file>

<file path=xl/sharedStrings.xml><?xml version="1.0" encoding="utf-8"?>
<sst xmlns="http://schemas.openxmlformats.org/spreadsheetml/2006/main" count="693" uniqueCount="196">
  <si>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</si>
  <si>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</si>
  <si>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</si>
  <si>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</si>
  <si>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</si>
  <si>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</si>
  <si>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</si>
  <si>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</si>
  <si>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</si>
  <si>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</si>
  <si>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</si>
  <si>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</si>
  <si>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</si>
  <si>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</si>
  <si>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</si>
  <si>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</si>
  <si>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</si>
  <si>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</si>
  <si>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</si>
  <si>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</si>
  <si>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</si>
  <si>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</si>
  <si>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</si>
  <si>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</si>
  <si>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</si>
  <si>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</si>
  <si>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</si>
  <si>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</si>
  <si>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</si>
  <si>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</si>
  <si>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</si>
  <si>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2016/10/24 10:01</t>
  </si>
  <si>
    <t>MP4460DQ-LF-Z</t>
  </si>
  <si>
    <t>MPS</t>
  </si>
  <si>
    <t/>
  </si>
  <si>
    <t>E</t>
  </si>
  <si>
    <t>85464</t>
  </si>
  <si>
    <t>MP5003EQ-LF-Z</t>
  </si>
  <si>
    <t>F</t>
  </si>
  <si>
    <t>MP5022CGQV-Z</t>
  </si>
  <si>
    <t>MPM3810GQB-Z</t>
  </si>
  <si>
    <t>MPQ8623GD-Z</t>
  </si>
  <si>
    <t>MPQ8632GV-15-Z</t>
  </si>
  <si>
    <t>MPQ8634AGLE-Z</t>
  </si>
  <si>
    <t>MPQ8634BGLE-Z</t>
  </si>
  <si>
    <t>2SC4738-GR</t>
  </si>
  <si>
    <t>TOSHIBA</t>
  </si>
  <si>
    <t>74LCX07FT</t>
  </si>
  <si>
    <t>74VHC08FT</t>
  </si>
  <si>
    <t>74VHC125FT(BE)</t>
  </si>
  <si>
    <t>AO3401AL</t>
  </si>
  <si>
    <t>AOS</t>
  </si>
  <si>
    <t>AO3402</t>
  </si>
  <si>
    <t>AO3402L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</si>
  <si>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</si>
  <si>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</si>
  <si>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</si>
  <si>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</si>
  <si>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</si>
  <si>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</si>
  <si>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</si>
  <si>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</si>
  <si>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AO4402</t>
  </si>
  <si>
    <t>AO4406AL</t>
  </si>
  <si>
    <t>AO4407A</t>
  </si>
  <si>
    <t>AO4421</t>
  </si>
  <si>
    <t>AO4616L</t>
  </si>
  <si>
    <t>AO4813</t>
  </si>
  <si>
    <t>AO6402A</t>
  </si>
  <si>
    <t>AO6409A</t>
  </si>
  <si>
    <t>AO6604</t>
  </si>
  <si>
    <t>AOD425</t>
  </si>
  <si>
    <t>AON6380</t>
  </si>
  <si>
    <t>AON6403</t>
  </si>
  <si>
    <t>AON6414AL</t>
  </si>
  <si>
    <t>AON6500</t>
  </si>
  <si>
    <t>AON6752</t>
  </si>
  <si>
    <t>AON6794</t>
  </si>
  <si>
    <t>AON7380</t>
  </si>
  <si>
    <t>AON7410</t>
  </si>
  <si>
    <t>AON7410L</t>
  </si>
  <si>
    <t>AON7506</t>
  </si>
  <si>
    <t>AON7520</t>
  </si>
  <si>
    <t>AON7754</t>
  </si>
  <si>
    <t>AOZ5038QI</t>
  </si>
  <si>
    <t>AOZ8231ADI-03</t>
  </si>
  <si>
    <t>CMS01</t>
  </si>
  <si>
    <t>CMS05</t>
  </si>
  <si>
    <t>CRS08</t>
  </si>
  <si>
    <t>DF10G7M1N,LF(D</t>
  </si>
  <si>
    <t>MP28259DD-A-LF-Z</t>
  </si>
  <si>
    <t>MP5000DQ-LF-Z</t>
  </si>
  <si>
    <t>MP5022AGQV-Z</t>
  </si>
  <si>
    <t>MP5921GV-Z</t>
  </si>
  <si>
    <t>MPQ8633AGLE-Z</t>
  </si>
  <si>
    <t>RCLAMP0521Z.TNT</t>
  </si>
  <si>
    <t>SEMTECH</t>
  </si>
  <si>
    <t>RCLAMP0524PATCT</t>
  </si>
  <si>
    <t>RCLAMP3324P.TCT</t>
  </si>
  <si>
    <t>RN1102MFV</t>
  </si>
  <si>
    <t>PTTC</t>
  </si>
  <si>
    <t>SMD1206P200TF</t>
  </si>
  <si>
    <t>SMD1812P150TF/24</t>
  </si>
  <si>
    <t>SMD2920P200TF/24</t>
  </si>
  <si>
    <t>SMFF2410P1500</t>
  </si>
  <si>
    <t>SMFF2410P800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</si>
  <si>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</si>
  <si>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</si>
  <si>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</si>
  <si>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</si>
  <si>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</si>
  <si>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</si>
  <si>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</si>
  <si>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</si>
  <si>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</si>
  <si>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SSM3K7002F</t>
  </si>
  <si>
    <t>SSM3K7002FU</t>
  </si>
  <si>
    <t>SSM6N43FU</t>
  </si>
  <si>
    <t>SSM6N7002BFU</t>
  </si>
  <si>
    <t>SSM6N7002CFU,LF(T</t>
  </si>
  <si>
    <t>SSM6N7002FU</t>
  </si>
  <si>
    <t>SSM6N7002KFU,LF(T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</si>
  <si>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</si>
  <si>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</si>
  <si>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</si>
  <si>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</si>
  <si>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</si>
  <si>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</si>
  <si>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</si>
  <si>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</si>
  <si>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</si>
  <si>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</si>
  <si>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</si>
  <si>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</si>
  <si>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</si>
  <si>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</si>
  <si>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</si>
  <si>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</si>
  <si>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</si>
  <si>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</si>
  <si>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</si>
  <si>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</si>
  <si>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</si>
  <si>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</si>
  <si>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</si>
  <si>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</si>
  <si>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</si>
  <si>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</si>
  <si>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</si>
  <si>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</si>
  <si>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</si>
  <si>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</si>
  <si>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</si>
  <si>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</si>
  <si>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</si>
  <si>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</si>
  <si>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</si>
  <si>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</si>
  <si>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</si>
  <si>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</si>
  <si>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</si>
  <si>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</si>
  <si>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</si>
  <si>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</si>
  <si>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TC7SZ86FU</t>
  </si>
  <si>
    <t>TC7USB42MU</t>
  </si>
  <si>
    <t>TC7WG08FK</t>
  </si>
  <si>
    <t>TC7WZ125FK,LJ(CT</t>
  </si>
  <si>
    <t>TC7WZ126FU</t>
  </si>
  <si>
    <t>TC7WZ38FK</t>
  </si>
  <si>
    <t>TC7WZ74FK</t>
  </si>
  <si>
    <t>TCR2EF18,LM(CT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</si>
  <si>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</si>
  <si>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</si>
  <si>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</si>
  <si>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</si>
  <si>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</si>
  <si>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</si>
  <si>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</si>
  <si>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</si>
  <si>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TS30011-M000QFNR</t>
  </si>
  <si>
    <t>TS80000-QFNR</t>
  </si>
  <si>
    <t>UP0108BMA5-25</t>
  </si>
  <si>
    <t>UPI</t>
  </si>
  <si>
    <t>UP1591SQKF</t>
  </si>
  <si>
    <t>AXK750147G</t>
  </si>
  <si>
    <t>PANASONIC</t>
  </si>
  <si>
    <t>AXT530124</t>
  </si>
  <si>
    <t>AYF333135</t>
  </si>
  <si>
    <t>AYF333335</t>
  </si>
  <si>
    <t>AYF530435</t>
  </si>
  <si>
    <t>AYF530635</t>
  </si>
  <si>
    <t>AYF531635</t>
  </si>
  <si>
    <t>AYF532665T</t>
  </si>
  <si>
    <t>OH FCST AWU</t>
    <phoneticPr fontId="1" type="noConversion"/>
  </si>
  <si>
    <t>AO6424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</si>
</sst>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55" totalsRowShown="0" headerRowDxfId="30" dataDxfId="29">
  <autoFilter ref="A3:AC155"/>
  <sortState ref="A4:AP156">
    <sortCondition ref="B3:B156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AWU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55"/>
  <sheetViews>
    <sheetView tabSelected="1" zoomScale="70" zoomScaleNormal="70" workbookViewId="0">
      <pane xSplit="5" ySplit="3" topLeftCell="X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2.26953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0.816406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8" width="10.6328125" style="2" customWidth="1" collapsed="1"/>
    <col min="29" max="29" width="7.0898437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29">
      <c r="A3" s="10" t="s">
        <v>25</v>
      </c>
      <c r="B3" s="8" t="s">
        <v>23</v>
      </c>
      <c r="C3" s="8" t="s">
        <v>3</v>
      </c>
      <c r="D3" s="11" t="s">
        <v>194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35" si="0">IF(OR(U4=0,LEN(U4)=0)*OR(V4=0,LEN(V4)=0),IF(R4&gt;0,"ZeroZero","None"),IF(IF(LEN(S4)=0,0,S4)&gt;24,"OverStock",IF(U4=0,"FCST","Normal")))</f>
        <v>Normal</v>
      </c>
      <c r="B4" s="14" t="s">
        <v>45</v>
      </c>
      <c r="C4" s="15" t="s">
        <v>46</v>
      </c>
      <c r="D4" s="16">
        <f t="shared" ref="D4:D35" si="1">IF(OR(V4=0,LEN(V4)=0),"--",ROUND(J4/V4,1))</f>
        <v>18</v>
      </c>
      <c r="E4" s="18">
        <f t="shared" ref="E4:E35" si="2">IF(U4=0,"前八週無拉料",ROUND(J4/U4,1))</f>
        <v>8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9000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9000</v>
      </c>
      <c r="Q4" s="17">
        <v>0</v>
      </c>
      <c r="R4" s="19">
        <v>15000</v>
      </c>
      <c r="S4" s="20">
        <v>13.3</v>
      </c>
      <c r="T4" s="21">
        <v>30.1</v>
      </c>
      <c r="U4" s="19">
        <v>1125</v>
      </c>
      <c r="V4" s="17">
        <v>499</v>
      </c>
      <c r="W4" s="22">
        <v>0.4</v>
      </c>
      <c r="X4" s="23">
        <f t="shared" ref="X4:X35" si="3">IF($W4="E","E",IF($W4="F","F",IF($W4&lt;0.5,50,IF($W4&lt;2,100,150))))</f>
        <v>50</v>
      </c>
      <c r="Y4" s="17">
        <v>1866</v>
      </c>
      <c r="Z4" s="17">
        <v>2316</v>
      </c>
      <c r="AA4" s="17">
        <v>312</v>
      </c>
      <c r="AB4" s="17">
        <v>0</v>
      </c>
      <c r="AC4" s="15" t="s">
        <v>36</v>
      </c>
    </row>
    <row r="5" spans="1:29">
      <c r="A5" s="13" t="str">
        <f t="shared" si="0"/>
        <v>ZeroZero</v>
      </c>
      <c r="B5" s="14" t="s">
        <v>47</v>
      </c>
      <c r="C5" s="15" t="s">
        <v>46</v>
      </c>
      <c r="D5" s="16" t="str">
        <f t="shared" si="1"/>
        <v>--</v>
      </c>
      <c r="E5" s="18" t="str">
        <f t="shared" si="2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2500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2500</v>
      </c>
      <c r="R5" s="19">
        <v>2500</v>
      </c>
      <c r="S5" s="20" t="s">
        <v>34</v>
      </c>
      <c r="T5" s="21" t="s">
        <v>34</v>
      </c>
      <c r="U5" s="19">
        <v>0</v>
      </c>
      <c r="V5" s="17">
        <v>0</v>
      </c>
      <c r="W5" s="22" t="s">
        <v>35</v>
      </c>
      <c r="X5" s="23" t="str">
        <f t="shared" si="3"/>
        <v>E</v>
      </c>
      <c r="Y5" s="17">
        <v>18</v>
      </c>
      <c r="Z5" s="17">
        <v>0</v>
      </c>
      <c r="AA5" s="17">
        <v>0</v>
      </c>
      <c r="AB5" s="17">
        <v>0</v>
      </c>
      <c r="AC5" s="15" t="s">
        <v>36</v>
      </c>
    </row>
    <row r="6" spans="1:29">
      <c r="A6" s="13" t="str">
        <f t="shared" si="0"/>
        <v>FCST</v>
      </c>
      <c r="B6" s="14" t="s">
        <v>48</v>
      </c>
      <c r="C6" s="15" t="s">
        <v>46</v>
      </c>
      <c r="D6" s="16">
        <f t="shared" si="1"/>
        <v>0</v>
      </c>
      <c r="E6" s="18" t="str">
        <f t="shared" si="2"/>
        <v>前八週無拉料</v>
      </c>
      <c r="F6" s="16" t="str">
        <f>IFERROR(VLOOKUP(B6,#REF!,6,FALSE),"")</f>
        <v/>
      </c>
      <c r="G6" s="17">
        <v>150000</v>
      </c>
      <c r="H6" s="17">
        <v>130000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150000</v>
      </c>
      <c r="S6" s="20" t="s">
        <v>34</v>
      </c>
      <c r="T6" s="21">
        <v>16.7</v>
      </c>
      <c r="U6" s="19">
        <v>0</v>
      </c>
      <c r="V6" s="17">
        <v>8997</v>
      </c>
      <c r="W6" s="22" t="s">
        <v>38</v>
      </c>
      <c r="X6" s="23" t="str">
        <f t="shared" si="3"/>
        <v>F</v>
      </c>
      <c r="Y6" s="17">
        <v>8800</v>
      </c>
      <c r="Z6" s="17">
        <v>27757</v>
      </c>
      <c r="AA6" s="17">
        <v>56985</v>
      </c>
      <c r="AB6" s="17">
        <v>26275</v>
      </c>
      <c r="AC6" s="15" t="s">
        <v>36</v>
      </c>
    </row>
    <row r="7" spans="1:29">
      <c r="A7" s="13" t="str">
        <f t="shared" si="0"/>
        <v>FCST</v>
      </c>
      <c r="B7" s="14" t="s">
        <v>49</v>
      </c>
      <c r="C7" s="15" t="s">
        <v>46</v>
      </c>
      <c r="D7" s="16">
        <f t="shared" si="1"/>
        <v>0</v>
      </c>
      <c r="E7" s="18" t="str">
        <f t="shared" si="2"/>
        <v>前八週無拉料</v>
      </c>
      <c r="F7" s="16" t="str">
        <f>IFERROR(VLOOKUP(B7,#REF!,6,FALSE),"")</f>
        <v/>
      </c>
      <c r="G7" s="17">
        <v>10000</v>
      </c>
      <c r="H7" s="17">
        <v>10000</v>
      </c>
      <c r="I7" s="17" t="str">
        <f>IFERROR(VLOOKUP(B7,#REF!,9,FALSE),"")</f>
        <v/>
      </c>
      <c r="J7" s="17">
        <v>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0</v>
      </c>
      <c r="R7" s="19">
        <v>10000</v>
      </c>
      <c r="S7" s="20" t="s">
        <v>34</v>
      </c>
      <c r="T7" s="21">
        <v>40.299999999999997</v>
      </c>
      <c r="U7" s="19">
        <v>0</v>
      </c>
      <c r="V7" s="17">
        <v>248</v>
      </c>
      <c r="W7" s="22" t="s">
        <v>38</v>
      </c>
      <c r="X7" s="23" t="str">
        <f t="shared" si="3"/>
        <v>F</v>
      </c>
      <c r="Y7" s="17">
        <v>2167</v>
      </c>
      <c r="Z7" s="17">
        <v>1007</v>
      </c>
      <c r="AA7" s="17">
        <v>1045</v>
      </c>
      <c r="AB7" s="17">
        <v>1514</v>
      </c>
      <c r="AC7" s="15" t="s">
        <v>36</v>
      </c>
    </row>
    <row r="8" spans="1:29">
      <c r="A8" s="13" t="str">
        <f t="shared" si="0"/>
        <v>OverStock</v>
      </c>
      <c r="B8" s="14" t="s">
        <v>50</v>
      </c>
      <c r="C8" s="15" t="s">
        <v>51</v>
      </c>
      <c r="D8" s="16">
        <f t="shared" si="1"/>
        <v>13.4</v>
      </c>
      <c r="E8" s="18">
        <f t="shared" si="2"/>
        <v>14</v>
      </c>
      <c r="F8" s="16" t="str">
        <f>IFERROR(VLOOKUP(B8,#REF!,6,FALSE),"")</f>
        <v/>
      </c>
      <c r="G8" s="17">
        <v>93000</v>
      </c>
      <c r="H8" s="17">
        <v>33000</v>
      </c>
      <c r="I8" s="17" t="str">
        <f>IFERROR(VLOOKUP(B8,#REF!,9,FALSE),"")</f>
        <v/>
      </c>
      <c r="J8" s="17">
        <v>42000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36000</v>
      </c>
      <c r="Q8" s="17">
        <v>6000</v>
      </c>
      <c r="R8" s="19">
        <v>135000</v>
      </c>
      <c r="S8" s="20">
        <v>45</v>
      </c>
      <c r="T8" s="21">
        <v>43.1</v>
      </c>
      <c r="U8" s="19">
        <v>3000</v>
      </c>
      <c r="V8" s="17">
        <v>3133</v>
      </c>
      <c r="W8" s="22">
        <v>1</v>
      </c>
      <c r="X8" s="23">
        <f t="shared" si="3"/>
        <v>100</v>
      </c>
      <c r="Y8" s="17">
        <v>10947</v>
      </c>
      <c r="Z8" s="17">
        <v>11138</v>
      </c>
      <c r="AA8" s="17">
        <v>17523</v>
      </c>
      <c r="AB8" s="17">
        <v>12534</v>
      </c>
      <c r="AC8" s="15" t="s">
        <v>36</v>
      </c>
    </row>
    <row r="9" spans="1:29">
      <c r="A9" s="13" t="str">
        <f t="shared" si="0"/>
        <v>OverStock</v>
      </c>
      <c r="B9" s="14" t="s">
        <v>52</v>
      </c>
      <c r="C9" s="15" t="s">
        <v>51</v>
      </c>
      <c r="D9" s="16">
        <f t="shared" si="1"/>
        <v>0</v>
      </c>
      <c r="E9" s="18">
        <f t="shared" si="2"/>
        <v>0</v>
      </c>
      <c r="F9" s="16" t="str">
        <f>IFERROR(VLOOKUP(B9,#REF!,6,FALSE),"")</f>
        <v/>
      </c>
      <c r="G9" s="17">
        <v>234000</v>
      </c>
      <c r="H9" s="17">
        <v>96000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234000</v>
      </c>
      <c r="S9" s="20">
        <v>25</v>
      </c>
      <c r="T9" s="21">
        <v>49.4</v>
      </c>
      <c r="U9" s="19">
        <v>9375</v>
      </c>
      <c r="V9" s="17">
        <v>4735</v>
      </c>
      <c r="W9" s="22">
        <v>0.5</v>
      </c>
      <c r="X9" s="23">
        <f t="shared" si="3"/>
        <v>100</v>
      </c>
      <c r="Y9" s="17">
        <v>61689</v>
      </c>
      <c r="Z9" s="17">
        <v>27278</v>
      </c>
      <c r="AA9" s="17">
        <v>6583</v>
      </c>
      <c r="AB9" s="17">
        <v>768</v>
      </c>
      <c r="AC9" s="15" t="s">
        <v>36</v>
      </c>
    </row>
    <row r="10" spans="1:29">
      <c r="A10" s="13" t="str">
        <f t="shared" si="0"/>
        <v>ZeroZero</v>
      </c>
      <c r="B10" s="14" t="s">
        <v>53</v>
      </c>
      <c r="C10" s="15" t="s">
        <v>51</v>
      </c>
      <c r="D10" s="16" t="str">
        <f t="shared" si="1"/>
        <v>--</v>
      </c>
      <c r="E10" s="18" t="str">
        <f t="shared" si="2"/>
        <v>前八週無拉料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60000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60000</v>
      </c>
      <c r="Q10" s="17">
        <v>0</v>
      </c>
      <c r="R10" s="19">
        <v>60000</v>
      </c>
      <c r="S10" s="20" t="s">
        <v>34</v>
      </c>
      <c r="T10" s="21" t="s">
        <v>34</v>
      </c>
      <c r="U10" s="19">
        <v>0</v>
      </c>
      <c r="V10" s="17" t="s">
        <v>34</v>
      </c>
      <c r="W10" s="22" t="s">
        <v>35</v>
      </c>
      <c r="X10" s="23" t="str">
        <f t="shared" si="3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36</v>
      </c>
    </row>
    <row r="11" spans="1:29">
      <c r="A11" s="13" t="str">
        <f t="shared" si="0"/>
        <v>Normal</v>
      </c>
      <c r="B11" s="14" t="s">
        <v>54</v>
      </c>
      <c r="C11" s="15" t="s">
        <v>51</v>
      </c>
      <c r="D11" s="16">
        <f t="shared" si="1"/>
        <v>36.700000000000003</v>
      </c>
      <c r="E11" s="18">
        <f t="shared" si="2"/>
        <v>22.4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42000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39000</v>
      </c>
      <c r="Q11" s="17">
        <v>3000</v>
      </c>
      <c r="R11" s="19">
        <v>42000</v>
      </c>
      <c r="S11" s="20">
        <v>22.4</v>
      </c>
      <c r="T11" s="21">
        <v>36.700000000000003</v>
      </c>
      <c r="U11" s="19">
        <v>1875</v>
      </c>
      <c r="V11" s="17">
        <v>1145</v>
      </c>
      <c r="W11" s="22">
        <v>0.6</v>
      </c>
      <c r="X11" s="23">
        <f t="shared" si="3"/>
        <v>100</v>
      </c>
      <c r="Y11" s="17">
        <v>8332</v>
      </c>
      <c r="Z11" s="17">
        <v>4832</v>
      </c>
      <c r="AA11" s="17">
        <v>2384</v>
      </c>
      <c r="AB11" s="17">
        <v>1493</v>
      </c>
      <c r="AC11" s="15" t="s">
        <v>36</v>
      </c>
    </row>
    <row r="12" spans="1:29">
      <c r="A12" s="13" t="str">
        <f t="shared" si="0"/>
        <v>OverStock</v>
      </c>
      <c r="B12" s="14" t="s">
        <v>55</v>
      </c>
      <c r="C12" s="15" t="s">
        <v>51</v>
      </c>
      <c r="D12" s="16">
        <f t="shared" si="1"/>
        <v>29</v>
      </c>
      <c r="E12" s="18">
        <f t="shared" si="2"/>
        <v>17.8</v>
      </c>
      <c r="F12" s="16" t="str">
        <f>IFERROR(VLOOKUP(B12,#REF!,6,FALSE),"")</f>
        <v/>
      </c>
      <c r="G12" s="17">
        <v>78000</v>
      </c>
      <c r="H12" s="17">
        <v>42000</v>
      </c>
      <c r="I12" s="17" t="str">
        <f>IFERROR(VLOOKUP(B12,#REF!,9,FALSE),"")</f>
        <v/>
      </c>
      <c r="J12" s="17">
        <v>87000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78000</v>
      </c>
      <c r="Q12" s="17">
        <v>9000</v>
      </c>
      <c r="R12" s="19">
        <v>165000</v>
      </c>
      <c r="S12" s="20">
        <v>33.799999999999997</v>
      </c>
      <c r="T12" s="21">
        <v>54.9</v>
      </c>
      <c r="U12" s="19">
        <v>4875</v>
      </c>
      <c r="V12" s="17">
        <v>3003</v>
      </c>
      <c r="W12" s="22">
        <v>0.6</v>
      </c>
      <c r="X12" s="23">
        <f t="shared" si="3"/>
        <v>100</v>
      </c>
      <c r="Y12" s="17">
        <v>18937</v>
      </c>
      <c r="Z12" s="17">
        <v>8037</v>
      </c>
      <c r="AA12" s="17">
        <v>12305</v>
      </c>
      <c r="AB12" s="17">
        <v>13865</v>
      </c>
      <c r="AC12" s="15" t="s">
        <v>36</v>
      </c>
    </row>
    <row r="13" spans="1:29">
      <c r="A13" s="13" t="str">
        <f t="shared" si="0"/>
        <v>OverStock</v>
      </c>
      <c r="B13" s="14" t="s">
        <v>56</v>
      </c>
      <c r="C13" s="15" t="s">
        <v>51</v>
      </c>
      <c r="D13" s="16">
        <f t="shared" si="1"/>
        <v>48.9</v>
      </c>
      <c r="E13" s="18">
        <f t="shared" si="2"/>
        <v>16.899999999999999</v>
      </c>
      <c r="F13" s="16" t="str">
        <f>IFERROR(VLOOKUP(B13,#REF!,6,FALSE),"")</f>
        <v/>
      </c>
      <c r="G13" s="17">
        <v>240000</v>
      </c>
      <c r="H13" s="17">
        <v>90000</v>
      </c>
      <c r="I13" s="17" t="str">
        <f>IFERROR(VLOOKUP(B13,#REF!,9,FALSE),"")</f>
        <v/>
      </c>
      <c r="J13" s="17">
        <v>273000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264000</v>
      </c>
      <c r="Q13" s="17">
        <v>9000</v>
      </c>
      <c r="R13" s="19">
        <v>513000</v>
      </c>
      <c r="S13" s="20">
        <v>31.8</v>
      </c>
      <c r="T13" s="21">
        <v>91.9</v>
      </c>
      <c r="U13" s="19">
        <v>16125</v>
      </c>
      <c r="V13" s="17">
        <v>5583</v>
      </c>
      <c r="W13" s="22">
        <v>0.3</v>
      </c>
      <c r="X13" s="23">
        <f t="shared" si="3"/>
        <v>50</v>
      </c>
      <c r="Y13" s="17">
        <v>38015</v>
      </c>
      <c r="Z13" s="17">
        <v>24760</v>
      </c>
      <c r="AA13" s="17">
        <v>8511</v>
      </c>
      <c r="AB13" s="17">
        <v>7504</v>
      </c>
      <c r="AC13" s="15" t="s">
        <v>36</v>
      </c>
    </row>
    <row r="14" spans="1:29">
      <c r="A14" s="13" t="str">
        <f t="shared" si="0"/>
        <v>OverStock</v>
      </c>
      <c r="B14" s="14" t="s">
        <v>57</v>
      </c>
      <c r="C14" s="15" t="s">
        <v>51</v>
      </c>
      <c r="D14" s="16">
        <f t="shared" si="1"/>
        <v>6.4</v>
      </c>
      <c r="E14" s="18">
        <f t="shared" si="2"/>
        <v>9.5</v>
      </c>
      <c r="F14" s="16" t="str">
        <f>IFERROR(VLOOKUP(B14,#REF!,6,FALSE),"")</f>
        <v/>
      </c>
      <c r="G14" s="17">
        <v>600000</v>
      </c>
      <c r="H14" s="17">
        <v>195000</v>
      </c>
      <c r="I14" s="17" t="str">
        <f>IFERROR(VLOOKUP(B14,#REF!,9,FALSE),"")</f>
        <v/>
      </c>
      <c r="J14" s="17">
        <v>39000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12000</v>
      </c>
      <c r="P14" s="17">
        <v>6000</v>
      </c>
      <c r="Q14" s="17">
        <v>21000</v>
      </c>
      <c r="R14" s="19">
        <v>627000</v>
      </c>
      <c r="S14" s="20">
        <v>152</v>
      </c>
      <c r="T14" s="21">
        <v>102.3</v>
      </c>
      <c r="U14" s="19">
        <v>4125</v>
      </c>
      <c r="V14" s="17">
        <v>6127</v>
      </c>
      <c r="W14" s="22">
        <v>1.5</v>
      </c>
      <c r="X14" s="23">
        <f t="shared" si="3"/>
        <v>100</v>
      </c>
      <c r="Y14" s="17">
        <v>25316</v>
      </c>
      <c r="Z14" s="17">
        <v>27439</v>
      </c>
      <c r="AA14" s="17">
        <v>19821</v>
      </c>
      <c r="AB14" s="17">
        <v>20167</v>
      </c>
      <c r="AC14" s="15" t="s">
        <v>36</v>
      </c>
    </row>
    <row r="15" spans="1:29">
      <c r="A15" s="13" t="str">
        <f t="shared" si="0"/>
        <v>ZeroZero</v>
      </c>
      <c r="B15" s="14" t="s">
        <v>58</v>
      </c>
      <c r="C15" s="15" t="s">
        <v>51</v>
      </c>
      <c r="D15" s="16" t="str">
        <f t="shared" si="1"/>
        <v>--</v>
      </c>
      <c r="E15" s="18" t="str">
        <f t="shared" si="2"/>
        <v>前八週無拉料</v>
      </c>
      <c r="F15" s="16" t="str">
        <f>IFERROR(VLOOKUP(B15,#REF!,6,FALSE),"")</f>
        <v/>
      </c>
      <c r="G15" s="17">
        <v>1320000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1320000</v>
      </c>
      <c r="S15" s="20" t="s">
        <v>34</v>
      </c>
      <c r="T15" s="21" t="s">
        <v>34</v>
      </c>
      <c r="U15" s="19">
        <v>0</v>
      </c>
      <c r="V15" s="17">
        <v>0</v>
      </c>
      <c r="W15" s="22" t="s">
        <v>35</v>
      </c>
      <c r="X15" s="23" t="str">
        <f t="shared" si="3"/>
        <v>E</v>
      </c>
      <c r="Y15" s="17">
        <v>4500</v>
      </c>
      <c r="Z15" s="17">
        <v>0</v>
      </c>
      <c r="AA15" s="17">
        <v>0</v>
      </c>
      <c r="AB15" s="17">
        <v>0</v>
      </c>
      <c r="AC15" s="15" t="s">
        <v>36</v>
      </c>
    </row>
    <row r="16" spans="1:29">
      <c r="A16" s="13" t="str">
        <f t="shared" si="0"/>
        <v>ZeroZero</v>
      </c>
      <c r="B16" s="14" t="s">
        <v>59</v>
      </c>
      <c r="C16" s="15" t="s">
        <v>51</v>
      </c>
      <c r="D16" s="16" t="str">
        <f t="shared" si="1"/>
        <v>--</v>
      </c>
      <c r="E16" s="18" t="str">
        <f t="shared" si="2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3000</v>
      </c>
      <c r="R16" s="19">
        <v>3000</v>
      </c>
      <c r="S16" s="20" t="s">
        <v>34</v>
      </c>
      <c r="T16" s="21" t="s">
        <v>34</v>
      </c>
      <c r="U16" s="19">
        <v>0</v>
      </c>
      <c r="V16" s="17">
        <v>0</v>
      </c>
      <c r="W16" s="22" t="s">
        <v>35</v>
      </c>
      <c r="X16" s="23" t="str">
        <f t="shared" si="3"/>
        <v>E</v>
      </c>
      <c r="Y16" s="17">
        <v>30</v>
      </c>
      <c r="Z16" s="17">
        <v>0</v>
      </c>
      <c r="AA16" s="17">
        <v>0</v>
      </c>
      <c r="AB16" s="17">
        <v>0</v>
      </c>
      <c r="AC16" s="15" t="s">
        <v>36</v>
      </c>
    </row>
    <row r="17" spans="1:29">
      <c r="A17" s="13" t="str">
        <f t="shared" si="0"/>
        <v>ZeroZero</v>
      </c>
      <c r="B17" s="14" t="s">
        <v>60</v>
      </c>
      <c r="C17" s="15" t="s">
        <v>51</v>
      </c>
      <c r="D17" s="16" t="str">
        <f t="shared" si="1"/>
        <v>--</v>
      </c>
      <c r="E17" s="18" t="str">
        <f t="shared" si="2"/>
        <v>前八週無拉料</v>
      </c>
      <c r="F17" s="16" t="str">
        <f>IFERROR(VLOOKUP(B17,#REF!,6,FALSE),"")</f>
        <v/>
      </c>
      <c r="G17" s="17">
        <v>276000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276000</v>
      </c>
      <c r="S17" s="20" t="s">
        <v>34</v>
      </c>
      <c r="T17" s="21" t="s">
        <v>34</v>
      </c>
      <c r="U17" s="19">
        <v>0</v>
      </c>
      <c r="V17" s="17">
        <v>0</v>
      </c>
      <c r="W17" s="22" t="s">
        <v>35</v>
      </c>
      <c r="X17" s="23" t="str">
        <f t="shared" si="3"/>
        <v>E</v>
      </c>
      <c r="Y17" s="17">
        <v>1500</v>
      </c>
      <c r="Z17" s="17">
        <v>0</v>
      </c>
      <c r="AA17" s="17">
        <v>0</v>
      </c>
      <c r="AB17" s="17">
        <v>0</v>
      </c>
      <c r="AC17" s="15" t="s">
        <v>36</v>
      </c>
    </row>
    <row r="18" spans="1:29">
      <c r="A18" s="13" t="str">
        <f t="shared" si="0"/>
        <v>Normal</v>
      </c>
      <c r="B18" s="14" t="s">
        <v>61</v>
      </c>
      <c r="C18" s="15" t="s">
        <v>51</v>
      </c>
      <c r="D18" s="16">
        <f t="shared" si="1"/>
        <v>0</v>
      </c>
      <c r="E18" s="18">
        <f t="shared" si="2"/>
        <v>0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0</v>
      </c>
      <c r="R18" s="19">
        <v>0</v>
      </c>
      <c r="S18" s="20">
        <v>0</v>
      </c>
      <c r="T18" s="21">
        <v>0</v>
      </c>
      <c r="U18" s="19">
        <v>1125</v>
      </c>
      <c r="V18" s="17">
        <v>549</v>
      </c>
      <c r="W18" s="22">
        <v>0.5</v>
      </c>
      <c r="X18" s="23">
        <f t="shared" si="3"/>
        <v>100</v>
      </c>
      <c r="Y18" s="17">
        <v>6640</v>
      </c>
      <c r="Z18" s="17">
        <v>4541</v>
      </c>
      <c r="AA18" s="17">
        <v>403</v>
      </c>
      <c r="AB18" s="17">
        <v>1376</v>
      </c>
      <c r="AC18" s="15" t="s">
        <v>36</v>
      </c>
    </row>
    <row r="19" spans="1:29">
      <c r="A19" s="13" t="str">
        <f t="shared" si="0"/>
        <v>FCST</v>
      </c>
      <c r="B19" s="14" t="s">
        <v>62</v>
      </c>
      <c r="C19" s="15" t="s">
        <v>51</v>
      </c>
      <c r="D19" s="16">
        <f t="shared" si="1"/>
        <v>0</v>
      </c>
      <c r="E19" s="18" t="str">
        <f t="shared" si="2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0</v>
      </c>
      <c r="R19" s="19">
        <v>0</v>
      </c>
      <c r="S19" s="20" t="s">
        <v>34</v>
      </c>
      <c r="T19" s="21">
        <v>0</v>
      </c>
      <c r="U19" s="19">
        <v>0</v>
      </c>
      <c r="V19" s="17">
        <v>33</v>
      </c>
      <c r="W19" s="22" t="s">
        <v>38</v>
      </c>
      <c r="X19" s="23" t="str">
        <f t="shared" si="3"/>
        <v>F</v>
      </c>
      <c r="Y19" s="17">
        <v>140</v>
      </c>
      <c r="Z19" s="17">
        <v>209</v>
      </c>
      <c r="AA19" s="17">
        <v>129</v>
      </c>
      <c r="AB19" s="17">
        <v>101</v>
      </c>
      <c r="AC19" s="15" t="s">
        <v>36</v>
      </c>
    </row>
    <row r="20" spans="1:29">
      <c r="A20" s="13" t="str">
        <f t="shared" si="0"/>
        <v>Normal</v>
      </c>
      <c r="B20" s="14" t="s">
        <v>63</v>
      </c>
      <c r="C20" s="15" t="s">
        <v>51</v>
      </c>
      <c r="D20" s="16">
        <f t="shared" si="1"/>
        <v>0</v>
      </c>
      <c r="E20" s="18">
        <f t="shared" si="2"/>
        <v>0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0</v>
      </c>
      <c r="Q20" s="17">
        <v>0</v>
      </c>
      <c r="R20" s="19">
        <v>0</v>
      </c>
      <c r="S20" s="20">
        <v>0</v>
      </c>
      <c r="T20" s="21">
        <v>0</v>
      </c>
      <c r="U20" s="19">
        <v>375</v>
      </c>
      <c r="V20" s="17">
        <v>79</v>
      </c>
      <c r="W20" s="22">
        <v>0.2</v>
      </c>
      <c r="X20" s="23">
        <f t="shared" si="3"/>
        <v>50</v>
      </c>
      <c r="Y20" s="17">
        <v>2684</v>
      </c>
      <c r="Z20" s="17">
        <v>0</v>
      </c>
      <c r="AA20" s="17">
        <v>0</v>
      </c>
      <c r="AB20" s="17">
        <v>0</v>
      </c>
      <c r="AC20" s="15" t="s">
        <v>36</v>
      </c>
    </row>
    <row r="21" spans="1:29">
      <c r="A21" s="13" t="str">
        <f t="shared" si="0"/>
        <v>ZeroZero</v>
      </c>
      <c r="B21" s="14" t="s">
        <v>64</v>
      </c>
      <c r="C21" s="15" t="s">
        <v>51</v>
      </c>
      <c r="D21" s="16" t="str">
        <f t="shared" si="1"/>
        <v>--</v>
      </c>
      <c r="E21" s="18" t="str">
        <f t="shared" si="2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210000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210000</v>
      </c>
      <c r="Q21" s="17">
        <v>0</v>
      </c>
      <c r="R21" s="19">
        <v>210000</v>
      </c>
      <c r="S21" s="20" t="s">
        <v>34</v>
      </c>
      <c r="T21" s="21" t="s">
        <v>34</v>
      </c>
      <c r="U21" s="19">
        <v>0</v>
      </c>
      <c r="V21" s="17" t="s">
        <v>34</v>
      </c>
      <c r="W21" s="22" t="s">
        <v>35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36</v>
      </c>
    </row>
    <row r="22" spans="1:29">
      <c r="A22" s="13" t="str">
        <f t="shared" si="0"/>
        <v>OverStock</v>
      </c>
      <c r="B22" s="14" t="s">
        <v>65</v>
      </c>
      <c r="C22" s="15" t="s">
        <v>51</v>
      </c>
      <c r="D22" s="16" t="str">
        <f t="shared" si="1"/>
        <v>--</v>
      </c>
      <c r="E22" s="18">
        <f t="shared" si="2"/>
        <v>0</v>
      </c>
      <c r="F22" s="16" t="str">
        <f>IFERROR(VLOOKUP(B22,#REF!,6,FALSE),"")</f>
        <v/>
      </c>
      <c r="G22" s="17">
        <v>90000</v>
      </c>
      <c r="H22" s="17">
        <v>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90000</v>
      </c>
      <c r="S22" s="20">
        <v>240</v>
      </c>
      <c r="T22" s="21" t="s">
        <v>34</v>
      </c>
      <c r="U22" s="19">
        <v>375</v>
      </c>
      <c r="V22" s="17" t="s">
        <v>34</v>
      </c>
      <c r="W22" s="22" t="s">
        <v>35</v>
      </c>
      <c r="X22" s="23" t="str">
        <f t="shared" si="3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36</v>
      </c>
    </row>
    <row r="23" spans="1:29">
      <c r="A23" s="13" t="str">
        <f t="shared" si="0"/>
        <v>Normal</v>
      </c>
      <c r="B23" s="14" t="s">
        <v>66</v>
      </c>
      <c r="C23" s="15" t="s">
        <v>51</v>
      </c>
      <c r="D23" s="16">
        <f t="shared" si="1"/>
        <v>8.9</v>
      </c>
      <c r="E23" s="18">
        <f t="shared" si="2"/>
        <v>2.5</v>
      </c>
      <c r="F23" s="16" t="str">
        <f>IFERROR(VLOOKUP(B23,#REF!,6,FALSE),"")</f>
        <v/>
      </c>
      <c r="G23" s="17">
        <v>129000</v>
      </c>
      <c r="H23" s="17">
        <v>0</v>
      </c>
      <c r="I23" s="17" t="str">
        <f>IFERROR(VLOOKUP(B23,#REF!,9,FALSE),"")</f>
        <v/>
      </c>
      <c r="J23" s="17">
        <v>18000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6000</v>
      </c>
      <c r="Q23" s="17">
        <v>12000</v>
      </c>
      <c r="R23" s="19">
        <v>147000</v>
      </c>
      <c r="S23" s="20">
        <v>20.6</v>
      </c>
      <c r="T23" s="21">
        <v>72.7</v>
      </c>
      <c r="U23" s="19">
        <v>7125</v>
      </c>
      <c r="V23" s="17">
        <v>2023</v>
      </c>
      <c r="W23" s="22">
        <v>0.3</v>
      </c>
      <c r="X23" s="23">
        <f t="shared" si="3"/>
        <v>50</v>
      </c>
      <c r="Y23" s="17">
        <v>32422</v>
      </c>
      <c r="Z23" s="17">
        <v>13500</v>
      </c>
      <c r="AA23" s="17">
        <v>0</v>
      </c>
      <c r="AB23" s="17">
        <v>0</v>
      </c>
      <c r="AC23" s="15" t="s">
        <v>36</v>
      </c>
    </row>
    <row r="24" spans="1:29">
      <c r="A24" s="13" t="str">
        <f t="shared" si="0"/>
        <v>ZeroZero</v>
      </c>
      <c r="B24" s="14" t="s">
        <v>67</v>
      </c>
      <c r="C24" s="15" t="s">
        <v>51</v>
      </c>
      <c r="D24" s="16" t="str">
        <f t="shared" si="1"/>
        <v>--</v>
      </c>
      <c r="E24" s="18" t="str">
        <f t="shared" si="2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3000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3000</v>
      </c>
      <c r="Q24" s="17">
        <v>0</v>
      </c>
      <c r="R24" s="19">
        <v>3000</v>
      </c>
      <c r="S24" s="20" t="s">
        <v>34</v>
      </c>
      <c r="T24" s="21" t="s">
        <v>34</v>
      </c>
      <c r="U24" s="19">
        <v>0</v>
      </c>
      <c r="V24" s="17" t="s">
        <v>34</v>
      </c>
      <c r="W24" s="22" t="s">
        <v>35</v>
      </c>
      <c r="X24" s="23" t="str">
        <f t="shared" si="3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36</v>
      </c>
    </row>
    <row r="25" spans="1:29">
      <c r="A25" s="13" t="str">
        <f t="shared" si="0"/>
        <v>OverStock</v>
      </c>
      <c r="B25" s="14" t="s">
        <v>68</v>
      </c>
      <c r="C25" s="15" t="s">
        <v>51</v>
      </c>
      <c r="D25" s="16">
        <f t="shared" si="1"/>
        <v>20.2</v>
      </c>
      <c r="E25" s="18">
        <f t="shared" si="2"/>
        <v>12</v>
      </c>
      <c r="F25" s="16" t="str">
        <f>IFERROR(VLOOKUP(B25,#REF!,6,FALSE),"")</f>
        <v/>
      </c>
      <c r="G25" s="17">
        <v>570000</v>
      </c>
      <c r="H25" s="17">
        <v>330000</v>
      </c>
      <c r="I25" s="17" t="str">
        <f>IFERROR(VLOOKUP(B25,#REF!,9,FALSE),"")</f>
        <v/>
      </c>
      <c r="J25" s="17">
        <v>546000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342000</v>
      </c>
      <c r="Q25" s="17">
        <v>204000</v>
      </c>
      <c r="R25" s="19">
        <v>1116000</v>
      </c>
      <c r="S25" s="20">
        <v>24.6</v>
      </c>
      <c r="T25" s="21">
        <v>41.4</v>
      </c>
      <c r="U25" s="19">
        <v>45375</v>
      </c>
      <c r="V25" s="17">
        <v>26989</v>
      </c>
      <c r="W25" s="22">
        <v>0.6</v>
      </c>
      <c r="X25" s="23">
        <f t="shared" si="3"/>
        <v>100</v>
      </c>
      <c r="Y25" s="17">
        <v>81269</v>
      </c>
      <c r="Z25" s="17">
        <v>101233</v>
      </c>
      <c r="AA25" s="17">
        <v>156795</v>
      </c>
      <c r="AB25" s="17">
        <v>131312</v>
      </c>
      <c r="AC25" s="15" t="s">
        <v>36</v>
      </c>
    </row>
    <row r="26" spans="1:29">
      <c r="A26" s="13" t="str">
        <f t="shared" si="0"/>
        <v>ZeroZero</v>
      </c>
      <c r="B26" s="14" t="s">
        <v>69</v>
      </c>
      <c r="C26" s="15" t="s">
        <v>51</v>
      </c>
      <c r="D26" s="16" t="str">
        <f t="shared" si="1"/>
        <v>--</v>
      </c>
      <c r="E26" s="18" t="str">
        <f t="shared" si="2"/>
        <v>前八週無拉料</v>
      </c>
      <c r="F26" s="16" t="str">
        <f>IFERROR(VLOOKUP(B26,#REF!,6,FALSE),"")</f>
        <v/>
      </c>
      <c r="G26" s="17">
        <v>471000</v>
      </c>
      <c r="H26" s="17">
        <v>201000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471000</v>
      </c>
      <c r="S26" s="20" t="s">
        <v>34</v>
      </c>
      <c r="T26" s="21" t="s">
        <v>34</v>
      </c>
      <c r="U26" s="19">
        <v>0</v>
      </c>
      <c r="V26" s="17" t="s">
        <v>34</v>
      </c>
      <c r="W26" s="22" t="s">
        <v>35</v>
      </c>
      <c r="X26" s="23" t="str">
        <f t="shared" si="3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36</v>
      </c>
    </row>
    <row r="27" spans="1:29">
      <c r="A27" s="13" t="str">
        <f t="shared" si="0"/>
        <v>Normal</v>
      </c>
      <c r="B27" s="14" t="s">
        <v>195</v>
      </c>
      <c r="C27" s="15" t="s">
        <v>51</v>
      </c>
      <c r="D27" s="16">
        <f t="shared" si="1"/>
        <v>13.8</v>
      </c>
      <c r="E27" s="18">
        <f t="shared" si="2"/>
        <v>12.1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1332000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153000</v>
      </c>
      <c r="P27" s="17">
        <v>1092000</v>
      </c>
      <c r="Q27" s="17">
        <v>87000</v>
      </c>
      <c r="R27" s="19">
        <v>1365000</v>
      </c>
      <c r="S27" s="20">
        <v>12.4</v>
      </c>
      <c r="T27" s="21">
        <v>14.2</v>
      </c>
      <c r="U27" s="19">
        <v>110250</v>
      </c>
      <c r="V27" s="17">
        <v>96335</v>
      </c>
      <c r="W27" s="22">
        <v>0.9</v>
      </c>
      <c r="X27" s="23">
        <f t="shared" si="3"/>
        <v>100</v>
      </c>
      <c r="Y27" s="17">
        <v>360107</v>
      </c>
      <c r="Z27" s="17">
        <v>418682</v>
      </c>
      <c r="AA27" s="17">
        <v>462671</v>
      </c>
      <c r="AB27" s="17">
        <v>362837</v>
      </c>
      <c r="AC27" s="15" t="s">
        <v>36</v>
      </c>
    </row>
    <row r="28" spans="1:29">
      <c r="A28" s="13" t="str">
        <f t="shared" si="0"/>
        <v>OverStock</v>
      </c>
      <c r="B28" s="14" t="s">
        <v>70</v>
      </c>
      <c r="C28" s="15" t="s">
        <v>51</v>
      </c>
      <c r="D28" s="16">
        <f t="shared" si="1"/>
        <v>11.3</v>
      </c>
      <c r="E28" s="18">
        <f t="shared" si="2"/>
        <v>13.6</v>
      </c>
      <c r="F28" s="16" t="str">
        <f>IFERROR(VLOOKUP(B28,#REF!,6,FALSE),"")</f>
        <v/>
      </c>
      <c r="G28" s="17">
        <v>426000</v>
      </c>
      <c r="H28" s="17">
        <v>0</v>
      </c>
      <c r="I28" s="17" t="str">
        <f>IFERROR(VLOOKUP(B28,#REF!,9,FALSE),"")</f>
        <v/>
      </c>
      <c r="J28" s="17">
        <v>189000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156000</v>
      </c>
      <c r="Q28" s="17">
        <v>33000</v>
      </c>
      <c r="R28" s="19">
        <v>615000</v>
      </c>
      <c r="S28" s="20">
        <v>44.3</v>
      </c>
      <c r="T28" s="21">
        <v>36.799999999999997</v>
      </c>
      <c r="U28" s="19">
        <v>13875</v>
      </c>
      <c r="V28" s="17">
        <v>16730</v>
      </c>
      <c r="W28" s="22">
        <v>1.2</v>
      </c>
      <c r="X28" s="23">
        <f t="shared" si="3"/>
        <v>100</v>
      </c>
      <c r="Y28" s="17">
        <v>78179</v>
      </c>
      <c r="Z28" s="17">
        <v>68171</v>
      </c>
      <c r="AA28" s="17">
        <v>82268</v>
      </c>
      <c r="AB28" s="17">
        <v>29566</v>
      </c>
      <c r="AC28" s="15" t="s">
        <v>36</v>
      </c>
    </row>
    <row r="29" spans="1:29">
      <c r="A29" s="13" t="str">
        <f t="shared" si="0"/>
        <v>OverStock</v>
      </c>
      <c r="B29" s="14" t="s">
        <v>71</v>
      </c>
      <c r="C29" s="15" t="s">
        <v>51</v>
      </c>
      <c r="D29" s="16">
        <f t="shared" si="1"/>
        <v>15</v>
      </c>
      <c r="E29" s="18">
        <f t="shared" si="2"/>
        <v>43.2</v>
      </c>
      <c r="F29" s="16" t="str">
        <f>IFERROR(VLOOKUP(B29,#REF!,6,FALSE),"")</f>
        <v/>
      </c>
      <c r="G29" s="17">
        <v>25000</v>
      </c>
      <c r="H29" s="17">
        <v>0</v>
      </c>
      <c r="I29" s="17" t="str">
        <f>IFERROR(VLOOKUP(B29,#REF!,9,FALSE),"")</f>
        <v/>
      </c>
      <c r="J29" s="17">
        <v>67500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67500</v>
      </c>
      <c r="Q29" s="17">
        <v>0</v>
      </c>
      <c r="R29" s="19">
        <v>92500</v>
      </c>
      <c r="S29" s="20">
        <v>59.2</v>
      </c>
      <c r="T29" s="21">
        <v>20.6</v>
      </c>
      <c r="U29" s="19">
        <v>1563</v>
      </c>
      <c r="V29" s="17">
        <v>4499</v>
      </c>
      <c r="W29" s="22">
        <v>2.9</v>
      </c>
      <c r="X29" s="23">
        <f t="shared" si="3"/>
        <v>150</v>
      </c>
      <c r="Y29" s="17">
        <v>14586</v>
      </c>
      <c r="Z29" s="17">
        <v>13878</v>
      </c>
      <c r="AA29" s="17">
        <v>28494</v>
      </c>
      <c r="AB29" s="17">
        <v>13138</v>
      </c>
      <c r="AC29" s="15" t="s">
        <v>36</v>
      </c>
    </row>
    <row r="30" spans="1:29">
      <c r="A30" s="13" t="str">
        <f t="shared" si="0"/>
        <v>OverStock</v>
      </c>
      <c r="B30" s="14" t="s">
        <v>72</v>
      </c>
      <c r="C30" s="15" t="s">
        <v>51</v>
      </c>
      <c r="D30" s="16">
        <f t="shared" si="1"/>
        <v>19</v>
      </c>
      <c r="E30" s="18">
        <f t="shared" si="2"/>
        <v>10.7</v>
      </c>
      <c r="F30" s="16" t="str">
        <f>IFERROR(VLOOKUP(B30,#REF!,6,FALSE),"")</f>
        <v/>
      </c>
      <c r="G30" s="17">
        <v>1515000</v>
      </c>
      <c r="H30" s="17">
        <v>300000</v>
      </c>
      <c r="I30" s="17" t="str">
        <f>IFERROR(VLOOKUP(B30,#REF!,9,FALSE),"")</f>
        <v/>
      </c>
      <c r="J30" s="17">
        <v>12000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3000</v>
      </c>
      <c r="P30" s="17">
        <v>6000</v>
      </c>
      <c r="Q30" s="17">
        <v>3000</v>
      </c>
      <c r="R30" s="19">
        <v>1524000</v>
      </c>
      <c r="S30" s="20">
        <v>1354.7</v>
      </c>
      <c r="T30" s="21">
        <v>2415.1999999999998</v>
      </c>
      <c r="U30" s="19">
        <v>1125</v>
      </c>
      <c r="V30" s="17">
        <v>631</v>
      </c>
      <c r="W30" s="22">
        <v>0.6</v>
      </c>
      <c r="X30" s="23">
        <f t="shared" si="3"/>
        <v>100</v>
      </c>
      <c r="Y30" s="17">
        <v>0</v>
      </c>
      <c r="Z30" s="17">
        <v>1846</v>
      </c>
      <c r="AA30" s="17">
        <v>7118</v>
      </c>
      <c r="AB30" s="17">
        <v>17698</v>
      </c>
      <c r="AC30" s="15" t="s">
        <v>36</v>
      </c>
    </row>
    <row r="31" spans="1:29">
      <c r="A31" s="13" t="str">
        <f t="shared" si="0"/>
        <v>OverStock</v>
      </c>
      <c r="B31" s="14" t="s">
        <v>73</v>
      </c>
      <c r="C31" s="15" t="s">
        <v>51</v>
      </c>
      <c r="D31" s="16" t="str">
        <f t="shared" si="1"/>
        <v>--</v>
      </c>
      <c r="E31" s="18">
        <f t="shared" si="2"/>
        <v>336</v>
      </c>
      <c r="F31" s="16" t="str">
        <f>IFERROR(VLOOKUP(B31,#REF!,6,FALSE),"")</f>
        <v/>
      </c>
      <c r="G31" s="17">
        <v>135000</v>
      </c>
      <c r="H31" s="17">
        <v>0</v>
      </c>
      <c r="I31" s="17" t="str">
        <f>IFERROR(VLOOKUP(B31,#REF!,9,FALSE),"")</f>
        <v/>
      </c>
      <c r="J31" s="17">
        <v>252000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252000</v>
      </c>
      <c r="Q31" s="17">
        <v>0</v>
      </c>
      <c r="R31" s="19">
        <v>387000</v>
      </c>
      <c r="S31" s="20">
        <v>516</v>
      </c>
      <c r="T31" s="21" t="s">
        <v>34</v>
      </c>
      <c r="U31" s="19">
        <v>750</v>
      </c>
      <c r="V31" s="17" t="s">
        <v>34</v>
      </c>
      <c r="W31" s="22" t="s">
        <v>35</v>
      </c>
      <c r="X31" s="23" t="str">
        <f t="shared" si="3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36</v>
      </c>
    </row>
    <row r="32" spans="1:29">
      <c r="A32" s="13" t="str">
        <f t="shared" si="0"/>
        <v>ZeroZero</v>
      </c>
      <c r="B32" s="14" t="s">
        <v>74</v>
      </c>
      <c r="C32" s="15" t="s">
        <v>51</v>
      </c>
      <c r="D32" s="16" t="str">
        <f t="shared" si="1"/>
        <v>--</v>
      </c>
      <c r="E32" s="18" t="str">
        <f t="shared" si="2"/>
        <v>前八週無拉料</v>
      </c>
      <c r="F32" s="16" t="str">
        <f>IFERROR(VLOOKUP(B32,#REF!,6,FALSE),"")</f>
        <v/>
      </c>
      <c r="G32" s="17">
        <v>390000</v>
      </c>
      <c r="H32" s="17">
        <v>120000</v>
      </c>
      <c r="I32" s="17" t="str">
        <f>IFERROR(VLOOKUP(B32,#REF!,9,FALSE),"")</f>
        <v/>
      </c>
      <c r="J32" s="17">
        <v>60000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60000</v>
      </c>
      <c r="Q32" s="17">
        <v>0</v>
      </c>
      <c r="R32" s="19">
        <v>450000</v>
      </c>
      <c r="S32" s="20" t="s">
        <v>34</v>
      </c>
      <c r="T32" s="21" t="s">
        <v>34</v>
      </c>
      <c r="U32" s="19">
        <v>0</v>
      </c>
      <c r="V32" s="17" t="s">
        <v>34</v>
      </c>
      <c r="W32" s="22" t="s">
        <v>35</v>
      </c>
      <c r="X32" s="23" t="str">
        <f t="shared" si="3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36</v>
      </c>
    </row>
    <row r="33" spans="1:29">
      <c r="A33" s="13" t="str">
        <f t="shared" si="0"/>
        <v>FCST</v>
      </c>
      <c r="B33" s="14" t="s">
        <v>75</v>
      </c>
      <c r="C33" s="15" t="s">
        <v>51</v>
      </c>
      <c r="D33" s="16">
        <f t="shared" si="1"/>
        <v>19</v>
      </c>
      <c r="E33" s="18" t="str">
        <f t="shared" si="2"/>
        <v>前八週無拉料</v>
      </c>
      <c r="F33" s="16" t="str">
        <f>IFERROR(VLOOKUP(B33,#REF!,6,FALSE),"")</f>
        <v/>
      </c>
      <c r="G33" s="17">
        <v>288000</v>
      </c>
      <c r="H33" s="17">
        <v>45000</v>
      </c>
      <c r="I33" s="17" t="str">
        <f>IFERROR(VLOOKUP(B33,#REF!,9,FALSE),"")</f>
        <v/>
      </c>
      <c r="J33" s="17">
        <v>69000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48000</v>
      </c>
      <c r="Q33" s="17">
        <v>21000</v>
      </c>
      <c r="R33" s="19">
        <v>357000</v>
      </c>
      <c r="S33" s="20" t="s">
        <v>34</v>
      </c>
      <c r="T33" s="21">
        <v>98.3</v>
      </c>
      <c r="U33" s="19">
        <v>0</v>
      </c>
      <c r="V33" s="17">
        <v>3631</v>
      </c>
      <c r="W33" s="22" t="s">
        <v>38</v>
      </c>
      <c r="X33" s="23" t="str">
        <f t="shared" si="3"/>
        <v>F</v>
      </c>
      <c r="Y33" s="17">
        <v>10854</v>
      </c>
      <c r="Z33" s="17">
        <v>5796</v>
      </c>
      <c r="AA33" s="17">
        <v>16260</v>
      </c>
      <c r="AB33" s="17">
        <v>1110</v>
      </c>
      <c r="AC33" s="15" t="s">
        <v>36</v>
      </c>
    </row>
    <row r="34" spans="1:29">
      <c r="A34" s="13" t="str">
        <f t="shared" si="0"/>
        <v>FCST</v>
      </c>
      <c r="B34" s="14" t="s">
        <v>76</v>
      </c>
      <c r="C34" s="15" t="s">
        <v>51</v>
      </c>
      <c r="D34" s="16">
        <f t="shared" si="1"/>
        <v>0</v>
      </c>
      <c r="E34" s="18" t="str">
        <f t="shared" si="2"/>
        <v>前八週無拉料</v>
      </c>
      <c r="F34" s="16" t="str">
        <f>IFERROR(VLOOKUP(B34,#REF!,6,FALSE),"")</f>
        <v/>
      </c>
      <c r="G34" s="17">
        <v>0</v>
      </c>
      <c r="H34" s="17">
        <v>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0</v>
      </c>
      <c r="S34" s="20" t="s">
        <v>34</v>
      </c>
      <c r="T34" s="21">
        <v>0</v>
      </c>
      <c r="U34" s="19">
        <v>0</v>
      </c>
      <c r="V34" s="17">
        <v>1</v>
      </c>
      <c r="W34" s="22" t="s">
        <v>38</v>
      </c>
      <c r="X34" s="23" t="str">
        <f t="shared" si="3"/>
        <v>F</v>
      </c>
      <c r="Y34" s="17">
        <v>1505</v>
      </c>
      <c r="Z34" s="17">
        <v>0</v>
      </c>
      <c r="AA34" s="17">
        <v>14</v>
      </c>
      <c r="AB34" s="17">
        <v>0</v>
      </c>
      <c r="AC34" s="15" t="s">
        <v>36</v>
      </c>
    </row>
    <row r="35" spans="1:29">
      <c r="A35" s="13" t="str">
        <f t="shared" si="0"/>
        <v>FCST</v>
      </c>
      <c r="B35" s="14" t="s">
        <v>77</v>
      </c>
      <c r="C35" s="15" t="s">
        <v>51</v>
      </c>
      <c r="D35" s="16">
        <f t="shared" si="1"/>
        <v>12.3</v>
      </c>
      <c r="E35" s="18" t="str">
        <f t="shared" si="2"/>
        <v>前八週無拉料</v>
      </c>
      <c r="F35" s="16" t="str">
        <f>IFERROR(VLOOKUP(B35,#REF!,6,FALSE),"")</f>
        <v/>
      </c>
      <c r="G35" s="17">
        <v>171000</v>
      </c>
      <c r="H35" s="17">
        <v>90000</v>
      </c>
      <c r="I35" s="17" t="str">
        <f>IFERROR(VLOOKUP(B35,#REF!,9,FALSE),"")</f>
        <v/>
      </c>
      <c r="J35" s="17">
        <v>9000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3000</v>
      </c>
      <c r="Q35" s="17">
        <v>6000</v>
      </c>
      <c r="R35" s="19">
        <v>180000</v>
      </c>
      <c r="S35" s="20" t="s">
        <v>34</v>
      </c>
      <c r="T35" s="21">
        <v>245.9</v>
      </c>
      <c r="U35" s="19">
        <v>0</v>
      </c>
      <c r="V35" s="17">
        <v>732</v>
      </c>
      <c r="W35" s="22" t="s">
        <v>38</v>
      </c>
      <c r="X35" s="23" t="str">
        <f t="shared" si="3"/>
        <v>F</v>
      </c>
      <c r="Y35" s="17">
        <v>0</v>
      </c>
      <c r="Z35" s="17">
        <v>2752</v>
      </c>
      <c r="AA35" s="17">
        <v>7118</v>
      </c>
      <c r="AB35" s="17">
        <v>17698</v>
      </c>
      <c r="AC35" s="15" t="s">
        <v>36</v>
      </c>
    </row>
    <row r="36" spans="1:29">
      <c r="A36" s="13" t="str">
        <f t="shared" ref="A36:A67" si="4">IF(OR(U36=0,LEN(U36)=0)*OR(V36=0,LEN(V36)=0),IF(R36&gt;0,"ZeroZero","None"),IF(IF(LEN(S36)=0,0,S36)&gt;24,"OverStock",IF(U36=0,"FCST","Normal")))</f>
        <v>ZeroZero</v>
      </c>
      <c r="B36" s="14" t="s">
        <v>78</v>
      </c>
      <c r="C36" s="15" t="s">
        <v>51</v>
      </c>
      <c r="D36" s="16" t="str">
        <f t="shared" ref="D36:D67" si="5">IF(OR(V36=0,LEN(V36)=0),"--",ROUND(J36/V36,1))</f>
        <v>--</v>
      </c>
      <c r="E36" s="18" t="str">
        <f t="shared" ref="E36:E67" si="6">IF(U36=0,"前八週無拉料",ROUND(J36/U36,1))</f>
        <v>前八週無拉料</v>
      </c>
      <c r="F36" s="16" t="str">
        <f>IFERROR(VLOOKUP(B36,#REF!,6,FALSE),"")</f>
        <v/>
      </c>
      <c r="G36" s="17">
        <v>200000</v>
      </c>
      <c r="H36" s="17">
        <v>35000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200000</v>
      </c>
      <c r="S36" s="20" t="s">
        <v>34</v>
      </c>
      <c r="T36" s="21" t="s">
        <v>34</v>
      </c>
      <c r="U36" s="19">
        <v>0</v>
      </c>
      <c r="V36" s="17" t="s">
        <v>34</v>
      </c>
      <c r="W36" s="22" t="s">
        <v>35</v>
      </c>
      <c r="X36" s="23" t="str">
        <f t="shared" ref="X36:X67" si="7">IF($W36="E","E",IF($W36="F","F",IF($W36&lt;0.5,50,IF($W36&lt;2,100,150))))</f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36</v>
      </c>
    </row>
    <row r="37" spans="1:29">
      <c r="A37" s="13" t="str">
        <f t="shared" si="4"/>
        <v>Normal</v>
      </c>
      <c r="B37" s="14" t="s">
        <v>79</v>
      </c>
      <c r="C37" s="15" t="s">
        <v>51</v>
      </c>
      <c r="D37" s="16" t="str">
        <f t="shared" si="5"/>
        <v>--</v>
      </c>
      <c r="E37" s="18">
        <f t="shared" si="6"/>
        <v>7.1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40000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40000</v>
      </c>
      <c r="R37" s="19">
        <v>40000</v>
      </c>
      <c r="S37" s="20">
        <v>7.1</v>
      </c>
      <c r="T37" s="21" t="s">
        <v>34</v>
      </c>
      <c r="U37" s="19">
        <v>5625</v>
      </c>
      <c r="V37" s="17" t="s">
        <v>34</v>
      </c>
      <c r="W37" s="22" t="s">
        <v>35</v>
      </c>
      <c r="X37" s="23" t="str">
        <f t="shared" si="7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36</v>
      </c>
    </row>
    <row r="38" spans="1:29">
      <c r="A38" s="13" t="str">
        <f t="shared" si="4"/>
        <v>Normal</v>
      </c>
      <c r="B38" s="14" t="s">
        <v>80</v>
      </c>
      <c r="C38" s="15" t="s">
        <v>51</v>
      </c>
      <c r="D38" s="16">
        <f t="shared" si="5"/>
        <v>1.8</v>
      </c>
      <c r="E38" s="18">
        <f t="shared" si="6"/>
        <v>2.2000000000000002</v>
      </c>
      <c r="F38" s="16" t="str">
        <f>IFERROR(VLOOKUP(B38,#REF!,6,FALSE),"")</f>
        <v/>
      </c>
      <c r="G38" s="17">
        <v>4390000</v>
      </c>
      <c r="H38" s="17">
        <v>1860000</v>
      </c>
      <c r="I38" s="17" t="str">
        <f>IFERROR(VLOOKUP(B38,#REF!,9,FALSE),"")</f>
        <v/>
      </c>
      <c r="J38" s="17">
        <v>500000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500000</v>
      </c>
      <c r="P38" s="17">
        <v>0</v>
      </c>
      <c r="Q38" s="17">
        <v>0</v>
      </c>
      <c r="R38" s="19">
        <v>5000000</v>
      </c>
      <c r="S38" s="20">
        <v>22.4</v>
      </c>
      <c r="T38" s="21">
        <v>18.399999999999999</v>
      </c>
      <c r="U38" s="19">
        <v>223125</v>
      </c>
      <c r="V38" s="17">
        <v>271061</v>
      </c>
      <c r="W38" s="22">
        <v>1.2</v>
      </c>
      <c r="X38" s="23">
        <f t="shared" si="7"/>
        <v>100</v>
      </c>
      <c r="Y38" s="17">
        <v>952286</v>
      </c>
      <c r="Z38" s="17">
        <v>1112669</v>
      </c>
      <c r="AA38" s="17">
        <v>1236846</v>
      </c>
      <c r="AB38" s="17">
        <v>691413</v>
      </c>
      <c r="AC38" s="15" t="s">
        <v>36</v>
      </c>
    </row>
    <row r="39" spans="1:29">
      <c r="A39" s="13" t="str">
        <f t="shared" si="4"/>
        <v>OverStock</v>
      </c>
      <c r="B39" s="14" t="s">
        <v>81</v>
      </c>
      <c r="C39" s="15" t="s">
        <v>51</v>
      </c>
      <c r="D39" s="16">
        <f t="shared" si="5"/>
        <v>17.100000000000001</v>
      </c>
      <c r="E39" s="18">
        <f t="shared" si="6"/>
        <v>80</v>
      </c>
      <c r="F39" s="16" t="str">
        <f>IFERROR(VLOOKUP(B39,#REF!,6,FALSE),"")</f>
        <v/>
      </c>
      <c r="G39" s="17">
        <v>90000</v>
      </c>
      <c r="H39" s="17">
        <v>0</v>
      </c>
      <c r="I39" s="17" t="str">
        <f>IFERROR(VLOOKUP(B39,#REF!,9,FALSE),"")</f>
        <v/>
      </c>
      <c r="J39" s="17">
        <v>100000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100000</v>
      </c>
      <c r="Q39" s="17">
        <v>0</v>
      </c>
      <c r="R39" s="19">
        <v>215000</v>
      </c>
      <c r="S39" s="20">
        <v>172</v>
      </c>
      <c r="T39" s="21">
        <v>36.700000000000003</v>
      </c>
      <c r="U39" s="19">
        <v>1250</v>
      </c>
      <c r="V39" s="17">
        <v>5861</v>
      </c>
      <c r="W39" s="22">
        <v>4.7</v>
      </c>
      <c r="X39" s="23">
        <f t="shared" si="7"/>
        <v>150</v>
      </c>
      <c r="Y39" s="17">
        <v>0</v>
      </c>
      <c r="Z39" s="17">
        <v>37817</v>
      </c>
      <c r="AA39" s="17">
        <v>24512</v>
      </c>
      <c r="AB39" s="17">
        <v>0</v>
      </c>
      <c r="AC39" s="15" t="s">
        <v>36</v>
      </c>
    </row>
    <row r="40" spans="1:29">
      <c r="A40" s="13" t="str">
        <f t="shared" si="4"/>
        <v>ZeroZero</v>
      </c>
      <c r="B40" s="14" t="s">
        <v>82</v>
      </c>
      <c r="C40" s="15" t="s">
        <v>51</v>
      </c>
      <c r="D40" s="16" t="str">
        <f t="shared" si="5"/>
        <v>--</v>
      </c>
      <c r="E40" s="18" t="str">
        <f t="shared" si="6"/>
        <v>前八週無拉料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3000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3000</v>
      </c>
      <c r="R40" s="19">
        <v>3000</v>
      </c>
      <c r="S40" s="20" t="s">
        <v>34</v>
      </c>
      <c r="T40" s="21" t="s">
        <v>34</v>
      </c>
      <c r="U40" s="19">
        <v>0</v>
      </c>
      <c r="V40" s="17">
        <v>0</v>
      </c>
      <c r="W40" s="22" t="s">
        <v>35</v>
      </c>
      <c r="X40" s="23" t="str">
        <f t="shared" si="7"/>
        <v>E</v>
      </c>
      <c r="Y40" s="17">
        <v>955</v>
      </c>
      <c r="Z40" s="17">
        <v>0</v>
      </c>
      <c r="AA40" s="17">
        <v>0</v>
      </c>
      <c r="AB40" s="17">
        <v>0</v>
      </c>
      <c r="AC40" s="15" t="s">
        <v>36</v>
      </c>
    </row>
    <row r="41" spans="1:29">
      <c r="A41" s="13" t="str">
        <f t="shared" si="4"/>
        <v>ZeroZero</v>
      </c>
      <c r="B41" s="14" t="s">
        <v>83</v>
      </c>
      <c r="C41" s="15" t="s">
        <v>51</v>
      </c>
      <c r="D41" s="16" t="str">
        <f t="shared" si="5"/>
        <v>--</v>
      </c>
      <c r="E41" s="18" t="str">
        <f t="shared" si="6"/>
        <v>前八週無拉料</v>
      </c>
      <c r="F41" s="16" t="str">
        <f>IFERROR(VLOOKUP(B41,#REF!,6,FALSE),"")</f>
        <v/>
      </c>
      <c r="G41" s="17">
        <v>165000</v>
      </c>
      <c r="H41" s="17">
        <v>45000</v>
      </c>
      <c r="I41" s="17" t="str">
        <f>IFERROR(VLOOKUP(B41,#REF!,9,FALSE),"")</f>
        <v/>
      </c>
      <c r="J41" s="17">
        <v>40000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40000</v>
      </c>
      <c r="Q41" s="17">
        <v>0</v>
      </c>
      <c r="R41" s="19">
        <v>205000</v>
      </c>
      <c r="S41" s="20" t="s">
        <v>34</v>
      </c>
      <c r="T41" s="21" t="s">
        <v>34</v>
      </c>
      <c r="U41" s="19">
        <v>0</v>
      </c>
      <c r="V41" s="17" t="s">
        <v>34</v>
      </c>
      <c r="W41" s="22" t="s">
        <v>35</v>
      </c>
      <c r="X41" s="23" t="str">
        <f t="shared" si="7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36</v>
      </c>
    </row>
    <row r="42" spans="1:29">
      <c r="A42" s="13" t="str">
        <f t="shared" si="4"/>
        <v>FCST</v>
      </c>
      <c r="B42" s="14" t="s">
        <v>84</v>
      </c>
      <c r="C42" s="15" t="s">
        <v>51</v>
      </c>
      <c r="D42" s="16">
        <f t="shared" si="5"/>
        <v>0</v>
      </c>
      <c r="E42" s="18" t="str">
        <f t="shared" si="6"/>
        <v>前八週無拉料</v>
      </c>
      <c r="F42" s="16" t="str">
        <f>IFERROR(VLOOKUP(B42,#REF!,6,FALSE),"")</f>
        <v/>
      </c>
      <c r="G42" s="17">
        <v>1740000</v>
      </c>
      <c r="H42" s="17">
        <v>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1740000</v>
      </c>
      <c r="S42" s="20" t="s">
        <v>34</v>
      </c>
      <c r="T42" s="21">
        <v>122.3</v>
      </c>
      <c r="U42" s="19">
        <v>0</v>
      </c>
      <c r="V42" s="17">
        <v>14227</v>
      </c>
      <c r="W42" s="22" t="s">
        <v>38</v>
      </c>
      <c r="X42" s="23" t="str">
        <f t="shared" si="7"/>
        <v>F</v>
      </c>
      <c r="Y42" s="17">
        <v>60831</v>
      </c>
      <c r="Z42" s="17">
        <v>67738</v>
      </c>
      <c r="AA42" s="17">
        <v>31116</v>
      </c>
      <c r="AB42" s="17">
        <v>27279</v>
      </c>
      <c r="AC42" s="15" t="s">
        <v>36</v>
      </c>
    </row>
    <row r="43" spans="1:29">
      <c r="A43" s="13" t="str">
        <f t="shared" si="4"/>
        <v>ZeroZero</v>
      </c>
      <c r="B43" s="14" t="s">
        <v>85</v>
      </c>
      <c r="C43" s="15" t="s">
        <v>51</v>
      </c>
      <c r="D43" s="16" t="str">
        <f t="shared" si="5"/>
        <v>--</v>
      </c>
      <c r="E43" s="18" t="str">
        <f t="shared" si="6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45000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45000</v>
      </c>
      <c r="Q43" s="17">
        <v>0</v>
      </c>
      <c r="R43" s="19">
        <v>45000</v>
      </c>
      <c r="S43" s="20" t="s">
        <v>34</v>
      </c>
      <c r="T43" s="21" t="s">
        <v>34</v>
      </c>
      <c r="U43" s="19">
        <v>0</v>
      </c>
      <c r="V43" s="17" t="s">
        <v>34</v>
      </c>
      <c r="W43" s="22" t="s">
        <v>35</v>
      </c>
      <c r="X43" s="23" t="str">
        <f t="shared" si="7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36</v>
      </c>
    </row>
    <row r="44" spans="1:29">
      <c r="A44" s="13" t="str">
        <f t="shared" si="4"/>
        <v>FCST</v>
      </c>
      <c r="B44" s="14" t="s">
        <v>185</v>
      </c>
      <c r="C44" s="15" t="s">
        <v>186</v>
      </c>
      <c r="D44" s="16">
        <f t="shared" si="5"/>
        <v>0</v>
      </c>
      <c r="E44" s="18" t="str">
        <f t="shared" si="6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0</v>
      </c>
      <c r="S44" s="20" t="s">
        <v>34</v>
      </c>
      <c r="T44" s="21">
        <v>0</v>
      </c>
      <c r="U44" s="19">
        <v>0</v>
      </c>
      <c r="V44" s="17">
        <v>167</v>
      </c>
      <c r="W44" s="22" t="s">
        <v>38</v>
      </c>
      <c r="X44" s="23" t="str">
        <f t="shared" si="7"/>
        <v>F</v>
      </c>
      <c r="Y44" s="17">
        <v>1500</v>
      </c>
      <c r="Z44" s="17">
        <v>0</v>
      </c>
      <c r="AA44" s="17">
        <v>0</v>
      </c>
      <c r="AB44" s="17">
        <v>0</v>
      </c>
      <c r="AC44" s="15" t="s">
        <v>36</v>
      </c>
    </row>
    <row r="45" spans="1:29">
      <c r="A45" s="13" t="str">
        <f t="shared" si="4"/>
        <v>FCST</v>
      </c>
      <c r="B45" s="14" t="s">
        <v>187</v>
      </c>
      <c r="C45" s="15" t="s">
        <v>186</v>
      </c>
      <c r="D45" s="16">
        <f t="shared" si="5"/>
        <v>0</v>
      </c>
      <c r="E45" s="18" t="str">
        <f t="shared" si="6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0</v>
      </c>
      <c r="S45" s="20" t="s">
        <v>34</v>
      </c>
      <c r="T45" s="21">
        <v>0</v>
      </c>
      <c r="U45" s="19">
        <v>0</v>
      </c>
      <c r="V45" s="17">
        <v>20</v>
      </c>
      <c r="W45" s="22" t="s">
        <v>38</v>
      </c>
      <c r="X45" s="23" t="str">
        <f t="shared" si="7"/>
        <v>F</v>
      </c>
      <c r="Y45" s="17">
        <v>3000</v>
      </c>
      <c r="Z45" s="17">
        <v>0</v>
      </c>
      <c r="AA45" s="17">
        <v>0</v>
      </c>
      <c r="AB45" s="17">
        <v>0</v>
      </c>
      <c r="AC45" s="15" t="s">
        <v>36</v>
      </c>
    </row>
    <row r="46" spans="1:29">
      <c r="A46" s="13" t="str">
        <f t="shared" si="4"/>
        <v>FCST</v>
      </c>
      <c r="B46" s="14" t="s">
        <v>188</v>
      </c>
      <c r="C46" s="15" t="s">
        <v>186</v>
      </c>
      <c r="D46" s="16">
        <f t="shared" si="5"/>
        <v>4.5999999999999996</v>
      </c>
      <c r="E46" s="18" t="str">
        <f t="shared" si="6"/>
        <v>前八週無拉料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20000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20000</v>
      </c>
      <c r="Q46" s="17">
        <v>0</v>
      </c>
      <c r="R46" s="19">
        <v>20000</v>
      </c>
      <c r="S46" s="20" t="s">
        <v>34</v>
      </c>
      <c r="T46" s="21">
        <v>4.5999999999999996</v>
      </c>
      <c r="U46" s="19">
        <v>0</v>
      </c>
      <c r="V46" s="17">
        <v>4385</v>
      </c>
      <c r="W46" s="22" t="s">
        <v>38</v>
      </c>
      <c r="X46" s="23" t="str">
        <f t="shared" si="7"/>
        <v>F</v>
      </c>
      <c r="Y46" s="17">
        <v>16220</v>
      </c>
      <c r="Z46" s="17">
        <v>16917</v>
      </c>
      <c r="AA46" s="17">
        <v>12460</v>
      </c>
      <c r="AB46" s="17">
        <v>2661</v>
      </c>
      <c r="AC46" s="15" t="s">
        <v>36</v>
      </c>
    </row>
    <row r="47" spans="1:29">
      <c r="A47" s="13" t="str">
        <f t="shared" si="4"/>
        <v>Normal</v>
      </c>
      <c r="B47" s="14" t="s">
        <v>189</v>
      </c>
      <c r="C47" s="15" t="s">
        <v>186</v>
      </c>
      <c r="D47" s="16">
        <f t="shared" si="5"/>
        <v>0</v>
      </c>
      <c r="E47" s="18">
        <f t="shared" si="6"/>
        <v>0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0</v>
      </c>
      <c r="S47" s="20">
        <v>0</v>
      </c>
      <c r="T47" s="21">
        <v>0</v>
      </c>
      <c r="U47" s="19">
        <v>625</v>
      </c>
      <c r="V47" s="17">
        <v>237</v>
      </c>
      <c r="W47" s="22">
        <v>0.4</v>
      </c>
      <c r="X47" s="23">
        <f t="shared" si="7"/>
        <v>50</v>
      </c>
      <c r="Y47" s="17">
        <v>0</v>
      </c>
      <c r="Z47" s="17">
        <v>1331</v>
      </c>
      <c r="AA47" s="17">
        <v>1244</v>
      </c>
      <c r="AB47" s="17">
        <v>0</v>
      </c>
      <c r="AC47" s="15" t="s">
        <v>36</v>
      </c>
    </row>
    <row r="48" spans="1:29">
      <c r="A48" s="13" t="str">
        <f t="shared" si="4"/>
        <v>Normal</v>
      </c>
      <c r="B48" s="14" t="s">
        <v>190</v>
      </c>
      <c r="C48" s="15" t="s">
        <v>186</v>
      </c>
      <c r="D48" s="16">
        <f t="shared" si="5"/>
        <v>5.6</v>
      </c>
      <c r="E48" s="18">
        <f t="shared" si="6"/>
        <v>8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5000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5000</v>
      </c>
      <c r="Q48" s="17">
        <v>0</v>
      </c>
      <c r="R48" s="19">
        <v>5000</v>
      </c>
      <c r="S48" s="20">
        <v>8</v>
      </c>
      <c r="T48" s="21">
        <v>5.6</v>
      </c>
      <c r="U48" s="19">
        <v>625</v>
      </c>
      <c r="V48" s="17">
        <v>889</v>
      </c>
      <c r="W48" s="22">
        <v>1.4</v>
      </c>
      <c r="X48" s="23">
        <f t="shared" si="7"/>
        <v>100</v>
      </c>
      <c r="Y48" s="17">
        <v>0</v>
      </c>
      <c r="Z48" s="17">
        <v>7016</v>
      </c>
      <c r="AA48" s="17">
        <v>5617</v>
      </c>
      <c r="AB48" s="17">
        <v>0</v>
      </c>
      <c r="AC48" s="15" t="s">
        <v>36</v>
      </c>
    </row>
    <row r="49" spans="1:29">
      <c r="A49" s="13" t="str">
        <f t="shared" si="4"/>
        <v>FCST</v>
      </c>
      <c r="B49" s="14" t="s">
        <v>191</v>
      </c>
      <c r="C49" s="15" t="s">
        <v>186</v>
      </c>
      <c r="D49" s="16">
        <f t="shared" si="5"/>
        <v>0</v>
      </c>
      <c r="E49" s="18" t="str">
        <f t="shared" si="6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0</v>
      </c>
      <c r="S49" s="20" t="s">
        <v>34</v>
      </c>
      <c r="T49" s="21">
        <v>0</v>
      </c>
      <c r="U49" s="19">
        <v>0</v>
      </c>
      <c r="V49" s="17">
        <v>55</v>
      </c>
      <c r="W49" s="22" t="s">
        <v>38</v>
      </c>
      <c r="X49" s="23" t="str">
        <f t="shared" si="7"/>
        <v>F</v>
      </c>
      <c r="Y49" s="17">
        <v>0</v>
      </c>
      <c r="Z49" s="17">
        <v>0</v>
      </c>
      <c r="AA49" s="17">
        <v>757</v>
      </c>
      <c r="AB49" s="17">
        <v>0</v>
      </c>
      <c r="AC49" s="15" t="s">
        <v>36</v>
      </c>
    </row>
    <row r="50" spans="1:29">
      <c r="A50" s="13" t="str">
        <f t="shared" si="4"/>
        <v>ZeroZero</v>
      </c>
      <c r="B50" s="14" t="s">
        <v>192</v>
      </c>
      <c r="C50" s="15" t="s">
        <v>186</v>
      </c>
      <c r="D50" s="16" t="str">
        <f t="shared" si="5"/>
        <v>--</v>
      </c>
      <c r="E50" s="18" t="str">
        <f t="shared" si="6"/>
        <v>前八週無拉料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4890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4890</v>
      </c>
      <c r="Q50" s="17">
        <v>0</v>
      </c>
      <c r="R50" s="19">
        <v>4890</v>
      </c>
      <c r="S50" s="20" t="s">
        <v>34</v>
      </c>
      <c r="T50" s="21" t="s">
        <v>34</v>
      </c>
      <c r="U50" s="19">
        <v>0</v>
      </c>
      <c r="V50" s="17" t="s">
        <v>34</v>
      </c>
      <c r="W50" s="22" t="s">
        <v>35</v>
      </c>
      <c r="X50" s="23" t="str">
        <f t="shared" si="7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36</v>
      </c>
    </row>
    <row r="51" spans="1:29">
      <c r="A51" s="13" t="str">
        <f t="shared" si="4"/>
        <v>FCST</v>
      </c>
      <c r="B51" s="14" t="s">
        <v>193</v>
      </c>
      <c r="C51" s="15" t="s">
        <v>186</v>
      </c>
      <c r="D51" s="16">
        <f t="shared" si="5"/>
        <v>0</v>
      </c>
      <c r="E51" s="18" t="str">
        <f t="shared" si="6"/>
        <v>前八週無拉料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0</v>
      </c>
      <c r="S51" s="20" t="s">
        <v>34</v>
      </c>
      <c r="T51" s="21">
        <v>0</v>
      </c>
      <c r="U51" s="19">
        <v>0</v>
      </c>
      <c r="V51" s="17">
        <v>2353</v>
      </c>
      <c r="W51" s="22" t="s">
        <v>38</v>
      </c>
      <c r="X51" s="23" t="str">
        <f t="shared" si="7"/>
        <v>F</v>
      </c>
      <c r="Y51" s="17">
        <v>0</v>
      </c>
      <c r="Z51" s="17">
        <v>0</v>
      </c>
      <c r="AA51" s="17">
        <v>40326</v>
      </c>
      <c r="AB51" s="17">
        <v>0</v>
      </c>
      <c r="AC51" s="15" t="s">
        <v>36</v>
      </c>
    </row>
    <row r="52" spans="1:29">
      <c r="A52" s="13" t="str">
        <f t="shared" si="4"/>
        <v>Normal</v>
      </c>
      <c r="B52" s="14" t="s">
        <v>86</v>
      </c>
      <c r="C52" s="15" t="s">
        <v>46</v>
      </c>
      <c r="D52" s="16" t="str">
        <f t="shared" si="5"/>
        <v>--</v>
      </c>
      <c r="E52" s="18">
        <f t="shared" si="6"/>
        <v>0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0</v>
      </c>
      <c r="Q52" s="17">
        <v>0</v>
      </c>
      <c r="R52" s="19">
        <v>0</v>
      </c>
      <c r="S52" s="20">
        <v>0</v>
      </c>
      <c r="T52" s="21" t="s">
        <v>34</v>
      </c>
      <c r="U52" s="19">
        <v>375</v>
      </c>
      <c r="V52" s="17" t="s">
        <v>34</v>
      </c>
      <c r="W52" s="22" t="s">
        <v>35</v>
      </c>
      <c r="X52" s="23" t="str">
        <f t="shared" si="7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36</v>
      </c>
    </row>
    <row r="53" spans="1:29">
      <c r="A53" s="13" t="str">
        <f t="shared" si="4"/>
        <v>OverStock</v>
      </c>
      <c r="B53" s="14" t="s">
        <v>87</v>
      </c>
      <c r="C53" s="15" t="s">
        <v>46</v>
      </c>
      <c r="D53" s="16">
        <f t="shared" si="5"/>
        <v>34.799999999999997</v>
      </c>
      <c r="E53" s="18">
        <f t="shared" si="6"/>
        <v>26.7</v>
      </c>
      <c r="F53" s="16" t="str">
        <f>IFERROR(VLOOKUP(B53,#REF!,6,FALSE),"")</f>
        <v/>
      </c>
      <c r="G53" s="17">
        <v>21000</v>
      </c>
      <c r="H53" s="17">
        <v>0</v>
      </c>
      <c r="I53" s="17" t="str">
        <f>IFERROR(VLOOKUP(B53,#REF!,9,FALSE),"")</f>
        <v/>
      </c>
      <c r="J53" s="17">
        <v>30000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18000</v>
      </c>
      <c r="Q53" s="17">
        <v>12000</v>
      </c>
      <c r="R53" s="19">
        <v>51000</v>
      </c>
      <c r="S53" s="20">
        <v>45.3</v>
      </c>
      <c r="T53" s="21">
        <v>59.2</v>
      </c>
      <c r="U53" s="19">
        <v>1125</v>
      </c>
      <c r="V53" s="17">
        <v>861</v>
      </c>
      <c r="W53" s="22">
        <v>0.8</v>
      </c>
      <c r="X53" s="23">
        <f t="shared" si="7"/>
        <v>100</v>
      </c>
      <c r="Y53" s="17">
        <v>4780</v>
      </c>
      <c r="Z53" s="17">
        <v>3000</v>
      </c>
      <c r="AA53" s="17">
        <v>4768</v>
      </c>
      <c r="AB53" s="17">
        <v>3168</v>
      </c>
      <c r="AC53" s="15" t="s">
        <v>36</v>
      </c>
    </row>
    <row r="54" spans="1:29">
      <c r="A54" s="13" t="str">
        <f t="shared" si="4"/>
        <v>Normal</v>
      </c>
      <c r="B54" s="14" t="s">
        <v>88</v>
      </c>
      <c r="C54" s="15" t="s">
        <v>46</v>
      </c>
      <c r="D54" s="16">
        <f t="shared" si="5"/>
        <v>0</v>
      </c>
      <c r="E54" s="18">
        <f t="shared" si="6"/>
        <v>0</v>
      </c>
      <c r="F54" s="16" t="str">
        <f>IFERROR(VLOOKUP(B54,#REF!,6,FALSE),"")</f>
        <v/>
      </c>
      <c r="G54" s="17">
        <v>30000</v>
      </c>
      <c r="H54" s="17">
        <v>6000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30000</v>
      </c>
      <c r="S54" s="20">
        <v>20</v>
      </c>
      <c r="T54" s="21">
        <v>13.5</v>
      </c>
      <c r="U54" s="19">
        <v>1500</v>
      </c>
      <c r="V54" s="17">
        <v>2219</v>
      </c>
      <c r="W54" s="22">
        <v>1.5</v>
      </c>
      <c r="X54" s="23">
        <f t="shared" si="7"/>
        <v>100</v>
      </c>
      <c r="Y54" s="17">
        <v>5460</v>
      </c>
      <c r="Z54" s="17">
        <v>9680</v>
      </c>
      <c r="AA54" s="17">
        <v>6330</v>
      </c>
      <c r="AB54" s="17">
        <v>0</v>
      </c>
      <c r="AC54" s="15" t="s">
        <v>36</v>
      </c>
    </row>
    <row r="55" spans="1:29">
      <c r="A55" s="13" t="str">
        <f t="shared" si="4"/>
        <v>OverStock</v>
      </c>
      <c r="B55" s="14" t="s">
        <v>89</v>
      </c>
      <c r="C55" s="15" t="s">
        <v>46</v>
      </c>
      <c r="D55" s="16">
        <f t="shared" si="5"/>
        <v>55.6</v>
      </c>
      <c r="E55" s="18">
        <f t="shared" si="6"/>
        <v>48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18000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18000</v>
      </c>
      <c r="Q55" s="17">
        <v>0</v>
      </c>
      <c r="R55" s="19">
        <v>18000</v>
      </c>
      <c r="S55" s="20">
        <v>48</v>
      </c>
      <c r="T55" s="21">
        <v>55.6</v>
      </c>
      <c r="U55" s="19">
        <v>375</v>
      </c>
      <c r="V55" s="17">
        <v>324</v>
      </c>
      <c r="W55" s="22">
        <v>0.9</v>
      </c>
      <c r="X55" s="23">
        <f t="shared" si="7"/>
        <v>100</v>
      </c>
      <c r="Y55" s="17">
        <v>1666</v>
      </c>
      <c r="Z55" s="17">
        <v>778</v>
      </c>
      <c r="AA55" s="17">
        <v>3110</v>
      </c>
      <c r="AB55" s="17">
        <v>0</v>
      </c>
      <c r="AC55" s="15" t="s">
        <v>36</v>
      </c>
    </row>
    <row r="56" spans="1:29">
      <c r="A56" s="13" t="str">
        <f t="shared" si="4"/>
        <v>Normal</v>
      </c>
      <c r="B56" s="14" t="s">
        <v>90</v>
      </c>
      <c r="C56" s="15" t="s">
        <v>33</v>
      </c>
      <c r="D56" s="16">
        <f t="shared" si="5"/>
        <v>1.7</v>
      </c>
      <c r="E56" s="18">
        <f t="shared" si="6"/>
        <v>1.9</v>
      </c>
      <c r="F56" s="16" t="str">
        <f>IFERROR(VLOOKUP(B56,#REF!,6,FALSE),"")</f>
        <v/>
      </c>
      <c r="G56" s="17">
        <v>220000</v>
      </c>
      <c r="H56" s="17">
        <v>60000</v>
      </c>
      <c r="I56" s="17" t="str">
        <f>IFERROR(VLOOKUP(B56,#REF!,9,FALSE),"")</f>
        <v/>
      </c>
      <c r="J56" s="17">
        <v>35000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35000</v>
      </c>
      <c r="R56" s="19">
        <v>255000</v>
      </c>
      <c r="S56" s="20">
        <v>13.6</v>
      </c>
      <c r="T56" s="21">
        <v>12.2</v>
      </c>
      <c r="U56" s="19">
        <v>18750</v>
      </c>
      <c r="V56" s="17">
        <v>20934</v>
      </c>
      <c r="W56" s="22">
        <v>1.1000000000000001</v>
      </c>
      <c r="X56" s="23">
        <f t="shared" si="7"/>
        <v>100</v>
      </c>
      <c r="Y56" s="17">
        <v>90292</v>
      </c>
      <c r="Z56" s="17">
        <v>85136</v>
      </c>
      <c r="AA56" s="17">
        <v>104762</v>
      </c>
      <c r="AB56" s="17">
        <v>36900</v>
      </c>
      <c r="AC56" s="15" t="s">
        <v>36</v>
      </c>
    </row>
    <row r="57" spans="1:29">
      <c r="A57" s="13" t="str">
        <f t="shared" si="4"/>
        <v>ZeroZero</v>
      </c>
      <c r="B57" s="14" t="s">
        <v>32</v>
      </c>
      <c r="C57" s="15" t="s">
        <v>33</v>
      </c>
      <c r="D57" s="16" t="str">
        <f t="shared" si="5"/>
        <v>--</v>
      </c>
      <c r="E57" s="18" t="str">
        <f t="shared" si="6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25000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25000</v>
      </c>
      <c r="Q57" s="17">
        <v>0</v>
      </c>
      <c r="R57" s="19">
        <v>25000</v>
      </c>
      <c r="S57" s="20" t="s">
        <v>34</v>
      </c>
      <c r="T57" s="21" t="s">
        <v>34</v>
      </c>
      <c r="U57" s="19">
        <v>0</v>
      </c>
      <c r="V57" s="17" t="s">
        <v>34</v>
      </c>
      <c r="W57" s="22" t="s">
        <v>35</v>
      </c>
      <c r="X57" s="23" t="str">
        <f t="shared" si="7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36</v>
      </c>
    </row>
    <row r="58" spans="1:29">
      <c r="A58" s="13" t="str">
        <f t="shared" si="4"/>
        <v>Normal</v>
      </c>
      <c r="B58" s="14" t="s">
        <v>91</v>
      </c>
      <c r="C58" s="15" t="s">
        <v>33</v>
      </c>
      <c r="D58" s="16">
        <f t="shared" si="5"/>
        <v>28.9</v>
      </c>
      <c r="E58" s="18">
        <f t="shared" si="6"/>
        <v>8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5000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5000</v>
      </c>
      <c r="Q58" s="17">
        <v>0</v>
      </c>
      <c r="R58" s="19">
        <v>5000</v>
      </c>
      <c r="S58" s="20">
        <v>8</v>
      </c>
      <c r="T58" s="21">
        <v>28.9</v>
      </c>
      <c r="U58" s="19">
        <v>625</v>
      </c>
      <c r="V58" s="17">
        <v>173</v>
      </c>
      <c r="W58" s="22">
        <v>0.3</v>
      </c>
      <c r="X58" s="23">
        <f t="shared" si="7"/>
        <v>50</v>
      </c>
      <c r="Y58" s="17">
        <v>1790</v>
      </c>
      <c r="Z58" s="17">
        <v>1560</v>
      </c>
      <c r="AA58" s="17">
        <v>0</v>
      </c>
      <c r="AB58" s="17">
        <v>448</v>
      </c>
      <c r="AC58" s="15" t="s">
        <v>36</v>
      </c>
    </row>
    <row r="59" spans="1:29">
      <c r="A59" s="13" t="str">
        <f t="shared" si="4"/>
        <v>FCST</v>
      </c>
      <c r="B59" s="14" t="s">
        <v>37</v>
      </c>
      <c r="C59" s="15" t="s">
        <v>33</v>
      </c>
      <c r="D59" s="16">
        <f t="shared" si="5"/>
        <v>0</v>
      </c>
      <c r="E59" s="18" t="str">
        <f t="shared" si="6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0</v>
      </c>
      <c r="S59" s="20" t="s">
        <v>34</v>
      </c>
      <c r="T59" s="21">
        <v>0</v>
      </c>
      <c r="U59" s="19">
        <v>0</v>
      </c>
      <c r="V59" s="17">
        <v>140</v>
      </c>
      <c r="W59" s="22" t="s">
        <v>38</v>
      </c>
      <c r="X59" s="23" t="str">
        <f t="shared" si="7"/>
        <v>F</v>
      </c>
      <c r="Y59" s="17">
        <v>2427</v>
      </c>
      <c r="Z59" s="17">
        <v>3</v>
      </c>
      <c r="AA59" s="17">
        <v>270</v>
      </c>
      <c r="AB59" s="17">
        <v>150</v>
      </c>
      <c r="AC59" s="15" t="s">
        <v>36</v>
      </c>
    </row>
    <row r="60" spans="1:29">
      <c r="A60" s="13" t="str">
        <f t="shared" si="4"/>
        <v>FCST</v>
      </c>
      <c r="B60" s="14" t="s">
        <v>92</v>
      </c>
      <c r="C60" s="15" t="s">
        <v>33</v>
      </c>
      <c r="D60" s="16">
        <f t="shared" si="5"/>
        <v>28.7</v>
      </c>
      <c r="E60" s="18" t="str">
        <f t="shared" si="6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15000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15000</v>
      </c>
      <c r="R60" s="19">
        <v>15000</v>
      </c>
      <c r="S60" s="20" t="s">
        <v>34</v>
      </c>
      <c r="T60" s="21">
        <v>28.7</v>
      </c>
      <c r="U60" s="19">
        <v>0</v>
      </c>
      <c r="V60" s="17">
        <v>522</v>
      </c>
      <c r="W60" s="22" t="s">
        <v>38</v>
      </c>
      <c r="X60" s="23" t="str">
        <f t="shared" si="7"/>
        <v>F</v>
      </c>
      <c r="Y60" s="17">
        <v>4402</v>
      </c>
      <c r="Z60" s="17">
        <v>1665</v>
      </c>
      <c r="AA60" s="17">
        <v>2735</v>
      </c>
      <c r="AB60" s="17">
        <v>413</v>
      </c>
      <c r="AC60" s="15" t="s">
        <v>36</v>
      </c>
    </row>
    <row r="61" spans="1:29">
      <c r="A61" s="13" t="str">
        <f t="shared" si="4"/>
        <v>ZeroZero</v>
      </c>
      <c r="B61" s="14" t="s">
        <v>39</v>
      </c>
      <c r="C61" s="15" t="s">
        <v>33</v>
      </c>
      <c r="D61" s="16" t="str">
        <f t="shared" si="5"/>
        <v>--</v>
      </c>
      <c r="E61" s="18" t="str">
        <f t="shared" si="6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10000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10000</v>
      </c>
      <c r="Q61" s="17">
        <v>0</v>
      </c>
      <c r="R61" s="19">
        <v>10000</v>
      </c>
      <c r="S61" s="20" t="s">
        <v>34</v>
      </c>
      <c r="T61" s="21" t="s">
        <v>34</v>
      </c>
      <c r="U61" s="19">
        <v>0</v>
      </c>
      <c r="V61" s="17" t="s">
        <v>34</v>
      </c>
      <c r="W61" s="22" t="s">
        <v>35</v>
      </c>
      <c r="X61" s="23" t="str">
        <f t="shared" si="7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36</v>
      </c>
    </row>
    <row r="62" spans="1:29">
      <c r="A62" s="13" t="str">
        <f t="shared" si="4"/>
        <v>Normal</v>
      </c>
      <c r="B62" s="14" t="s">
        <v>93</v>
      </c>
      <c r="C62" s="15" t="s">
        <v>33</v>
      </c>
      <c r="D62" s="16" t="str">
        <f t="shared" si="5"/>
        <v>--</v>
      </c>
      <c r="E62" s="18">
        <f t="shared" si="6"/>
        <v>0</v>
      </c>
      <c r="F62" s="16" t="str">
        <f>IFERROR(VLOOKUP(B62,#REF!,6,FALSE),"")</f>
        <v/>
      </c>
      <c r="G62" s="17">
        <v>35000</v>
      </c>
      <c r="H62" s="17">
        <v>30000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35000</v>
      </c>
      <c r="S62" s="20">
        <v>23.3</v>
      </c>
      <c r="T62" s="21" t="s">
        <v>34</v>
      </c>
      <c r="U62" s="19">
        <v>1500</v>
      </c>
      <c r="V62" s="17">
        <v>0</v>
      </c>
      <c r="W62" s="22" t="s">
        <v>35</v>
      </c>
      <c r="X62" s="23" t="str">
        <f t="shared" si="7"/>
        <v>E</v>
      </c>
      <c r="Y62" s="17">
        <v>3000</v>
      </c>
      <c r="Z62" s="17">
        <v>0</v>
      </c>
      <c r="AA62" s="17">
        <v>0</v>
      </c>
      <c r="AB62" s="17">
        <v>0</v>
      </c>
      <c r="AC62" s="15" t="s">
        <v>36</v>
      </c>
    </row>
    <row r="63" spans="1:29">
      <c r="A63" s="13" t="str">
        <f t="shared" si="4"/>
        <v>FCST</v>
      </c>
      <c r="B63" s="14" t="s">
        <v>40</v>
      </c>
      <c r="C63" s="15" t="s">
        <v>33</v>
      </c>
      <c r="D63" s="16">
        <f t="shared" si="5"/>
        <v>0</v>
      </c>
      <c r="E63" s="18" t="str">
        <f t="shared" si="6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 t="s">
        <v>34</v>
      </c>
      <c r="T63" s="21">
        <v>0</v>
      </c>
      <c r="U63" s="19">
        <v>0</v>
      </c>
      <c r="V63" s="17">
        <v>11</v>
      </c>
      <c r="W63" s="22" t="s">
        <v>38</v>
      </c>
      <c r="X63" s="23" t="str">
        <f t="shared" si="7"/>
        <v>F</v>
      </c>
      <c r="Y63" s="17">
        <v>100</v>
      </c>
      <c r="Z63" s="17">
        <v>0</v>
      </c>
      <c r="AA63" s="17">
        <v>0</v>
      </c>
      <c r="AB63" s="17">
        <v>0</v>
      </c>
      <c r="AC63" s="15" t="s">
        <v>36</v>
      </c>
    </row>
    <row r="64" spans="1:29">
      <c r="A64" s="13" t="str">
        <f t="shared" si="4"/>
        <v>FCST</v>
      </c>
      <c r="B64" s="14" t="s">
        <v>41</v>
      </c>
      <c r="C64" s="15" t="s">
        <v>33</v>
      </c>
      <c r="D64" s="16">
        <f t="shared" si="5"/>
        <v>0.6</v>
      </c>
      <c r="E64" s="18" t="str">
        <f t="shared" si="6"/>
        <v>前八週無拉料</v>
      </c>
      <c r="F64" s="16" t="str">
        <f>IFERROR(VLOOKUP(B64,#REF!,6,FALSE),"")</f>
        <v/>
      </c>
      <c r="G64" s="17">
        <v>65000</v>
      </c>
      <c r="H64" s="17">
        <v>35000</v>
      </c>
      <c r="I64" s="17" t="str">
        <f>IFERROR(VLOOKUP(B64,#REF!,9,FALSE),"")</f>
        <v/>
      </c>
      <c r="J64" s="17">
        <v>350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350</v>
      </c>
      <c r="Q64" s="17">
        <v>0</v>
      </c>
      <c r="R64" s="19">
        <v>65350</v>
      </c>
      <c r="S64" s="20" t="s">
        <v>34</v>
      </c>
      <c r="T64" s="21">
        <v>106.8</v>
      </c>
      <c r="U64" s="19">
        <v>0</v>
      </c>
      <c r="V64" s="17">
        <v>612</v>
      </c>
      <c r="W64" s="22" t="s">
        <v>38</v>
      </c>
      <c r="X64" s="23" t="str">
        <f t="shared" si="7"/>
        <v>F</v>
      </c>
      <c r="Y64" s="17">
        <v>16021</v>
      </c>
      <c r="Z64" s="17">
        <v>5154</v>
      </c>
      <c r="AA64" s="17">
        <v>5564</v>
      </c>
      <c r="AB64" s="17">
        <v>0</v>
      </c>
      <c r="AC64" s="15" t="s">
        <v>36</v>
      </c>
    </row>
    <row r="65" spans="1:29">
      <c r="A65" s="13" t="str">
        <f t="shared" si="4"/>
        <v>FCST</v>
      </c>
      <c r="B65" s="14" t="s">
        <v>42</v>
      </c>
      <c r="C65" s="15" t="s">
        <v>33</v>
      </c>
      <c r="D65" s="16">
        <f t="shared" si="5"/>
        <v>0</v>
      </c>
      <c r="E65" s="18" t="str">
        <f t="shared" si="6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0</v>
      </c>
      <c r="S65" s="20" t="s">
        <v>34</v>
      </c>
      <c r="T65" s="21">
        <v>0</v>
      </c>
      <c r="U65" s="19">
        <v>0</v>
      </c>
      <c r="V65" s="17">
        <v>165</v>
      </c>
      <c r="W65" s="22" t="s">
        <v>38</v>
      </c>
      <c r="X65" s="23" t="str">
        <f t="shared" si="7"/>
        <v>F</v>
      </c>
      <c r="Y65" s="17">
        <v>312</v>
      </c>
      <c r="Z65" s="17">
        <v>947</v>
      </c>
      <c r="AA65" s="17">
        <v>964</v>
      </c>
      <c r="AB65" s="17">
        <v>724</v>
      </c>
      <c r="AC65" s="15" t="s">
        <v>36</v>
      </c>
    </row>
    <row r="66" spans="1:29">
      <c r="A66" s="13" t="str">
        <f t="shared" si="4"/>
        <v>OverStock</v>
      </c>
      <c r="B66" s="14" t="s">
        <v>94</v>
      </c>
      <c r="C66" s="15" t="s">
        <v>33</v>
      </c>
      <c r="D66" s="16" t="str">
        <f t="shared" si="5"/>
        <v>--</v>
      </c>
      <c r="E66" s="18">
        <f t="shared" si="6"/>
        <v>0</v>
      </c>
      <c r="F66" s="16" t="str">
        <f>IFERROR(VLOOKUP(B66,#REF!,6,FALSE),"")</f>
        <v/>
      </c>
      <c r="G66" s="17">
        <v>23039</v>
      </c>
      <c r="H66" s="17">
        <v>20000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23039</v>
      </c>
      <c r="S66" s="20">
        <v>165.7</v>
      </c>
      <c r="T66" s="21" t="s">
        <v>34</v>
      </c>
      <c r="U66" s="19">
        <v>139</v>
      </c>
      <c r="V66" s="17" t="s">
        <v>34</v>
      </c>
      <c r="W66" s="22" t="s">
        <v>35</v>
      </c>
      <c r="X66" s="23" t="str">
        <f t="shared" si="7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36</v>
      </c>
    </row>
    <row r="67" spans="1:29">
      <c r="A67" s="13" t="str">
        <f t="shared" si="4"/>
        <v>OverStock</v>
      </c>
      <c r="B67" s="14" t="s">
        <v>43</v>
      </c>
      <c r="C67" s="15" t="s">
        <v>33</v>
      </c>
      <c r="D67" s="16">
        <f t="shared" si="5"/>
        <v>6.4</v>
      </c>
      <c r="E67" s="18">
        <f t="shared" si="6"/>
        <v>118.4</v>
      </c>
      <c r="F67" s="16" t="str">
        <f>IFERROR(VLOOKUP(B67,#REF!,6,FALSE),"")</f>
        <v/>
      </c>
      <c r="G67" s="17">
        <v>80000</v>
      </c>
      <c r="H67" s="17">
        <v>50000</v>
      </c>
      <c r="I67" s="17" t="str">
        <f>IFERROR(VLOOKUP(B67,#REF!,9,FALSE),"")</f>
        <v/>
      </c>
      <c r="J67" s="17">
        <v>4500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4500</v>
      </c>
      <c r="Q67" s="17">
        <v>0</v>
      </c>
      <c r="R67" s="19">
        <v>84500</v>
      </c>
      <c r="S67" s="20">
        <v>2223.6999999999998</v>
      </c>
      <c r="T67" s="21">
        <v>120.7</v>
      </c>
      <c r="U67" s="19">
        <v>38</v>
      </c>
      <c r="V67" s="17">
        <v>700</v>
      </c>
      <c r="W67" s="22">
        <v>18.399999999999999</v>
      </c>
      <c r="X67" s="23">
        <f t="shared" si="7"/>
        <v>150</v>
      </c>
      <c r="Y67" s="17">
        <v>29334</v>
      </c>
      <c r="Z67" s="17">
        <v>5844</v>
      </c>
      <c r="AA67" s="17">
        <v>12155</v>
      </c>
      <c r="AB67" s="17">
        <v>1128</v>
      </c>
      <c r="AC67" s="15" t="s">
        <v>36</v>
      </c>
    </row>
    <row r="68" spans="1:29">
      <c r="A68" s="13" t="str">
        <f t="shared" ref="A68:A99" si="8">IF(OR(U68=0,LEN(U68)=0)*OR(V68=0,LEN(V68)=0),IF(R68&gt;0,"ZeroZero","None"),IF(IF(LEN(S68)=0,0,S68)&gt;24,"OverStock",IF(U68=0,"FCST","Normal")))</f>
        <v>FCST</v>
      </c>
      <c r="B68" s="14" t="s">
        <v>44</v>
      </c>
      <c r="C68" s="15" t="s">
        <v>33</v>
      </c>
      <c r="D68" s="16">
        <f t="shared" ref="D68:D99" si="9">IF(OR(V68=0,LEN(V68)=0),"--",ROUND(J68/V68,1))</f>
        <v>0</v>
      </c>
      <c r="E68" s="18" t="str">
        <f t="shared" ref="E68:E99" si="10">IF(U68=0,"前八週無拉料",ROUND(J68/U68,1))</f>
        <v>前八週無拉料</v>
      </c>
      <c r="F68" s="16" t="str">
        <f>IFERROR(VLOOKUP(B68,#REF!,6,FALSE),"")</f>
        <v/>
      </c>
      <c r="G68" s="17">
        <v>65000</v>
      </c>
      <c r="H68" s="17">
        <v>35000</v>
      </c>
      <c r="I68" s="17" t="str">
        <f>IFERROR(VLOOKUP(B68,#REF!,9,FALSE),"")</f>
        <v/>
      </c>
      <c r="J68" s="17">
        <v>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0</v>
      </c>
      <c r="Q68" s="17">
        <v>0</v>
      </c>
      <c r="R68" s="19">
        <v>65000</v>
      </c>
      <c r="S68" s="20" t="s">
        <v>34</v>
      </c>
      <c r="T68" s="21">
        <v>132.4</v>
      </c>
      <c r="U68" s="19">
        <v>0</v>
      </c>
      <c r="V68" s="17">
        <v>491</v>
      </c>
      <c r="W68" s="22" t="s">
        <v>38</v>
      </c>
      <c r="X68" s="23" t="str">
        <f t="shared" ref="X68:X99" si="11">IF($W68="E","E",IF($W68="F","F",IF($W68&lt;0.5,50,IF($W68&lt;2,100,150))))</f>
        <v>F</v>
      </c>
      <c r="Y68" s="17">
        <v>10148</v>
      </c>
      <c r="Z68" s="17">
        <v>3273</v>
      </c>
      <c r="AA68" s="17">
        <v>3212</v>
      </c>
      <c r="AB68" s="17">
        <v>0</v>
      </c>
      <c r="AC68" s="15" t="s">
        <v>36</v>
      </c>
    </row>
    <row r="69" spans="1:29">
      <c r="A69" s="13" t="str">
        <f t="shared" si="8"/>
        <v>Normal</v>
      </c>
      <c r="B69" s="14" t="s">
        <v>95</v>
      </c>
      <c r="C69" s="15" t="s">
        <v>96</v>
      </c>
      <c r="D69" s="16">
        <f t="shared" si="9"/>
        <v>0</v>
      </c>
      <c r="E69" s="18">
        <f t="shared" si="10"/>
        <v>0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>
        <v>0</v>
      </c>
      <c r="T69" s="21">
        <v>0</v>
      </c>
      <c r="U69" s="19">
        <v>8750</v>
      </c>
      <c r="V69" s="17">
        <v>4560</v>
      </c>
      <c r="W69" s="22">
        <v>0.5</v>
      </c>
      <c r="X69" s="23">
        <f t="shared" si="11"/>
        <v>100</v>
      </c>
      <c r="Y69" s="17">
        <v>25430</v>
      </c>
      <c r="Z69" s="17">
        <v>20249</v>
      </c>
      <c r="AA69" s="17">
        <v>14889</v>
      </c>
      <c r="AB69" s="17">
        <v>3181</v>
      </c>
      <c r="AC69" s="15" t="s">
        <v>36</v>
      </c>
    </row>
    <row r="70" spans="1:29">
      <c r="A70" s="13" t="str">
        <f t="shared" si="8"/>
        <v>Normal</v>
      </c>
      <c r="B70" s="14" t="s">
        <v>97</v>
      </c>
      <c r="C70" s="15" t="s">
        <v>96</v>
      </c>
      <c r="D70" s="16">
        <f t="shared" si="9"/>
        <v>9.1</v>
      </c>
      <c r="E70" s="18">
        <f t="shared" si="10"/>
        <v>10.3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155000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12000</v>
      </c>
      <c r="P70" s="17">
        <v>71000</v>
      </c>
      <c r="Q70" s="17">
        <v>72000</v>
      </c>
      <c r="R70" s="19">
        <v>182000</v>
      </c>
      <c r="S70" s="20">
        <v>12.1</v>
      </c>
      <c r="T70" s="21">
        <v>10.7</v>
      </c>
      <c r="U70" s="19">
        <v>15000</v>
      </c>
      <c r="V70" s="17">
        <v>17034</v>
      </c>
      <c r="W70" s="22">
        <v>1.1000000000000001</v>
      </c>
      <c r="X70" s="23">
        <f t="shared" si="11"/>
        <v>100</v>
      </c>
      <c r="Y70" s="17">
        <v>66012</v>
      </c>
      <c r="Z70" s="17">
        <v>67190</v>
      </c>
      <c r="AA70" s="17">
        <v>89533</v>
      </c>
      <c r="AB70" s="17">
        <v>82643</v>
      </c>
      <c r="AC70" s="15" t="s">
        <v>36</v>
      </c>
    </row>
    <row r="71" spans="1:29">
      <c r="A71" s="13" t="str">
        <f t="shared" si="8"/>
        <v>Normal</v>
      </c>
      <c r="B71" s="14" t="s">
        <v>98</v>
      </c>
      <c r="C71" s="15" t="s">
        <v>96</v>
      </c>
      <c r="D71" s="16">
        <f t="shared" si="9"/>
        <v>0</v>
      </c>
      <c r="E71" s="18">
        <f t="shared" si="10"/>
        <v>0</v>
      </c>
      <c r="F71" s="16" t="str">
        <f>IFERROR(VLOOKUP(B71,#REF!,6,FALSE),"")</f>
        <v/>
      </c>
      <c r="G71" s="17">
        <v>24000</v>
      </c>
      <c r="H71" s="17">
        <v>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30000</v>
      </c>
      <c r="S71" s="20">
        <v>10</v>
      </c>
      <c r="T71" s="21">
        <v>8.6</v>
      </c>
      <c r="U71" s="19">
        <v>3000</v>
      </c>
      <c r="V71" s="17">
        <v>3478</v>
      </c>
      <c r="W71" s="22">
        <v>1.2</v>
      </c>
      <c r="X71" s="23">
        <f t="shared" si="11"/>
        <v>100</v>
      </c>
      <c r="Y71" s="17">
        <v>22451</v>
      </c>
      <c r="Z71" s="17">
        <v>13641</v>
      </c>
      <c r="AA71" s="17">
        <v>19838</v>
      </c>
      <c r="AB71" s="17">
        <v>5249</v>
      </c>
      <c r="AC71" s="15" t="s">
        <v>36</v>
      </c>
    </row>
    <row r="72" spans="1:29">
      <c r="A72" s="13" t="str">
        <f t="shared" si="8"/>
        <v>FCST</v>
      </c>
      <c r="B72" s="14" t="s">
        <v>99</v>
      </c>
      <c r="C72" s="15" t="s">
        <v>46</v>
      </c>
      <c r="D72" s="16">
        <f t="shared" si="9"/>
        <v>0</v>
      </c>
      <c r="E72" s="18" t="str">
        <f t="shared" si="10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0</v>
      </c>
      <c r="S72" s="20" t="s">
        <v>34</v>
      </c>
      <c r="T72" s="21">
        <v>0</v>
      </c>
      <c r="U72" s="19">
        <v>0</v>
      </c>
      <c r="V72" s="17">
        <v>1942</v>
      </c>
      <c r="W72" s="22" t="s">
        <v>38</v>
      </c>
      <c r="X72" s="23" t="str">
        <f t="shared" si="11"/>
        <v>F</v>
      </c>
      <c r="Y72" s="17">
        <v>2379</v>
      </c>
      <c r="Z72" s="17">
        <v>9185</v>
      </c>
      <c r="AA72" s="17">
        <v>5910</v>
      </c>
      <c r="AB72" s="17">
        <v>0</v>
      </c>
      <c r="AC72" s="15" t="s">
        <v>36</v>
      </c>
    </row>
    <row r="73" spans="1:29">
      <c r="A73" s="13" t="str">
        <f t="shared" si="8"/>
        <v>Normal</v>
      </c>
      <c r="B73" s="14" t="s">
        <v>101</v>
      </c>
      <c r="C73" s="15" t="s">
        <v>100</v>
      </c>
      <c r="D73" s="16" t="str">
        <f t="shared" si="9"/>
        <v>--</v>
      </c>
      <c r="E73" s="18">
        <f t="shared" si="10"/>
        <v>5.6</v>
      </c>
      <c r="F73" s="16" t="str">
        <f>IFERROR(VLOOKUP(B73,#REF!,6,FALSE),"")</f>
        <v/>
      </c>
      <c r="G73" s="17">
        <v>250000</v>
      </c>
      <c r="H73" s="17">
        <v>250000</v>
      </c>
      <c r="I73" s="17" t="str">
        <f>IFERROR(VLOOKUP(B73,#REF!,9,FALSE),"")</f>
        <v/>
      </c>
      <c r="J73" s="17">
        <v>110000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110000</v>
      </c>
      <c r="Q73" s="17">
        <v>0</v>
      </c>
      <c r="R73" s="19">
        <v>360000</v>
      </c>
      <c r="S73" s="20">
        <v>18.2</v>
      </c>
      <c r="T73" s="21" t="s">
        <v>34</v>
      </c>
      <c r="U73" s="19">
        <v>19750</v>
      </c>
      <c r="V73" s="17" t="s">
        <v>34</v>
      </c>
      <c r="W73" s="22" t="s">
        <v>35</v>
      </c>
      <c r="X73" s="23" t="str">
        <f t="shared" si="11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36</v>
      </c>
    </row>
    <row r="74" spans="1:29">
      <c r="A74" s="13" t="str">
        <f t="shared" si="8"/>
        <v>Normal</v>
      </c>
      <c r="B74" s="14" t="s">
        <v>102</v>
      </c>
      <c r="C74" s="15" t="s">
        <v>100</v>
      </c>
      <c r="D74" s="16">
        <f t="shared" si="9"/>
        <v>67.7</v>
      </c>
      <c r="E74" s="18">
        <f t="shared" si="10"/>
        <v>1.9</v>
      </c>
      <c r="F74" s="16" t="str">
        <f>IFERROR(VLOOKUP(B74,#REF!,6,FALSE),"")</f>
        <v/>
      </c>
      <c r="G74" s="17">
        <v>180000</v>
      </c>
      <c r="H74" s="17">
        <v>180000</v>
      </c>
      <c r="I74" s="17" t="str">
        <f>IFERROR(VLOOKUP(B74,#REF!,9,FALSE),"")</f>
        <v/>
      </c>
      <c r="J74" s="17">
        <v>34000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4000</v>
      </c>
      <c r="P74" s="17">
        <v>27000</v>
      </c>
      <c r="Q74" s="17">
        <v>3000</v>
      </c>
      <c r="R74" s="19">
        <v>210000</v>
      </c>
      <c r="S74" s="20">
        <v>11.7</v>
      </c>
      <c r="T74" s="21">
        <v>418.3</v>
      </c>
      <c r="U74" s="19">
        <v>18000</v>
      </c>
      <c r="V74" s="17">
        <v>502</v>
      </c>
      <c r="W74" s="22">
        <v>0</v>
      </c>
      <c r="X74" s="23">
        <f t="shared" si="11"/>
        <v>50</v>
      </c>
      <c r="Y74" s="17">
        <v>3390</v>
      </c>
      <c r="Z74" s="17">
        <v>2316</v>
      </c>
      <c r="AA74" s="17">
        <v>312</v>
      </c>
      <c r="AB74" s="17">
        <v>0</v>
      </c>
      <c r="AC74" s="15" t="s">
        <v>36</v>
      </c>
    </row>
    <row r="75" spans="1:29">
      <c r="A75" s="13" t="str">
        <f t="shared" si="8"/>
        <v>Normal</v>
      </c>
      <c r="B75" s="14" t="s">
        <v>103</v>
      </c>
      <c r="C75" s="15" t="s">
        <v>100</v>
      </c>
      <c r="D75" s="16">
        <f t="shared" si="9"/>
        <v>4.8</v>
      </c>
      <c r="E75" s="18">
        <f t="shared" si="10"/>
        <v>13.7</v>
      </c>
      <c r="F75" s="16" t="str">
        <f>IFERROR(VLOOKUP(B75,#REF!,6,FALSE),"")</f>
        <v/>
      </c>
      <c r="G75" s="17">
        <v>18000</v>
      </c>
      <c r="H75" s="17">
        <v>18000</v>
      </c>
      <c r="I75" s="17" t="str">
        <f>IFERROR(VLOOKUP(B75,#REF!,9,FALSE),"")</f>
        <v/>
      </c>
      <c r="J75" s="17">
        <v>18000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18000</v>
      </c>
      <c r="P75" s="17">
        <v>0</v>
      </c>
      <c r="Q75" s="17">
        <v>0</v>
      </c>
      <c r="R75" s="19">
        <v>18000</v>
      </c>
      <c r="S75" s="20">
        <v>13.7</v>
      </c>
      <c r="T75" s="21">
        <v>4.8</v>
      </c>
      <c r="U75" s="19">
        <v>1313</v>
      </c>
      <c r="V75" s="17">
        <v>3746</v>
      </c>
      <c r="W75" s="22">
        <v>2.9</v>
      </c>
      <c r="X75" s="23">
        <f t="shared" si="11"/>
        <v>150</v>
      </c>
      <c r="Y75" s="17">
        <v>10992</v>
      </c>
      <c r="Z75" s="17">
        <v>21050</v>
      </c>
      <c r="AA75" s="17">
        <v>5345</v>
      </c>
      <c r="AB75" s="17">
        <v>2421</v>
      </c>
      <c r="AC75" s="15" t="s">
        <v>36</v>
      </c>
    </row>
    <row r="76" spans="1:29">
      <c r="A76" s="13" t="str">
        <f t="shared" si="8"/>
        <v>FCST</v>
      </c>
      <c r="B76" s="14" t="s">
        <v>104</v>
      </c>
      <c r="C76" s="15" t="s">
        <v>100</v>
      </c>
      <c r="D76" s="16">
        <f t="shared" si="9"/>
        <v>0</v>
      </c>
      <c r="E76" s="18" t="str">
        <f t="shared" si="10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0</v>
      </c>
      <c r="S76" s="20" t="s">
        <v>34</v>
      </c>
      <c r="T76" s="21">
        <v>0</v>
      </c>
      <c r="U76" s="19">
        <v>0</v>
      </c>
      <c r="V76" s="17">
        <v>1175</v>
      </c>
      <c r="W76" s="22" t="s">
        <v>38</v>
      </c>
      <c r="X76" s="23" t="str">
        <f t="shared" si="11"/>
        <v>F</v>
      </c>
      <c r="Y76" s="17">
        <v>4711</v>
      </c>
      <c r="Z76" s="17">
        <v>6454</v>
      </c>
      <c r="AA76" s="17">
        <v>1908</v>
      </c>
      <c r="AB76" s="17">
        <v>0</v>
      </c>
      <c r="AC76" s="15" t="s">
        <v>36</v>
      </c>
    </row>
    <row r="77" spans="1:29">
      <c r="A77" s="13" t="str">
        <f t="shared" si="8"/>
        <v>FCST</v>
      </c>
      <c r="B77" s="14" t="s">
        <v>105</v>
      </c>
      <c r="C77" s="15" t="s">
        <v>100</v>
      </c>
      <c r="D77" s="16">
        <f t="shared" si="9"/>
        <v>0</v>
      </c>
      <c r="E77" s="18" t="str">
        <f t="shared" si="10"/>
        <v>前八週無拉料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0</v>
      </c>
      <c r="S77" s="20" t="s">
        <v>34</v>
      </c>
      <c r="T77" s="21">
        <v>0</v>
      </c>
      <c r="U77" s="19">
        <v>0</v>
      </c>
      <c r="V77" s="17">
        <v>673</v>
      </c>
      <c r="W77" s="22" t="s">
        <v>38</v>
      </c>
      <c r="X77" s="23" t="str">
        <f t="shared" si="11"/>
        <v>F</v>
      </c>
      <c r="Y77" s="17">
        <v>2710</v>
      </c>
      <c r="Z77" s="17">
        <v>2457</v>
      </c>
      <c r="AA77" s="17">
        <v>3988</v>
      </c>
      <c r="AB77" s="17">
        <v>4473</v>
      </c>
      <c r="AC77" s="15" t="s">
        <v>36</v>
      </c>
    </row>
    <row r="78" spans="1:29">
      <c r="A78" s="13" t="str">
        <f t="shared" si="8"/>
        <v>Normal</v>
      </c>
      <c r="B78" s="14" t="s">
        <v>106</v>
      </c>
      <c r="C78" s="15" t="s">
        <v>46</v>
      </c>
      <c r="D78" s="16">
        <f t="shared" si="9"/>
        <v>1.3</v>
      </c>
      <c r="E78" s="18">
        <f t="shared" si="10"/>
        <v>1.3</v>
      </c>
      <c r="F78" s="16" t="str">
        <f>IFERROR(VLOOKUP(B78,#REF!,6,FALSE),"")</f>
        <v/>
      </c>
      <c r="G78" s="17">
        <v>1029000</v>
      </c>
      <c r="H78" s="17">
        <v>789000</v>
      </c>
      <c r="I78" s="17" t="str">
        <f>IFERROR(VLOOKUP(B78,#REF!,9,FALSE),"")</f>
        <v/>
      </c>
      <c r="J78" s="17">
        <v>66000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66000</v>
      </c>
      <c r="R78" s="19">
        <v>1095000</v>
      </c>
      <c r="S78" s="20">
        <v>21</v>
      </c>
      <c r="T78" s="21">
        <v>22</v>
      </c>
      <c r="U78" s="19">
        <v>52125</v>
      </c>
      <c r="V78" s="17">
        <v>49875</v>
      </c>
      <c r="W78" s="22">
        <v>1</v>
      </c>
      <c r="X78" s="23">
        <f t="shared" si="11"/>
        <v>100</v>
      </c>
      <c r="Y78" s="17">
        <v>212131</v>
      </c>
      <c r="Z78" s="17">
        <v>204228</v>
      </c>
      <c r="AA78" s="17">
        <v>247677</v>
      </c>
      <c r="AB78" s="17">
        <v>87335</v>
      </c>
      <c r="AC78" s="15" t="s">
        <v>36</v>
      </c>
    </row>
    <row r="79" spans="1:29">
      <c r="A79" s="13" t="str">
        <f t="shared" si="8"/>
        <v>Normal</v>
      </c>
      <c r="B79" s="14" t="s">
        <v>107</v>
      </c>
      <c r="C79" s="15" t="s">
        <v>46</v>
      </c>
      <c r="D79" s="16">
        <f t="shared" si="9"/>
        <v>8</v>
      </c>
      <c r="E79" s="18">
        <f t="shared" si="10"/>
        <v>9.6999999999999993</v>
      </c>
      <c r="F79" s="16" t="str">
        <f>IFERROR(VLOOKUP(B79,#REF!,6,FALSE),"")</f>
        <v/>
      </c>
      <c r="G79" s="17">
        <v>108000</v>
      </c>
      <c r="H79" s="17">
        <v>108000</v>
      </c>
      <c r="I79" s="17" t="str">
        <f>IFERROR(VLOOKUP(B79,#REF!,9,FALSE),"")</f>
        <v/>
      </c>
      <c r="J79" s="17">
        <v>174000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135000</v>
      </c>
      <c r="Q79" s="17">
        <v>39000</v>
      </c>
      <c r="R79" s="19">
        <v>282000</v>
      </c>
      <c r="S79" s="20">
        <v>15.7</v>
      </c>
      <c r="T79" s="21">
        <v>13</v>
      </c>
      <c r="U79" s="19">
        <v>18000</v>
      </c>
      <c r="V79" s="17">
        <v>21650</v>
      </c>
      <c r="W79" s="22">
        <v>1.2</v>
      </c>
      <c r="X79" s="23">
        <f t="shared" si="11"/>
        <v>100</v>
      </c>
      <c r="Y79" s="17">
        <v>90612</v>
      </c>
      <c r="Z79" s="17">
        <v>89963</v>
      </c>
      <c r="AA79" s="17">
        <v>103747</v>
      </c>
      <c r="AB79" s="17">
        <v>36951</v>
      </c>
      <c r="AC79" s="15" t="s">
        <v>36</v>
      </c>
    </row>
    <row r="80" spans="1:29">
      <c r="A80" s="13" t="str">
        <f t="shared" si="8"/>
        <v>Normal</v>
      </c>
      <c r="B80" s="14" t="s">
        <v>108</v>
      </c>
      <c r="C80" s="15" t="s">
        <v>46</v>
      </c>
      <c r="D80" s="16">
        <f t="shared" si="9"/>
        <v>0</v>
      </c>
      <c r="E80" s="18">
        <f t="shared" si="10"/>
        <v>0</v>
      </c>
      <c r="F80" s="16" t="str">
        <f>IFERROR(VLOOKUP(B80,#REF!,6,FALSE),"")</f>
        <v/>
      </c>
      <c r="G80" s="17">
        <v>512000</v>
      </c>
      <c r="H80" s="17">
        <v>512000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656000</v>
      </c>
      <c r="S80" s="20">
        <v>13.4</v>
      </c>
      <c r="T80" s="21">
        <v>18.399999999999999</v>
      </c>
      <c r="U80" s="19">
        <v>49000</v>
      </c>
      <c r="V80" s="17">
        <v>35590</v>
      </c>
      <c r="W80" s="22">
        <v>0.7</v>
      </c>
      <c r="X80" s="23">
        <f t="shared" si="11"/>
        <v>100</v>
      </c>
      <c r="Y80" s="17">
        <v>172126</v>
      </c>
      <c r="Z80" s="17">
        <v>152305</v>
      </c>
      <c r="AA80" s="17">
        <v>121682</v>
      </c>
      <c r="AB80" s="17">
        <v>24408</v>
      </c>
      <c r="AC80" s="15" t="s">
        <v>36</v>
      </c>
    </row>
    <row r="81" spans="1:29">
      <c r="A81" s="13" t="str">
        <f t="shared" si="8"/>
        <v>Normal</v>
      </c>
      <c r="B81" s="14" t="s">
        <v>109</v>
      </c>
      <c r="C81" s="15" t="s">
        <v>46</v>
      </c>
      <c r="D81" s="16">
        <f t="shared" si="9"/>
        <v>0</v>
      </c>
      <c r="E81" s="18">
        <f t="shared" si="10"/>
        <v>0</v>
      </c>
      <c r="F81" s="16" t="str">
        <f>IFERROR(VLOOKUP(B81,#REF!,6,FALSE),"")</f>
        <v/>
      </c>
      <c r="G81" s="17">
        <v>330000</v>
      </c>
      <c r="H81" s="17">
        <v>240000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330000</v>
      </c>
      <c r="S81" s="20">
        <v>13.1</v>
      </c>
      <c r="T81" s="21">
        <v>14.9</v>
      </c>
      <c r="U81" s="19">
        <v>25125</v>
      </c>
      <c r="V81" s="17">
        <v>22179</v>
      </c>
      <c r="W81" s="22">
        <v>0.9</v>
      </c>
      <c r="X81" s="23">
        <f t="shared" si="11"/>
        <v>100</v>
      </c>
      <c r="Y81" s="17">
        <v>67566</v>
      </c>
      <c r="Z81" s="17">
        <v>85445</v>
      </c>
      <c r="AA81" s="17">
        <v>121558</v>
      </c>
      <c r="AB81" s="17">
        <v>97386</v>
      </c>
      <c r="AC81" s="15" t="s">
        <v>36</v>
      </c>
    </row>
    <row r="82" spans="1:29">
      <c r="A82" s="13" t="str">
        <f t="shared" si="8"/>
        <v>FCST</v>
      </c>
      <c r="B82" s="14" t="s">
        <v>110</v>
      </c>
      <c r="C82" s="15" t="s">
        <v>46</v>
      </c>
      <c r="D82" s="16">
        <f t="shared" si="9"/>
        <v>0</v>
      </c>
      <c r="E82" s="18" t="str">
        <f t="shared" si="10"/>
        <v>前八週無拉料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0</v>
      </c>
      <c r="Q82" s="17">
        <v>0</v>
      </c>
      <c r="R82" s="19">
        <v>0</v>
      </c>
      <c r="S82" s="20" t="s">
        <v>34</v>
      </c>
      <c r="T82" s="21">
        <v>0</v>
      </c>
      <c r="U82" s="19">
        <v>0</v>
      </c>
      <c r="V82" s="17">
        <v>8</v>
      </c>
      <c r="W82" s="22" t="s">
        <v>38</v>
      </c>
      <c r="X82" s="23" t="str">
        <f t="shared" si="11"/>
        <v>F</v>
      </c>
      <c r="Y82" s="17">
        <v>74</v>
      </c>
      <c r="Z82" s="17">
        <v>0</v>
      </c>
      <c r="AA82" s="17">
        <v>0</v>
      </c>
      <c r="AB82" s="17">
        <v>0</v>
      </c>
      <c r="AC82" s="15" t="s">
        <v>36</v>
      </c>
    </row>
    <row r="83" spans="1:29">
      <c r="A83" s="13" t="str">
        <f t="shared" si="8"/>
        <v>Normal</v>
      </c>
      <c r="B83" s="14" t="s">
        <v>111</v>
      </c>
      <c r="C83" s="15" t="s">
        <v>46</v>
      </c>
      <c r="D83" s="16">
        <f t="shared" si="9"/>
        <v>0</v>
      </c>
      <c r="E83" s="18">
        <f t="shared" si="10"/>
        <v>0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0</v>
      </c>
      <c r="Q83" s="17">
        <v>0</v>
      </c>
      <c r="R83" s="19">
        <v>0</v>
      </c>
      <c r="S83" s="20">
        <v>0</v>
      </c>
      <c r="T83" s="21">
        <v>0</v>
      </c>
      <c r="U83" s="19">
        <v>2000</v>
      </c>
      <c r="V83" s="17">
        <v>15</v>
      </c>
      <c r="W83" s="22">
        <v>0</v>
      </c>
      <c r="X83" s="23">
        <f t="shared" si="11"/>
        <v>50</v>
      </c>
      <c r="Y83" s="17">
        <v>24000</v>
      </c>
      <c r="Z83" s="17">
        <v>135</v>
      </c>
      <c r="AA83" s="17">
        <v>0</v>
      </c>
      <c r="AB83" s="17">
        <v>0</v>
      </c>
      <c r="AC83" s="15" t="s">
        <v>36</v>
      </c>
    </row>
    <row r="84" spans="1:29">
      <c r="A84" s="13" t="str">
        <f t="shared" si="8"/>
        <v>Normal</v>
      </c>
      <c r="B84" s="14" t="s">
        <v>112</v>
      </c>
      <c r="C84" s="15" t="s">
        <v>46</v>
      </c>
      <c r="D84" s="16">
        <f t="shared" si="9"/>
        <v>7.1</v>
      </c>
      <c r="E84" s="18">
        <f t="shared" si="10"/>
        <v>7.1</v>
      </c>
      <c r="F84" s="16" t="str">
        <f>IFERROR(VLOOKUP(B84,#REF!,6,FALSE),"")</f>
        <v/>
      </c>
      <c r="G84" s="17">
        <v>1860000</v>
      </c>
      <c r="H84" s="17">
        <v>840000</v>
      </c>
      <c r="I84" s="17" t="str">
        <f>IFERROR(VLOOKUP(B84,#REF!,9,FALSE),"")</f>
        <v/>
      </c>
      <c r="J84" s="17">
        <v>1560000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1560000</v>
      </c>
      <c r="Q84" s="17">
        <v>0</v>
      </c>
      <c r="R84" s="19">
        <v>4110000</v>
      </c>
      <c r="S84" s="20">
        <v>18.600000000000001</v>
      </c>
      <c r="T84" s="21">
        <v>18.8</v>
      </c>
      <c r="U84" s="19">
        <v>220875</v>
      </c>
      <c r="V84" s="17">
        <v>218511</v>
      </c>
      <c r="W84" s="22">
        <v>1</v>
      </c>
      <c r="X84" s="23">
        <f t="shared" si="11"/>
        <v>100</v>
      </c>
      <c r="Y84" s="17">
        <v>1361641</v>
      </c>
      <c r="Z84" s="17">
        <v>963135</v>
      </c>
      <c r="AA84" s="17">
        <v>644696</v>
      </c>
      <c r="AB84" s="17">
        <v>529958</v>
      </c>
      <c r="AC84" s="15" t="s">
        <v>36</v>
      </c>
    </row>
    <row r="85" spans="1:29">
      <c r="A85" s="13" t="str">
        <f t="shared" si="8"/>
        <v>Normal</v>
      </c>
      <c r="B85" s="14" t="s">
        <v>113</v>
      </c>
      <c r="C85" s="15" t="s">
        <v>46</v>
      </c>
      <c r="D85" s="16">
        <f t="shared" si="9"/>
        <v>0.5</v>
      </c>
      <c r="E85" s="18">
        <f t="shared" si="10"/>
        <v>1.4</v>
      </c>
      <c r="F85" s="16" t="str">
        <f>IFERROR(VLOOKUP(B85,#REF!,6,FALSE),"")</f>
        <v/>
      </c>
      <c r="G85" s="17">
        <v>12000</v>
      </c>
      <c r="H85" s="17">
        <v>0</v>
      </c>
      <c r="I85" s="17" t="str">
        <f>IFERROR(VLOOKUP(B85,#REF!,9,FALSE),"")</f>
        <v/>
      </c>
      <c r="J85" s="17">
        <v>9000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9000</v>
      </c>
      <c r="R85" s="19">
        <v>21000</v>
      </c>
      <c r="S85" s="20">
        <v>3.3</v>
      </c>
      <c r="T85" s="21">
        <v>1.3</v>
      </c>
      <c r="U85" s="19">
        <v>6375</v>
      </c>
      <c r="V85" s="17">
        <v>16698</v>
      </c>
      <c r="W85" s="22">
        <v>2.6</v>
      </c>
      <c r="X85" s="23">
        <f t="shared" si="11"/>
        <v>150</v>
      </c>
      <c r="Y85" s="17">
        <v>61271</v>
      </c>
      <c r="Z85" s="17">
        <v>61071</v>
      </c>
      <c r="AA85" s="17">
        <v>98563</v>
      </c>
      <c r="AB85" s="17">
        <v>108182</v>
      </c>
      <c r="AC85" s="15" t="s">
        <v>36</v>
      </c>
    </row>
    <row r="86" spans="1:29">
      <c r="A86" s="13" t="str">
        <f t="shared" si="8"/>
        <v>Normal</v>
      </c>
      <c r="B86" s="14" t="s">
        <v>114</v>
      </c>
      <c r="C86" s="15" t="s">
        <v>46</v>
      </c>
      <c r="D86" s="16">
        <f t="shared" si="9"/>
        <v>0.6</v>
      </c>
      <c r="E86" s="18">
        <f t="shared" si="10"/>
        <v>0.6</v>
      </c>
      <c r="F86" s="16" t="str">
        <f>IFERROR(VLOOKUP(B86,#REF!,6,FALSE),"")</f>
        <v/>
      </c>
      <c r="G86" s="17">
        <v>2400000</v>
      </c>
      <c r="H86" s="17">
        <v>2400000</v>
      </c>
      <c r="I86" s="17" t="str">
        <f>IFERROR(VLOOKUP(B86,#REF!,9,FALSE),"")</f>
        <v/>
      </c>
      <c r="J86" s="17">
        <v>108000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18000</v>
      </c>
      <c r="Q86" s="17">
        <v>90000</v>
      </c>
      <c r="R86" s="19">
        <v>2907000</v>
      </c>
      <c r="S86" s="20">
        <v>16.5</v>
      </c>
      <c r="T86" s="21">
        <v>16.5</v>
      </c>
      <c r="U86" s="19">
        <v>176250</v>
      </c>
      <c r="V86" s="17">
        <v>176563</v>
      </c>
      <c r="W86" s="22">
        <v>1</v>
      </c>
      <c r="X86" s="23">
        <f t="shared" si="11"/>
        <v>100</v>
      </c>
      <c r="Y86" s="17">
        <v>746053</v>
      </c>
      <c r="Z86" s="17">
        <v>707851</v>
      </c>
      <c r="AA86" s="17">
        <v>828989</v>
      </c>
      <c r="AB86" s="17">
        <v>521908</v>
      </c>
      <c r="AC86" s="15" t="s">
        <v>36</v>
      </c>
    </row>
    <row r="87" spans="1:29">
      <c r="A87" s="13" t="str">
        <f t="shared" si="8"/>
        <v>ZeroZero</v>
      </c>
      <c r="B87" s="14" t="s">
        <v>115</v>
      </c>
      <c r="C87" s="15" t="s">
        <v>46</v>
      </c>
      <c r="D87" s="16" t="str">
        <f t="shared" si="9"/>
        <v>--</v>
      </c>
      <c r="E87" s="18" t="str">
        <f t="shared" si="10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3000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3000</v>
      </c>
      <c r="Q87" s="17">
        <v>0</v>
      </c>
      <c r="R87" s="19">
        <v>3000</v>
      </c>
      <c r="S87" s="20" t="s">
        <v>34</v>
      </c>
      <c r="T87" s="21" t="s">
        <v>34</v>
      </c>
      <c r="U87" s="19">
        <v>0</v>
      </c>
      <c r="V87" s="17" t="s">
        <v>34</v>
      </c>
      <c r="W87" s="22" t="s">
        <v>35</v>
      </c>
      <c r="X87" s="23" t="str">
        <f t="shared" si="11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36</v>
      </c>
    </row>
    <row r="88" spans="1:29">
      <c r="A88" s="13" t="str">
        <f t="shared" si="8"/>
        <v>FCST</v>
      </c>
      <c r="B88" s="14" t="s">
        <v>116</v>
      </c>
      <c r="C88" s="15" t="s">
        <v>46</v>
      </c>
      <c r="D88" s="16">
        <f t="shared" si="9"/>
        <v>3000</v>
      </c>
      <c r="E88" s="18" t="str">
        <f t="shared" si="10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6000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6000</v>
      </c>
      <c r="P88" s="17">
        <v>0</v>
      </c>
      <c r="Q88" s="17">
        <v>0</v>
      </c>
      <c r="R88" s="19">
        <v>0</v>
      </c>
      <c r="S88" s="20" t="s">
        <v>34</v>
      </c>
      <c r="T88" s="21">
        <v>0</v>
      </c>
      <c r="U88" s="19">
        <v>0</v>
      </c>
      <c r="V88" s="17">
        <v>2</v>
      </c>
      <c r="W88" s="22" t="s">
        <v>38</v>
      </c>
      <c r="X88" s="23" t="str">
        <f t="shared" si="11"/>
        <v>F</v>
      </c>
      <c r="Y88" s="17">
        <v>1505</v>
      </c>
      <c r="Z88" s="17">
        <v>0</v>
      </c>
      <c r="AA88" s="17">
        <v>20</v>
      </c>
      <c r="AB88" s="17">
        <v>10</v>
      </c>
      <c r="AC88" s="15" t="s">
        <v>36</v>
      </c>
    </row>
    <row r="89" spans="1:29">
      <c r="A89" s="13" t="str">
        <f t="shared" si="8"/>
        <v>OverStock</v>
      </c>
      <c r="B89" s="14" t="s">
        <v>117</v>
      </c>
      <c r="C89" s="15" t="s">
        <v>46</v>
      </c>
      <c r="D89" s="16">
        <f t="shared" si="9"/>
        <v>182.7</v>
      </c>
      <c r="E89" s="18">
        <f t="shared" si="10"/>
        <v>142.6</v>
      </c>
      <c r="F89" s="16" t="str">
        <f>IFERROR(VLOOKUP(B89,#REF!,6,FALSE),"")</f>
        <v/>
      </c>
      <c r="G89" s="17">
        <v>1605000</v>
      </c>
      <c r="H89" s="17">
        <v>1257000</v>
      </c>
      <c r="I89" s="17" t="str">
        <f>IFERROR(VLOOKUP(B89,#REF!,9,FALSE),"")</f>
        <v/>
      </c>
      <c r="J89" s="17">
        <v>1230000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1212000</v>
      </c>
      <c r="Q89" s="17">
        <v>18000</v>
      </c>
      <c r="R89" s="19">
        <v>2835000</v>
      </c>
      <c r="S89" s="20">
        <v>328.7</v>
      </c>
      <c r="T89" s="21">
        <v>421.1</v>
      </c>
      <c r="U89" s="19">
        <v>8625</v>
      </c>
      <c r="V89" s="17">
        <v>6733</v>
      </c>
      <c r="W89" s="22">
        <v>0.8</v>
      </c>
      <c r="X89" s="23">
        <f t="shared" si="11"/>
        <v>100</v>
      </c>
      <c r="Y89" s="17">
        <v>51832</v>
      </c>
      <c r="Z89" s="17">
        <v>24541</v>
      </c>
      <c r="AA89" s="17">
        <v>22211</v>
      </c>
      <c r="AB89" s="17">
        <v>7995</v>
      </c>
      <c r="AC89" s="15" t="s">
        <v>36</v>
      </c>
    </row>
    <row r="90" spans="1:29">
      <c r="A90" s="13" t="str">
        <f t="shared" si="8"/>
        <v>Normal</v>
      </c>
      <c r="B90" s="14" t="s">
        <v>118</v>
      </c>
      <c r="C90" s="15" t="s">
        <v>46</v>
      </c>
      <c r="D90" s="16" t="str">
        <f t="shared" si="9"/>
        <v>--</v>
      </c>
      <c r="E90" s="18">
        <f t="shared" si="10"/>
        <v>3.9</v>
      </c>
      <c r="F90" s="16" t="str">
        <f>IFERROR(VLOOKUP(B90,#REF!,6,FALSE),"")</f>
        <v/>
      </c>
      <c r="G90" s="17">
        <v>0</v>
      </c>
      <c r="H90" s="17">
        <v>0</v>
      </c>
      <c r="I90" s="17" t="str">
        <f>IFERROR(VLOOKUP(B90,#REF!,9,FALSE),"")</f>
        <v/>
      </c>
      <c r="J90" s="17">
        <v>225000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225000</v>
      </c>
      <c r="R90" s="19">
        <v>225000</v>
      </c>
      <c r="S90" s="20">
        <v>3.9</v>
      </c>
      <c r="T90" s="21" t="s">
        <v>34</v>
      </c>
      <c r="U90" s="19">
        <v>58125</v>
      </c>
      <c r="V90" s="17" t="s">
        <v>34</v>
      </c>
      <c r="W90" s="22" t="s">
        <v>35</v>
      </c>
      <c r="X90" s="23" t="str">
        <f t="shared" si="11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36</v>
      </c>
    </row>
    <row r="91" spans="1:29">
      <c r="A91" s="13" t="str">
        <f t="shared" si="8"/>
        <v>OverStock</v>
      </c>
      <c r="B91" s="14" t="s">
        <v>119</v>
      </c>
      <c r="C91" s="15" t="s">
        <v>46</v>
      </c>
      <c r="D91" s="16">
        <f t="shared" si="9"/>
        <v>7.3</v>
      </c>
      <c r="E91" s="18">
        <f t="shared" si="10"/>
        <v>16</v>
      </c>
      <c r="F91" s="16" t="str">
        <f>IFERROR(VLOOKUP(B91,#REF!,6,FALSE),"")</f>
        <v/>
      </c>
      <c r="G91" s="17">
        <v>27000</v>
      </c>
      <c r="H91" s="17">
        <v>27000</v>
      </c>
      <c r="I91" s="17" t="str">
        <f>IFERROR(VLOOKUP(B91,#REF!,9,FALSE),"")</f>
        <v/>
      </c>
      <c r="J91" s="17">
        <v>6000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6000</v>
      </c>
      <c r="R91" s="19">
        <v>33000</v>
      </c>
      <c r="S91" s="20">
        <v>88</v>
      </c>
      <c r="T91" s="21">
        <v>40</v>
      </c>
      <c r="U91" s="19">
        <v>375</v>
      </c>
      <c r="V91" s="17">
        <v>825</v>
      </c>
      <c r="W91" s="22">
        <v>2.2000000000000002</v>
      </c>
      <c r="X91" s="23">
        <f t="shared" si="11"/>
        <v>150</v>
      </c>
      <c r="Y91" s="17">
        <v>9755</v>
      </c>
      <c r="Z91" s="17">
        <v>189</v>
      </c>
      <c r="AA91" s="17">
        <v>195</v>
      </c>
      <c r="AB91" s="17">
        <v>4035</v>
      </c>
      <c r="AC91" s="15" t="s">
        <v>36</v>
      </c>
    </row>
    <row r="92" spans="1:29">
      <c r="A92" s="13" t="str">
        <f t="shared" si="8"/>
        <v>OverStock</v>
      </c>
      <c r="B92" s="14" t="s">
        <v>120</v>
      </c>
      <c r="C92" s="15" t="s">
        <v>46</v>
      </c>
      <c r="D92" s="16">
        <f t="shared" si="9"/>
        <v>23.5</v>
      </c>
      <c r="E92" s="18">
        <f t="shared" si="10"/>
        <v>31.5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2778000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2700000</v>
      </c>
      <c r="Q92" s="17">
        <v>78000</v>
      </c>
      <c r="R92" s="19">
        <v>2778000</v>
      </c>
      <c r="S92" s="20">
        <v>31.5</v>
      </c>
      <c r="T92" s="21">
        <v>23.5</v>
      </c>
      <c r="U92" s="19">
        <v>88125</v>
      </c>
      <c r="V92" s="17">
        <v>118117</v>
      </c>
      <c r="W92" s="22">
        <v>1.3</v>
      </c>
      <c r="X92" s="23">
        <f t="shared" si="11"/>
        <v>100</v>
      </c>
      <c r="Y92" s="17">
        <v>529405</v>
      </c>
      <c r="Z92" s="17">
        <v>482491</v>
      </c>
      <c r="AA92" s="17">
        <v>584487</v>
      </c>
      <c r="AB92" s="17">
        <v>212843</v>
      </c>
      <c r="AC92" s="15" t="s">
        <v>36</v>
      </c>
    </row>
    <row r="93" spans="1:29">
      <c r="A93" s="13" t="str">
        <f t="shared" si="8"/>
        <v>Normal</v>
      </c>
      <c r="B93" s="14" t="s">
        <v>121</v>
      </c>
      <c r="C93" s="15" t="s">
        <v>46</v>
      </c>
      <c r="D93" s="16">
        <f t="shared" si="9"/>
        <v>15.9</v>
      </c>
      <c r="E93" s="18">
        <f t="shared" si="10"/>
        <v>20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60000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60000</v>
      </c>
      <c r="Q93" s="17">
        <v>0</v>
      </c>
      <c r="R93" s="19">
        <v>60000</v>
      </c>
      <c r="S93" s="20">
        <v>20</v>
      </c>
      <c r="T93" s="21">
        <v>15.9</v>
      </c>
      <c r="U93" s="19">
        <v>3000</v>
      </c>
      <c r="V93" s="17">
        <v>3768</v>
      </c>
      <c r="W93" s="22">
        <v>1.3</v>
      </c>
      <c r="X93" s="23">
        <f t="shared" si="11"/>
        <v>100</v>
      </c>
      <c r="Y93" s="17">
        <v>13888</v>
      </c>
      <c r="Z93" s="17">
        <v>13347</v>
      </c>
      <c r="AA93" s="17">
        <v>22847</v>
      </c>
      <c r="AB93" s="17">
        <v>1295</v>
      </c>
      <c r="AC93" s="15" t="s">
        <v>36</v>
      </c>
    </row>
    <row r="94" spans="1:29">
      <c r="A94" s="13" t="str">
        <f t="shared" si="8"/>
        <v>Normal</v>
      </c>
      <c r="B94" s="14" t="s">
        <v>122</v>
      </c>
      <c r="C94" s="15" t="s">
        <v>46</v>
      </c>
      <c r="D94" s="16">
        <f t="shared" si="9"/>
        <v>13.2</v>
      </c>
      <c r="E94" s="18">
        <f t="shared" si="10"/>
        <v>13.3</v>
      </c>
      <c r="F94" s="16" t="str">
        <f>IFERROR(VLOOKUP(B94,#REF!,6,FALSE),"")</f>
        <v/>
      </c>
      <c r="G94" s="17">
        <v>18000</v>
      </c>
      <c r="H94" s="17">
        <v>6000</v>
      </c>
      <c r="I94" s="17" t="str">
        <f>IFERROR(VLOOKUP(B94,#REF!,9,FALSE),"")</f>
        <v/>
      </c>
      <c r="J94" s="17">
        <v>30000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21000</v>
      </c>
      <c r="Q94" s="17">
        <v>9000</v>
      </c>
      <c r="R94" s="19">
        <v>48000</v>
      </c>
      <c r="S94" s="20">
        <v>21.3</v>
      </c>
      <c r="T94" s="21">
        <v>21.1</v>
      </c>
      <c r="U94" s="19">
        <v>2250</v>
      </c>
      <c r="V94" s="17">
        <v>2271</v>
      </c>
      <c r="W94" s="22">
        <v>1</v>
      </c>
      <c r="X94" s="23">
        <f t="shared" si="11"/>
        <v>100</v>
      </c>
      <c r="Y94" s="17">
        <v>15163</v>
      </c>
      <c r="Z94" s="17">
        <v>10718</v>
      </c>
      <c r="AA94" s="17">
        <v>6707</v>
      </c>
      <c r="AB94" s="17">
        <v>6800</v>
      </c>
      <c r="AC94" s="15" t="s">
        <v>36</v>
      </c>
    </row>
    <row r="95" spans="1:29">
      <c r="A95" s="13" t="str">
        <f t="shared" si="8"/>
        <v>OverStock</v>
      </c>
      <c r="B95" s="14" t="s">
        <v>123</v>
      </c>
      <c r="C95" s="15" t="s">
        <v>46</v>
      </c>
      <c r="D95" s="16">
        <f t="shared" si="9"/>
        <v>24.9</v>
      </c>
      <c r="E95" s="18">
        <f t="shared" si="10"/>
        <v>40</v>
      </c>
      <c r="F95" s="16" t="str">
        <f>IFERROR(VLOOKUP(B95,#REF!,6,FALSE),"")</f>
        <v/>
      </c>
      <c r="G95" s="17">
        <v>4000</v>
      </c>
      <c r="H95" s="17">
        <v>4000</v>
      </c>
      <c r="I95" s="17" t="str">
        <f>IFERROR(VLOOKUP(B95,#REF!,9,FALSE),"")</f>
        <v/>
      </c>
      <c r="J95" s="17">
        <v>50000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40000</v>
      </c>
      <c r="Q95" s="17">
        <v>10000</v>
      </c>
      <c r="R95" s="19">
        <v>54000</v>
      </c>
      <c r="S95" s="20">
        <v>43.2</v>
      </c>
      <c r="T95" s="21">
        <v>26.9</v>
      </c>
      <c r="U95" s="19">
        <v>1250</v>
      </c>
      <c r="V95" s="17">
        <v>2007</v>
      </c>
      <c r="W95" s="22">
        <v>1.6</v>
      </c>
      <c r="X95" s="23">
        <f t="shared" si="11"/>
        <v>100</v>
      </c>
      <c r="Y95" s="17">
        <v>10020</v>
      </c>
      <c r="Z95" s="17">
        <v>6948</v>
      </c>
      <c r="AA95" s="17">
        <v>10700</v>
      </c>
      <c r="AB95" s="17">
        <v>1200</v>
      </c>
      <c r="AC95" s="15" t="s">
        <v>36</v>
      </c>
    </row>
    <row r="96" spans="1:29">
      <c r="A96" s="13" t="str">
        <f t="shared" si="8"/>
        <v>OverStock</v>
      </c>
      <c r="B96" s="14" t="s">
        <v>124</v>
      </c>
      <c r="C96" s="15" t="s">
        <v>46</v>
      </c>
      <c r="D96" s="16">
        <f t="shared" si="9"/>
        <v>9.6999999999999993</v>
      </c>
      <c r="E96" s="18">
        <f t="shared" si="10"/>
        <v>16</v>
      </c>
      <c r="F96" s="16" t="str">
        <f>IFERROR(VLOOKUP(B96,#REF!,6,FALSE),"")</f>
        <v/>
      </c>
      <c r="G96" s="17">
        <v>16000</v>
      </c>
      <c r="H96" s="17">
        <v>4000</v>
      </c>
      <c r="I96" s="17" t="str">
        <f>IFERROR(VLOOKUP(B96,#REF!,9,FALSE),"")</f>
        <v/>
      </c>
      <c r="J96" s="17">
        <v>20000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10000</v>
      </c>
      <c r="Q96" s="17">
        <v>10000</v>
      </c>
      <c r="R96" s="19">
        <v>36000</v>
      </c>
      <c r="S96" s="20">
        <v>28.8</v>
      </c>
      <c r="T96" s="21">
        <v>17.5</v>
      </c>
      <c r="U96" s="19">
        <v>1250</v>
      </c>
      <c r="V96" s="17">
        <v>2063</v>
      </c>
      <c r="W96" s="22">
        <v>1.7</v>
      </c>
      <c r="X96" s="23">
        <f t="shared" si="11"/>
        <v>100</v>
      </c>
      <c r="Y96" s="17">
        <v>12621</v>
      </c>
      <c r="Z96" s="17">
        <v>10333</v>
      </c>
      <c r="AA96" s="17">
        <v>6840</v>
      </c>
      <c r="AB96" s="17">
        <v>0</v>
      </c>
      <c r="AC96" s="15" t="s">
        <v>36</v>
      </c>
    </row>
    <row r="97" spans="1:29">
      <c r="A97" s="13" t="str">
        <f t="shared" si="8"/>
        <v>Normal</v>
      </c>
      <c r="B97" s="14" t="s">
        <v>125</v>
      </c>
      <c r="C97" s="15" t="s">
        <v>46</v>
      </c>
      <c r="D97" s="16">
        <f t="shared" si="9"/>
        <v>9.8000000000000007</v>
      </c>
      <c r="E97" s="18">
        <f t="shared" si="10"/>
        <v>8</v>
      </c>
      <c r="F97" s="16" t="str">
        <f>IFERROR(VLOOKUP(B97,#REF!,6,FALSE),"")</f>
        <v/>
      </c>
      <c r="G97" s="17">
        <v>4000</v>
      </c>
      <c r="H97" s="17">
        <v>0</v>
      </c>
      <c r="I97" s="17" t="str">
        <f>IFERROR(VLOOKUP(B97,#REF!,9,FALSE),"")</f>
        <v/>
      </c>
      <c r="J97" s="17">
        <v>2000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2000</v>
      </c>
      <c r="Q97" s="17">
        <v>0</v>
      </c>
      <c r="R97" s="19">
        <v>6000</v>
      </c>
      <c r="S97" s="20">
        <v>24</v>
      </c>
      <c r="T97" s="21">
        <v>29.4</v>
      </c>
      <c r="U97" s="19">
        <v>250</v>
      </c>
      <c r="V97" s="17">
        <v>204</v>
      </c>
      <c r="W97" s="22">
        <v>0.8</v>
      </c>
      <c r="X97" s="23">
        <f t="shared" si="11"/>
        <v>100</v>
      </c>
      <c r="Y97" s="17">
        <v>1339</v>
      </c>
      <c r="Z97" s="17">
        <v>612</v>
      </c>
      <c r="AA97" s="17">
        <v>1224</v>
      </c>
      <c r="AB97" s="17">
        <v>1530</v>
      </c>
      <c r="AC97" s="15" t="s">
        <v>36</v>
      </c>
    </row>
    <row r="98" spans="1:29">
      <c r="A98" s="13" t="str">
        <f t="shared" si="8"/>
        <v>OverStock</v>
      </c>
      <c r="B98" s="14" t="s">
        <v>126</v>
      </c>
      <c r="C98" s="15" t="s">
        <v>46</v>
      </c>
      <c r="D98" s="16">
        <f t="shared" si="9"/>
        <v>144.4</v>
      </c>
      <c r="E98" s="18">
        <f t="shared" si="10"/>
        <v>104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26000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24000</v>
      </c>
      <c r="Q98" s="17">
        <v>2000</v>
      </c>
      <c r="R98" s="19">
        <v>26000</v>
      </c>
      <c r="S98" s="20">
        <v>104</v>
      </c>
      <c r="T98" s="21">
        <v>144.4</v>
      </c>
      <c r="U98" s="19">
        <v>250</v>
      </c>
      <c r="V98" s="17">
        <v>180</v>
      </c>
      <c r="W98" s="22">
        <v>0.7</v>
      </c>
      <c r="X98" s="23">
        <f t="shared" si="11"/>
        <v>100</v>
      </c>
      <c r="Y98" s="17">
        <v>1615</v>
      </c>
      <c r="Z98" s="17">
        <v>526</v>
      </c>
      <c r="AA98" s="17">
        <v>1123</v>
      </c>
      <c r="AB98" s="17">
        <v>1296</v>
      </c>
      <c r="AC98" s="15" t="s">
        <v>36</v>
      </c>
    </row>
    <row r="99" spans="1:29">
      <c r="A99" s="13" t="str">
        <f t="shared" si="8"/>
        <v>Normal</v>
      </c>
      <c r="B99" s="14" t="s">
        <v>127</v>
      </c>
      <c r="C99" s="15" t="s">
        <v>46</v>
      </c>
      <c r="D99" s="16" t="str">
        <f t="shared" si="9"/>
        <v>--</v>
      </c>
      <c r="E99" s="18">
        <f t="shared" si="10"/>
        <v>12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6000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6000</v>
      </c>
      <c r="Q99" s="17">
        <v>0</v>
      </c>
      <c r="R99" s="19">
        <v>6000</v>
      </c>
      <c r="S99" s="20">
        <v>12</v>
      </c>
      <c r="T99" s="21" t="s">
        <v>34</v>
      </c>
      <c r="U99" s="19">
        <v>500</v>
      </c>
      <c r="V99" s="17">
        <v>0</v>
      </c>
      <c r="W99" s="22" t="s">
        <v>35</v>
      </c>
      <c r="X99" s="23" t="str">
        <f t="shared" si="11"/>
        <v>E</v>
      </c>
      <c r="Y99" s="17">
        <v>0</v>
      </c>
      <c r="Z99" s="17">
        <v>0</v>
      </c>
      <c r="AA99" s="17">
        <v>0</v>
      </c>
      <c r="AB99" s="17">
        <v>4000</v>
      </c>
      <c r="AC99" s="15" t="s">
        <v>36</v>
      </c>
    </row>
    <row r="100" spans="1:29">
      <c r="A100" s="13" t="str">
        <f t="shared" ref="A100:A131" si="12">IF(OR(U100=0,LEN(U100)=0)*OR(V100=0,LEN(V100)=0),IF(R100&gt;0,"ZeroZero","None"),IF(IF(LEN(S100)=0,0,S100)&gt;24,"OverStock",IF(U100=0,"FCST","Normal")))</f>
        <v>OverStock</v>
      </c>
      <c r="B100" s="14" t="s">
        <v>128</v>
      </c>
      <c r="C100" s="15" t="s">
        <v>46</v>
      </c>
      <c r="D100" s="16">
        <f t="shared" ref="D100:D131" si="13">IF(OR(V100=0,LEN(V100)=0),"--",ROUND(J100/V100,1))</f>
        <v>12.1</v>
      </c>
      <c r="E100" s="18">
        <f t="shared" ref="E100:E131" si="14">IF(U100=0,"前八週無拉料",ROUND(J100/U100,1))</f>
        <v>19.2</v>
      </c>
      <c r="F100" s="16" t="str">
        <f>IFERROR(VLOOKUP(B100,#REF!,6,FALSE),"")</f>
        <v/>
      </c>
      <c r="G100" s="17">
        <v>8000</v>
      </c>
      <c r="H100" s="17">
        <v>0</v>
      </c>
      <c r="I100" s="17" t="str">
        <f>IFERROR(VLOOKUP(B100,#REF!,9,FALSE),"")</f>
        <v/>
      </c>
      <c r="J100" s="17">
        <v>24000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16000</v>
      </c>
      <c r="Q100" s="17">
        <v>8000</v>
      </c>
      <c r="R100" s="19">
        <v>32000</v>
      </c>
      <c r="S100" s="20">
        <v>25.6</v>
      </c>
      <c r="T100" s="21">
        <v>16.2</v>
      </c>
      <c r="U100" s="19">
        <v>1250</v>
      </c>
      <c r="V100" s="17">
        <v>1980</v>
      </c>
      <c r="W100" s="22">
        <v>1.6</v>
      </c>
      <c r="X100" s="23">
        <f t="shared" ref="X100:X131" si="15">IF($W100="E","E",IF($W100="F","F",IF($W100&lt;0.5,50,IF($W100&lt;2,100,150))))</f>
        <v>100</v>
      </c>
      <c r="Y100" s="17">
        <v>6883</v>
      </c>
      <c r="Z100" s="17">
        <v>8021</v>
      </c>
      <c r="AA100" s="17">
        <v>10132</v>
      </c>
      <c r="AB100" s="17">
        <v>65</v>
      </c>
      <c r="AC100" s="15" t="s">
        <v>36</v>
      </c>
    </row>
    <row r="101" spans="1:29">
      <c r="A101" s="13" t="str">
        <f t="shared" si="12"/>
        <v>FCST</v>
      </c>
      <c r="B101" s="14" t="s">
        <v>129</v>
      </c>
      <c r="C101" s="15" t="s">
        <v>46</v>
      </c>
      <c r="D101" s="16">
        <f t="shared" si="13"/>
        <v>87</v>
      </c>
      <c r="E101" s="18" t="str">
        <f t="shared" si="14"/>
        <v>前八週無拉料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2000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2000</v>
      </c>
      <c r="Q101" s="17">
        <v>0</v>
      </c>
      <c r="R101" s="19">
        <v>2000</v>
      </c>
      <c r="S101" s="20" t="s">
        <v>34</v>
      </c>
      <c r="T101" s="21">
        <v>87</v>
      </c>
      <c r="U101" s="19">
        <v>0</v>
      </c>
      <c r="V101" s="17">
        <v>23</v>
      </c>
      <c r="W101" s="22" t="s">
        <v>38</v>
      </c>
      <c r="X101" s="23" t="str">
        <f t="shared" si="15"/>
        <v>F</v>
      </c>
      <c r="Y101" s="17">
        <v>627</v>
      </c>
      <c r="Z101" s="17">
        <v>84</v>
      </c>
      <c r="AA101" s="17">
        <v>126</v>
      </c>
      <c r="AB101" s="17">
        <v>162</v>
      </c>
      <c r="AC101" s="15" t="s">
        <v>36</v>
      </c>
    </row>
    <row r="102" spans="1:29">
      <c r="A102" s="13" t="str">
        <f t="shared" si="12"/>
        <v>OverStock</v>
      </c>
      <c r="B102" s="14" t="s">
        <v>130</v>
      </c>
      <c r="C102" s="15" t="s">
        <v>46</v>
      </c>
      <c r="D102" s="16">
        <f t="shared" si="13"/>
        <v>4.0999999999999996</v>
      </c>
      <c r="E102" s="18">
        <f t="shared" si="14"/>
        <v>5.0999999999999996</v>
      </c>
      <c r="F102" s="16" t="str">
        <f>IFERROR(VLOOKUP(B102,#REF!,6,FALSE),"")</f>
        <v/>
      </c>
      <c r="G102" s="17">
        <v>98000</v>
      </c>
      <c r="H102" s="17">
        <v>62000</v>
      </c>
      <c r="I102" s="17" t="str">
        <f>IFERROR(VLOOKUP(B102,#REF!,9,FALSE),"")</f>
        <v/>
      </c>
      <c r="J102" s="17">
        <v>24000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12000</v>
      </c>
      <c r="Q102" s="17">
        <v>12000</v>
      </c>
      <c r="R102" s="19">
        <v>122000</v>
      </c>
      <c r="S102" s="20">
        <v>25.7</v>
      </c>
      <c r="T102" s="21">
        <v>20.8</v>
      </c>
      <c r="U102" s="19">
        <v>4750</v>
      </c>
      <c r="V102" s="17">
        <v>5853</v>
      </c>
      <c r="W102" s="22">
        <v>1.2</v>
      </c>
      <c r="X102" s="23">
        <f t="shared" si="15"/>
        <v>100</v>
      </c>
      <c r="Y102" s="17">
        <v>31453</v>
      </c>
      <c r="Z102" s="17">
        <v>22672</v>
      </c>
      <c r="AA102" s="17">
        <v>30197</v>
      </c>
      <c r="AB102" s="17">
        <v>12689</v>
      </c>
      <c r="AC102" s="15" t="s">
        <v>36</v>
      </c>
    </row>
    <row r="103" spans="1:29">
      <c r="A103" s="13" t="str">
        <f t="shared" si="12"/>
        <v>Normal</v>
      </c>
      <c r="B103" s="14" t="s">
        <v>131</v>
      </c>
      <c r="C103" s="15" t="s">
        <v>46</v>
      </c>
      <c r="D103" s="16" t="str">
        <f t="shared" si="13"/>
        <v>--</v>
      </c>
      <c r="E103" s="18">
        <f t="shared" si="14"/>
        <v>13</v>
      </c>
      <c r="F103" s="16" t="str">
        <f>IFERROR(VLOOKUP(B103,#REF!,6,FALSE),"")</f>
        <v/>
      </c>
      <c r="G103" s="17">
        <v>42000</v>
      </c>
      <c r="H103" s="17">
        <v>42000</v>
      </c>
      <c r="I103" s="17" t="str">
        <f>IFERROR(VLOOKUP(B103,#REF!,9,FALSE),"")</f>
        <v/>
      </c>
      <c r="J103" s="17">
        <v>94000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94000</v>
      </c>
      <c r="Q103" s="17">
        <v>0</v>
      </c>
      <c r="R103" s="19">
        <v>136000</v>
      </c>
      <c r="S103" s="20">
        <v>18.8</v>
      </c>
      <c r="T103" s="21" t="s">
        <v>34</v>
      </c>
      <c r="U103" s="19">
        <v>7250</v>
      </c>
      <c r="V103" s="17">
        <v>0</v>
      </c>
      <c r="W103" s="22" t="s">
        <v>35</v>
      </c>
      <c r="X103" s="23" t="str">
        <f t="shared" si="15"/>
        <v>E</v>
      </c>
      <c r="Y103" s="17">
        <v>6213</v>
      </c>
      <c r="Z103" s="17">
        <v>0</v>
      </c>
      <c r="AA103" s="17">
        <v>0</v>
      </c>
      <c r="AB103" s="17">
        <v>0</v>
      </c>
      <c r="AC103" s="15" t="s">
        <v>36</v>
      </c>
    </row>
    <row r="104" spans="1:29">
      <c r="A104" s="13" t="str">
        <f t="shared" si="12"/>
        <v>OverStock</v>
      </c>
      <c r="B104" s="14" t="s">
        <v>132</v>
      </c>
      <c r="C104" s="15" t="s">
        <v>46</v>
      </c>
      <c r="D104" s="16">
        <f t="shared" si="13"/>
        <v>52.2</v>
      </c>
      <c r="E104" s="18">
        <f t="shared" si="14"/>
        <v>49.2</v>
      </c>
      <c r="F104" s="16" t="str">
        <f>IFERROR(VLOOKUP(B104,#REF!,6,FALSE),"")</f>
        <v/>
      </c>
      <c r="G104" s="17">
        <v>212000</v>
      </c>
      <c r="H104" s="17">
        <v>106000</v>
      </c>
      <c r="I104" s="17" t="str">
        <f>IFERROR(VLOOKUP(B104,#REF!,9,FALSE),"")</f>
        <v/>
      </c>
      <c r="J104" s="17">
        <v>160000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148000</v>
      </c>
      <c r="Q104" s="17">
        <v>12000</v>
      </c>
      <c r="R104" s="19">
        <v>372000</v>
      </c>
      <c r="S104" s="20">
        <v>114.5</v>
      </c>
      <c r="T104" s="21">
        <v>121.3</v>
      </c>
      <c r="U104" s="19">
        <v>3250</v>
      </c>
      <c r="V104" s="17">
        <v>3066</v>
      </c>
      <c r="W104" s="22">
        <v>0.9</v>
      </c>
      <c r="X104" s="23">
        <f t="shared" si="15"/>
        <v>100</v>
      </c>
      <c r="Y104" s="17">
        <v>14820</v>
      </c>
      <c r="Z104" s="17">
        <v>16175</v>
      </c>
      <c r="AA104" s="17">
        <v>12585</v>
      </c>
      <c r="AB104" s="17">
        <v>5291</v>
      </c>
      <c r="AC104" s="15" t="s">
        <v>36</v>
      </c>
    </row>
    <row r="105" spans="1:29">
      <c r="A105" s="13" t="str">
        <f t="shared" si="12"/>
        <v>FCST</v>
      </c>
      <c r="B105" s="14" t="s">
        <v>133</v>
      </c>
      <c r="C105" s="15" t="s">
        <v>46</v>
      </c>
      <c r="D105" s="16">
        <f t="shared" si="13"/>
        <v>83.3</v>
      </c>
      <c r="E105" s="18" t="str">
        <f t="shared" si="14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4000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2000</v>
      </c>
      <c r="Q105" s="17">
        <v>2000</v>
      </c>
      <c r="R105" s="19">
        <v>4000</v>
      </c>
      <c r="S105" s="20" t="s">
        <v>34</v>
      </c>
      <c r="T105" s="21">
        <v>83.3</v>
      </c>
      <c r="U105" s="19">
        <v>0</v>
      </c>
      <c r="V105" s="17">
        <v>48</v>
      </c>
      <c r="W105" s="22" t="s">
        <v>38</v>
      </c>
      <c r="X105" s="23" t="str">
        <f t="shared" si="15"/>
        <v>F</v>
      </c>
      <c r="Y105" s="17">
        <v>381</v>
      </c>
      <c r="Z105" s="17">
        <v>45</v>
      </c>
      <c r="AA105" s="17">
        <v>414</v>
      </c>
      <c r="AB105" s="17">
        <v>138</v>
      </c>
      <c r="AC105" s="15" t="s">
        <v>36</v>
      </c>
    </row>
    <row r="106" spans="1:29">
      <c r="A106" s="13" t="str">
        <f t="shared" si="12"/>
        <v>FCST</v>
      </c>
      <c r="B106" s="14" t="s">
        <v>134</v>
      </c>
      <c r="C106" s="15" t="s">
        <v>46</v>
      </c>
      <c r="D106" s="16">
        <f t="shared" si="13"/>
        <v>63.5</v>
      </c>
      <c r="E106" s="18" t="str">
        <f t="shared" si="14"/>
        <v>前八週無拉料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4000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4000</v>
      </c>
      <c r="Q106" s="17">
        <v>0</v>
      </c>
      <c r="R106" s="19">
        <v>4000</v>
      </c>
      <c r="S106" s="20" t="s">
        <v>34</v>
      </c>
      <c r="T106" s="21">
        <v>63.5</v>
      </c>
      <c r="U106" s="19">
        <v>0</v>
      </c>
      <c r="V106" s="17">
        <v>63</v>
      </c>
      <c r="W106" s="22" t="s">
        <v>38</v>
      </c>
      <c r="X106" s="23" t="str">
        <f t="shared" si="15"/>
        <v>F</v>
      </c>
      <c r="Y106" s="17">
        <v>254</v>
      </c>
      <c r="Z106" s="17">
        <v>310</v>
      </c>
      <c r="AA106" s="17">
        <v>456</v>
      </c>
      <c r="AB106" s="17">
        <v>92</v>
      </c>
      <c r="AC106" s="15" t="s">
        <v>36</v>
      </c>
    </row>
    <row r="107" spans="1:29">
      <c r="A107" s="13" t="str">
        <f t="shared" si="12"/>
        <v>FCST</v>
      </c>
      <c r="B107" s="14" t="s">
        <v>135</v>
      </c>
      <c r="C107" s="15" t="s">
        <v>46</v>
      </c>
      <c r="D107" s="16">
        <f t="shared" si="13"/>
        <v>115.8</v>
      </c>
      <c r="E107" s="18" t="str">
        <f t="shared" si="14"/>
        <v>前八週無拉料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105000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105000</v>
      </c>
      <c r="Q107" s="17">
        <v>0</v>
      </c>
      <c r="R107" s="19">
        <v>105000</v>
      </c>
      <c r="S107" s="20" t="s">
        <v>34</v>
      </c>
      <c r="T107" s="21">
        <v>115.8</v>
      </c>
      <c r="U107" s="19">
        <v>0</v>
      </c>
      <c r="V107" s="17">
        <v>907</v>
      </c>
      <c r="W107" s="22" t="s">
        <v>38</v>
      </c>
      <c r="X107" s="23" t="str">
        <f t="shared" si="15"/>
        <v>F</v>
      </c>
      <c r="Y107" s="17">
        <v>4503</v>
      </c>
      <c r="Z107" s="17">
        <v>3989</v>
      </c>
      <c r="AA107" s="17">
        <v>3695</v>
      </c>
      <c r="AB107" s="17">
        <v>2869</v>
      </c>
      <c r="AC107" s="15" t="s">
        <v>36</v>
      </c>
    </row>
    <row r="108" spans="1:29">
      <c r="A108" s="13" t="str">
        <f t="shared" si="12"/>
        <v>FCST</v>
      </c>
      <c r="B108" s="14" t="s">
        <v>136</v>
      </c>
      <c r="C108" s="15" t="s">
        <v>46</v>
      </c>
      <c r="D108" s="16">
        <f t="shared" si="13"/>
        <v>0</v>
      </c>
      <c r="E108" s="18" t="str">
        <f t="shared" si="14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0</v>
      </c>
      <c r="S108" s="20" t="s">
        <v>34</v>
      </c>
      <c r="T108" s="21">
        <v>0</v>
      </c>
      <c r="U108" s="19">
        <v>0</v>
      </c>
      <c r="V108" s="17">
        <v>97</v>
      </c>
      <c r="W108" s="22" t="s">
        <v>38</v>
      </c>
      <c r="X108" s="23" t="str">
        <f t="shared" si="15"/>
        <v>F</v>
      </c>
      <c r="Y108" s="17">
        <v>866</v>
      </c>
      <c r="Z108" s="17">
        <v>285</v>
      </c>
      <c r="AA108" s="17">
        <v>373</v>
      </c>
      <c r="AB108" s="17">
        <v>186</v>
      </c>
      <c r="AC108" s="15" t="s">
        <v>36</v>
      </c>
    </row>
    <row r="109" spans="1:29">
      <c r="A109" s="13" t="str">
        <f t="shared" si="12"/>
        <v>OverStock</v>
      </c>
      <c r="B109" s="14" t="s">
        <v>137</v>
      </c>
      <c r="C109" s="15" t="s">
        <v>46</v>
      </c>
      <c r="D109" s="16">
        <f t="shared" si="13"/>
        <v>44.1</v>
      </c>
      <c r="E109" s="18">
        <f t="shared" si="14"/>
        <v>25.1</v>
      </c>
      <c r="F109" s="16" t="str">
        <f>IFERROR(VLOOKUP(B109,#REF!,6,FALSE),"")</f>
        <v/>
      </c>
      <c r="G109" s="17">
        <v>15000</v>
      </c>
      <c r="H109" s="17">
        <v>15000</v>
      </c>
      <c r="I109" s="17" t="str">
        <f>IFERROR(VLOOKUP(B109,#REF!,9,FALSE),"")</f>
        <v/>
      </c>
      <c r="J109" s="17">
        <v>66000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9000</v>
      </c>
      <c r="Q109" s="17">
        <v>57000</v>
      </c>
      <c r="R109" s="19">
        <v>81000</v>
      </c>
      <c r="S109" s="20">
        <v>30.9</v>
      </c>
      <c r="T109" s="21">
        <v>54.1</v>
      </c>
      <c r="U109" s="19">
        <v>2625</v>
      </c>
      <c r="V109" s="17">
        <v>1496</v>
      </c>
      <c r="W109" s="22">
        <v>0.6</v>
      </c>
      <c r="X109" s="23">
        <f t="shared" si="15"/>
        <v>100</v>
      </c>
      <c r="Y109" s="17">
        <v>33706</v>
      </c>
      <c r="Z109" s="17">
        <v>3235</v>
      </c>
      <c r="AA109" s="17">
        <v>8616</v>
      </c>
      <c r="AB109" s="17">
        <v>263</v>
      </c>
      <c r="AC109" s="15" t="s">
        <v>36</v>
      </c>
    </row>
    <row r="110" spans="1:29">
      <c r="A110" s="13" t="str">
        <f t="shared" si="12"/>
        <v>Normal</v>
      </c>
      <c r="B110" s="14" t="s">
        <v>138</v>
      </c>
      <c r="C110" s="15" t="s">
        <v>46</v>
      </c>
      <c r="D110" s="16">
        <f t="shared" si="13"/>
        <v>5.5</v>
      </c>
      <c r="E110" s="18">
        <f t="shared" si="14"/>
        <v>4.7</v>
      </c>
      <c r="F110" s="16" t="str">
        <f>IFERROR(VLOOKUP(B110,#REF!,6,FALSE),"")</f>
        <v/>
      </c>
      <c r="G110" s="17">
        <v>204000</v>
      </c>
      <c r="H110" s="17">
        <v>117000</v>
      </c>
      <c r="I110" s="17" t="str">
        <f>IFERROR(VLOOKUP(B110,#REF!,9,FALSE),"")</f>
        <v/>
      </c>
      <c r="J110" s="17">
        <v>102000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93000</v>
      </c>
      <c r="Q110" s="17">
        <v>9000</v>
      </c>
      <c r="R110" s="19">
        <v>306000</v>
      </c>
      <c r="S110" s="20">
        <v>14.1</v>
      </c>
      <c r="T110" s="21">
        <v>16.5</v>
      </c>
      <c r="U110" s="19">
        <v>21750</v>
      </c>
      <c r="V110" s="17">
        <v>18521</v>
      </c>
      <c r="W110" s="22">
        <v>0.9</v>
      </c>
      <c r="X110" s="23">
        <f t="shared" si="15"/>
        <v>100</v>
      </c>
      <c r="Y110" s="17">
        <v>68738</v>
      </c>
      <c r="Z110" s="17">
        <v>70274</v>
      </c>
      <c r="AA110" s="17">
        <v>84020</v>
      </c>
      <c r="AB110" s="17">
        <v>54915</v>
      </c>
      <c r="AC110" s="15" t="s">
        <v>36</v>
      </c>
    </row>
    <row r="111" spans="1:29">
      <c r="A111" s="13" t="str">
        <f t="shared" si="12"/>
        <v>OverStock</v>
      </c>
      <c r="B111" s="14" t="s">
        <v>139</v>
      </c>
      <c r="C111" s="15" t="s">
        <v>46</v>
      </c>
      <c r="D111" s="16">
        <f t="shared" si="13"/>
        <v>15.2</v>
      </c>
      <c r="E111" s="18">
        <f t="shared" si="14"/>
        <v>48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18000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15000</v>
      </c>
      <c r="Q111" s="17">
        <v>3000</v>
      </c>
      <c r="R111" s="19">
        <v>18000</v>
      </c>
      <c r="S111" s="20">
        <v>48</v>
      </c>
      <c r="T111" s="21">
        <v>15.2</v>
      </c>
      <c r="U111" s="19">
        <v>375</v>
      </c>
      <c r="V111" s="17">
        <v>1185</v>
      </c>
      <c r="W111" s="22">
        <v>3.2</v>
      </c>
      <c r="X111" s="23">
        <f t="shared" si="15"/>
        <v>150</v>
      </c>
      <c r="Y111" s="17">
        <v>4526</v>
      </c>
      <c r="Z111" s="17">
        <v>5530</v>
      </c>
      <c r="AA111" s="17">
        <v>4076</v>
      </c>
      <c r="AB111" s="17">
        <v>2161</v>
      </c>
      <c r="AC111" s="15" t="s">
        <v>36</v>
      </c>
    </row>
    <row r="112" spans="1:29">
      <c r="A112" s="13" t="str">
        <f t="shared" si="12"/>
        <v>Normal</v>
      </c>
      <c r="B112" s="14" t="s">
        <v>140</v>
      </c>
      <c r="C112" s="15" t="s">
        <v>46</v>
      </c>
      <c r="D112" s="16">
        <f t="shared" si="13"/>
        <v>0</v>
      </c>
      <c r="E112" s="18">
        <f t="shared" si="14"/>
        <v>0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0</v>
      </c>
      <c r="S112" s="20">
        <v>0</v>
      </c>
      <c r="T112" s="21">
        <v>0</v>
      </c>
      <c r="U112" s="19">
        <v>375</v>
      </c>
      <c r="V112" s="17">
        <v>634</v>
      </c>
      <c r="W112" s="22">
        <v>1.7</v>
      </c>
      <c r="X112" s="23">
        <f t="shared" si="15"/>
        <v>100</v>
      </c>
      <c r="Y112" s="17">
        <v>3966</v>
      </c>
      <c r="Z112" s="17">
        <v>1186</v>
      </c>
      <c r="AA112" s="17">
        <v>3628</v>
      </c>
      <c r="AB112" s="17">
        <v>406</v>
      </c>
      <c r="AC112" s="15" t="s">
        <v>36</v>
      </c>
    </row>
    <row r="113" spans="1:29">
      <c r="A113" s="13" t="str">
        <f t="shared" si="12"/>
        <v>Normal</v>
      </c>
      <c r="B113" s="14" t="s">
        <v>141</v>
      </c>
      <c r="C113" s="15" t="s">
        <v>46</v>
      </c>
      <c r="D113" s="16">
        <f t="shared" si="13"/>
        <v>2.5</v>
      </c>
      <c r="E113" s="18">
        <f t="shared" si="14"/>
        <v>1.7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15000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15000</v>
      </c>
      <c r="Q113" s="17">
        <v>0</v>
      </c>
      <c r="R113" s="19">
        <v>39000</v>
      </c>
      <c r="S113" s="20">
        <v>4.3</v>
      </c>
      <c r="T113" s="21">
        <v>6.5</v>
      </c>
      <c r="U113" s="19">
        <v>9000</v>
      </c>
      <c r="V113" s="17">
        <v>6022</v>
      </c>
      <c r="W113" s="22">
        <v>0.7</v>
      </c>
      <c r="X113" s="23">
        <f t="shared" si="15"/>
        <v>100</v>
      </c>
      <c r="Y113" s="17">
        <v>48701</v>
      </c>
      <c r="Z113" s="17">
        <v>25429</v>
      </c>
      <c r="AA113" s="17">
        <v>15244</v>
      </c>
      <c r="AB113" s="17">
        <v>17769</v>
      </c>
      <c r="AC113" s="15" t="s">
        <v>36</v>
      </c>
    </row>
    <row r="114" spans="1:29">
      <c r="A114" s="13" t="str">
        <f t="shared" si="12"/>
        <v>Normal</v>
      </c>
      <c r="B114" s="14" t="s">
        <v>142</v>
      </c>
      <c r="C114" s="15" t="s">
        <v>46</v>
      </c>
      <c r="D114" s="16">
        <f t="shared" si="13"/>
        <v>4.7</v>
      </c>
      <c r="E114" s="18">
        <f t="shared" si="14"/>
        <v>3.6</v>
      </c>
      <c r="F114" s="16" t="str">
        <f>IFERROR(VLOOKUP(B114,#REF!,6,FALSE),"")</f>
        <v/>
      </c>
      <c r="G114" s="17">
        <v>66000</v>
      </c>
      <c r="H114" s="17">
        <v>66000</v>
      </c>
      <c r="I114" s="17" t="str">
        <f>IFERROR(VLOOKUP(B114,#REF!,9,FALSE),"")</f>
        <v/>
      </c>
      <c r="J114" s="17">
        <v>27000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18000</v>
      </c>
      <c r="Q114" s="17">
        <v>9000</v>
      </c>
      <c r="R114" s="19">
        <v>102000</v>
      </c>
      <c r="S114" s="20">
        <v>13.6</v>
      </c>
      <c r="T114" s="21">
        <v>17.600000000000001</v>
      </c>
      <c r="U114" s="19">
        <v>7500</v>
      </c>
      <c r="V114" s="17">
        <v>5781</v>
      </c>
      <c r="W114" s="22">
        <v>0.8</v>
      </c>
      <c r="X114" s="23">
        <f t="shared" si="15"/>
        <v>100</v>
      </c>
      <c r="Y114" s="17">
        <v>26894</v>
      </c>
      <c r="Z114" s="17">
        <v>29692</v>
      </c>
      <c r="AA114" s="17">
        <v>14202</v>
      </c>
      <c r="AB114" s="17">
        <v>6366</v>
      </c>
      <c r="AC114" s="15" t="s">
        <v>36</v>
      </c>
    </row>
    <row r="115" spans="1:29">
      <c r="A115" s="13" t="str">
        <f t="shared" si="12"/>
        <v>Normal</v>
      </c>
      <c r="B115" s="14" t="s">
        <v>143</v>
      </c>
      <c r="C115" s="15" t="s">
        <v>46</v>
      </c>
      <c r="D115" s="16">
        <f t="shared" si="13"/>
        <v>17.8</v>
      </c>
      <c r="E115" s="18">
        <f t="shared" si="14"/>
        <v>18.899999999999999</v>
      </c>
      <c r="F115" s="16" t="str">
        <f>IFERROR(VLOOKUP(B115,#REF!,6,FALSE),"")</f>
        <v/>
      </c>
      <c r="G115" s="17">
        <v>3000</v>
      </c>
      <c r="H115" s="17">
        <v>3000</v>
      </c>
      <c r="I115" s="17" t="str">
        <f>IFERROR(VLOOKUP(B115,#REF!,9,FALSE),"")</f>
        <v/>
      </c>
      <c r="J115" s="17">
        <v>99000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96000</v>
      </c>
      <c r="Q115" s="17">
        <v>3000</v>
      </c>
      <c r="R115" s="19">
        <v>102000</v>
      </c>
      <c r="S115" s="20">
        <v>19.399999999999999</v>
      </c>
      <c r="T115" s="21">
        <v>18.3</v>
      </c>
      <c r="U115" s="19">
        <v>5250</v>
      </c>
      <c r="V115" s="17">
        <v>5563</v>
      </c>
      <c r="W115" s="22">
        <v>1.1000000000000001</v>
      </c>
      <c r="X115" s="23">
        <f t="shared" si="15"/>
        <v>100</v>
      </c>
      <c r="Y115" s="17">
        <v>24345</v>
      </c>
      <c r="Z115" s="17">
        <v>22652</v>
      </c>
      <c r="AA115" s="17">
        <v>28448</v>
      </c>
      <c r="AB115" s="17">
        <v>12824</v>
      </c>
      <c r="AC115" s="15" t="s">
        <v>36</v>
      </c>
    </row>
    <row r="116" spans="1:29">
      <c r="A116" s="13" t="str">
        <f t="shared" si="12"/>
        <v>ZeroZero</v>
      </c>
      <c r="B116" s="14" t="s">
        <v>144</v>
      </c>
      <c r="C116" s="15" t="s">
        <v>46</v>
      </c>
      <c r="D116" s="16" t="str">
        <f t="shared" si="13"/>
        <v>--</v>
      </c>
      <c r="E116" s="18" t="str">
        <f t="shared" si="1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9000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9000</v>
      </c>
      <c r="Q116" s="17">
        <v>0</v>
      </c>
      <c r="R116" s="19">
        <v>9000</v>
      </c>
      <c r="S116" s="20" t="s">
        <v>34</v>
      </c>
      <c r="T116" s="21" t="s">
        <v>34</v>
      </c>
      <c r="U116" s="19">
        <v>0</v>
      </c>
      <c r="V116" s="17" t="s">
        <v>34</v>
      </c>
      <c r="W116" s="22" t="s">
        <v>35</v>
      </c>
      <c r="X116" s="23" t="str">
        <f t="shared" si="1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36</v>
      </c>
    </row>
    <row r="117" spans="1:29">
      <c r="A117" s="13" t="str">
        <f t="shared" si="12"/>
        <v>ZeroZero</v>
      </c>
      <c r="B117" s="14" t="s">
        <v>145</v>
      </c>
      <c r="C117" s="15" t="s">
        <v>46</v>
      </c>
      <c r="D117" s="16" t="str">
        <f t="shared" si="13"/>
        <v>--</v>
      </c>
      <c r="E117" s="18" t="str">
        <f t="shared" si="1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15000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15000</v>
      </c>
      <c r="Q117" s="17">
        <v>0</v>
      </c>
      <c r="R117" s="19">
        <v>15000</v>
      </c>
      <c r="S117" s="20" t="s">
        <v>34</v>
      </c>
      <c r="T117" s="21" t="s">
        <v>34</v>
      </c>
      <c r="U117" s="19">
        <v>0</v>
      </c>
      <c r="V117" s="17">
        <v>0</v>
      </c>
      <c r="W117" s="22" t="s">
        <v>35</v>
      </c>
      <c r="X117" s="23" t="str">
        <f t="shared" si="15"/>
        <v>E</v>
      </c>
      <c r="Y117" s="17">
        <v>1500</v>
      </c>
      <c r="Z117" s="17">
        <v>0</v>
      </c>
      <c r="AA117" s="17">
        <v>0</v>
      </c>
      <c r="AB117" s="17">
        <v>0</v>
      </c>
      <c r="AC117" s="15" t="s">
        <v>36</v>
      </c>
    </row>
    <row r="118" spans="1:29">
      <c r="A118" s="13" t="str">
        <f t="shared" si="12"/>
        <v>Normal</v>
      </c>
      <c r="B118" s="14" t="s">
        <v>146</v>
      </c>
      <c r="C118" s="15" t="s">
        <v>46</v>
      </c>
      <c r="D118" s="16" t="str">
        <f t="shared" si="13"/>
        <v>--</v>
      </c>
      <c r="E118" s="18">
        <f t="shared" si="14"/>
        <v>2.5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24000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24000</v>
      </c>
      <c r="R118" s="19">
        <v>24000</v>
      </c>
      <c r="S118" s="20">
        <v>2.5</v>
      </c>
      <c r="T118" s="21" t="s">
        <v>34</v>
      </c>
      <c r="U118" s="19">
        <v>9750</v>
      </c>
      <c r="V118" s="17" t="s">
        <v>34</v>
      </c>
      <c r="W118" s="22" t="s">
        <v>35</v>
      </c>
      <c r="X118" s="23" t="str">
        <f t="shared" si="15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36</v>
      </c>
    </row>
    <row r="119" spans="1:29">
      <c r="A119" s="13" t="str">
        <f t="shared" si="12"/>
        <v>Normal</v>
      </c>
      <c r="B119" s="14" t="s">
        <v>147</v>
      </c>
      <c r="C119" s="15" t="s">
        <v>46</v>
      </c>
      <c r="D119" s="16">
        <f t="shared" si="13"/>
        <v>19.899999999999999</v>
      </c>
      <c r="E119" s="18">
        <f t="shared" si="14"/>
        <v>9.5</v>
      </c>
      <c r="F119" s="16" t="str">
        <f>IFERROR(VLOOKUP(B119,#REF!,6,FALSE),"")</f>
        <v/>
      </c>
      <c r="G119" s="17">
        <v>27000</v>
      </c>
      <c r="H119" s="17">
        <v>18000</v>
      </c>
      <c r="I119" s="17" t="str">
        <f>IFERROR(VLOOKUP(B119,#REF!,9,FALSE),"")</f>
        <v/>
      </c>
      <c r="J119" s="17">
        <v>39000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27000</v>
      </c>
      <c r="Q119" s="17">
        <v>12000</v>
      </c>
      <c r="R119" s="19">
        <v>66000</v>
      </c>
      <c r="S119" s="20">
        <v>16</v>
      </c>
      <c r="T119" s="21">
        <v>33.700000000000003</v>
      </c>
      <c r="U119" s="19">
        <v>4125</v>
      </c>
      <c r="V119" s="17">
        <v>1958</v>
      </c>
      <c r="W119" s="22">
        <v>0.5</v>
      </c>
      <c r="X119" s="23">
        <f t="shared" si="15"/>
        <v>100</v>
      </c>
      <c r="Y119" s="17">
        <v>5139</v>
      </c>
      <c r="Z119" s="17">
        <v>7227</v>
      </c>
      <c r="AA119" s="17">
        <v>11561</v>
      </c>
      <c r="AB119" s="17">
        <v>13426</v>
      </c>
      <c r="AC119" s="15" t="s">
        <v>36</v>
      </c>
    </row>
    <row r="120" spans="1:29">
      <c r="A120" s="13" t="str">
        <f t="shared" si="12"/>
        <v>OverStock</v>
      </c>
      <c r="B120" s="14" t="s">
        <v>148</v>
      </c>
      <c r="C120" s="15" t="s">
        <v>46</v>
      </c>
      <c r="D120" s="16">
        <f t="shared" si="13"/>
        <v>14.4</v>
      </c>
      <c r="E120" s="18">
        <f t="shared" si="14"/>
        <v>18</v>
      </c>
      <c r="F120" s="16" t="str">
        <f>IFERROR(VLOOKUP(B120,#REF!,6,FALSE),"")</f>
        <v/>
      </c>
      <c r="G120" s="17">
        <v>45000</v>
      </c>
      <c r="H120" s="17">
        <v>45000</v>
      </c>
      <c r="I120" s="17" t="str">
        <f>IFERROR(VLOOKUP(B120,#REF!,9,FALSE),"")</f>
        <v/>
      </c>
      <c r="J120" s="17">
        <v>81000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63000</v>
      </c>
      <c r="Q120" s="17">
        <v>18000</v>
      </c>
      <c r="R120" s="19">
        <v>126000</v>
      </c>
      <c r="S120" s="20">
        <v>28</v>
      </c>
      <c r="T120" s="21">
        <v>22.4</v>
      </c>
      <c r="U120" s="19">
        <v>4500</v>
      </c>
      <c r="V120" s="17">
        <v>5629</v>
      </c>
      <c r="W120" s="22">
        <v>1.3</v>
      </c>
      <c r="X120" s="23">
        <f t="shared" si="15"/>
        <v>100</v>
      </c>
      <c r="Y120" s="17">
        <v>16942</v>
      </c>
      <c r="Z120" s="17">
        <v>20483</v>
      </c>
      <c r="AA120" s="17">
        <v>29274</v>
      </c>
      <c r="AB120" s="17">
        <v>22002</v>
      </c>
      <c r="AC120" s="15" t="s">
        <v>36</v>
      </c>
    </row>
    <row r="121" spans="1:29">
      <c r="A121" s="13" t="str">
        <f t="shared" si="12"/>
        <v>OverStock</v>
      </c>
      <c r="B121" s="14" t="s">
        <v>149</v>
      </c>
      <c r="C121" s="15" t="s">
        <v>46</v>
      </c>
      <c r="D121" s="16">
        <f t="shared" si="13"/>
        <v>11.7</v>
      </c>
      <c r="E121" s="18">
        <f t="shared" si="14"/>
        <v>16</v>
      </c>
      <c r="F121" s="16" t="str">
        <f>IFERROR(VLOOKUP(B121,#REF!,6,FALSE),"")</f>
        <v/>
      </c>
      <c r="G121" s="17">
        <v>6000</v>
      </c>
      <c r="H121" s="17">
        <v>3000</v>
      </c>
      <c r="I121" s="17" t="str">
        <f>IFERROR(VLOOKUP(B121,#REF!,9,FALSE),"")</f>
        <v/>
      </c>
      <c r="J121" s="17">
        <v>6000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3000</v>
      </c>
      <c r="Q121" s="17">
        <v>3000</v>
      </c>
      <c r="R121" s="19">
        <v>12000</v>
      </c>
      <c r="S121" s="20">
        <v>32</v>
      </c>
      <c r="T121" s="21">
        <v>23.3</v>
      </c>
      <c r="U121" s="19">
        <v>375</v>
      </c>
      <c r="V121" s="17">
        <v>514</v>
      </c>
      <c r="W121" s="22">
        <v>1.4</v>
      </c>
      <c r="X121" s="23">
        <f t="shared" si="15"/>
        <v>100</v>
      </c>
      <c r="Y121" s="17">
        <v>2948</v>
      </c>
      <c r="Z121" s="17">
        <v>1779</v>
      </c>
      <c r="AA121" s="17">
        <v>2771</v>
      </c>
      <c r="AB121" s="17">
        <v>817</v>
      </c>
      <c r="AC121" s="15" t="s">
        <v>36</v>
      </c>
    </row>
    <row r="122" spans="1:29">
      <c r="A122" s="13" t="str">
        <f t="shared" si="12"/>
        <v>OverStock</v>
      </c>
      <c r="B122" s="14" t="s">
        <v>150</v>
      </c>
      <c r="C122" s="15" t="s">
        <v>46</v>
      </c>
      <c r="D122" s="16">
        <f t="shared" si="13"/>
        <v>27.3</v>
      </c>
      <c r="E122" s="18">
        <f t="shared" si="14"/>
        <v>152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114000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105000</v>
      </c>
      <c r="Q122" s="17">
        <v>9000</v>
      </c>
      <c r="R122" s="19">
        <v>114000</v>
      </c>
      <c r="S122" s="20">
        <v>152</v>
      </c>
      <c r="T122" s="21">
        <v>27.3</v>
      </c>
      <c r="U122" s="19">
        <v>750</v>
      </c>
      <c r="V122" s="17">
        <v>4171</v>
      </c>
      <c r="W122" s="22">
        <v>5.6</v>
      </c>
      <c r="X122" s="23">
        <f t="shared" si="15"/>
        <v>150</v>
      </c>
      <c r="Y122" s="17">
        <v>17099</v>
      </c>
      <c r="Z122" s="17">
        <v>16996</v>
      </c>
      <c r="AA122" s="17">
        <v>20580</v>
      </c>
      <c r="AB122" s="17">
        <v>7260</v>
      </c>
      <c r="AC122" s="15" t="s">
        <v>36</v>
      </c>
    </row>
    <row r="123" spans="1:29">
      <c r="A123" s="13" t="str">
        <f t="shared" si="12"/>
        <v>FCST</v>
      </c>
      <c r="B123" s="14" t="s">
        <v>151</v>
      </c>
      <c r="C123" s="15" t="s">
        <v>46</v>
      </c>
      <c r="D123" s="16">
        <f t="shared" si="13"/>
        <v>46.6</v>
      </c>
      <c r="E123" s="18" t="str">
        <f t="shared" si="14"/>
        <v>前八週無拉料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9000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6000</v>
      </c>
      <c r="Q123" s="17">
        <v>3000</v>
      </c>
      <c r="R123" s="19">
        <v>9000</v>
      </c>
      <c r="S123" s="20" t="s">
        <v>34</v>
      </c>
      <c r="T123" s="21">
        <v>46.6</v>
      </c>
      <c r="U123" s="19">
        <v>0</v>
      </c>
      <c r="V123" s="17">
        <v>193</v>
      </c>
      <c r="W123" s="22" t="s">
        <v>38</v>
      </c>
      <c r="X123" s="23" t="str">
        <f t="shared" si="15"/>
        <v>F</v>
      </c>
      <c r="Y123" s="17">
        <v>3024</v>
      </c>
      <c r="Z123" s="17">
        <v>180</v>
      </c>
      <c r="AA123" s="17">
        <v>1656</v>
      </c>
      <c r="AB123" s="17">
        <v>552</v>
      </c>
      <c r="AC123" s="15" t="s">
        <v>36</v>
      </c>
    </row>
    <row r="124" spans="1:29">
      <c r="A124" s="13" t="str">
        <f t="shared" si="12"/>
        <v>Normal</v>
      </c>
      <c r="B124" s="14" t="s">
        <v>152</v>
      </c>
      <c r="C124" s="15" t="s">
        <v>46</v>
      </c>
      <c r="D124" s="16">
        <f t="shared" si="13"/>
        <v>85.7</v>
      </c>
      <c r="E124" s="18">
        <f t="shared" si="14"/>
        <v>4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3000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3000</v>
      </c>
      <c r="Q124" s="17">
        <v>0</v>
      </c>
      <c r="R124" s="19">
        <v>3000</v>
      </c>
      <c r="S124" s="20">
        <v>4</v>
      </c>
      <c r="T124" s="21">
        <v>85.7</v>
      </c>
      <c r="U124" s="19">
        <v>750</v>
      </c>
      <c r="V124" s="17">
        <v>35</v>
      </c>
      <c r="W124" s="22">
        <v>0</v>
      </c>
      <c r="X124" s="23">
        <f t="shared" si="15"/>
        <v>50</v>
      </c>
      <c r="Y124" s="17">
        <v>1627</v>
      </c>
      <c r="Z124" s="17">
        <v>0</v>
      </c>
      <c r="AA124" s="17">
        <v>383</v>
      </c>
      <c r="AB124" s="17">
        <v>180</v>
      </c>
      <c r="AC124" s="15" t="s">
        <v>36</v>
      </c>
    </row>
    <row r="125" spans="1:29">
      <c r="A125" s="13" t="str">
        <f t="shared" si="12"/>
        <v>FCST</v>
      </c>
      <c r="B125" s="14" t="s">
        <v>153</v>
      </c>
      <c r="C125" s="15" t="s">
        <v>46</v>
      </c>
      <c r="D125" s="16">
        <f t="shared" si="13"/>
        <v>0</v>
      </c>
      <c r="E125" s="18" t="str">
        <f t="shared" si="14"/>
        <v>前八週無拉料</v>
      </c>
      <c r="F125" s="16" t="str">
        <f>IFERROR(VLOOKUP(B125,#REF!,6,FALSE),"")</f>
        <v/>
      </c>
      <c r="G125" s="17">
        <v>3000</v>
      </c>
      <c r="H125" s="17">
        <v>3000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3000</v>
      </c>
      <c r="S125" s="20" t="s">
        <v>34</v>
      </c>
      <c r="T125" s="21">
        <v>45.5</v>
      </c>
      <c r="U125" s="19">
        <v>0</v>
      </c>
      <c r="V125" s="17">
        <v>66</v>
      </c>
      <c r="W125" s="22" t="s">
        <v>38</v>
      </c>
      <c r="X125" s="23" t="str">
        <f t="shared" si="15"/>
        <v>F</v>
      </c>
      <c r="Y125" s="17">
        <v>279</v>
      </c>
      <c r="Z125" s="17">
        <v>418</v>
      </c>
      <c r="AA125" s="17">
        <v>257</v>
      </c>
      <c r="AB125" s="17">
        <v>201</v>
      </c>
      <c r="AC125" s="15" t="s">
        <v>36</v>
      </c>
    </row>
    <row r="126" spans="1:29">
      <c r="A126" s="13" t="str">
        <f t="shared" si="12"/>
        <v>Normal</v>
      </c>
      <c r="B126" s="14" t="s">
        <v>154</v>
      </c>
      <c r="C126" s="15" t="s">
        <v>46</v>
      </c>
      <c r="D126" s="16">
        <f t="shared" si="13"/>
        <v>8.1</v>
      </c>
      <c r="E126" s="18">
        <f t="shared" si="14"/>
        <v>8.6999999999999993</v>
      </c>
      <c r="F126" s="16" t="str">
        <f>IFERROR(VLOOKUP(B126,#REF!,6,FALSE),"")</f>
        <v/>
      </c>
      <c r="G126" s="17">
        <v>180000</v>
      </c>
      <c r="H126" s="17">
        <v>0</v>
      </c>
      <c r="I126" s="17" t="str">
        <f>IFERROR(VLOOKUP(B126,#REF!,9,FALSE),"")</f>
        <v/>
      </c>
      <c r="J126" s="17">
        <v>567000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18000</v>
      </c>
      <c r="P126" s="17">
        <v>519000</v>
      </c>
      <c r="Q126" s="17">
        <v>30000</v>
      </c>
      <c r="R126" s="19">
        <v>822000</v>
      </c>
      <c r="S126" s="20">
        <v>12.7</v>
      </c>
      <c r="T126" s="21">
        <v>11.7</v>
      </c>
      <c r="U126" s="19">
        <v>64875</v>
      </c>
      <c r="V126" s="17">
        <v>70162</v>
      </c>
      <c r="W126" s="22">
        <v>1.1000000000000001</v>
      </c>
      <c r="X126" s="23">
        <f t="shared" si="15"/>
        <v>100</v>
      </c>
      <c r="Y126" s="17">
        <v>306976</v>
      </c>
      <c r="Z126" s="17">
        <v>314728</v>
      </c>
      <c r="AA126" s="17">
        <v>257869</v>
      </c>
      <c r="AB126" s="17">
        <v>151698</v>
      </c>
      <c r="AC126" s="15" t="s">
        <v>36</v>
      </c>
    </row>
    <row r="127" spans="1:29">
      <c r="A127" s="13" t="str">
        <f t="shared" si="12"/>
        <v>FCST</v>
      </c>
      <c r="B127" s="14" t="s">
        <v>155</v>
      </c>
      <c r="C127" s="15" t="s">
        <v>46</v>
      </c>
      <c r="D127" s="16">
        <f t="shared" si="13"/>
        <v>0</v>
      </c>
      <c r="E127" s="18" t="str">
        <f t="shared" si="14"/>
        <v>前八週無拉料</v>
      </c>
      <c r="F127" s="16" t="str">
        <f>IFERROR(VLOOKUP(B127,#REF!,6,FALSE),"")</f>
        <v/>
      </c>
      <c r="G127" s="17">
        <v>3000</v>
      </c>
      <c r="H127" s="17">
        <v>3000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3000</v>
      </c>
      <c r="S127" s="20" t="s">
        <v>34</v>
      </c>
      <c r="T127" s="21">
        <v>31.3</v>
      </c>
      <c r="U127" s="19">
        <v>0</v>
      </c>
      <c r="V127" s="17">
        <v>96</v>
      </c>
      <c r="W127" s="22" t="s">
        <v>38</v>
      </c>
      <c r="X127" s="23" t="str">
        <f t="shared" si="15"/>
        <v>F</v>
      </c>
      <c r="Y127" s="17">
        <v>1233</v>
      </c>
      <c r="Z127" s="17">
        <v>270</v>
      </c>
      <c r="AA127" s="17">
        <v>709</v>
      </c>
      <c r="AB127" s="17">
        <v>399</v>
      </c>
      <c r="AC127" s="15" t="s">
        <v>36</v>
      </c>
    </row>
    <row r="128" spans="1:29">
      <c r="A128" s="13" t="str">
        <f t="shared" si="12"/>
        <v>Normal</v>
      </c>
      <c r="B128" s="14" t="s">
        <v>156</v>
      </c>
      <c r="C128" s="15" t="s">
        <v>46</v>
      </c>
      <c r="D128" s="16">
        <f t="shared" si="13"/>
        <v>14.2</v>
      </c>
      <c r="E128" s="18">
        <f t="shared" si="14"/>
        <v>12</v>
      </c>
      <c r="F128" s="16" t="str">
        <f>IFERROR(VLOOKUP(B128,#REF!,6,FALSE),"")</f>
        <v/>
      </c>
      <c r="G128" s="17">
        <v>3621000</v>
      </c>
      <c r="H128" s="17">
        <v>1509000</v>
      </c>
      <c r="I128" s="17" t="str">
        <f>IFERROR(VLOOKUP(B128,#REF!,9,FALSE),"")</f>
        <v/>
      </c>
      <c r="J128" s="17">
        <v>5127000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5013000</v>
      </c>
      <c r="Q128" s="17">
        <v>114000</v>
      </c>
      <c r="R128" s="19">
        <v>8748000</v>
      </c>
      <c r="S128" s="20">
        <v>20.399999999999999</v>
      </c>
      <c r="T128" s="21">
        <v>24.3</v>
      </c>
      <c r="U128" s="19">
        <v>429000</v>
      </c>
      <c r="V128" s="17">
        <v>360137</v>
      </c>
      <c r="W128" s="22">
        <v>0.8</v>
      </c>
      <c r="X128" s="23">
        <f t="shared" si="15"/>
        <v>100</v>
      </c>
      <c r="Y128" s="17">
        <v>1916170</v>
      </c>
      <c r="Z128" s="17">
        <v>1618665</v>
      </c>
      <c r="AA128" s="17">
        <v>1262200</v>
      </c>
      <c r="AB128" s="17">
        <v>850178</v>
      </c>
      <c r="AC128" s="15" t="s">
        <v>36</v>
      </c>
    </row>
    <row r="129" spans="1:29">
      <c r="A129" s="13" t="str">
        <f t="shared" si="12"/>
        <v>Normal</v>
      </c>
      <c r="B129" s="14" t="s">
        <v>157</v>
      </c>
      <c r="C129" s="15" t="s">
        <v>46</v>
      </c>
      <c r="D129" s="16">
        <f t="shared" si="13"/>
        <v>2.8</v>
      </c>
      <c r="E129" s="18">
        <f t="shared" si="14"/>
        <v>3.2</v>
      </c>
      <c r="F129" s="16" t="str">
        <f>IFERROR(VLOOKUP(B129,#REF!,6,FALSE),"")</f>
        <v/>
      </c>
      <c r="G129" s="17">
        <v>78000</v>
      </c>
      <c r="H129" s="17">
        <v>33000</v>
      </c>
      <c r="I129" s="17" t="str">
        <f>IFERROR(VLOOKUP(B129,#REF!,9,FALSE),"")</f>
        <v/>
      </c>
      <c r="J129" s="17">
        <v>12000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3000</v>
      </c>
      <c r="Q129" s="17">
        <v>9000</v>
      </c>
      <c r="R129" s="19">
        <v>90000</v>
      </c>
      <c r="S129" s="20">
        <v>24</v>
      </c>
      <c r="T129" s="21">
        <v>20.8</v>
      </c>
      <c r="U129" s="19">
        <v>3750</v>
      </c>
      <c r="V129" s="17">
        <v>4320</v>
      </c>
      <c r="W129" s="22">
        <v>1.2</v>
      </c>
      <c r="X129" s="23">
        <f t="shared" si="15"/>
        <v>100</v>
      </c>
      <c r="Y129" s="17">
        <v>26867</v>
      </c>
      <c r="Z129" s="17">
        <v>20244</v>
      </c>
      <c r="AA129" s="17">
        <v>8856</v>
      </c>
      <c r="AB129" s="17">
        <v>11341</v>
      </c>
      <c r="AC129" s="15" t="s">
        <v>36</v>
      </c>
    </row>
    <row r="130" spans="1:29">
      <c r="A130" s="13" t="str">
        <f t="shared" si="12"/>
        <v>OverStock</v>
      </c>
      <c r="B130" s="14" t="s">
        <v>158</v>
      </c>
      <c r="C130" s="15" t="s">
        <v>46</v>
      </c>
      <c r="D130" s="16">
        <f t="shared" si="13"/>
        <v>18.2</v>
      </c>
      <c r="E130" s="18">
        <f t="shared" si="14"/>
        <v>26.7</v>
      </c>
      <c r="F130" s="16" t="str">
        <f>IFERROR(VLOOKUP(B130,#REF!,6,FALSE),"")</f>
        <v/>
      </c>
      <c r="G130" s="17">
        <v>48000</v>
      </c>
      <c r="H130" s="17">
        <v>21000</v>
      </c>
      <c r="I130" s="17" t="str">
        <f>IFERROR(VLOOKUP(B130,#REF!,9,FALSE),"")</f>
        <v/>
      </c>
      <c r="J130" s="17">
        <v>30000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18000</v>
      </c>
      <c r="Q130" s="17">
        <v>12000</v>
      </c>
      <c r="R130" s="19">
        <v>78000</v>
      </c>
      <c r="S130" s="20">
        <v>69.3</v>
      </c>
      <c r="T130" s="21">
        <v>47.3</v>
      </c>
      <c r="U130" s="19">
        <v>1125</v>
      </c>
      <c r="V130" s="17">
        <v>1650</v>
      </c>
      <c r="W130" s="22">
        <v>1.5</v>
      </c>
      <c r="X130" s="23">
        <f t="shared" si="15"/>
        <v>100</v>
      </c>
      <c r="Y130" s="17">
        <v>9490</v>
      </c>
      <c r="Z130" s="17">
        <v>7561</v>
      </c>
      <c r="AA130" s="17">
        <v>5718</v>
      </c>
      <c r="AB130" s="17">
        <v>3991</v>
      </c>
      <c r="AC130" s="15" t="s">
        <v>36</v>
      </c>
    </row>
    <row r="131" spans="1:29">
      <c r="A131" s="13" t="str">
        <f t="shared" si="12"/>
        <v>Normal</v>
      </c>
      <c r="B131" s="14" t="s">
        <v>159</v>
      </c>
      <c r="C131" s="15" t="s">
        <v>46</v>
      </c>
      <c r="D131" s="16">
        <f t="shared" si="13"/>
        <v>7.2</v>
      </c>
      <c r="E131" s="18">
        <f t="shared" si="14"/>
        <v>8.4</v>
      </c>
      <c r="F131" s="16" t="str">
        <f>IFERROR(VLOOKUP(B131,#REF!,6,FALSE),"")</f>
        <v/>
      </c>
      <c r="G131" s="17">
        <v>210000</v>
      </c>
      <c r="H131" s="17">
        <v>150000</v>
      </c>
      <c r="I131" s="17" t="str">
        <f>IFERROR(VLOOKUP(B131,#REF!,9,FALSE),"")</f>
        <v/>
      </c>
      <c r="J131" s="17">
        <v>123000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81000</v>
      </c>
      <c r="Q131" s="17">
        <v>42000</v>
      </c>
      <c r="R131" s="19">
        <v>333000</v>
      </c>
      <c r="S131" s="20">
        <v>22.8</v>
      </c>
      <c r="T131" s="21">
        <v>19.399999999999999</v>
      </c>
      <c r="U131" s="19">
        <v>14625</v>
      </c>
      <c r="V131" s="17">
        <v>17160</v>
      </c>
      <c r="W131" s="22">
        <v>1.2</v>
      </c>
      <c r="X131" s="23">
        <f t="shared" si="15"/>
        <v>100</v>
      </c>
      <c r="Y131" s="17">
        <v>76130</v>
      </c>
      <c r="Z131" s="17">
        <v>57501</v>
      </c>
      <c r="AA131" s="17">
        <v>96863</v>
      </c>
      <c r="AB131" s="17">
        <v>37596</v>
      </c>
      <c r="AC131" s="15" t="s">
        <v>36</v>
      </c>
    </row>
    <row r="132" spans="1:29">
      <c r="A132" s="13" t="str">
        <f t="shared" ref="A132:A155" si="16">IF(OR(U132=0,LEN(U132)=0)*OR(V132=0,LEN(V132)=0),IF(R132&gt;0,"ZeroZero","None"),IF(IF(LEN(S132)=0,0,S132)&gt;24,"OverStock",IF(U132=0,"FCST","Normal")))</f>
        <v>Normal</v>
      </c>
      <c r="B132" s="14" t="s">
        <v>160</v>
      </c>
      <c r="C132" s="15" t="s">
        <v>46</v>
      </c>
      <c r="D132" s="16">
        <f t="shared" ref="D132:D155" si="17">IF(OR(V132=0,LEN(V132)=0),"--",ROUND(J132/V132,1))</f>
        <v>5.3</v>
      </c>
      <c r="E132" s="18">
        <f t="shared" ref="E132:E155" si="18">IF(U132=0,"前八週無拉料",ROUND(J132/U132,1))</f>
        <v>5</v>
      </c>
      <c r="F132" s="16" t="str">
        <f>IFERROR(VLOOKUP(B132,#REF!,6,FALSE),"")</f>
        <v/>
      </c>
      <c r="G132" s="17">
        <v>582000</v>
      </c>
      <c r="H132" s="17">
        <v>477000</v>
      </c>
      <c r="I132" s="17" t="str">
        <f>IFERROR(VLOOKUP(B132,#REF!,9,FALSE),"")</f>
        <v/>
      </c>
      <c r="J132" s="17">
        <v>159000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159000</v>
      </c>
      <c r="R132" s="19">
        <v>741000</v>
      </c>
      <c r="S132" s="20">
        <v>23.5</v>
      </c>
      <c r="T132" s="21">
        <v>24.7</v>
      </c>
      <c r="U132" s="19">
        <v>31500</v>
      </c>
      <c r="V132" s="17">
        <v>30045</v>
      </c>
      <c r="W132" s="22">
        <v>1</v>
      </c>
      <c r="X132" s="23">
        <f t="shared" ref="X132:X155" si="19">IF($W132="E","E",IF($W132="F","F",IF($W132&lt;0.5,50,IF($W132&lt;2,100,150))))</f>
        <v>100</v>
      </c>
      <c r="Y132" s="17">
        <v>158915</v>
      </c>
      <c r="Z132" s="17">
        <v>105282</v>
      </c>
      <c r="AA132" s="17">
        <v>162209</v>
      </c>
      <c r="AB132" s="17">
        <v>98270</v>
      </c>
      <c r="AC132" s="15" t="s">
        <v>36</v>
      </c>
    </row>
    <row r="133" spans="1:29">
      <c r="A133" s="13" t="str">
        <f t="shared" si="16"/>
        <v>OverStock</v>
      </c>
      <c r="B133" s="14" t="s">
        <v>161</v>
      </c>
      <c r="C133" s="15" t="s">
        <v>46</v>
      </c>
      <c r="D133" s="16">
        <f t="shared" si="17"/>
        <v>12.1</v>
      </c>
      <c r="E133" s="18">
        <f t="shared" si="18"/>
        <v>12.8</v>
      </c>
      <c r="F133" s="16" t="str">
        <f>IFERROR(VLOOKUP(B133,#REF!,6,FALSE),"")</f>
        <v/>
      </c>
      <c r="G133" s="17">
        <v>108000</v>
      </c>
      <c r="H133" s="17">
        <v>36000</v>
      </c>
      <c r="I133" s="17" t="str">
        <f>IFERROR(VLOOKUP(B133,#REF!,9,FALSE),"")</f>
        <v/>
      </c>
      <c r="J133" s="17">
        <v>72000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39000</v>
      </c>
      <c r="Q133" s="17">
        <v>33000</v>
      </c>
      <c r="R133" s="19">
        <v>180000</v>
      </c>
      <c r="S133" s="20">
        <v>32</v>
      </c>
      <c r="T133" s="21">
        <v>30.2</v>
      </c>
      <c r="U133" s="19">
        <v>5625</v>
      </c>
      <c r="V133" s="17">
        <v>5957</v>
      </c>
      <c r="W133" s="22">
        <v>1.1000000000000001</v>
      </c>
      <c r="X133" s="23">
        <f t="shared" si="19"/>
        <v>100</v>
      </c>
      <c r="Y133" s="17">
        <v>32222</v>
      </c>
      <c r="Z133" s="17">
        <v>20381</v>
      </c>
      <c r="AA133" s="17">
        <v>29805</v>
      </c>
      <c r="AB133" s="17">
        <v>22638</v>
      </c>
      <c r="AC133" s="15" t="s">
        <v>36</v>
      </c>
    </row>
    <row r="134" spans="1:29">
      <c r="A134" s="13" t="str">
        <f t="shared" si="16"/>
        <v>OverStock</v>
      </c>
      <c r="B134" s="14" t="s">
        <v>162</v>
      </c>
      <c r="C134" s="15" t="s">
        <v>46</v>
      </c>
      <c r="D134" s="16">
        <f t="shared" si="17"/>
        <v>11.2</v>
      </c>
      <c r="E134" s="18">
        <f t="shared" si="18"/>
        <v>13.2</v>
      </c>
      <c r="F134" s="16" t="str">
        <f>IFERROR(VLOOKUP(B134,#REF!,6,FALSE),"")</f>
        <v/>
      </c>
      <c r="G134" s="17">
        <v>126000</v>
      </c>
      <c r="H134" s="17">
        <v>81000</v>
      </c>
      <c r="I134" s="17" t="str">
        <f>IFERROR(VLOOKUP(B134,#REF!,9,FALSE),"")</f>
        <v/>
      </c>
      <c r="J134" s="17">
        <v>129000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102000</v>
      </c>
      <c r="Q134" s="17">
        <v>27000</v>
      </c>
      <c r="R134" s="19">
        <v>255000</v>
      </c>
      <c r="S134" s="20">
        <v>26.2</v>
      </c>
      <c r="T134" s="21">
        <v>22.2</v>
      </c>
      <c r="U134" s="19">
        <v>9750</v>
      </c>
      <c r="V134" s="17">
        <v>11512</v>
      </c>
      <c r="W134" s="22">
        <v>1.2</v>
      </c>
      <c r="X134" s="23">
        <f t="shared" si="19"/>
        <v>100</v>
      </c>
      <c r="Y134" s="17">
        <v>42293</v>
      </c>
      <c r="Z134" s="17">
        <v>38945</v>
      </c>
      <c r="AA134" s="17">
        <v>62417</v>
      </c>
      <c r="AB134" s="17">
        <v>29231</v>
      </c>
      <c r="AC134" s="15" t="s">
        <v>36</v>
      </c>
    </row>
    <row r="135" spans="1:29">
      <c r="A135" s="13" t="str">
        <f t="shared" si="16"/>
        <v>Normal</v>
      </c>
      <c r="B135" s="14" t="s">
        <v>163</v>
      </c>
      <c r="C135" s="15" t="s">
        <v>46</v>
      </c>
      <c r="D135" s="16">
        <f t="shared" si="17"/>
        <v>6.1</v>
      </c>
      <c r="E135" s="18">
        <f t="shared" si="18"/>
        <v>3.7</v>
      </c>
      <c r="F135" s="16" t="str">
        <f>IFERROR(VLOOKUP(B135,#REF!,6,FALSE),"")</f>
        <v/>
      </c>
      <c r="G135" s="17">
        <v>387000</v>
      </c>
      <c r="H135" s="17">
        <v>327000</v>
      </c>
      <c r="I135" s="17" t="str">
        <f>IFERROR(VLOOKUP(B135,#REF!,9,FALSE),"")</f>
        <v/>
      </c>
      <c r="J135" s="17">
        <v>210000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102000</v>
      </c>
      <c r="Q135" s="17">
        <v>108000</v>
      </c>
      <c r="R135" s="19">
        <v>597000</v>
      </c>
      <c r="S135" s="20">
        <v>10.5</v>
      </c>
      <c r="T135" s="21">
        <v>17.2</v>
      </c>
      <c r="U135" s="19">
        <v>56625</v>
      </c>
      <c r="V135" s="17">
        <v>34677</v>
      </c>
      <c r="W135" s="22">
        <v>0.6</v>
      </c>
      <c r="X135" s="23">
        <f t="shared" si="19"/>
        <v>100</v>
      </c>
      <c r="Y135" s="17">
        <v>97370</v>
      </c>
      <c r="Z135" s="17">
        <v>118364</v>
      </c>
      <c r="AA135" s="17">
        <v>197925</v>
      </c>
      <c r="AB135" s="17">
        <v>135965</v>
      </c>
      <c r="AC135" s="15" t="s">
        <v>36</v>
      </c>
    </row>
    <row r="136" spans="1:29">
      <c r="A136" s="13" t="str">
        <f t="shared" si="16"/>
        <v>Normal</v>
      </c>
      <c r="B136" s="14" t="s">
        <v>164</v>
      </c>
      <c r="C136" s="15" t="s">
        <v>46</v>
      </c>
      <c r="D136" s="16">
        <f t="shared" si="17"/>
        <v>4.5</v>
      </c>
      <c r="E136" s="18">
        <f t="shared" si="18"/>
        <v>2.7</v>
      </c>
      <c r="F136" s="16" t="str">
        <f>IFERROR(VLOOKUP(B136,#REF!,6,FALSE),"")</f>
        <v/>
      </c>
      <c r="G136" s="17">
        <v>36000</v>
      </c>
      <c r="H136" s="17">
        <v>36000</v>
      </c>
      <c r="I136" s="17" t="str">
        <f>IFERROR(VLOOKUP(B136,#REF!,9,FALSE),"")</f>
        <v/>
      </c>
      <c r="J136" s="17">
        <v>9000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9000</v>
      </c>
      <c r="Q136" s="17">
        <v>0</v>
      </c>
      <c r="R136" s="19">
        <v>45000</v>
      </c>
      <c r="S136" s="20">
        <v>13.3</v>
      </c>
      <c r="T136" s="21">
        <v>22.4</v>
      </c>
      <c r="U136" s="19">
        <v>3375</v>
      </c>
      <c r="V136" s="17">
        <v>2008</v>
      </c>
      <c r="W136" s="22">
        <v>0.6</v>
      </c>
      <c r="X136" s="23">
        <f t="shared" si="19"/>
        <v>100</v>
      </c>
      <c r="Y136" s="17">
        <v>13560</v>
      </c>
      <c r="Z136" s="17">
        <v>9264</v>
      </c>
      <c r="AA136" s="17">
        <v>1248</v>
      </c>
      <c r="AB136" s="17">
        <v>0</v>
      </c>
      <c r="AC136" s="15" t="s">
        <v>36</v>
      </c>
    </row>
    <row r="137" spans="1:29">
      <c r="A137" s="13" t="str">
        <f t="shared" si="16"/>
        <v>ZeroZero</v>
      </c>
      <c r="B137" s="14" t="s">
        <v>165</v>
      </c>
      <c r="C137" s="15" t="s">
        <v>46</v>
      </c>
      <c r="D137" s="16" t="str">
        <f t="shared" si="17"/>
        <v>--</v>
      </c>
      <c r="E137" s="18" t="str">
        <f t="shared" si="18"/>
        <v>前八週無拉料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15000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15000</v>
      </c>
      <c r="Q137" s="17">
        <v>0</v>
      </c>
      <c r="R137" s="19">
        <v>15000</v>
      </c>
      <c r="S137" s="20" t="s">
        <v>34</v>
      </c>
      <c r="T137" s="21" t="s">
        <v>34</v>
      </c>
      <c r="U137" s="19">
        <v>0</v>
      </c>
      <c r="V137" s="17" t="s">
        <v>34</v>
      </c>
      <c r="W137" s="22" t="s">
        <v>35</v>
      </c>
      <c r="X137" s="23" t="str">
        <f t="shared" si="19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36</v>
      </c>
    </row>
    <row r="138" spans="1:29">
      <c r="A138" s="13" t="str">
        <f t="shared" si="16"/>
        <v>Normal</v>
      </c>
      <c r="B138" s="14" t="s">
        <v>166</v>
      </c>
      <c r="C138" s="15" t="s">
        <v>46</v>
      </c>
      <c r="D138" s="16">
        <f t="shared" si="17"/>
        <v>8.9</v>
      </c>
      <c r="E138" s="18">
        <f t="shared" si="18"/>
        <v>11.4</v>
      </c>
      <c r="F138" s="16" t="str">
        <f>IFERROR(VLOOKUP(B138,#REF!,6,FALSE),"")</f>
        <v/>
      </c>
      <c r="G138" s="17">
        <v>213000</v>
      </c>
      <c r="H138" s="17">
        <v>189000</v>
      </c>
      <c r="I138" s="17" t="str">
        <f>IFERROR(VLOOKUP(B138,#REF!,9,FALSE),"")</f>
        <v/>
      </c>
      <c r="J138" s="17">
        <v>201000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180000</v>
      </c>
      <c r="Q138" s="17">
        <v>21000</v>
      </c>
      <c r="R138" s="19">
        <v>414000</v>
      </c>
      <c r="S138" s="20">
        <v>23.5</v>
      </c>
      <c r="T138" s="21">
        <v>18.399999999999999</v>
      </c>
      <c r="U138" s="19">
        <v>17625</v>
      </c>
      <c r="V138" s="17">
        <v>22493</v>
      </c>
      <c r="W138" s="22">
        <v>1.3</v>
      </c>
      <c r="X138" s="23">
        <f t="shared" si="19"/>
        <v>100</v>
      </c>
      <c r="Y138" s="17">
        <v>42032</v>
      </c>
      <c r="Z138" s="17">
        <v>69392</v>
      </c>
      <c r="AA138" s="17">
        <v>142464</v>
      </c>
      <c r="AB138" s="17">
        <v>65688</v>
      </c>
      <c r="AC138" s="15" t="s">
        <v>36</v>
      </c>
    </row>
    <row r="139" spans="1:29">
      <c r="A139" s="13" t="str">
        <f t="shared" si="16"/>
        <v>ZeroZero</v>
      </c>
      <c r="B139" s="14" t="s">
        <v>167</v>
      </c>
      <c r="C139" s="15" t="s">
        <v>46</v>
      </c>
      <c r="D139" s="16" t="str">
        <f t="shared" si="17"/>
        <v>--</v>
      </c>
      <c r="E139" s="18" t="str">
        <f t="shared" si="18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6000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6000</v>
      </c>
      <c r="Q139" s="17">
        <v>0</v>
      </c>
      <c r="R139" s="19">
        <v>6000</v>
      </c>
      <c r="S139" s="20" t="s">
        <v>34</v>
      </c>
      <c r="T139" s="21" t="s">
        <v>34</v>
      </c>
      <c r="U139" s="19">
        <v>0</v>
      </c>
      <c r="V139" s="17" t="s">
        <v>34</v>
      </c>
      <c r="W139" s="22" t="s">
        <v>35</v>
      </c>
      <c r="X139" s="23" t="str">
        <f t="shared" si="19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36</v>
      </c>
    </row>
    <row r="140" spans="1:29">
      <c r="A140" s="13" t="str">
        <f t="shared" si="16"/>
        <v>Normal</v>
      </c>
      <c r="B140" s="14" t="s">
        <v>168</v>
      </c>
      <c r="C140" s="15" t="s">
        <v>46</v>
      </c>
      <c r="D140" s="16" t="str">
        <f t="shared" si="17"/>
        <v>--</v>
      </c>
      <c r="E140" s="18">
        <f t="shared" si="18"/>
        <v>0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0</v>
      </c>
      <c r="S140" s="20">
        <v>0</v>
      </c>
      <c r="T140" s="21" t="s">
        <v>34</v>
      </c>
      <c r="U140" s="19">
        <v>9000</v>
      </c>
      <c r="V140" s="17" t="s">
        <v>34</v>
      </c>
      <c r="W140" s="22" t="s">
        <v>35</v>
      </c>
      <c r="X140" s="23" t="str">
        <f t="shared" si="19"/>
        <v>E</v>
      </c>
      <c r="Y140" s="17">
        <v>0</v>
      </c>
      <c r="Z140" s="17">
        <v>0</v>
      </c>
      <c r="AA140" s="17">
        <v>0</v>
      </c>
      <c r="AB140" s="17">
        <v>0</v>
      </c>
      <c r="AC140" s="15" t="s">
        <v>36</v>
      </c>
    </row>
    <row r="141" spans="1:29">
      <c r="A141" s="13" t="str">
        <f t="shared" si="16"/>
        <v>FCST</v>
      </c>
      <c r="B141" s="14" t="s">
        <v>169</v>
      </c>
      <c r="C141" s="15" t="s">
        <v>46</v>
      </c>
      <c r="D141" s="16">
        <f t="shared" si="17"/>
        <v>85.7</v>
      </c>
      <c r="E141" s="18" t="str">
        <f t="shared" si="18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6000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6000</v>
      </c>
      <c r="Q141" s="17">
        <v>0</v>
      </c>
      <c r="R141" s="19">
        <v>6000</v>
      </c>
      <c r="S141" s="20" t="s">
        <v>34</v>
      </c>
      <c r="T141" s="21">
        <v>85.7</v>
      </c>
      <c r="U141" s="19">
        <v>0</v>
      </c>
      <c r="V141" s="17">
        <v>70</v>
      </c>
      <c r="W141" s="22" t="s">
        <v>38</v>
      </c>
      <c r="X141" s="23" t="str">
        <f t="shared" si="19"/>
        <v>F</v>
      </c>
      <c r="Y141" s="17">
        <v>520</v>
      </c>
      <c r="Z141" s="17">
        <v>76</v>
      </c>
      <c r="AA141" s="17">
        <v>551</v>
      </c>
      <c r="AB141" s="17">
        <v>146</v>
      </c>
      <c r="AC141" s="15" t="s">
        <v>36</v>
      </c>
    </row>
    <row r="142" spans="1:29">
      <c r="A142" s="13" t="str">
        <f t="shared" si="16"/>
        <v>OverStock</v>
      </c>
      <c r="B142" s="14" t="s">
        <v>170</v>
      </c>
      <c r="C142" s="15" t="s">
        <v>46</v>
      </c>
      <c r="D142" s="16">
        <f t="shared" si="17"/>
        <v>13.3</v>
      </c>
      <c r="E142" s="18">
        <f t="shared" si="18"/>
        <v>17.600000000000001</v>
      </c>
      <c r="F142" s="16" t="str">
        <f>IFERROR(VLOOKUP(B142,#REF!,6,FALSE),"")</f>
        <v/>
      </c>
      <c r="G142" s="17">
        <v>150000</v>
      </c>
      <c r="H142" s="17">
        <v>75000</v>
      </c>
      <c r="I142" s="17" t="str">
        <f>IFERROR(VLOOKUP(B142,#REF!,9,FALSE),"")</f>
        <v/>
      </c>
      <c r="J142" s="17">
        <v>225000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219000</v>
      </c>
      <c r="Q142" s="17">
        <v>6000</v>
      </c>
      <c r="R142" s="19">
        <v>375000</v>
      </c>
      <c r="S142" s="20">
        <v>29.4</v>
      </c>
      <c r="T142" s="21">
        <v>22.2</v>
      </c>
      <c r="U142" s="19">
        <v>12750</v>
      </c>
      <c r="V142" s="17">
        <v>16869</v>
      </c>
      <c r="W142" s="22">
        <v>1.3</v>
      </c>
      <c r="X142" s="23">
        <f t="shared" si="19"/>
        <v>100</v>
      </c>
      <c r="Y142" s="17">
        <v>29726</v>
      </c>
      <c r="Z142" s="17">
        <v>55593</v>
      </c>
      <c r="AA142" s="17">
        <v>101333</v>
      </c>
      <c r="AB142" s="17">
        <v>51459</v>
      </c>
      <c r="AC142" s="15" t="s">
        <v>36</v>
      </c>
    </row>
    <row r="143" spans="1:29">
      <c r="A143" s="13" t="str">
        <f t="shared" si="16"/>
        <v>OverStock</v>
      </c>
      <c r="B143" s="14" t="s">
        <v>171</v>
      </c>
      <c r="C143" s="15" t="s">
        <v>46</v>
      </c>
      <c r="D143" s="16" t="str">
        <f t="shared" si="17"/>
        <v>--</v>
      </c>
      <c r="E143" s="18">
        <f t="shared" si="18"/>
        <v>56</v>
      </c>
      <c r="F143" s="16" t="str">
        <f>IFERROR(VLOOKUP(B143,#REF!,6,FALSE),"")</f>
        <v/>
      </c>
      <c r="G143" s="17">
        <v>42000</v>
      </c>
      <c r="H143" s="17">
        <v>27000</v>
      </c>
      <c r="I143" s="17" t="str">
        <f>IFERROR(VLOOKUP(B143,#REF!,9,FALSE),"")</f>
        <v/>
      </c>
      <c r="J143" s="17">
        <v>21000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21000</v>
      </c>
      <c r="Q143" s="17">
        <v>0</v>
      </c>
      <c r="R143" s="19">
        <v>63000</v>
      </c>
      <c r="S143" s="20">
        <v>168</v>
      </c>
      <c r="T143" s="21" t="s">
        <v>34</v>
      </c>
      <c r="U143" s="19">
        <v>375</v>
      </c>
      <c r="V143" s="17" t="s">
        <v>34</v>
      </c>
      <c r="W143" s="22" t="s">
        <v>35</v>
      </c>
      <c r="X143" s="23" t="str">
        <f t="shared" si="19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36</v>
      </c>
    </row>
    <row r="144" spans="1:29">
      <c r="A144" s="13" t="str">
        <f t="shared" si="16"/>
        <v>Normal</v>
      </c>
      <c r="B144" s="14" t="s">
        <v>172</v>
      </c>
      <c r="C144" s="15" t="s">
        <v>46</v>
      </c>
      <c r="D144" s="16">
        <f t="shared" si="17"/>
        <v>4.5999999999999996</v>
      </c>
      <c r="E144" s="18">
        <f t="shared" si="18"/>
        <v>2.5</v>
      </c>
      <c r="F144" s="16" t="str">
        <f>IFERROR(VLOOKUP(B144,#REF!,6,FALSE),"")</f>
        <v/>
      </c>
      <c r="G144" s="17">
        <v>39000</v>
      </c>
      <c r="H144" s="17">
        <v>15000</v>
      </c>
      <c r="I144" s="17" t="str">
        <f>IFERROR(VLOOKUP(B144,#REF!,9,FALSE),"")</f>
        <v/>
      </c>
      <c r="J144" s="17">
        <v>12000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12000</v>
      </c>
      <c r="Q144" s="17">
        <v>0</v>
      </c>
      <c r="R144" s="19">
        <v>57000</v>
      </c>
      <c r="S144" s="20">
        <v>11.7</v>
      </c>
      <c r="T144" s="21">
        <v>22</v>
      </c>
      <c r="U144" s="19">
        <v>4875</v>
      </c>
      <c r="V144" s="17">
        <v>2589</v>
      </c>
      <c r="W144" s="22">
        <v>0.5</v>
      </c>
      <c r="X144" s="23">
        <f t="shared" si="19"/>
        <v>100</v>
      </c>
      <c r="Y144" s="17">
        <v>11703</v>
      </c>
      <c r="Z144" s="17">
        <v>9242</v>
      </c>
      <c r="AA144" s="17">
        <v>15210</v>
      </c>
      <c r="AB144" s="17">
        <v>11290</v>
      </c>
      <c r="AC144" s="15" t="s">
        <v>36</v>
      </c>
    </row>
    <row r="145" spans="1:29">
      <c r="A145" s="13" t="str">
        <f t="shared" si="16"/>
        <v>Normal</v>
      </c>
      <c r="B145" s="14" t="s">
        <v>173</v>
      </c>
      <c r="C145" s="15" t="s">
        <v>46</v>
      </c>
      <c r="D145" s="16" t="str">
        <f t="shared" si="17"/>
        <v>--</v>
      </c>
      <c r="E145" s="18">
        <f t="shared" si="18"/>
        <v>0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0</v>
      </c>
      <c r="S145" s="20">
        <v>0</v>
      </c>
      <c r="T145" s="21" t="s">
        <v>34</v>
      </c>
      <c r="U145" s="19">
        <v>375</v>
      </c>
      <c r="V145" s="17" t="s">
        <v>34</v>
      </c>
      <c r="W145" s="22" t="s">
        <v>35</v>
      </c>
      <c r="X145" s="23" t="str">
        <f t="shared" si="19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36</v>
      </c>
    </row>
    <row r="146" spans="1:29">
      <c r="A146" s="13" t="str">
        <f t="shared" si="16"/>
        <v>ZeroZero</v>
      </c>
      <c r="B146" s="14" t="s">
        <v>174</v>
      </c>
      <c r="C146" s="15" t="s">
        <v>46</v>
      </c>
      <c r="D146" s="16" t="str">
        <f t="shared" si="17"/>
        <v>--</v>
      </c>
      <c r="E146" s="18" t="str">
        <f t="shared" si="18"/>
        <v>前八週無拉料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3000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3000</v>
      </c>
      <c r="R146" s="19">
        <v>3000</v>
      </c>
      <c r="S146" s="20" t="s">
        <v>34</v>
      </c>
      <c r="T146" s="21" t="s">
        <v>34</v>
      </c>
      <c r="U146" s="19">
        <v>0</v>
      </c>
      <c r="V146" s="17">
        <v>0</v>
      </c>
      <c r="W146" s="22" t="s">
        <v>35</v>
      </c>
      <c r="X146" s="23" t="str">
        <f t="shared" si="19"/>
        <v>E</v>
      </c>
      <c r="Y146" s="17">
        <v>9</v>
      </c>
      <c r="Z146" s="17">
        <v>0</v>
      </c>
      <c r="AA146" s="17">
        <v>0</v>
      </c>
      <c r="AB146" s="17">
        <v>0</v>
      </c>
      <c r="AC146" s="15" t="s">
        <v>36</v>
      </c>
    </row>
    <row r="147" spans="1:29">
      <c r="A147" s="13" t="str">
        <f t="shared" si="16"/>
        <v>OverStock</v>
      </c>
      <c r="B147" s="14" t="s">
        <v>175</v>
      </c>
      <c r="C147" s="15" t="s">
        <v>46</v>
      </c>
      <c r="D147" s="16">
        <f t="shared" si="17"/>
        <v>5.3</v>
      </c>
      <c r="E147" s="18">
        <f t="shared" si="18"/>
        <v>12.1</v>
      </c>
      <c r="F147" s="16" t="str">
        <f>IFERROR(VLOOKUP(B147,#REF!,6,FALSE),"")</f>
        <v/>
      </c>
      <c r="G147" s="17">
        <v>2272000</v>
      </c>
      <c r="H147" s="17">
        <v>1620000</v>
      </c>
      <c r="I147" s="17" t="str">
        <f>IFERROR(VLOOKUP(B147,#REF!,9,FALSE),"")</f>
        <v/>
      </c>
      <c r="J147" s="17">
        <v>272000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272000</v>
      </c>
      <c r="Q147" s="17">
        <v>0</v>
      </c>
      <c r="R147" s="19">
        <v>2604000</v>
      </c>
      <c r="S147" s="20">
        <v>115.7</v>
      </c>
      <c r="T147" s="21">
        <v>50.4</v>
      </c>
      <c r="U147" s="19">
        <v>22500</v>
      </c>
      <c r="V147" s="17">
        <v>51696</v>
      </c>
      <c r="W147" s="22">
        <v>2.2999999999999998</v>
      </c>
      <c r="X147" s="23">
        <f t="shared" si="19"/>
        <v>150</v>
      </c>
      <c r="Y147" s="17">
        <v>204901</v>
      </c>
      <c r="Z147" s="17">
        <v>224617</v>
      </c>
      <c r="AA147" s="17">
        <v>211113</v>
      </c>
      <c r="AB147" s="17">
        <v>123420</v>
      </c>
      <c r="AC147" s="15" t="s">
        <v>36</v>
      </c>
    </row>
    <row r="148" spans="1:29">
      <c r="A148" s="13" t="str">
        <f t="shared" si="16"/>
        <v>Normal</v>
      </c>
      <c r="B148" s="14" t="s">
        <v>176</v>
      </c>
      <c r="C148" s="15" t="s">
        <v>46</v>
      </c>
      <c r="D148" s="16" t="str">
        <f t="shared" si="17"/>
        <v>--</v>
      </c>
      <c r="E148" s="18">
        <f t="shared" si="18"/>
        <v>0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0</v>
      </c>
      <c r="S148" s="20">
        <v>0</v>
      </c>
      <c r="T148" s="21" t="s">
        <v>34</v>
      </c>
      <c r="U148" s="19">
        <v>375</v>
      </c>
      <c r="V148" s="17" t="s">
        <v>34</v>
      </c>
      <c r="W148" s="22" t="s">
        <v>35</v>
      </c>
      <c r="X148" s="23" t="str">
        <f t="shared" si="19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36</v>
      </c>
    </row>
    <row r="149" spans="1:29">
      <c r="A149" s="13" t="str">
        <f t="shared" si="16"/>
        <v>Normal</v>
      </c>
      <c r="B149" s="14" t="s">
        <v>177</v>
      </c>
      <c r="C149" s="15" t="s">
        <v>46</v>
      </c>
      <c r="D149" s="16">
        <f t="shared" si="17"/>
        <v>10.3</v>
      </c>
      <c r="E149" s="18">
        <f t="shared" si="18"/>
        <v>6.5</v>
      </c>
      <c r="F149" s="16" t="str">
        <f>IFERROR(VLOOKUP(B149,#REF!,6,FALSE),"")</f>
        <v/>
      </c>
      <c r="G149" s="17">
        <v>570000</v>
      </c>
      <c r="H149" s="17">
        <v>270000</v>
      </c>
      <c r="I149" s="17" t="str">
        <f>IFERROR(VLOOKUP(B149,#REF!,9,FALSE),"")</f>
        <v/>
      </c>
      <c r="J149" s="17">
        <v>486000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486000</v>
      </c>
      <c r="Q149" s="17">
        <v>0</v>
      </c>
      <c r="R149" s="19">
        <v>1146000</v>
      </c>
      <c r="S149" s="20">
        <v>15.4</v>
      </c>
      <c r="T149" s="21">
        <v>24.3</v>
      </c>
      <c r="U149" s="19">
        <v>74625</v>
      </c>
      <c r="V149" s="17">
        <v>47197</v>
      </c>
      <c r="W149" s="22">
        <v>0.6</v>
      </c>
      <c r="X149" s="23">
        <f t="shared" si="19"/>
        <v>100</v>
      </c>
      <c r="Y149" s="17">
        <v>281179</v>
      </c>
      <c r="Z149" s="17">
        <v>216555</v>
      </c>
      <c r="AA149" s="17">
        <v>136377</v>
      </c>
      <c r="AB149" s="17">
        <v>146085</v>
      </c>
      <c r="AC149" s="15" t="s">
        <v>36</v>
      </c>
    </row>
    <row r="150" spans="1:29">
      <c r="A150" s="13" t="str">
        <f t="shared" si="16"/>
        <v>Normal</v>
      </c>
      <c r="B150" s="14" t="s">
        <v>178</v>
      </c>
      <c r="C150" s="15" t="s">
        <v>46</v>
      </c>
      <c r="D150" s="16" t="str">
        <f t="shared" si="17"/>
        <v>--</v>
      </c>
      <c r="E150" s="18">
        <f t="shared" si="18"/>
        <v>0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>
        <v>0</v>
      </c>
      <c r="T150" s="21" t="s">
        <v>34</v>
      </c>
      <c r="U150" s="19">
        <v>375</v>
      </c>
      <c r="V150" s="17">
        <v>0</v>
      </c>
      <c r="W150" s="22" t="s">
        <v>35</v>
      </c>
      <c r="X150" s="23" t="str">
        <f t="shared" si="19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36</v>
      </c>
    </row>
    <row r="151" spans="1:29">
      <c r="A151" s="13" t="str">
        <f t="shared" si="16"/>
        <v>Normal</v>
      </c>
      <c r="B151" s="14" t="s">
        <v>179</v>
      </c>
      <c r="C151" s="15" t="s">
        <v>46</v>
      </c>
      <c r="D151" s="16">
        <f t="shared" si="17"/>
        <v>3.3</v>
      </c>
      <c r="E151" s="18">
        <f t="shared" si="18"/>
        <v>3.4</v>
      </c>
      <c r="F151" s="16" t="str">
        <f>IFERROR(VLOOKUP(B151,#REF!,6,FALSE),"")</f>
        <v/>
      </c>
      <c r="G151" s="17">
        <v>605000</v>
      </c>
      <c r="H151" s="17">
        <v>365000</v>
      </c>
      <c r="I151" s="17" t="str">
        <f>IFERROR(VLOOKUP(B151,#REF!,9,FALSE),"")</f>
        <v/>
      </c>
      <c r="J151" s="17">
        <v>165000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75000</v>
      </c>
      <c r="Q151" s="17">
        <v>90000</v>
      </c>
      <c r="R151" s="19">
        <v>770000</v>
      </c>
      <c r="S151" s="20">
        <v>16</v>
      </c>
      <c r="T151" s="21">
        <v>15.5</v>
      </c>
      <c r="U151" s="19">
        <v>48125</v>
      </c>
      <c r="V151" s="17">
        <v>49680</v>
      </c>
      <c r="W151" s="22">
        <v>1</v>
      </c>
      <c r="X151" s="23">
        <f t="shared" si="19"/>
        <v>100</v>
      </c>
      <c r="Y151" s="17">
        <v>205861</v>
      </c>
      <c r="Z151" s="17">
        <v>203375</v>
      </c>
      <c r="AA151" s="17">
        <v>244520</v>
      </c>
      <c r="AB151" s="17">
        <v>88088</v>
      </c>
      <c r="AC151" s="15" t="s">
        <v>36</v>
      </c>
    </row>
    <row r="152" spans="1:29">
      <c r="A152" s="13" t="str">
        <f t="shared" si="16"/>
        <v>ZeroZero</v>
      </c>
      <c r="B152" s="14" t="s">
        <v>180</v>
      </c>
      <c r="C152" s="15" t="s">
        <v>96</v>
      </c>
      <c r="D152" s="16" t="str">
        <f t="shared" si="17"/>
        <v>--</v>
      </c>
      <c r="E152" s="18" t="str">
        <f t="shared" si="18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3300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3300</v>
      </c>
      <c r="Q152" s="17">
        <v>0</v>
      </c>
      <c r="R152" s="19">
        <v>3300</v>
      </c>
      <c r="S152" s="20" t="s">
        <v>34</v>
      </c>
      <c r="T152" s="21" t="s">
        <v>34</v>
      </c>
      <c r="U152" s="19">
        <v>0</v>
      </c>
      <c r="V152" s="17" t="s">
        <v>34</v>
      </c>
      <c r="W152" s="22" t="s">
        <v>35</v>
      </c>
      <c r="X152" s="23" t="str">
        <f t="shared" si="19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36</v>
      </c>
    </row>
    <row r="153" spans="1:29">
      <c r="A153" s="13" t="str">
        <f t="shared" si="16"/>
        <v>ZeroZero</v>
      </c>
      <c r="B153" s="14" t="s">
        <v>181</v>
      </c>
      <c r="C153" s="15" t="s">
        <v>96</v>
      </c>
      <c r="D153" s="16" t="str">
        <f t="shared" si="17"/>
        <v>--</v>
      </c>
      <c r="E153" s="18" t="str">
        <f t="shared" si="18"/>
        <v>前八週無拉料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3000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3000</v>
      </c>
      <c r="Q153" s="17">
        <v>0</v>
      </c>
      <c r="R153" s="19">
        <v>3000</v>
      </c>
      <c r="S153" s="20" t="s">
        <v>34</v>
      </c>
      <c r="T153" s="21" t="s">
        <v>34</v>
      </c>
      <c r="U153" s="19">
        <v>0</v>
      </c>
      <c r="V153" s="17" t="s">
        <v>34</v>
      </c>
      <c r="W153" s="22" t="s">
        <v>35</v>
      </c>
      <c r="X153" s="23" t="str">
        <f t="shared" si="19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36</v>
      </c>
    </row>
    <row r="154" spans="1:29">
      <c r="A154" s="13" t="str">
        <f t="shared" si="16"/>
        <v>ZeroZero</v>
      </c>
      <c r="B154" s="14" t="s">
        <v>182</v>
      </c>
      <c r="C154" s="15" t="s">
        <v>183</v>
      </c>
      <c r="D154" s="16" t="str">
        <f t="shared" si="17"/>
        <v>--</v>
      </c>
      <c r="E154" s="18" t="str">
        <f t="shared" si="18"/>
        <v>前八週無拉料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6000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6000</v>
      </c>
      <c r="Q154" s="17">
        <v>0</v>
      </c>
      <c r="R154" s="19">
        <v>6000</v>
      </c>
      <c r="S154" s="20" t="s">
        <v>34</v>
      </c>
      <c r="T154" s="21" t="s">
        <v>34</v>
      </c>
      <c r="U154" s="19">
        <v>0</v>
      </c>
      <c r="V154" s="17">
        <v>0</v>
      </c>
      <c r="W154" s="22" t="s">
        <v>35</v>
      </c>
      <c r="X154" s="23" t="str">
        <f t="shared" si="19"/>
        <v>E</v>
      </c>
      <c r="Y154" s="17">
        <v>1500</v>
      </c>
      <c r="Z154" s="17">
        <v>0</v>
      </c>
      <c r="AA154" s="17">
        <v>0</v>
      </c>
      <c r="AB154" s="17">
        <v>0</v>
      </c>
      <c r="AC154" s="15" t="s">
        <v>36</v>
      </c>
    </row>
    <row r="155" spans="1:29">
      <c r="A155" s="13" t="str">
        <f t="shared" si="16"/>
        <v>ZeroZero</v>
      </c>
      <c r="B155" s="14" t="s">
        <v>184</v>
      </c>
      <c r="C155" s="15" t="s">
        <v>183</v>
      </c>
      <c r="D155" s="16" t="str">
        <f t="shared" si="17"/>
        <v>--</v>
      </c>
      <c r="E155" s="18" t="str">
        <f t="shared" si="18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27500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25000</v>
      </c>
      <c r="Q155" s="17">
        <v>2500</v>
      </c>
      <c r="R155" s="19">
        <v>27500</v>
      </c>
      <c r="S155" s="20" t="s">
        <v>34</v>
      </c>
      <c r="T155" s="21" t="s">
        <v>34</v>
      </c>
      <c r="U155" s="19">
        <v>0</v>
      </c>
      <c r="V155" s="17" t="s">
        <v>34</v>
      </c>
      <c r="W155" s="22" t="s">
        <v>35</v>
      </c>
      <c r="X155" s="23" t="str">
        <f t="shared" si="19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2017-03-14T07:47:53Z</dcterms:modified>
</cp:coreProperties>
</file>