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E55" l="1"/>
  <c r="A55"/>
  <c r="N55" l="1"/>
  <c r="I55"/>
  <c r="F55"/>
  <c r="X55" l="1"/>
  <c r="K55"/>
  <c r="L55"/>
  <c r="X49"/>
  <c r="N49"/>
  <c r="L49"/>
  <c r="K49"/>
  <c r="I49"/>
  <c r="F49"/>
  <c r="E49"/>
  <c r="A49"/>
  <c r="X48"/>
  <c r="N48"/>
  <c r="L48"/>
  <c r="K48"/>
  <c r="I48"/>
  <c r="F48"/>
  <c r="E48"/>
  <c r="A48"/>
  <c r="X47"/>
  <c r="N47"/>
  <c r="L47"/>
  <c r="K47"/>
  <c r="I47"/>
  <c r="F47"/>
  <c r="E47"/>
  <c r="A47"/>
  <c r="X46"/>
  <c r="N46"/>
  <c r="L46"/>
  <c r="K46"/>
  <c r="I46"/>
  <c r="F46"/>
  <c r="E46"/>
  <c r="A46"/>
  <c r="X45"/>
  <c r="N45"/>
  <c r="L45"/>
  <c r="K45"/>
  <c r="I45"/>
  <c r="F45"/>
  <c r="E45"/>
  <c r="A45"/>
  <c r="X44"/>
  <c r="N44"/>
  <c r="L44"/>
  <c r="K44"/>
  <c r="I44"/>
  <c r="F44"/>
  <c r="E44"/>
  <c r="A44"/>
  <c r="X43"/>
  <c r="N43"/>
  <c r="L43"/>
  <c r="K43"/>
  <c r="I43"/>
  <c r="F43"/>
  <c r="E43"/>
  <c r="A43"/>
  <c r="X153"/>
  <c r="N153"/>
  <c r="L153"/>
  <c r="K153"/>
  <c r="I153"/>
  <c r="F153"/>
  <c r="E153"/>
  <c r="A153"/>
  <c r="X152"/>
  <c r="N152"/>
  <c r="L152"/>
  <c r="K152"/>
  <c r="I152"/>
  <c r="F152"/>
  <c r="E152"/>
  <c r="A152"/>
  <c r="X151"/>
  <c r="N151"/>
  <c r="L151"/>
  <c r="K151"/>
  <c r="I151"/>
  <c r="F151"/>
  <c r="E151"/>
  <c r="A151"/>
  <c r="X150"/>
  <c r="N150"/>
  <c r="L150"/>
  <c r="K150"/>
  <c r="I150"/>
  <c r="F150"/>
  <c r="E150"/>
  <c r="A150"/>
  <c r="X149"/>
  <c r="N149"/>
  <c r="L149"/>
  <c r="K149"/>
  <c r="I149"/>
  <c r="F149"/>
  <c r="E149"/>
  <c r="A149"/>
  <c r="X148"/>
  <c r="N148"/>
  <c r="L148"/>
  <c r="K148"/>
  <c r="I148"/>
  <c r="F148"/>
  <c r="E148"/>
  <c r="A148"/>
  <c r="X147"/>
  <c r="N147"/>
  <c r="L147"/>
  <c r="K147"/>
  <c r="I147"/>
  <c r="F147"/>
  <c r="E147"/>
  <c r="A147"/>
  <c r="X146"/>
  <c r="N146"/>
  <c r="L146"/>
  <c r="K146"/>
  <c r="I146"/>
  <c r="F146"/>
  <c r="E146"/>
  <c r="A146"/>
  <c r="X145"/>
  <c r="N145"/>
  <c r="L145"/>
  <c r="K145"/>
  <c r="I145"/>
  <c r="F145"/>
  <c r="E145"/>
  <c r="A145"/>
  <c r="X144"/>
  <c r="N144"/>
  <c r="L144"/>
  <c r="K144"/>
  <c r="I144"/>
  <c r="F144"/>
  <c r="E144"/>
  <c r="A144"/>
  <c r="X143"/>
  <c r="N143"/>
  <c r="L143"/>
  <c r="K143"/>
  <c r="I143"/>
  <c r="F143"/>
  <c r="E143"/>
  <c r="A143"/>
  <c r="X142"/>
  <c r="N142"/>
  <c r="L142"/>
  <c r="K142"/>
  <c r="I142"/>
  <c r="F142"/>
  <c r="E142"/>
  <c r="A142"/>
  <c r="X141"/>
  <c r="N141"/>
  <c r="L141"/>
  <c r="K141"/>
  <c r="I141"/>
  <c r="F141"/>
  <c r="E141"/>
  <c r="A141"/>
  <c r="X140"/>
  <c r="N140"/>
  <c r="L140"/>
  <c r="K140"/>
  <c r="I140"/>
  <c r="F140"/>
  <c r="E140"/>
  <c r="A140"/>
  <c r="X139"/>
  <c r="N139"/>
  <c r="L139"/>
  <c r="K139"/>
  <c r="I139"/>
  <c r="F139"/>
  <c r="E139"/>
  <c r="A139"/>
  <c r="X138"/>
  <c r="N138"/>
  <c r="L138"/>
  <c r="K138"/>
  <c r="I138"/>
  <c r="F138"/>
  <c r="E138"/>
  <c r="A138"/>
  <c r="X137"/>
  <c r="N137"/>
  <c r="L137"/>
  <c r="K137"/>
  <c r="I137"/>
  <c r="F137"/>
  <c r="E137"/>
  <c r="A137"/>
  <c r="X136"/>
  <c r="N136"/>
  <c r="L136"/>
  <c r="K136"/>
  <c r="I136"/>
  <c r="F136"/>
  <c r="E136"/>
  <c r="A136"/>
  <c r="X135"/>
  <c r="N135"/>
  <c r="L135"/>
  <c r="K135"/>
  <c r="I135"/>
  <c r="F135"/>
  <c r="E135"/>
  <c r="A135"/>
  <c r="X134"/>
  <c r="N134"/>
  <c r="L134"/>
  <c r="K134"/>
  <c r="I134"/>
  <c r="F134"/>
  <c r="E134"/>
  <c r="A134"/>
  <c r="X133"/>
  <c r="N133"/>
  <c r="L133"/>
  <c r="K133"/>
  <c r="I133"/>
  <c r="F133"/>
  <c r="E133"/>
  <c r="A133"/>
  <c r="X132"/>
  <c r="N132"/>
  <c r="L132"/>
  <c r="K132"/>
  <c r="I132"/>
  <c r="F132"/>
  <c r="E132"/>
  <c r="A132"/>
  <c r="X131"/>
  <c r="N131"/>
  <c r="L131"/>
  <c r="K131"/>
  <c r="I131"/>
  <c r="F131"/>
  <c r="E131"/>
  <c r="A131"/>
  <c r="X130"/>
  <c r="N130"/>
  <c r="L130"/>
  <c r="K130"/>
  <c r="I130"/>
  <c r="F130"/>
  <c r="E130"/>
  <c r="A130"/>
  <c r="X129"/>
  <c r="N129"/>
  <c r="L129"/>
  <c r="K129"/>
  <c r="I129"/>
  <c r="F129"/>
  <c r="E129"/>
  <c r="A129"/>
  <c r="X128"/>
  <c r="N128"/>
  <c r="L128"/>
  <c r="K128"/>
  <c r="I128"/>
  <c r="F128"/>
  <c r="E128"/>
  <c r="A128"/>
  <c r="X127"/>
  <c r="N127"/>
  <c r="L127"/>
  <c r="K127"/>
  <c r="I127"/>
  <c r="F127"/>
  <c r="E127"/>
  <c r="A127"/>
  <c r="X126"/>
  <c r="N126"/>
  <c r="L126"/>
  <c r="K126"/>
  <c r="I126"/>
  <c r="F126"/>
  <c r="E126"/>
  <c r="A126"/>
  <c r="X125"/>
  <c r="N125"/>
  <c r="L125"/>
  <c r="K125"/>
  <c r="I125"/>
  <c r="F125"/>
  <c r="E125"/>
  <c r="A125"/>
  <c r="X124"/>
  <c r="N124"/>
  <c r="L124"/>
  <c r="K124"/>
  <c r="I124"/>
  <c r="F124"/>
  <c r="E124"/>
  <c r="A124"/>
  <c r="X123"/>
  <c r="N123"/>
  <c r="L123"/>
  <c r="K123"/>
  <c r="I123"/>
  <c r="F123"/>
  <c r="E123"/>
  <c r="A123"/>
  <c r="X122"/>
  <c r="N122"/>
  <c r="L122"/>
  <c r="K122"/>
  <c r="I122"/>
  <c r="F122"/>
  <c r="E122"/>
  <c r="A122"/>
  <c r="X121"/>
  <c r="N121"/>
  <c r="L121"/>
  <c r="K121"/>
  <c r="I121"/>
  <c r="F121"/>
  <c r="E121"/>
  <c r="A121"/>
  <c r="X120"/>
  <c r="N120"/>
  <c r="L120"/>
  <c r="K120"/>
  <c r="I120"/>
  <c r="F120"/>
  <c r="E120"/>
  <c r="A120"/>
  <c r="X119"/>
  <c r="N119"/>
  <c r="L119"/>
  <c r="K119"/>
  <c r="I119"/>
  <c r="F119"/>
  <c r="E119"/>
  <c r="A119"/>
  <c r="X118"/>
  <c r="N118"/>
  <c r="L118"/>
  <c r="K118"/>
  <c r="I118"/>
  <c r="F118"/>
  <c r="E118"/>
  <c r="A118"/>
  <c r="X117"/>
  <c r="N117"/>
  <c r="L117"/>
  <c r="K117"/>
  <c r="I117"/>
  <c r="F117"/>
  <c r="E117"/>
  <c r="A117"/>
  <c r="X116"/>
  <c r="N116"/>
  <c r="L116"/>
  <c r="K116"/>
  <c r="I116"/>
  <c r="F116"/>
  <c r="E116"/>
  <c r="A116"/>
  <c r="X115"/>
  <c r="N115"/>
  <c r="L115"/>
  <c r="K115"/>
  <c r="I115"/>
  <c r="F115"/>
  <c r="E115"/>
  <c r="A115"/>
  <c r="X114"/>
  <c r="N114"/>
  <c r="L114"/>
  <c r="K114"/>
  <c r="I114"/>
  <c r="F114"/>
  <c r="E114"/>
  <c r="A114"/>
  <c r="X113"/>
  <c r="N113"/>
  <c r="L113"/>
  <c r="K113"/>
  <c r="I113"/>
  <c r="F113"/>
  <c r="E113"/>
  <c r="A113"/>
  <c r="X112"/>
  <c r="N112"/>
  <c r="L112"/>
  <c r="K112"/>
  <c r="I112"/>
  <c r="F112"/>
  <c r="E112"/>
  <c r="A112"/>
  <c r="X111"/>
  <c r="N111"/>
  <c r="L111"/>
  <c r="K111"/>
  <c r="I111"/>
  <c r="F111"/>
  <c r="E111"/>
  <c r="A111"/>
  <c r="X110"/>
  <c r="N110"/>
  <c r="L110"/>
  <c r="K110"/>
  <c r="I110"/>
  <c r="F110"/>
  <c r="E110"/>
  <c r="A110"/>
  <c r="X109"/>
  <c r="N109"/>
  <c r="L109"/>
  <c r="K109"/>
  <c r="I109"/>
  <c r="F109"/>
  <c r="E109"/>
  <c r="A109"/>
  <c r="X108"/>
  <c r="N108"/>
  <c r="L108"/>
  <c r="K108"/>
  <c r="I108"/>
  <c r="F108"/>
  <c r="E108"/>
  <c r="A108"/>
  <c r="X107"/>
  <c r="N107"/>
  <c r="L107"/>
  <c r="K107"/>
  <c r="I107"/>
  <c r="F107"/>
  <c r="E107"/>
  <c r="A107"/>
  <c r="X106"/>
  <c r="N106"/>
  <c r="L106"/>
  <c r="K106"/>
  <c r="I106"/>
  <c r="F106"/>
  <c r="E106"/>
  <c r="A106"/>
  <c r="X105"/>
  <c r="N105"/>
  <c r="L105"/>
  <c r="K105"/>
  <c r="I105"/>
  <c r="F105"/>
  <c r="E105"/>
  <c r="A105"/>
  <c r="X104"/>
  <c r="N104"/>
  <c r="L104"/>
  <c r="K104"/>
  <c r="I104"/>
  <c r="F104"/>
  <c r="E104"/>
  <c r="A104"/>
  <c r="X103"/>
  <c r="N103"/>
  <c r="L103"/>
  <c r="K103"/>
  <c r="I103"/>
  <c r="F103"/>
  <c r="E103"/>
  <c r="A103"/>
  <c r="X102"/>
  <c r="N102"/>
  <c r="L102"/>
  <c r="K102"/>
  <c r="I102"/>
  <c r="F102"/>
  <c r="E102"/>
  <c r="A102"/>
  <c r="X101"/>
  <c r="N101"/>
  <c r="L101"/>
  <c r="K101"/>
  <c r="I101"/>
  <c r="F101"/>
  <c r="E101"/>
  <c r="A101"/>
  <c r="X100"/>
  <c r="N100"/>
  <c r="L100"/>
  <c r="K100"/>
  <c r="I100"/>
  <c r="F100"/>
  <c r="E100"/>
  <c r="A100"/>
  <c r="X99"/>
  <c r="N99"/>
  <c r="L99"/>
  <c r="K99"/>
  <c r="I99"/>
  <c r="F99"/>
  <c r="E99"/>
  <c r="A99"/>
  <c r="X98"/>
  <c r="N98"/>
  <c r="L98"/>
  <c r="K98"/>
  <c r="I98"/>
  <c r="F98"/>
  <c r="E98"/>
  <c r="A98"/>
  <c r="X97"/>
  <c r="N97"/>
  <c r="L97"/>
  <c r="K97"/>
  <c r="I97"/>
  <c r="F97"/>
  <c r="E97"/>
  <c r="A97"/>
  <c r="X96"/>
  <c r="N96"/>
  <c r="L96"/>
  <c r="K96"/>
  <c r="I96"/>
  <c r="F96"/>
  <c r="E96"/>
  <c r="A96"/>
  <c r="X95"/>
  <c r="N95"/>
  <c r="L95"/>
  <c r="K95"/>
  <c r="I95"/>
  <c r="F95"/>
  <c r="E95"/>
  <c r="A95"/>
  <c r="X94"/>
  <c r="N94"/>
  <c r="L94"/>
  <c r="K94"/>
  <c r="I94"/>
  <c r="F94"/>
  <c r="E94"/>
  <c r="A94"/>
  <c r="X93"/>
  <c r="N93"/>
  <c r="L93"/>
  <c r="K93"/>
  <c r="I93"/>
  <c r="F93"/>
  <c r="E93"/>
  <c r="A93"/>
  <c r="X92"/>
  <c r="N92"/>
  <c r="L92"/>
  <c r="K92"/>
  <c r="I92"/>
  <c r="F92"/>
  <c r="E92"/>
  <c r="A92"/>
  <c r="X91"/>
  <c r="N91"/>
  <c r="L91"/>
  <c r="K91"/>
  <c r="I91"/>
  <c r="F91"/>
  <c r="E91"/>
  <c r="A91"/>
  <c r="X90"/>
  <c r="N90"/>
  <c r="L90"/>
  <c r="K90"/>
  <c r="I90"/>
  <c r="F90"/>
  <c r="E90"/>
  <c r="A90"/>
  <c r="X89"/>
  <c r="N89"/>
  <c r="L89"/>
  <c r="K89"/>
  <c r="I89"/>
  <c r="F89"/>
  <c r="E89"/>
  <c r="A89"/>
  <c r="X88"/>
  <c r="N88"/>
  <c r="L88"/>
  <c r="K88"/>
  <c r="I88"/>
  <c r="F88"/>
  <c r="E88"/>
  <c r="A88"/>
  <c r="X87"/>
  <c r="N87"/>
  <c r="L87"/>
  <c r="K87"/>
  <c r="I87"/>
  <c r="F87"/>
  <c r="E87"/>
  <c r="A87"/>
  <c r="X86"/>
  <c r="N86"/>
  <c r="L86"/>
  <c r="K86"/>
  <c r="I86"/>
  <c r="F86"/>
  <c r="E86"/>
  <c r="A86"/>
  <c r="X85"/>
  <c r="N85"/>
  <c r="L85"/>
  <c r="K85"/>
  <c r="I85"/>
  <c r="F85"/>
  <c r="E85"/>
  <c r="A85"/>
  <c r="X84"/>
  <c r="N84"/>
  <c r="L84"/>
  <c r="K84"/>
  <c r="I84"/>
  <c r="F84"/>
  <c r="E84"/>
  <c r="A84"/>
  <c r="X83"/>
  <c r="N83"/>
  <c r="L83"/>
  <c r="K83"/>
  <c r="I83"/>
  <c r="F83"/>
  <c r="E83"/>
  <c r="A83"/>
  <c r="X82"/>
  <c r="N82"/>
  <c r="L82"/>
  <c r="K82"/>
  <c r="I82"/>
  <c r="F82"/>
  <c r="E82"/>
  <c r="A82"/>
  <c r="X81"/>
  <c r="N81"/>
  <c r="L81"/>
  <c r="K81"/>
  <c r="I81"/>
  <c r="F81"/>
  <c r="E81"/>
  <c r="A81"/>
  <c r="X80"/>
  <c r="N80"/>
  <c r="L80"/>
  <c r="K80"/>
  <c r="I80"/>
  <c r="F80"/>
  <c r="E80"/>
  <c r="A80"/>
  <c r="X79"/>
  <c r="N79"/>
  <c r="L79"/>
  <c r="K79"/>
  <c r="I79"/>
  <c r="F79"/>
  <c r="E79"/>
  <c r="A79"/>
  <c r="X78"/>
  <c r="N78"/>
  <c r="L78"/>
  <c r="K78"/>
  <c r="I78"/>
  <c r="F78"/>
  <c r="E78"/>
  <c r="A78"/>
  <c r="X77"/>
  <c r="N77"/>
  <c r="L77"/>
  <c r="K77"/>
  <c r="I77"/>
  <c r="F77"/>
  <c r="E77"/>
  <c r="A77"/>
  <c r="X76"/>
  <c r="N76"/>
  <c r="L76"/>
  <c r="K76"/>
  <c r="I76"/>
  <c r="F76"/>
  <c r="E76"/>
  <c r="A76"/>
  <c r="X75"/>
  <c r="N75"/>
  <c r="L75"/>
  <c r="K75"/>
  <c r="I75"/>
  <c r="F75"/>
  <c r="E75"/>
  <c r="A75"/>
  <c r="X74"/>
  <c r="N74"/>
  <c r="L74"/>
  <c r="K74"/>
  <c r="I74"/>
  <c r="F74"/>
  <c r="E74"/>
  <c r="A74"/>
  <c r="X73"/>
  <c r="N73"/>
  <c r="L73"/>
  <c r="K73"/>
  <c r="I73"/>
  <c r="F73"/>
  <c r="E73"/>
  <c r="A73"/>
  <c r="X72"/>
  <c r="N72"/>
  <c r="L72"/>
  <c r="K72"/>
  <c r="I72"/>
  <c r="F72"/>
  <c r="E72"/>
  <c r="A72"/>
  <c r="X71"/>
  <c r="N71"/>
  <c r="L71"/>
  <c r="K71"/>
  <c r="I71"/>
  <c r="F71"/>
  <c r="E71"/>
  <c r="A71"/>
  <c r="X70"/>
  <c r="N70"/>
  <c r="L70"/>
  <c r="K70"/>
  <c r="I70"/>
  <c r="F70"/>
  <c r="E70"/>
  <c r="A70"/>
  <c r="X69"/>
  <c r="N69"/>
  <c r="L69"/>
  <c r="K69"/>
  <c r="I69"/>
  <c r="F69"/>
  <c r="E69"/>
  <c r="A69"/>
  <c r="X66"/>
  <c r="N66"/>
  <c r="L66"/>
  <c r="K66"/>
  <c r="I66"/>
  <c r="F66"/>
  <c r="E66"/>
  <c r="A66"/>
  <c r="X61"/>
  <c r="N61"/>
  <c r="L61"/>
  <c r="K61"/>
  <c r="I61"/>
  <c r="F61"/>
  <c r="E61"/>
  <c r="A61"/>
  <c r="X58"/>
  <c r="N58"/>
  <c r="L58"/>
  <c r="K58"/>
  <c r="I58"/>
  <c r="F58"/>
  <c r="E58"/>
  <c r="A58"/>
  <c r="X56"/>
  <c r="N56"/>
  <c r="L56"/>
  <c r="K56"/>
  <c r="I56"/>
  <c r="F56"/>
  <c r="E56"/>
  <c r="A56"/>
  <c r="X54"/>
  <c r="N54"/>
  <c r="L54"/>
  <c r="K54"/>
  <c r="I54"/>
  <c r="F54"/>
  <c r="E54"/>
  <c r="A54"/>
  <c r="X53"/>
  <c r="N53"/>
  <c r="L53"/>
  <c r="K53"/>
  <c r="I53"/>
  <c r="F53"/>
  <c r="E53"/>
  <c r="A53"/>
  <c r="X52"/>
  <c r="N52"/>
  <c r="L52"/>
  <c r="K52"/>
  <c r="I52"/>
  <c r="F52"/>
  <c r="E52"/>
  <c r="A52"/>
  <c r="X51"/>
  <c r="N51"/>
  <c r="L51"/>
  <c r="K51"/>
  <c r="I51"/>
  <c r="F51"/>
  <c r="E51"/>
  <c r="A51"/>
  <c r="X50"/>
  <c r="N50"/>
  <c r="L50"/>
  <c r="K50"/>
  <c r="I50"/>
  <c r="F50"/>
  <c r="E50"/>
  <c r="A50"/>
  <c r="X42"/>
  <c r="N42"/>
  <c r="L42"/>
  <c r="K42"/>
  <c r="I42"/>
  <c r="F42"/>
  <c r="E42"/>
  <c r="A42"/>
  <c r="X41"/>
  <c r="N41"/>
  <c r="L41"/>
  <c r="K41"/>
  <c r="I41"/>
  <c r="F41"/>
  <c r="E41"/>
  <c r="A41"/>
  <c r="X40"/>
  <c r="N40"/>
  <c r="L40"/>
  <c r="K40"/>
  <c r="I40"/>
  <c r="F40"/>
  <c r="E40"/>
  <c r="A40"/>
  <c r="X39"/>
  <c r="N39"/>
  <c r="L39"/>
  <c r="K39"/>
  <c r="I39"/>
  <c r="F39"/>
  <c r="E39"/>
  <c r="A39"/>
  <c r="X38"/>
  <c r="N38"/>
  <c r="L38"/>
  <c r="K38"/>
  <c r="I38"/>
  <c r="F38"/>
  <c r="E38"/>
  <c r="A38"/>
  <c r="X37"/>
  <c r="N37"/>
  <c r="L37"/>
  <c r="K37"/>
  <c r="I37"/>
  <c r="F37"/>
  <c r="E37"/>
  <c r="A37"/>
  <c r="X36"/>
  <c r="N36"/>
  <c r="L36"/>
  <c r="K36"/>
  <c r="I36"/>
  <c r="F36"/>
  <c r="E36"/>
  <c r="A36"/>
  <c r="X35"/>
  <c r="N35"/>
  <c r="L35"/>
  <c r="K35"/>
  <c r="I35"/>
  <c r="F35"/>
  <c r="E35"/>
  <c r="A35"/>
  <c r="X34"/>
  <c r="N34"/>
  <c r="L34"/>
  <c r="K34"/>
  <c r="I34"/>
  <c r="F34"/>
  <c r="E34"/>
  <c r="A34"/>
  <c r="X33"/>
  <c r="N33"/>
  <c r="L33"/>
  <c r="K33"/>
  <c r="I33"/>
  <c r="F33"/>
  <c r="E33"/>
  <c r="A33"/>
  <c r="X32"/>
  <c r="N32"/>
  <c r="L32"/>
  <c r="K32"/>
  <c r="I32"/>
  <c r="F32"/>
  <c r="E32"/>
  <c r="A32"/>
  <c r="X31"/>
  <c r="N31"/>
  <c r="L31"/>
  <c r="K31"/>
  <c r="I31"/>
  <c r="F31"/>
  <c r="E31"/>
  <c r="A31"/>
  <c r="X30"/>
  <c r="N30"/>
  <c r="L30"/>
  <c r="K30"/>
  <c r="I30"/>
  <c r="F30"/>
  <c r="E30"/>
  <c r="A30"/>
  <c r="X29"/>
  <c r="N29"/>
  <c r="L29"/>
  <c r="K29"/>
  <c r="I29"/>
  <c r="F29"/>
  <c r="E29"/>
  <c r="A29"/>
  <c r="X28"/>
  <c r="N28"/>
  <c r="L28"/>
  <c r="K28"/>
  <c r="I28"/>
  <c r="F28"/>
  <c r="E28"/>
  <c r="A28"/>
  <c r="X27"/>
  <c r="N27"/>
  <c r="L27"/>
  <c r="K27"/>
  <c r="I27"/>
  <c r="F27"/>
  <c r="E27"/>
  <c r="A27"/>
  <c r="X26"/>
  <c r="N26"/>
  <c r="L26"/>
  <c r="K26"/>
  <c r="I26"/>
  <c r="F26"/>
  <c r="E26"/>
  <c r="A26"/>
  <c r="X25"/>
  <c r="N25"/>
  <c r="L25"/>
  <c r="K25"/>
  <c r="I25"/>
  <c r="F25"/>
  <c r="E25"/>
  <c r="A25"/>
  <c r="X24"/>
  <c r="N24"/>
  <c r="L24"/>
  <c r="K24"/>
  <c r="I24"/>
  <c r="F24"/>
  <c r="E24"/>
  <c r="A24"/>
  <c r="X23"/>
  <c r="N23"/>
  <c r="L23"/>
  <c r="K23"/>
  <c r="I23"/>
  <c r="F23"/>
  <c r="E23"/>
  <c r="A23"/>
  <c r="X22"/>
  <c r="N22"/>
  <c r="L22"/>
  <c r="K22"/>
  <c r="I22"/>
  <c r="F22"/>
  <c r="E22"/>
  <c r="A22"/>
  <c r="X21"/>
  <c r="N21"/>
  <c r="L21"/>
  <c r="K21"/>
  <c r="I21"/>
  <c r="F21"/>
  <c r="E21"/>
  <c r="A21"/>
  <c r="X20"/>
  <c r="N20"/>
  <c r="L20"/>
  <c r="K20"/>
  <c r="I20"/>
  <c r="F20"/>
  <c r="E20"/>
  <c r="A20"/>
  <c r="X19"/>
  <c r="N19"/>
  <c r="L19"/>
  <c r="K19"/>
  <c r="I19"/>
  <c r="F19"/>
  <c r="E19"/>
  <c r="A19"/>
  <c r="X18"/>
  <c r="N18"/>
  <c r="L18"/>
  <c r="K18"/>
  <c r="I18"/>
  <c r="F18"/>
  <c r="E18"/>
  <c r="A18"/>
  <c r="X17"/>
  <c r="N17"/>
  <c r="L17"/>
  <c r="K17"/>
  <c r="I17"/>
  <c r="F17"/>
  <c r="E17"/>
  <c r="A17"/>
  <c r="X16"/>
  <c r="N16"/>
  <c r="L16"/>
  <c r="K16"/>
  <c r="I16"/>
  <c r="F16"/>
  <c r="E16"/>
  <c r="A16"/>
  <c r="X15"/>
  <c r="N15"/>
  <c r="L15"/>
  <c r="K15"/>
  <c r="I15"/>
  <c r="F15"/>
  <c r="E15"/>
  <c r="A15"/>
  <c r="X14"/>
  <c r="N14"/>
  <c r="L14"/>
  <c r="K14"/>
  <c r="I14"/>
  <c r="F14"/>
  <c r="E14"/>
  <c r="A14"/>
  <c r="X13"/>
  <c r="N13"/>
  <c r="L13"/>
  <c r="K13"/>
  <c r="I13"/>
  <c r="F13"/>
  <c r="E13"/>
  <c r="A13"/>
  <c r="X12"/>
  <c r="N12"/>
  <c r="L12"/>
  <c r="K12"/>
  <c r="I12"/>
  <c r="F12"/>
  <c r="E12"/>
  <c r="A12"/>
  <c r="X11"/>
  <c r="N11"/>
  <c r="L11"/>
  <c r="K11"/>
  <c r="I11"/>
  <c r="F11"/>
  <c r="E11"/>
  <c r="A11"/>
  <c r="X10"/>
  <c r="N10"/>
  <c r="L10"/>
  <c r="K10"/>
  <c r="I10"/>
  <c r="F10"/>
  <c r="E10"/>
  <c r="A10"/>
  <c r="X9"/>
  <c r="N9"/>
  <c r="L9"/>
  <c r="K9"/>
  <c r="I9"/>
  <c r="F9"/>
  <c r="E9"/>
  <c r="A9"/>
  <c r="X8"/>
  <c r="N8"/>
  <c r="L8"/>
  <c r="K8"/>
  <c r="I8"/>
  <c r="F8"/>
  <c r="E8"/>
  <c r="A8"/>
  <c r="X7"/>
  <c r="N7"/>
  <c r="L7"/>
  <c r="K7"/>
  <c r="I7"/>
  <c r="F7"/>
  <c r="E7"/>
  <c r="A7"/>
  <c r="X6"/>
  <c r="N6"/>
  <c r="L6"/>
  <c r="K6"/>
  <c r="I6"/>
  <c r="F6"/>
  <c r="E6"/>
  <c r="A6"/>
  <c r="X5"/>
  <c r="N5"/>
  <c r="L5"/>
  <c r="K5"/>
  <c r="I5"/>
  <c r="F5"/>
  <c r="E5"/>
  <c r="A5"/>
  <c r="X4"/>
  <c r="N4"/>
  <c r="L4"/>
  <c r="K4"/>
  <c r="I4"/>
  <c r="F4"/>
  <c r="E4"/>
  <c r="A4"/>
  <c r="X68"/>
  <c r="N68"/>
  <c r="L68"/>
  <c r="K68"/>
  <c r="I68"/>
  <c r="F68"/>
  <c r="E68"/>
  <c r="A68"/>
  <c r="X67"/>
  <c r="N67"/>
  <c r="L67"/>
  <c r="K67"/>
  <c r="I67"/>
  <c r="F67"/>
  <c r="E67"/>
  <c r="A67"/>
  <c r="X65"/>
  <c r="N65"/>
  <c r="L65"/>
  <c r="K65"/>
  <c r="I65"/>
  <c r="F65"/>
  <c r="E65"/>
  <c r="A65"/>
  <c r="X64"/>
  <c r="N64"/>
  <c r="L64"/>
  <c r="K64"/>
  <c r="I64"/>
  <c r="F64"/>
  <c r="E64"/>
  <c r="A64"/>
  <c r="X63"/>
  <c r="N63"/>
  <c r="L63"/>
  <c r="K63"/>
  <c r="I63"/>
  <c r="F63"/>
  <c r="E63"/>
  <c r="A63"/>
  <c r="X62"/>
  <c r="N62"/>
  <c r="L62"/>
  <c r="K62"/>
  <c r="I62"/>
  <c r="F62"/>
  <c r="E62"/>
  <c r="A62"/>
  <c r="X60"/>
  <c r="N60"/>
  <c r="L60"/>
  <c r="K60"/>
  <c r="I60"/>
  <c r="F60"/>
  <c r="E60"/>
  <c r="A60"/>
  <c r="X59"/>
  <c r="N59"/>
  <c r="L59"/>
  <c r="K59"/>
  <c r="I59"/>
  <c r="F59"/>
  <c r="E59"/>
  <c r="A59"/>
  <c r="X57"/>
  <c r="N57"/>
  <c r="L57"/>
  <c r="K57"/>
  <c r="I57"/>
  <c r="F57"/>
  <c r="E57"/>
  <c r="A57"/>
</calcChain>
</file>

<file path=xl/comments1.xml><?xml version="1.0" encoding="utf-8"?>
<comments xmlns="http://schemas.openxmlformats.org/spreadsheetml/2006/main">
  <authors>
    <author>enya.chen</author>
  </authors>
  <commentList>
    <comment ref="N35" authorId="0">
      <text>
        <r>
          <rPr>
            <b/>
            <sz val="9"/>
            <color indexed="81"/>
            <rFont val="Tahoma"/>
            <family val="2"/>
          </rPr>
          <t>enya.chen:</t>
        </r>
        <r>
          <rPr>
            <sz val="9"/>
            <color indexed="81"/>
            <rFont val="Tahoma"/>
            <family val="2"/>
          </rPr>
          <t xml:space="preserve">
CP83 </t>
        </r>
        <r>
          <rPr>
            <sz val="9"/>
            <color indexed="81"/>
            <rFont val="細明體"/>
            <family val="3"/>
            <charset val="136"/>
          </rPr>
          <t>有庫存 30K</t>
        </r>
      </text>
    </comment>
    <comment ref="N55" authorId="0">
      <text>
        <r>
          <rPr>
            <b/>
            <sz val="9"/>
            <color indexed="81"/>
            <rFont val="Tahoma"/>
            <family val="2"/>
          </rPr>
          <t>enya.chen: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鎖貨給</t>
        </r>
        <r>
          <rPr>
            <sz val="9"/>
            <color indexed="81"/>
            <rFont val="Tahoma"/>
            <family val="2"/>
          </rPr>
          <t>IAC</t>
        </r>
      </text>
    </comment>
  </commentList>
</comments>
</file>

<file path=xl/sharedStrings.xml><?xml version="1.0" encoding="utf-8"?>
<sst xmlns="http://schemas.openxmlformats.org/spreadsheetml/2006/main" count="712" uniqueCount="194">
  <si>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</si>
  <si>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</si>
  <si>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</si>
  <si>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</si>
  <si>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</si>
  <si>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</si>
  <si>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</si>
  <si>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</si>
  <si>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</si>
  <si>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</si>
  <si>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</si>
  <si>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</si>
  <si>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</si>
  <si>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</si>
  <si>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</si>
  <si>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</si>
  <si>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</si>
  <si>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</si>
  <si>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</si>
  <si>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</si>
  <si>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</si>
  <si>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</si>
  <si>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</si>
  <si>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</si>
  <si>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</si>
  <si>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</si>
  <si>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</si>
  <si>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</si>
  <si>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</si>
  <si>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</si>
  <si>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</si>
  <si>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2016/10/31 01:00</t>
  </si>
  <si>
    <t>MPS</t>
  </si>
  <si>
    <t/>
  </si>
  <si>
    <t>E</t>
  </si>
  <si>
    <t>85464</t>
  </si>
  <si>
    <t>MP5003EQ-LF-Z</t>
  </si>
  <si>
    <t>F</t>
  </si>
  <si>
    <t>MP5022CGQV-Z</t>
  </si>
  <si>
    <t>MP5077GG-Z</t>
  </si>
  <si>
    <t>MPM3620AGQV-Z</t>
  </si>
  <si>
    <t>MPM3810GQB-Z</t>
  </si>
  <si>
    <t>MPQ8623GD-Z</t>
  </si>
  <si>
    <t>MPQ8632GV-15-Z</t>
  </si>
  <si>
    <t>MPQ8634AGLE-Z</t>
  </si>
  <si>
    <t>MPQ8634BGLE-Z</t>
  </si>
  <si>
    <t>2SC4738-GR</t>
  </si>
  <si>
    <t>TOSHIBA</t>
  </si>
  <si>
    <t>74LCX07FT</t>
  </si>
  <si>
    <t>74VHC08FT</t>
  </si>
  <si>
    <t>74VHC125FT(BE)</t>
  </si>
  <si>
    <t>AO3401AL</t>
  </si>
  <si>
    <t>AOS</t>
  </si>
  <si>
    <t>AO3402</t>
  </si>
  <si>
    <t>AO3407A</t>
  </si>
  <si>
    <t>AO3409</t>
  </si>
  <si>
    <t>AO3413L</t>
  </si>
  <si>
    <t>AO3414</t>
  </si>
  <si>
    <t>AO3415</t>
  </si>
  <si>
    <t>AO3415A</t>
  </si>
  <si>
    <t>AO3418</t>
  </si>
  <si>
    <t>AO3420L</t>
  </si>
  <si>
    <t>AO4402</t>
  </si>
  <si>
    <t>AO4406AL</t>
  </si>
  <si>
    <t>AO4407A</t>
  </si>
  <si>
    <t>AO4421</t>
  </si>
  <si>
    <t>AO4616L</t>
  </si>
  <si>
    <t>AO4813</t>
  </si>
  <si>
    <t>AO6402A</t>
  </si>
  <si>
    <t>AO6409A</t>
  </si>
  <si>
    <t>AO6424</t>
  </si>
  <si>
    <t>AO6604</t>
  </si>
  <si>
    <t>AOD425</t>
  </si>
  <si>
    <t>AON6380</t>
  </si>
  <si>
    <t>AON6403</t>
  </si>
  <si>
    <t>AON6414AL</t>
  </si>
  <si>
    <t>AON6500</t>
  </si>
  <si>
    <t>AON6794</t>
  </si>
  <si>
    <t>AON7380</t>
  </si>
  <si>
    <t>AON7410L</t>
  </si>
  <si>
    <t>AON7506</t>
  </si>
  <si>
    <t>AON7520</t>
  </si>
  <si>
    <t>AON7754</t>
  </si>
  <si>
    <t>AOZ5038QI</t>
  </si>
  <si>
    <t>AOZ8231ADI-03</t>
  </si>
  <si>
    <t>AOZ8902CIL</t>
  </si>
  <si>
    <t>CMS01</t>
  </si>
  <si>
    <t>CMS05</t>
  </si>
  <si>
    <t>CRS08</t>
  </si>
  <si>
    <t>DF10G7M1N,LF(D</t>
  </si>
  <si>
    <t>MP28259DD-A-LF-Z</t>
  </si>
  <si>
    <t>MP5000DQ-LF-Z</t>
  </si>
  <si>
    <t>MP5022AGQV-Z</t>
  </si>
  <si>
    <t>MP5921GV-Z</t>
  </si>
  <si>
    <t>MPQ8633AGLE-Z</t>
  </si>
  <si>
    <t>RCLAMP0521Z.TNT</t>
  </si>
  <si>
    <t>SEMTECH</t>
  </si>
  <si>
    <t>RCLAMP0524PATCT</t>
  </si>
  <si>
    <t>RCLAMP3324P.TCT</t>
  </si>
  <si>
    <t>RN1102MFV</t>
  </si>
  <si>
    <t>SC339SKTRT</t>
  </si>
  <si>
    <t>SMD1206P200TF</t>
  </si>
  <si>
    <t>PTTC</t>
  </si>
  <si>
    <t>SMD1812P150TF/24</t>
  </si>
  <si>
    <t>SMD2920P200TF/24</t>
  </si>
  <si>
    <t>SSM3J327R</t>
  </si>
  <si>
    <t>SSM3J334R</t>
  </si>
  <si>
    <t>SSM3K15AMFV</t>
  </si>
  <si>
    <t>SSM3K17FU</t>
  </si>
  <si>
    <t>SSM3K333R</t>
  </si>
  <si>
    <t>SSM3K35MFV</t>
  </si>
  <si>
    <t>SSM3K7002BFU</t>
  </si>
  <si>
    <t>SSM3K7002BS</t>
  </si>
  <si>
    <t>SSM3K7002BSU</t>
  </si>
  <si>
    <t>SSM3K7002F</t>
  </si>
  <si>
    <t>SSM3K7002FU</t>
  </si>
  <si>
    <t>SSM6N43FU</t>
  </si>
  <si>
    <t>SSM6N7002BFU</t>
  </si>
  <si>
    <t>SSM6N7002CFU,LF(T</t>
  </si>
  <si>
    <t>SSM6N7002FU</t>
  </si>
  <si>
    <t>SSM6N7002KFU,LF(T</t>
  </si>
  <si>
    <t>SX9500IULTRT</t>
  </si>
  <si>
    <t>TA75S393F</t>
  </si>
  <si>
    <t>TC74LCX07FT</t>
  </si>
  <si>
    <t>TC74LCX08FT</t>
  </si>
  <si>
    <t>TC74LCX126FT</t>
  </si>
  <si>
    <t>TC74LCX14FT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</si>
  <si>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</si>
  <si>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</si>
  <si>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</si>
  <si>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</si>
  <si>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</si>
  <si>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</si>
  <si>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</si>
  <si>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</si>
  <si>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TC7PCI3212MT</t>
  </si>
  <si>
    <t>TC7PZ07FU</t>
  </si>
  <si>
    <t>TC7PZ14FU</t>
  </si>
  <si>
    <t>TC7PZ17FU</t>
  </si>
  <si>
    <t>TC7SB3157CFU</t>
  </si>
  <si>
    <t>TC7SET00F</t>
  </si>
  <si>
    <t>TC7SET00FU</t>
  </si>
  <si>
    <t>TC7SET08FU</t>
  </si>
  <si>
    <t>TC7SH09FU</t>
  </si>
  <si>
    <t>TC7SH14F</t>
  </si>
  <si>
    <t>TC7SH14FU</t>
  </si>
  <si>
    <t>TC7SH17F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</si>
  <si>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</si>
  <si>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</si>
  <si>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</si>
  <si>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</si>
  <si>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</si>
  <si>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</si>
  <si>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</si>
  <si>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</si>
  <si>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</si>
  <si>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</si>
  <si>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</si>
  <si>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</si>
  <si>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</si>
  <si>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</si>
  <si>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</si>
  <si>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</si>
  <si>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TC7SZ32FU</t>
  </si>
  <si>
    <t>TC7SZ86FU</t>
  </si>
  <si>
    <t>TC7WG08FK</t>
  </si>
  <si>
    <t>TC7WZ125FK,LJ(CT</t>
  </si>
  <si>
    <t>TC7WZ126FU</t>
  </si>
  <si>
    <t>TC7WZ38FK</t>
  </si>
  <si>
    <t>TC7WZ74FK</t>
  </si>
  <si>
    <t>TCR2EF18,LM(CT</t>
  </si>
  <si>
    <t>TPC6111</t>
  </si>
  <si>
    <t>TPCA8040-H</t>
  </si>
  <si>
    <t>TPCA8065-H</t>
  </si>
  <si>
    <t>TPCA8201-H</t>
  </si>
  <si>
    <t>TPCA8A11-H</t>
  </si>
  <si>
    <t>TPCC8067-H</t>
  </si>
  <si>
    <t>TPCC8A01-H</t>
  </si>
  <si>
    <t>TPHR9003NL</t>
  </si>
  <si>
    <t>TS30011-M000QFNR</t>
  </si>
  <si>
    <t>UP0108BMA5-25</t>
  </si>
  <si>
    <t>UPI</t>
  </si>
  <si>
    <t>UP1591SQKF</t>
  </si>
  <si>
    <t>AXK750147G</t>
  </si>
  <si>
    <t>PANASONIC</t>
  </si>
  <si>
    <t>AXT530124</t>
  </si>
  <si>
    <t>AYF333135</t>
  </si>
  <si>
    <t>AYF333335</t>
  </si>
  <si>
    <t>AYF530435</t>
  </si>
  <si>
    <t>AYF530635</t>
  </si>
  <si>
    <t>AYF532665T</t>
  </si>
  <si>
    <t>OH FCST AWU</t>
    <phoneticPr fontId="1" type="noConversion"/>
  </si>
  <si>
    <t>MP4460DQ-LF-Z</t>
    <phoneticPr fontId="1" type="noConversion"/>
  </si>
  <si>
    <t>AON7410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</si>
</sst>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rgb="FFFF0000"/>
      <name val="Microsoft YaHe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11" fillId="0" borderId="4" xfId="0" applyNumberFormat="1" applyFont="1" applyFill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153" totalsRowShown="0" headerRowDxfId="30" dataDxfId="29">
  <autoFilter ref="A3:AC153"/>
  <sortState ref="A4:AN153">
    <sortCondition ref="B3:B153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OH FCST AWU" dataDxfId="25">
      <calculatedColumnFormula>IF(OR(V4=0,LEN(V4)=0),"--",ROUND(J4/V4,1))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53"/>
  <sheetViews>
    <sheetView tabSelected="1" zoomScale="70" zoomScaleNormal="70" workbookViewId="0">
      <pane xSplit="5" ySplit="3" topLeftCell="X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9.7265625" style="2" customWidth="1" collapsed="1"/>
    <col min="2" max="2" width="20.453125" style="2" customWidth="1" collapsed="1"/>
    <col min="3" max="3" width="8.6328125" style="2" customWidth="1" collapsed="1"/>
    <col min="4" max="4" width="6.179687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3" width="15.6328125" style="2" customWidth="1" collapsed="1"/>
    <col min="14" max="14" width="22.26953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8" width="10.6328125" style="2" customWidth="1" collapsed="1"/>
    <col min="29" max="29" width="6.6328125" style="2" customWidth="1" collapsed="1"/>
    <col min="30" max="42" width="9" style="2"/>
    <col min="43" max="16384" width="9" style="2" collapsed="1"/>
  </cols>
  <sheetData>
    <row r="1" spans="1:29">
      <c r="A1" s="1" t="s">
        <v>0</v>
      </c>
      <c r="B1" s="2" t="s">
        <v>30</v>
      </c>
    </row>
    <row r="2" spans="1:29">
      <c r="A2" s="2" t="s">
        <v>1</v>
      </c>
      <c r="B2" s="3" t="s">
        <v>31</v>
      </c>
    </row>
    <row r="3" spans="1:29" ht="43.5">
      <c r="A3" s="10" t="s">
        <v>25</v>
      </c>
      <c r="B3" s="8" t="s">
        <v>23</v>
      </c>
      <c r="C3" s="8" t="s">
        <v>3</v>
      </c>
      <c r="D3" s="11" t="s">
        <v>191</v>
      </c>
      <c r="E3" s="11" t="s">
        <v>26</v>
      </c>
      <c r="F3" s="12" t="s">
        <v>27</v>
      </c>
      <c r="G3" s="9" t="s">
        <v>24</v>
      </c>
      <c r="H3" s="9" t="s">
        <v>28</v>
      </c>
      <c r="I3" s="9" t="s">
        <v>29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35" si="0">IF(OR(U4=0,LEN(U4)=0)*OR(V4=0,LEN(V4)=0),IF(R4&gt;0,"ZeroZero","None"),IF(IF(LEN(S4)=0,0,S4)&gt;24,"OverStock",IF(U4=0,"FCST","Normal")))</f>
        <v>Normal</v>
      </c>
      <c r="B4" s="14" t="s">
        <v>46</v>
      </c>
      <c r="C4" s="15" t="s">
        <v>47</v>
      </c>
      <c r="D4" s="16">
        <f t="shared" ref="D4:D35" si="1">IF(OR(V4=0,LEN(V4)=0),"--",ROUND(J4/V4,1))</f>
        <v>24</v>
      </c>
      <c r="E4" s="18">
        <f t="shared" ref="E4:E35" si="2">IF(U4=0,"前八週無拉料",ROUND(J4/U4,1))</f>
        <v>10.7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12000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9000</v>
      </c>
      <c r="Q4" s="17">
        <v>3000</v>
      </c>
      <c r="R4" s="19">
        <v>12000</v>
      </c>
      <c r="S4" s="20">
        <v>10.7</v>
      </c>
      <c r="T4" s="21">
        <v>24</v>
      </c>
      <c r="U4" s="19">
        <v>1125</v>
      </c>
      <c r="V4" s="17">
        <v>499</v>
      </c>
      <c r="W4" s="22">
        <v>0.4</v>
      </c>
      <c r="X4" s="23">
        <f t="shared" ref="X4:X35" si="3">IF($W4="E","E",IF($W4="F","F",IF($W4&lt;0.5,50,IF($W4&lt;2,100,150))))</f>
        <v>50</v>
      </c>
      <c r="Y4" s="17">
        <v>2424</v>
      </c>
      <c r="Z4" s="17">
        <v>3078</v>
      </c>
      <c r="AA4" s="17">
        <v>492</v>
      </c>
      <c r="AB4" s="17">
        <v>0</v>
      </c>
      <c r="AC4" s="15" t="s">
        <v>35</v>
      </c>
    </row>
    <row r="5" spans="1:29">
      <c r="A5" s="13" t="str">
        <f t="shared" si="0"/>
        <v>ZeroZero</v>
      </c>
      <c r="B5" s="14" t="s">
        <v>48</v>
      </c>
      <c r="C5" s="15" t="s">
        <v>47</v>
      </c>
      <c r="D5" s="16" t="str">
        <f t="shared" si="1"/>
        <v>--</v>
      </c>
      <c r="E5" s="18" t="str">
        <f t="shared" si="2"/>
        <v>前八週無拉料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2500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2500</v>
      </c>
      <c r="R5" s="19">
        <v>2500</v>
      </c>
      <c r="S5" s="20" t="s">
        <v>33</v>
      </c>
      <c r="T5" s="21" t="s">
        <v>33</v>
      </c>
      <c r="U5" s="19">
        <v>0</v>
      </c>
      <c r="V5" s="17" t="s">
        <v>33</v>
      </c>
      <c r="W5" s="22" t="s">
        <v>34</v>
      </c>
      <c r="X5" s="23" t="str">
        <f t="shared" si="3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35</v>
      </c>
    </row>
    <row r="6" spans="1:29">
      <c r="A6" s="13" t="str">
        <f t="shared" si="0"/>
        <v>FCST</v>
      </c>
      <c r="B6" s="14" t="s">
        <v>49</v>
      </c>
      <c r="C6" s="15" t="s">
        <v>47</v>
      </c>
      <c r="D6" s="16">
        <f t="shared" si="1"/>
        <v>0</v>
      </c>
      <c r="E6" s="18" t="str">
        <f t="shared" si="2"/>
        <v>前八週無拉料</v>
      </c>
      <c r="F6" s="16" t="str">
        <f>IFERROR(VLOOKUP(B6,#REF!,6,FALSE),"")</f>
        <v/>
      </c>
      <c r="G6" s="17">
        <v>170000</v>
      </c>
      <c r="H6" s="17">
        <v>130000</v>
      </c>
      <c r="I6" s="17" t="str">
        <f>IFERROR(VLOOKUP(B6,#REF!,9,FALSE),"")</f>
        <v/>
      </c>
      <c r="J6" s="17">
        <v>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0</v>
      </c>
      <c r="Q6" s="17">
        <v>0</v>
      </c>
      <c r="R6" s="19">
        <v>170000</v>
      </c>
      <c r="S6" s="20" t="s">
        <v>33</v>
      </c>
      <c r="T6" s="21">
        <v>8.8000000000000007</v>
      </c>
      <c r="U6" s="19">
        <v>0</v>
      </c>
      <c r="V6" s="17">
        <v>19218</v>
      </c>
      <c r="W6" s="22" t="s">
        <v>37</v>
      </c>
      <c r="X6" s="23" t="str">
        <f t="shared" si="3"/>
        <v>F</v>
      </c>
      <c r="Y6" s="17">
        <v>10410</v>
      </c>
      <c r="Z6" s="17">
        <v>73920</v>
      </c>
      <c r="AA6" s="17">
        <v>99050</v>
      </c>
      <c r="AB6" s="17">
        <v>52688</v>
      </c>
      <c r="AC6" s="15" t="s">
        <v>35</v>
      </c>
    </row>
    <row r="7" spans="1:29">
      <c r="A7" s="13" t="str">
        <f t="shared" si="0"/>
        <v>FCST</v>
      </c>
      <c r="B7" s="14" t="s">
        <v>50</v>
      </c>
      <c r="C7" s="15" t="s">
        <v>47</v>
      </c>
      <c r="D7" s="16">
        <f t="shared" si="1"/>
        <v>0</v>
      </c>
      <c r="E7" s="18" t="str">
        <f t="shared" si="2"/>
        <v>前八週無拉料</v>
      </c>
      <c r="F7" s="16" t="str">
        <f>IFERROR(VLOOKUP(B7,#REF!,6,FALSE),"")</f>
        <v/>
      </c>
      <c r="G7" s="17">
        <v>10000</v>
      </c>
      <c r="H7" s="17">
        <v>10000</v>
      </c>
      <c r="I7" s="17" t="str">
        <f>IFERROR(VLOOKUP(B7,#REF!,9,FALSE),"")</f>
        <v/>
      </c>
      <c r="J7" s="17">
        <v>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0</v>
      </c>
      <c r="Q7" s="17">
        <v>0</v>
      </c>
      <c r="R7" s="19">
        <v>10000</v>
      </c>
      <c r="S7" s="20" t="s">
        <v>33</v>
      </c>
      <c r="T7" s="21">
        <v>31.6</v>
      </c>
      <c r="U7" s="19">
        <v>0</v>
      </c>
      <c r="V7" s="17">
        <v>316</v>
      </c>
      <c r="W7" s="22" t="s">
        <v>37</v>
      </c>
      <c r="X7" s="23" t="str">
        <f t="shared" si="3"/>
        <v>F</v>
      </c>
      <c r="Y7" s="17">
        <v>3872</v>
      </c>
      <c r="Z7" s="17">
        <v>1226</v>
      </c>
      <c r="AA7" s="17">
        <v>1614</v>
      </c>
      <c r="AB7" s="17">
        <v>2828</v>
      </c>
      <c r="AC7" s="15" t="s">
        <v>35</v>
      </c>
    </row>
    <row r="8" spans="1:29">
      <c r="A8" s="13" t="str">
        <f t="shared" si="0"/>
        <v>OverStock</v>
      </c>
      <c r="B8" s="14" t="s">
        <v>51</v>
      </c>
      <c r="C8" s="15" t="s">
        <v>52</v>
      </c>
      <c r="D8" s="16">
        <f t="shared" si="1"/>
        <v>15.5</v>
      </c>
      <c r="E8" s="18">
        <f t="shared" si="2"/>
        <v>15</v>
      </c>
      <c r="F8" s="16" t="str">
        <f>IFERROR(VLOOKUP(B8,#REF!,6,FALSE),"")</f>
        <v/>
      </c>
      <c r="G8" s="17">
        <v>93000</v>
      </c>
      <c r="H8" s="17">
        <v>93000</v>
      </c>
      <c r="I8" s="17" t="str">
        <f>IFERROR(VLOOKUP(B8,#REF!,9,FALSE),"")</f>
        <v/>
      </c>
      <c r="J8" s="17">
        <v>45000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36000</v>
      </c>
      <c r="Q8" s="17">
        <v>9000</v>
      </c>
      <c r="R8" s="19">
        <v>138000</v>
      </c>
      <c r="S8" s="20">
        <v>46</v>
      </c>
      <c r="T8" s="21">
        <v>47.5</v>
      </c>
      <c r="U8" s="19">
        <v>3000</v>
      </c>
      <c r="V8" s="17">
        <v>2906</v>
      </c>
      <c r="W8" s="22">
        <v>1</v>
      </c>
      <c r="X8" s="23">
        <f t="shared" si="3"/>
        <v>100</v>
      </c>
      <c r="Y8" s="17">
        <v>6719</v>
      </c>
      <c r="Z8" s="17">
        <v>8947</v>
      </c>
      <c r="AA8" s="17">
        <v>17206</v>
      </c>
      <c r="AB8" s="17">
        <v>12528</v>
      </c>
      <c r="AC8" s="15" t="s">
        <v>35</v>
      </c>
    </row>
    <row r="9" spans="1:29">
      <c r="A9" s="13" t="str">
        <f t="shared" si="0"/>
        <v>Normal</v>
      </c>
      <c r="B9" s="14" t="s">
        <v>53</v>
      </c>
      <c r="C9" s="15" t="s">
        <v>52</v>
      </c>
      <c r="D9" s="16">
        <f t="shared" si="1"/>
        <v>2</v>
      </c>
      <c r="E9" s="18">
        <f t="shared" si="2"/>
        <v>0.6</v>
      </c>
      <c r="F9" s="16" t="str">
        <f>IFERROR(VLOOKUP(B9,#REF!,6,FALSE),"")</f>
        <v/>
      </c>
      <c r="G9" s="17">
        <v>234000</v>
      </c>
      <c r="H9" s="17">
        <v>96000</v>
      </c>
      <c r="I9" s="17" t="str">
        <f>IFERROR(VLOOKUP(B9,#REF!,9,FALSE),"")</f>
        <v/>
      </c>
      <c r="J9" s="17">
        <v>9000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9000</v>
      </c>
      <c r="Q9" s="17">
        <v>0</v>
      </c>
      <c r="R9" s="19">
        <v>243000</v>
      </c>
      <c r="S9" s="20">
        <v>15.4</v>
      </c>
      <c r="T9" s="21">
        <v>53.4</v>
      </c>
      <c r="U9" s="19">
        <v>15750</v>
      </c>
      <c r="V9" s="17">
        <v>4553</v>
      </c>
      <c r="W9" s="22">
        <v>0.3</v>
      </c>
      <c r="X9" s="23">
        <f t="shared" si="3"/>
        <v>50</v>
      </c>
      <c r="Y9" s="17">
        <v>55978</v>
      </c>
      <c r="Z9" s="17">
        <v>30068</v>
      </c>
      <c r="AA9" s="17">
        <v>10910</v>
      </c>
      <c r="AB9" s="17">
        <v>768</v>
      </c>
      <c r="AC9" s="15" t="s">
        <v>35</v>
      </c>
    </row>
    <row r="10" spans="1:29">
      <c r="A10" s="13" t="str">
        <f t="shared" si="0"/>
        <v>Normal</v>
      </c>
      <c r="B10" s="14" t="s">
        <v>54</v>
      </c>
      <c r="C10" s="15" t="s">
        <v>52</v>
      </c>
      <c r="D10" s="16">
        <f t="shared" si="1"/>
        <v>82.2</v>
      </c>
      <c r="E10" s="18">
        <f t="shared" si="2"/>
        <v>24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36000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33000</v>
      </c>
      <c r="Q10" s="17">
        <v>3000</v>
      </c>
      <c r="R10" s="19">
        <v>36000</v>
      </c>
      <c r="S10" s="20">
        <v>24</v>
      </c>
      <c r="T10" s="21">
        <v>82.2</v>
      </c>
      <c r="U10" s="19">
        <v>1500</v>
      </c>
      <c r="V10" s="17">
        <v>438</v>
      </c>
      <c r="W10" s="22">
        <v>0.3</v>
      </c>
      <c r="X10" s="23">
        <f t="shared" si="3"/>
        <v>50</v>
      </c>
      <c r="Y10" s="17">
        <v>3455</v>
      </c>
      <c r="Z10" s="17">
        <v>2739</v>
      </c>
      <c r="AA10" s="17">
        <v>1205</v>
      </c>
      <c r="AB10" s="17">
        <v>329</v>
      </c>
      <c r="AC10" s="15" t="s">
        <v>35</v>
      </c>
    </row>
    <row r="11" spans="1:29">
      <c r="A11" s="13" t="str">
        <f t="shared" si="0"/>
        <v>OverStock</v>
      </c>
      <c r="B11" s="14" t="s">
        <v>55</v>
      </c>
      <c r="C11" s="15" t="s">
        <v>52</v>
      </c>
      <c r="D11" s="16">
        <f t="shared" si="1"/>
        <v>64.400000000000006</v>
      </c>
      <c r="E11" s="18">
        <f t="shared" si="2"/>
        <v>13.5</v>
      </c>
      <c r="F11" s="16" t="str">
        <f>IFERROR(VLOOKUP(B11,#REF!,6,FALSE),"")</f>
        <v/>
      </c>
      <c r="G11" s="17">
        <v>78000</v>
      </c>
      <c r="H11" s="17">
        <v>42000</v>
      </c>
      <c r="I11" s="17" t="str">
        <f>IFERROR(VLOOKUP(B11,#REF!,9,FALSE),"")</f>
        <v/>
      </c>
      <c r="J11" s="17">
        <v>66000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66000</v>
      </c>
      <c r="Q11" s="17">
        <v>0</v>
      </c>
      <c r="R11" s="19">
        <v>144000</v>
      </c>
      <c r="S11" s="20">
        <v>29.5</v>
      </c>
      <c r="T11" s="21">
        <v>140.5</v>
      </c>
      <c r="U11" s="19">
        <v>4875</v>
      </c>
      <c r="V11" s="17">
        <v>1025</v>
      </c>
      <c r="W11" s="22">
        <v>0.2</v>
      </c>
      <c r="X11" s="23">
        <f t="shared" si="3"/>
        <v>50</v>
      </c>
      <c r="Y11" s="17">
        <v>12260</v>
      </c>
      <c r="Z11" s="17">
        <v>3395</v>
      </c>
      <c r="AA11" s="17">
        <v>5833</v>
      </c>
      <c r="AB11" s="17">
        <v>7082</v>
      </c>
      <c r="AC11" s="15" t="s">
        <v>35</v>
      </c>
    </row>
    <row r="12" spans="1:29">
      <c r="A12" s="13" t="str">
        <f t="shared" si="0"/>
        <v>OverStock</v>
      </c>
      <c r="B12" s="14" t="s">
        <v>56</v>
      </c>
      <c r="C12" s="15" t="s">
        <v>52</v>
      </c>
      <c r="D12" s="16">
        <f t="shared" si="1"/>
        <v>4791.7</v>
      </c>
      <c r="E12" s="18">
        <f t="shared" si="2"/>
        <v>22.4</v>
      </c>
      <c r="F12" s="16" t="str">
        <f>IFERROR(VLOOKUP(B12,#REF!,6,FALSE),"")</f>
        <v/>
      </c>
      <c r="G12" s="17">
        <v>240000</v>
      </c>
      <c r="H12" s="17">
        <v>0</v>
      </c>
      <c r="I12" s="17" t="str">
        <f>IFERROR(VLOOKUP(B12,#REF!,9,FALSE),"")</f>
        <v/>
      </c>
      <c r="J12" s="17">
        <v>345000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264000</v>
      </c>
      <c r="Q12" s="17">
        <v>81000</v>
      </c>
      <c r="R12" s="19">
        <v>585000</v>
      </c>
      <c r="S12" s="20">
        <v>38</v>
      </c>
      <c r="T12" s="21">
        <v>8125</v>
      </c>
      <c r="U12" s="19">
        <v>15375</v>
      </c>
      <c r="V12" s="17">
        <v>72</v>
      </c>
      <c r="W12" s="22">
        <v>0</v>
      </c>
      <c r="X12" s="23">
        <f t="shared" si="3"/>
        <v>50</v>
      </c>
      <c r="Y12" s="17">
        <v>2104</v>
      </c>
      <c r="Z12" s="17">
        <v>640</v>
      </c>
      <c r="AA12" s="17">
        <v>0</v>
      </c>
      <c r="AB12" s="17">
        <v>0</v>
      </c>
      <c r="AC12" s="15" t="s">
        <v>35</v>
      </c>
    </row>
    <row r="13" spans="1:29">
      <c r="A13" s="13" t="str">
        <f t="shared" si="0"/>
        <v>OverStock</v>
      </c>
      <c r="B13" s="14" t="s">
        <v>57</v>
      </c>
      <c r="C13" s="15" t="s">
        <v>52</v>
      </c>
      <c r="D13" s="16" t="str">
        <f t="shared" si="1"/>
        <v>--</v>
      </c>
      <c r="E13" s="18">
        <f t="shared" si="2"/>
        <v>22</v>
      </c>
      <c r="F13" s="16" t="str">
        <f>IFERROR(VLOOKUP(B13,#REF!,6,FALSE),"")</f>
        <v/>
      </c>
      <c r="G13" s="17">
        <v>600000</v>
      </c>
      <c r="H13" s="17">
        <v>195000</v>
      </c>
      <c r="I13" s="17" t="str">
        <f>IFERROR(VLOOKUP(B13,#REF!,9,FALSE),"")</f>
        <v/>
      </c>
      <c r="J13" s="17">
        <v>66000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12000</v>
      </c>
      <c r="P13" s="17">
        <v>36000</v>
      </c>
      <c r="Q13" s="17">
        <v>18000</v>
      </c>
      <c r="R13" s="19">
        <v>666000</v>
      </c>
      <c r="S13" s="20">
        <v>222</v>
      </c>
      <c r="T13" s="21" t="s">
        <v>33</v>
      </c>
      <c r="U13" s="19">
        <v>3000</v>
      </c>
      <c r="V13" s="17">
        <v>0</v>
      </c>
      <c r="W13" s="22" t="s">
        <v>34</v>
      </c>
      <c r="X13" s="23" t="str">
        <f t="shared" si="3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35</v>
      </c>
    </row>
    <row r="14" spans="1:29">
      <c r="A14" s="13" t="str">
        <f t="shared" si="0"/>
        <v>ZeroZero</v>
      </c>
      <c r="B14" s="14" t="s">
        <v>58</v>
      </c>
      <c r="C14" s="15" t="s">
        <v>52</v>
      </c>
      <c r="D14" s="16" t="str">
        <f t="shared" si="1"/>
        <v>--</v>
      </c>
      <c r="E14" s="18" t="str">
        <f t="shared" si="2"/>
        <v>前八週無拉料</v>
      </c>
      <c r="F14" s="16" t="str">
        <f>IFERROR(VLOOKUP(B14,#REF!,6,FALSE),"")</f>
        <v/>
      </c>
      <c r="G14" s="17">
        <v>1320000</v>
      </c>
      <c r="H14" s="17">
        <v>0</v>
      </c>
      <c r="I14" s="17" t="str">
        <f>IFERROR(VLOOKUP(B14,#REF!,9,FALSE),"")</f>
        <v/>
      </c>
      <c r="J14" s="17">
        <v>6000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0</v>
      </c>
      <c r="Q14" s="17">
        <v>6000</v>
      </c>
      <c r="R14" s="19">
        <v>1326000</v>
      </c>
      <c r="S14" s="20" t="s">
        <v>33</v>
      </c>
      <c r="T14" s="21" t="s">
        <v>33</v>
      </c>
      <c r="U14" s="19">
        <v>0</v>
      </c>
      <c r="V14" s="17" t="s">
        <v>33</v>
      </c>
      <c r="W14" s="22" t="s">
        <v>34</v>
      </c>
      <c r="X14" s="23" t="str">
        <f t="shared" si="3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35</v>
      </c>
    </row>
    <row r="15" spans="1:29">
      <c r="A15" s="13" t="str">
        <f t="shared" si="0"/>
        <v>ZeroZero</v>
      </c>
      <c r="B15" s="14" t="s">
        <v>59</v>
      </c>
      <c r="C15" s="15" t="s">
        <v>52</v>
      </c>
      <c r="D15" s="16" t="str">
        <f t="shared" si="1"/>
        <v>--</v>
      </c>
      <c r="E15" s="18" t="str">
        <f t="shared" si="2"/>
        <v>前八週無拉料</v>
      </c>
      <c r="F15" s="16" t="str">
        <f>IFERROR(VLOOKUP(B15,#REF!,6,FALSE),"")</f>
        <v/>
      </c>
      <c r="G15" s="17">
        <v>0</v>
      </c>
      <c r="H15" s="17">
        <v>0</v>
      </c>
      <c r="I15" s="17" t="str">
        <f>IFERROR(VLOOKUP(B15,#REF!,9,FALSE),"")</f>
        <v/>
      </c>
      <c r="J15" s="17">
        <v>3000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0</v>
      </c>
      <c r="Q15" s="17">
        <v>3000</v>
      </c>
      <c r="R15" s="19">
        <v>3000</v>
      </c>
      <c r="S15" s="20" t="s">
        <v>33</v>
      </c>
      <c r="T15" s="21" t="s">
        <v>33</v>
      </c>
      <c r="U15" s="19">
        <v>0</v>
      </c>
      <c r="V15" s="17">
        <v>0</v>
      </c>
      <c r="W15" s="22" t="s">
        <v>34</v>
      </c>
      <c r="X15" s="23" t="str">
        <f t="shared" si="3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35</v>
      </c>
    </row>
    <row r="16" spans="1:29">
      <c r="A16" s="13" t="str">
        <f t="shared" si="0"/>
        <v>ZeroZero</v>
      </c>
      <c r="B16" s="14" t="s">
        <v>60</v>
      </c>
      <c r="C16" s="15" t="s">
        <v>52</v>
      </c>
      <c r="D16" s="16" t="str">
        <f t="shared" si="1"/>
        <v>--</v>
      </c>
      <c r="E16" s="18" t="str">
        <f t="shared" si="2"/>
        <v>前八週無拉料</v>
      </c>
      <c r="F16" s="16" t="str">
        <f>IFERROR(VLOOKUP(B16,#REF!,6,FALSE),"")</f>
        <v/>
      </c>
      <c r="G16" s="17">
        <v>276000</v>
      </c>
      <c r="H16" s="17">
        <v>81000</v>
      </c>
      <c r="I16" s="17" t="str">
        <f>IFERROR(VLOOKUP(B16,#REF!,9,FALSE),"")</f>
        <v/>
      </c>
      <c r="J16" s="17">
        <v>3000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0</v>
      </c>
      <c r="Q16" s="17">
        <v>3000</v>
      </c>
      <c r="R16" s="19">
        <v>279000</v>
      </c>
      <c r="S16" s="20" t="s">
        <v>33</v>
      </c>
      <c r="T16" s="21" t="s">
        <v>33</v>
      </c>
      <c r="U16" s="19">
        <v>0</v>
      </c>
      <c r="V16" s="17">
        <v>0</v>
      </c>
      <c r="W16" s="22" t="s">
        <v>34</v>
      </c>
      <c r="X16" s="23" t="str">
        <f t="shared" si="3"/>
        <v>E</v>
      </c>
      <c r="Y16" s="17">
        <v>1500</v>
      </c>
      <c r="Z16" s="17">
        <v>0</v>
      </c>
      <c r="AA16" s="17">
        <v>0</v>
      </c>
      <c r="AB16" s="17">
        <v>0</v>
      </c>
      <c r="AC16" s="15" t="s">
        <v>35</v>
      </c>
    </row>
    <row r="17" spans="1:29">
      <c r="A17" s="13" t="str">
        <f t="shared" si="0"/>
        <v>Normal</v>
      </c>
      <c r="B17" s="14" t="s">
        <v>61</v>
      </c>
      <c r="C17" s="15" t="s">
        <v>52</v>
      </c>
      <c r="D17" s="16">
        <f t="shared" si="1"/>
        <v>0</v>
      </c>
      <c r="E17" s="18">
        <f t="shared" si="2"/>
        <v>0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0</v>
      </c>
      <c r="S17" s="20">
        <v>0</v>
      </c>
      <c r="T17" s="21">
        <v>0</v>
      </c>
      <c r="U17" s="19">
        <v>750</v>
      </c>
      <c r="V17" s="17">
        <v>564</v>
      </c>
      <c r="W17" s="22">
        <v>0.8</v>
      </c>
      <c r="X17" s="23">
        <f t="shared" si="3"/>
        <v>100</v>
      </c>
      <c r="Y17" s="17">
        <v>5254</v>
      </c>
      <c r="Z17" s="17">
        <v>3200</v>
      </c>
      <c r="AA17" s="17">
        <v>1878</v>
      </c>
      <c r="AB17" s="17">
        <v>192</v>
      </c>
      <c r="AC17" s="15" t="s">
        <v>35</v>
      </c>
    </row>
    <row r="18" spans="1:29">
      <c r="A18" s="13" t="str">
        <f t="shared" si="0"/>
        <v>FCST</v>
      </c>
      <c r="B18" s="14" t="s">
        <v>62</v>
      </c>
      <c r="C18" s="15" t="s">
        <v>52</v>
      </c>
      <c r="D18" s="16">
        <f t="shared" si="1"/>
        <v>0</v>
      </c>
      <c r="E18" s="18" t="str">
        <f t="shared" si="2"/>
        <v>前八週無拉料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0</v>
      </c>
      <c r="Q18" s="17">
        <v>0</v>
      </c>
      <c r="R18" s="19">
        <v>0</v>
      </c>
      <c r="S18" s="20" t="s">
        <v>33</v>
      </c>
      <c r="T18" s="21">
        <v>0</v>
      </c>
      <c r="U18" s="19">
        <v>0</v>
      </c>
      <c r="V18" s="17">
        <v>13</v>
      </c>
      <c r="W18" s="22" t="s">
        <v>37</v>
      </c>
      <c r="X18" s="23" t="str">
        <f t="shared" si="3"/>
        <v>F</v>
      </c>
      <c r="Y18" s="17">
        <v>262</v>
      </c>
      <c r="Z18" s="17">
        <v>0</v>
      </c>
      <c r="AA18" s="17">
        <v>119</v>
      </c>
      <c r="AB18" s="17">
        <v>96</v>
      </c>
      <c r="AC18" s="15" t="s">
        <v>35</v>
      </c>
    </row>
    <row r="19" spans="1:29">
      <c r="A19" s="13" t="str">
        <f t="shared" si="0"/>
        <v>Normal</v>
      </c>
      <c r="B19" s="14" t="s">
        <v>63</v>
      </c>
      <c r="C19" s="15" t="s">
        <v>52</v>
      </c>
      <c r="D19" s="16" t="str">
        <f t="shared" si="1"/>
        <v>--</v>
      </c>
      <c r="E19" s="18">
        <f t="shared" si="2"/>
        <v>0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0</v>
      </c>
      <c r="S19" s="20">
        <v>0</v>
      </c>
      <c r="T19" s="21" t="s">
        <v>33</v>
      </c>
      <c r="U19" s="19">
        <v>375</v>
      </c>
      <c r="V19" s="17">
        <v>0</v>
      </c>
      <c r="W19" s="22" t="s">
        <v>34</v>
      </c>
      <c r="X19" s="23" t="str">
        <f t="shared" si="3"/>
        <v>E</v>
      </c>
      <c r="Y19" s="17">
        <v>2446</v>
      </c>
      <c r="Z19" s="17">
        <v>0</v>
      </c>
      <c r="AA19" s="17">
        <v>0</v>
      </c>
      <c r="AB19" s="17">
        <v>0</v>
      </c>
      <c r="AC19" s="15" t="s">
        <v>35</v>
      </c>
    </row>
    <row r="20" spans="1:29">
      <c r="A20" s="13" t="str">
        <f t="shared" si="0"/>
        <v>ZeroZero</v>
      </c>
      <c r="B20" s="14" t="s">
        <v>64</v>
      </c>
      <c r="C20" s="15" t="s">
        <v>52</v>
      </c>
      <c r="D20" s="16" t="str">
        <f t="shared" si="1"/>
        <v>--</v>
      </c>
      <c r="E20" s="18" t="str">
        <f t="shared" si="2"/>
        <v>前八週無拉料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210000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210000</v>
      </c>
      <c r="Q20" s="17">
        <v>0</v>
      </c>
      <c r="R20" s="19">
        <v>210000</v>
      </c>
      <c r="S20" s="20" t="s">
        <v>33</v>
      </c>
      <c r="T20" s="21" t="s">
        <v>33</v>
      </c>
      <c r="U20" s="19">
        <v>0</v>
      </c>
      <c r="V20" s="17" t="s">
        <v>33</v>
      </c>
      <c r="W20" s="22" t="s">
        <v>34</v>
      </c>
      <c r="X20" s="23" t="str">
        <f t="shared" si="3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35</v>
      </c>
    </row>
    <row r="21" spans="1:29">
      <c r="A21" s="13" t="str">
        <f t="shared" si="0"/>
        <v>OverStock</v>
      </c>
      <c r="B21" s="14" t="s">
        <v>65</v>
      </c>
      <c r="C21" s="15" t="s">
        <v>52</v>
      </c>
      <c r="D21" s="16" t="str">
        <f t="shared" si="1"/>
        <v>--</v>
      </c>
      <c r="E21" s="18">
        <f t="shared" si="2"/>
        <v>0</v>
      </c>
      <c r="F21" s="16" t="str">
        <f>IFERROR(VLOOKUP(B21,#REF!,6,FALSE),"")</f>
        <v/>
      </c>
      <c r="G21" s="17">
        <v>90000</v>
      </c>
      <c r="H21" s="17">
        <v>0</v>
      </c>
      <c r="I21" s="17" t="str">
        <f>IFERROR(VLOOKUP(B21,#REF!,9,FALSE),"")</f>
        <v/>
      </c>
      <c r="J21" s="17">
        <v>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0</v>
      </c>
      <c r="Q21" s="17">
        <v>0</v>
      </c>
      <c r="R21" s="19">
        <v>90000</v>
      </c>
      <c r="S21" s="20">
        <v>240</v>
      </c>
      <c r="T21" s="21" t="s">
        <v>33</v>
      </c>
      <c r="U21" s="19">
        <v>375</v>
      </c>
      <c r="V21" s="17" t="s">
        <v>33</v>
      </c>
      <c r="W21" s="22" t="s">
        <v>34</v>
      </c>
      <c r="X21" s="23" t="str">
        <f t="shared" si="3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35</v>
      </c>
    </row>
    <row r="22" spans="1:29">
      <c r="A22" s="13" t="str">
        <f t="shared" si="0"/>
        <v>Normal</v>
      </c>
      <c r="B22" s="14" t="s">
        <v>66</v>
      </c>
      <c r="C22" s="15" t="s">
        <v>52</v>
      </c>
      <c r="D22" s="16">
        <f t="shared" si="1"/>
        <v>4.5999999999999996</v>
      </c>
      <c r="E22" s="18">
        <f t="shared" si="2"/>
        <v>1.3</v>
      </c>
      <c r="F22" s="16" t="str">
        <f>IFERROR(VLOOKUP(B22,#REF!,6,FALSE),"")</f>
        <v/>
      </c>
      <c r="G22" s="17">
        <v>129000</v>
      </c>
      <c r="H22" s="17">
        <v>0</v>
      </c>
      <c r="I22" s="17" t="str">
        <f>IFERROR(VLOOKUP(B22,#REF!,9,FALSE),"")</f>
        <v/>
      </c>
      <c r="J22" s="17">
        <v>9000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0</v>
      </c>
      <c r="Q22" s="17">
        <v>9000</v>
      </c>
      <c r="R22" s="19">
        <v>138000</v>
      </c>
      <c r="S22" s="20">
        <v>20.399999999999999</v>
      </c>
      <c r="T22" s="21">
        <v>71</v>
      </c>
      <c r="U22" s="19">
        <v>6750</v>
      </c>
      <c r="V22" s="17">
        <v>1944</v>
      </c>
      <c r="W22" s="22">
        <v>0.3</v>
      </c>
      <c r="X22" s="23">
        <f t="shared" si="3"/>
        <v>50</v>
      </c>
      <c r="Y22" s="17">
        <v>28845</v>
      </c>
      <c r="Z22" s="17">
        <v>16000</v>
      </c>
      <c r="AA22" s="17">
        <v>1500</v>
      </c>
      <c r="AB22" s="17">
        <v>0</v>
      </c>
      <c r="AC22" s="15" t="s">
        <v>35</v>
      </c>
    </row>
    <row r="23" spans="1:29">
      <c r="A23" s="13" t="str">
        <f t="shared" si="0"/>
        <v>ZeroZero</v>
      </c>
      <c r="B23" s="14" t="s">
        <v>67</v>
      </c>
      <c r="C23" s="15" t="s">
        <v>52</v>
      </c>
      <c r="D23" s="16" t="str">
        <f t="shared" si="1"/>
        <v>--</v>
      </c>
      <c r="E23" s="18" t="str">
        <f t="shared" si="2"/>
        <v>前八週無拉料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3000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3000</v>
      </c>
      <c r="Q23" s="17">
        <v>0</v>
      </c>
      <c r="R23" s="19">
        <v>3000</v>
      </c>
      <c r="S23" s="20" t="s">
        <v>33</v>
      </c>
      <c r="T23" s="21" t="s">
        <v>33</v>
      </c>
      <c r="U23" s="19">
        <v>0</v>
      </c>
      <c r="V23" s="17" t="s">
        <v>33</v>
      </c>
      <c r="W23" s="22" t="s">
        <v>34</v>
      </c>
      <c r="X23" s="23" t="str">
        <f t="shared" si="3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35</v>
      </c>
    </row>
    <row r="24" spans="1:29">
      <c r="A24" s="13" t="str">
        <f t="shared" si="0"/>
        <v>OverStock</v>
      </c>
      <c r="B24" s="14" t="s">
        <v>68</v>
      </c>
      <c r="C24" s="15" t="s">
        <v>52</v>
      </c>
      <c r="D24" s="16">
        <f t="shared" si="1"/>
        <v>907.1</v>
      </c>
      <c r="E24" s="18">
        <f t="shared" si="2"/>
        <v>10.9</v>
      </c>
      <c r="F24" s="16" t="str">
        <f>IFERROR(VLOOKUP(B24,#REF!,6,FALSE),"")</f>
        <v/>
      </c>
      <c r="G24" s="17">
        <v>720000</v>
      </c>
      <c r="H24" s="17">
        <v>330000</v>
      </c>
      <c r="I24" s="17" t="str">
        <f>IFERROR(VLOOKUP(B24,#REF!,9,FALSE),"")</f>
        <v/>
      </c>
      <c r="J24" s="17">
        <v>498000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339000</v>
      </c>
      <c r="Q24" s="17">
        <v>159000</v>
      </c>
      <c r="R24" s="19">
        <v>1218000</v>
      </c>
      <c r="S24" s="20">
        <v>26.6</v>
      </c>
      <c r="T24" s="21">
        <v>2218.6</v>
      </c>
      <c r="U24" s="19">
        <v>45750</v>
      </c>
      <c r="V24" s="17">
        <v>549</v>
      </c>
      <c r="W24" s="22">
        <v>0</v>
      </c>
      <c r="X24" s="23">
        <f t="shared" si="3"/>
        <v>50</v>
      </c>
      <c r="Y24" s="17">
        <v>629</v>
      </c>
      <c r="Z24" s="17">
        <v>2320</v>
      </c>
      <c r="AA24" s="17">
        <v>2622</v>
      </c>
      <c r="AB24" s="17">
        <v>1968</v>
      </c>
      <c r="AC24" s="15" t="s">
        <v>35</v>
      </c>
    </row>
    <row r="25" spans="1:29">
      <c r="A25" s="13" t="str">
        <f t="shared" si="0"/>
        <v>ZeroZero</v>
      </c>
      <c r="B25" s="14" t="s">
        <v>69</v>
      </c>
      <c r="C25" s="15" t="s">
        <v>52</v>
      </c>
      <c r="D25" s="16" t="str">
        <f t="shared" si="1"/>
        <v>--</v>
      </c>
      <c r="E25" s="18" t="str">
        <f t="shared" si="2"/>
        <v>前八週無拉料</v>
      </c>
      <c r="F25" s="16" t="str">
        <f>IFERROR(VLOOKUP(B25,#REF!,6,FALSE),"")</f>
        <v/>
      </c>
      <c r="G25" s="17">
        <v>471000</v>
      </c>
      <c r="H25" s="17">
        <v>201000</v>
      </c>
      <c r="I25" s="17" t="str">
        <f>IFERROR(VLOOKUP(B25,#REF!,9,FALSE),"")</f>
        <v/>
      </c>
      <c r="J25" s="17">
        <v>3000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0</v>
      </c>
      <c r="Q25" s="17">
        <v>3000</v>
      </c>
      <c r="R25" s="19">
        <v>474000</v>
      </c>
      <c r="S25" s="20" t="s">
        <v>33</v>
      </c>
      <c r="T25" s="21" t="s">
        <v>33</v>
      </c>
      <c r="U25" s="19">
        <v>0</v>
      </c>
      <c r="V25" s="17" t="s">
        <v>33</v>
      </c>
      <c r="W25" s="22" t="s">
        <v>34</v>
      </c>
      <c r="X25" s="23" t="str">
        <f t="shared" si="3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35</v>
      </c>
    </row>
    <row r="26" spans="1:29">
      <c r="A26" s="13" t="str">
        <f t="shared" si="0"/>
        <v>Normal</v>
      </c>
      <c r="B26" s="14" t="s">
        <v>70</v>
      </c>
      <c r="C26" s="15" t="s">
        <v>52</v>
      </c>
      <c r="D26" s="16" t="str">
        <f t="shared" si="1"/>
        <v>--</v>
      </c>
      <c r="E26" s="18">
        <f t="shared" si="2"/>
        <v>9.5</v>
      </c>
      <c r="F26" s="16" t="str">
        <f>IFERROR(VLOOKUP(B26,#REF!,6,FALSE),"")</f>
        <v/>
      </c>
      <c r="G26" s="17">
        <v>870000</v>
      </c>
      <c r="H26" s="17">
        <v>0</v>
      </c>
      <c r="I26" s="17" t="str">
        <f>IFERROR(VLOOKUP(B26,#REF!,9,FALSE),"")</f>
        <v/>
      </c>
      <c r="J26" s="17">
        <v>1131000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36000</v>
      </c>
      <c r="P26" s="17">
        <v>882000</v>
      </c>
      <c r="Q26" s="17">
        <v>213000</v>
      </c>
      <c r="R26" s="19">
        <v>2001000</v>
      </c>
      <c r="S26" s="20">
        <v>16.8</v>
      </c>
      <c r="T26" s="21" t="s">
        <v>33</v>
      </c>
      <c r="U26" s="19">
        <v>119250</v>
      </c>
      <c r="V26" s="17" t="s">
        <v>33</v>
      </c>
      <c r="W26" s="22" t="s">
        <v>34</v>
      </c>
      <c r="X26" s="23" t="str">
        <f t="shared" si="3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35</v>
      </c>
    </row>
    <row r="27" spans="1:29">
      <c r="A27" s="13" t="str">
        <f t="shared" si="0"/>
        <v>OverStock</v>
      </c>
      <c r="B27" s="14" t="s">
        <v>71</v>
      </c>
      <c r="C27" s="15" t="s">
        <v>52</v>
      </c>
      <c r="D27" s="16">
        <f t="shared" si="1"/>
        <v>8.9</v>
      </c>
      <c r="E27" s="18">
        <f t="shared" si="2"/>
        <v>11</v>
      </c>
      <c r="F27" s="16" t="str">
        <f>IFERROR(VLOOKUP(B27,#REF!,6,FALSE),"")</f>
        <v/>
      </c>
      <c r="G27" s="17">
        <v>426000</v>
      </c>
      <c r="H27" s="17">
        <v>0</v>
      </c>
      <c r="I27" s="17" t="str">
        <f>IFERROR(VLOOKUP(B27,#REF!,9,FALSE),"")</f>
        <v/>
      </c>
      <c r="J27" s="17">
        <v>144000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123000</v>
      </c>
      <c r="Q27" s="17">
        <v>21000</v>
      </c>
      <c r="R27" s="19">
        <v>570000</v>
      </c>
      <c r="S27" s="20">
        <v>43.4</v>
      </c>
      <c r="T27" s="21">
        <v>35.4</v>
      </c>
      <c r="U27" s="19">
        <v>13125</v>
      </c>
      <c r="V27" s="17">
        <v>16122</v>
      </c>
      <c r="W27" s="22">
        <v>1.2</v>
      </c>
      <c r="X27" s="23">
        <f t="shared" si="3"/>
        <v>100</v>
      </c>
      <c r="Y27" s="17">
        <v>61670</v>
      </c>
      <c r="Z27" s="17">
        <v>63161</v>
      </c>
      <c r="AA27" s="17">
        <v>81932</v>
      </c>
      <c r="AB27" s="17">
        <v>28262</v>
      </c>
      <c r="AC27" s="15" t="s">
        <v>35</v>
      </c>
    </row>
    <row r="28" spans="1:29">
      <c r="A28" s="13" t="str">
        <f t="shared" si="0"/>
        <v>OverStock</v>
      </c>
      <c r="B28" s="14" t="s">
        <v>72</v>
      </c>
      <c r="C28" s="15" t="s">
        <v>52</v>
      </c>
      <c r="D28" s="16">
        <f t="shared" si="1"/>
        <v>14</v>
      </c>
      <c r="E28" s="18">
        <f t="shared" si="2"/>
        <v>43.2</v>
      </c>
      <c r="F28" s="16" t="str">
        <f>IFERROR(VLOOKUP(B28,#REF!,6,FALSE),"")</f>
        <v/>
      </c>
      <c r="G28" s="17">
        <v>25000</v>
      </c>
      <c r="H28" s="17">
        <v>0</v>
      </c>
      <c r="I28" s="17" t="str">
        <f>IFERROR(VLOOKUP(B28,#REF!,9,FALSE),"")</f>
        <v/>
      </c>
      <c r="J28" s="17">
        <v>67500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67500</v>
      </c>
      <c r="Q28" s="17">
        <v>0</v>
      </c>
      <c r="R28" s="19">
        <v>92500</v>
      </c>
      <c r="S28" s="20">
        <v>59.2</v>
      </c>
      <c r="T28" s="21">
        <v>19.3</v>
      </c>
      <c r="U28" s="19">
        <v>1563</v>
      </c>
      <c r="V28" s="17">
        <v>4805</v>
      </c>
      <c r="W28" s="22">
        <v>3.1</v>
      </c>
      <c r="X28" s="23">
        <f t="shared" si="3"/>
        <v>150</v>
      </c>
      <c r="Y28" s="17">
        <v>4316</v>
      </c>
      <c r="Z28" s="17">
        <v>18480</v>
      </c>
      <c r="AA28" s="17">
        <v>24762</v>
      </c>
      <c r="AB28" s="17">
        <v>13172</v>
      </c>
      <c r="AC28" s="15" t="s">
        <v>35</v>
      </c>
    </row>
    <row r="29" spans="1:29">
      <c r="A29" s="13" t="str">
        <f t="shared" si="0"/>
        <v>OverStock</v>
      </c>
      <c r="B29" s="14" t="s">
        <v>73</v>
      </c>
      <c r="C29" s="15" t="s">
        <v>52</v>
      </c>
      <c r="D29" s="16" t="str">
        <f t="shared" si="1"/>
        <v>--</v>
      </c>
      <c r="E29" s="18">
        <f t="shared" si="2"/>
        <v>16</v>
      </c>
      <c r="F29" s="16" t="str">
        <f>IFERROR(VLOOKUP(B29,#REF!,6,FALSE),"")</f>
        <v/>
      </c>
      <c r="G29" s="17">
        <v>1515000</v>
      </c>
      <c r="H29" s="17">
        <v>300000</v>
      </c>
      <c r="I29" s="17" t="str">
        <f>IFERROR(VLOOKUP(B29,#REF!,9,FALSE),"")</f>
        <v/>
      </c>
      <c r="J29" s="17">
        <v>12000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6000</v>
      </c>
      <c r="Q29" s="17">
        <v>6000</v>
      </c>
      <c r="R29" s="19">
        <v>1527000</v>
      </c>
      <c r="S29" s="20">
        <v>2036</v>
      </c>
      <c r="T29" s="21" t="s">
        <v>33</v>
      </c>
      <c r="U29" s="19">
        <v>750</v>
      </c>
      <c r="V29" s="17" t="s">
        <v>33</v>
      </c>
      <c r="W29" s="22" t="s">
        <v>34</v>
      </c>
      <c r="X29" s="23" t="str">
        <f t="shared" si="3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35</v>
      </c>
    </row>
    <row r="30" spans="1:29">
      <c r="A30" s="13" t="str">
        <f t="shared" si="0"/>
        <v>OverStock</v>
      </c>
      <c r="B30" s="14" t="s">
        <v>74</v>
      </c>
      <c r="C30" s="15" t="s">
        <v>52</v>
      </c>
      <c r="D30" s="16" t="str">
        <f t="shared" si="1"/>
        <v>--</v>
      </c>
      <c r="E30" s="18">
        <f t="shared" si="2"/>
        <v>340</v>
      </c>
      <c r="F30" s="16" t="str">
        <f>IFERROR(VLOOKUP(B30,#REF!,6,FALSE),"")</f>
        <v/>
      </c>
      <c r="G30" s="17">
        <v>135000</v>
      </c>
      <c r="H30" s="17">
        <v>0</v>
      </c>
      <c r="I30" s="17" t="str">
        <f>IFERROR(VLOOKUP(B30,#REF!,9,FALSE),"")</f>
        <v/>
      </c>
      <c r="J30" s="17">
        <v>255000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252000</v>
      </c>
      <c r="Q30" s="17">
        <v>3000</v>
      </c>
      <c r="R30" s="19">
        <v>390000</v>
      </c>
      <c r="S30" s="20">
        <v>520</v>
      </c>
      <c r="T30" s="21" t="s">
        <v>33</v>
      </c>
      <c r="U30" s="19">
        <v>750</v>
      </c>
      <c r="V30" s="17" t="s">
        <v>33</v>
      </c>
      <c r="W30" s="22" t="s">
        <v>34</v>
      </c>
      <c r="X30" s="23" t="str">
        <f t="shared" si="3"/>
        <v>E</v>
      </c>
      <c r="Y30" s="17">
        <v>0</v>
      </c>
      <c r="Z30" s="17">
        <v>0</v>
      </c>
      <c r="AA30" s="17">
        <v>0</v>
      </c>
      <c r="AB30" s="17">
        <v>0</v>
      </c>
      <c r="AC30" s="15" t="s">
        <v>35</v>
      </c>
    </row>
    <row r="31" spans="1:29">
      <c r="A31" s="13" t="str">
        <f t="shared" si="0"/>
        <v>ZeroZero</v>
      </c>
      <c r="B31" s="14" t="s">
        <v>75</v>
      </c>
      <c r="C31" s="15" t="s">
        <v>52</v>
      </c>
      <c r="D31" s="16" t="str">
        <f t="shared" si="1"/>
        <v>--</v>
      </c>
      <c r="E31" s="18" t="str">
        <f t="shared" si="2"/>
        <v>前八週無拉料</v>
      </c>
      <c r="F31" s="16" t="str">
        <f>IFERROR(VLOOKUP(B31,#REF!,6,FALSE),"")</f>
        <v/>
      </c>
      <c r="G31" s="17">
        <v>390000</v>
      </c>
      <c r="H31" s="17">
        <v>120000</v>
      </c>
      <c r="I31" s="17" t="str">
        <f>IFERROR(VLOOKUP(B31,#REF!,9,FALSE),"")</f>
        <v/>
      </c>
      <c r="J31" s="17">
        <v>60000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60000</v>
      </c>
      <c r="Q31" s="17">
        <v>0</v>
      </c>
      <c r="R31" s="19">
        <v>450000</v>
      </c>
      <c r="S31" s="20" t="s">
        <v>33</v>
      </c>
      <c r="T31" s="21" t="s">
        <v>33</v>
      </c>
      <c r="U31" s="19">
        <v>0</v>
      </c>
      <c r="V31" s="17" t="s">
        <v>33</v>
      </c>
      <c r="W31" s="22" t="s">
        <v>34</v>
      </c>
      <c r="X31" s="23" t="str">
        <f t="shared" si="3"/>
        <v>E</v>
      </c>
      <c r="Y31" s="17">
        <v>0</v>
      </c>
      <c r="Z31" s="17">
        <v>0</v>
      </c>
      <c r="AA31" s="17">
        <v>0</v>
      </c>
      <c r="AB31" s="17">
        <v>0</v>
      </c>
      <c r="AC31" s="15" t="s">
        <v>35</v>
      </c>
    </row>
    <row r="32" spans="1:29">
      <c r="A32" s="13" t="str">
        <f t="shared" si="0"/>
        <v>OverStock</v>
      </c>
      <c r="B32" s="14" t="s">
        <v>76</v>
      </c>
      <c r="C32" s="15" t="s">
        <v>52</v>
      </c>
      <c r="D32" s="16">
        <f t="shared" si="1"/>
        <v>7.6</v>
      </c>
      <c r="E32" s="18">
        <f t="shared" si="2"/>
        <v>28</v>
      </c>
      <c r="F32" s="16" t="str">
        <f>IFERROR(VLOOKUP(B32,#REF!,6,FALSE),"")</f>
        <v/>
      </c>
      <c r="G32" s="17">
        <v>288000</v>
      </c>
      <c r="H32" s="17">
        <v>45000</v>
      </c>
      <c r="I32" s="17" t="str">
        <f>IFERROR(VLOOKUP(B32,#REF!,9,FALSE),"")</f>
        <v/>
      </c>
      <c r="J32" s="17">
        <v>21000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6000</v>
      </c>
      <c r="Q32" s="17">
        <v>15000</v>
      </c>
      <c r="R32" s="19">
        <v>309000</v>
      </c>
      <c r="S32" s="20">
        <v>412</v>
      </c>
      <c r="T32" s="21">
        <v>111.8</v>
      </c>
      <c r="U32" s="19">
        <v>750</v>
      </c>
      <c r="V32" s="17">
        <v>2763</v>
      </c>
      <c r="W32" s="22">
        <v>3.7</v>
      </c>
      <c r="X32" s="23">
        <f t="shared" si="3"/>
        <v>150</v>
      </c>
      <c r="Y32" s="17">
        <v>6716</v>
      </c>
      <c r="Z32" s="17">
        <v>8571</v>
      </c>
      <c r="AA32" s="17">
        <v>16298</v>
      </c>
      <c r="AB32" s="17">
        <v>1110</v>
      </c>
      <c r="AC32" s="15" t="s">
        <v>35</v>
      </c>
    </row>
    <row r="33" spans="1:29">
      <c r="A33" s="13" t="str">
        <f t="shared" si="0"/>
        <v>ZeroZero</v>
      </c>
      <c r="B33" s="14" t="s">
        <v>77</v>
      </c>
      <c r="C33" s="15" t="s">
        <v>52</v>
      </c>
      <c r="D33" s="16" t="str">
        <f t="shared" si="1"/>
        <v>--</v>
      </c>
      <c r="E33" s="18" t="str">
        <f t="shared" si="2"/>
        <v>前八週無拉料</v>
      </c>
      <c r="F33" s="16" t="str">
        <f>IFERROR(VLOOKUP(B33,#REF!,6,FALSE),"")</f>
        <v/>
      </c>
      <c r="G33" s="17">
        <v>171000</v>
      </c>
      <c r="H33" s="17">
        <v>90000</v>
      </c>
      <c r="I33" s="17" t="str">
        <f>IFERROR(VLOOKUP(B33,#REF!,9,FALSE),"")</f>
        <v/>
      </c>
      <c r="J33" s="17">
        <v>9000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3000</v>
      </c>
      <c r="Q33" s="17">
        <v>6000</v>
      </c>
      <c r="R33" s="19">
        <v>180000</v>
      </c>
      <c r="S33" s="20" t="s">
        <v>33</v>
      </c>
      <c r="T33" s="21" t="s">
        <v>33</v>
      </c>
      <c r="U33" s="19">
        <v>0</v>
      </c>
      <c r="V33" s="17" t="s">
        <v>33</v>
      </c>
      <c r="W33" s="22" t="s">
        <v>34</v>
      </c>
      <c r="X33" s="23" t="str">
        <f t="shared" si="3"/>
        <v>E</v>
      </c>
      <c r="Y33" s="17">
        <v>0</v>
      </c>
      <c r="Z33" s="17">
        <v>0</v>
      </c>
      <c r="AA33" s="17">
        <v>0</v>
      </c>
      <c r="AB33" s="17">
        <v>0</v>
      </c>
      <c r="AC33" s="15" t="s">
        <v>35</v>
      </c>
    </row>
    <row r="34" spans="1:29">
      <c r="A34" s="13" t="str">
        <f t="shared" si="0"/>
        <v>ZeroZero</v>
      </c>
      <c r="B34" s="14" t="s">
        <v>78</v>
      </c>
      <c r="C34" s="15" t="s">
        <v>52</v>
      </c>
      <c r="D34" s="16" t="str">
        <f t="shared" si="1"/>
        <v>--</v>
      </c>
      <c r="E34" s="18" t="str">
        <f t="shared" si="2"/>
        <v>前八週無拉料</v>
      </c>
      <c r="F34" s="16" t="str">
        <f>IFERROR(VLOOKUP(B34,#REF!,6,FALSE),"")</f>
        <v/>
      </c>
      <c r="G34" s="17">
        <v>200000</v>
      </c>
      <c r="H34" s="17">
        <v>35000</v>
      </c>
      <c r="I34" s="17" t="str">
        <f>IFERROR(VLOOKUP(B34,#REF!,9,FALSE),"")</f>
        <v/>
      </c>
      <c r="J34" s="17">
        <v>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0</v>
      </c>
      <c r="R34" s="19">
        <v>200000</v>
      </c>
      <c r="S34" s="20" t="s">
        <v>33</v>
      </c>
      <c r="T34" s="21" t="s">
        <v>33</v>
      </c>
      <c r="U34" s="19">
        <v>0</v>
      </c>
      <c r="V34" s="17" t="s">
        <v>33</v>
      </c>
      <c r="W34" s="22" t="s">
        <v>34</v>
      </c>
      <c r="X34" s="23" t="str">
        <f t="shared" si="3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35</v>
      </c>
    </row>
    <row r="35" spans="1:29">
      <c r="A35" s="13" t="str">
        <f t="shared" si="0"/>
        <v>Normal</v>
      </c>
      <c r="B35" s="14" t="s">
        <v>193</v>
      </c>
      <c r="C35" s="15" t="s">
        <v>52</v>
      </c>
      <c r="D35" s="16" t="str">
        <f t="shared" si="1"/>
        <v>--</v>
      </c>
      <c r="E35" s="18">
        <f t="shared" si="2"/>
        <v>4.4000000000000004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30000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24" t="str">
        <f>IFERROR(VLOOKUP(B35,#REF!,12,FALSE),"")</f>
        <v/>
      </c>
      <c r="O35" s="17">
        <v>0</v>
      </c>
      <c r="P35" s="17">
        <v>0</v>
      </c>
      <c r="Q35" s="17">
        <v>30000</v>
      </c>
      <c r="R35" s="19">
        <v>30000</v>
      </c>
      <c r="S35" s="20">
        <v>4.4000000000000004</v>
      </c>
      <c r="T35" s="21" t="s">
        <v>33</v>
      </c>
      <c r="U35" s="19">
        <v>6875</v>
      </c>
      <c r="V35" s="17" t="s">
        <v>33</v>
      </c>
      <c r="W35" s="22" t="s">
        <v>34</v>
      </c>
      <c r="X35" s="23" t="str">
        <f t="shared" si="3"/>
        <v>E</v>
      </c>
      <c r="Y35" s="17">
        <v>0</v>
      </c>
      <c r="Z35" s="17">
        <v>0</v>
      </c>
      <c r="AA35" s="17">
        <v>0</v>
      </c>
      <c r="AB35" s="17">
        <v>0</v>
      </c>
      <c r="AC35" s="15" t="s">
        <v>35</v>
      </c>
    </row>
    <row r="36" spans="1:29">
      <c r="A36" s="13" t="str">
        <f t="shared" ref="A36:A67" si="4">IF(OR(U36=0,LEN(U36)=0)*OR(V36=0,LEN(V36)=0),IF(R36&gt;0,"ZeroZero","None"),IF(IF(LEN(S36)=0,0,S36)&gt;24,"OverStock",IF(U36=0,"FCST","Normal")))</f>
        <v>OverStock</v>
      </c>
      <c r="B36" s="14" t="s">
        <v>79</v>
      </c>
      <c r="C36" s="15" t="s">
        <v>52</v>
      </c>
      <c r="D36" s="16" t="str">
        <f t="shared" ref="D36:D67" si="5">IF(OR(V36=0,LEN(V36)=0),"--",ROUND(J36/V36,1))</f>
        <v>--</v>
      </c>
      <c r="E36" s="18">
        <f t="shared" ref="E36:E67" si="6">IF(U36=0,"前八週無拉料",ROUND(J36/U36,1))</f>
        <v>4.3</v>
      </c>
      <c r="F36" s="16" t="str">
        <f>IFERROR(VLOOKUP(B36,#REF!,6,FALSE),"")</f>
        <v/>
      </c>
      <c r="G36" s="17">
        <v>5140000</v>
      </c>
      <c r="H36" s="17">
        <v>1860000</v>
      </c>
      <c r="I36" s="17" t="str">
        <f>IFERROR(VLOOKUP(B36,#REF!,9,FALSE),"")</f>
        <v/>
      </c>
      <c r="J36" s="17">
        <v>930000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140000</v>
      </c>
      <c r="P36" s="17">
        <v>0</v>
      </c>
      <c r="Q36" s="17">
        <v>790000</v>
      </c>
      <c r="R36" s="19">
        <v>6070000</v>
      </c>
      <c r="S36" s="20">
        <v>28.1</v>
      </c>
      <c r="T36" s="21" t="s">
        <v>33</v>
      </c>
      <c r="U36" s="19">
        <v>216250</v>
      </c>
      <c r="V36" s="17" t="s">
        <v>33</v>
      </c>
      <c r="W36" s="22" t="s">
        <v>34</v>
      </c>
      <c r="X36" s="23" t="str">
        <f t="shared" ref="X36:X67" si="7">IF($W36="E","E",IF($W36="F","F",IF($W36&lt;0.5,50,IF($W36&lt;2,100,150))))</f>
        <v>E</v>
      </c>
      <c r="Y36" s="17">
        <v>0</v>
      </c>
      <c r="Z36" s="17">
        <v>0</v>
      </c>
      <c r="AA36" s="17">
        <v>0</v>
      </c>
      <c r="AB36" s="17">
        <v>0</v>
      </c>
      <c r="AC36" s="15" t="s">
        <v>35</v>
      </c>
    </row>
    <row r="37" spans="1:29">
      <c r="A37" s="13" t="str">
        <f t="shared" si="4"/>
        <v>OverStock</v>
      </c>
      <c r="B37" s="14" t="s">
        <v>80</v>
      </c>
      <c r="C37" s="15" t="s">
        <v>52</v>
      </c>
      <c r="D37" s="16" t="str">
        <f t="shared" si="5"/>
        <v>--</v>
      </c>
      <c r="E37" s="18">
        <f t="shared" si="6"/>
        <v>84</v>
      </c>
      <c r="F37" s="16" t="str">
        <f>IFERROR(VLOOKUP(B37,#REF!,6,FALSE),"")</f>
        <v/>
      </c>
      <c r="G37" s="17">
        <v>180000</v>
      </c>
      <c r="H37" s="17">
        <v>0</v>
      </c>
      <c r="I37" s="17" t="str">
        <f>IFERROR(VLOOKUP(B37,#REF!,9,FALSE),"")</f>
        <v/>
      </c>
      <c r="J37" s="17">
        <v>105000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80000</v>
      </c>
      <c r="Q37" s="17">
        <v>25000</v>
      </c>
      <c r="R37" s="19">
        <v>285000</v>
      </c>
      <c r="S37" s="20">
        <v>228</v>
      </c>
      <c r="T37" s="21" t="s">
        <v>33</v>
      </c>
      <c r="U37" s="19">
        <v>1250</v>
      </c>
      <c r="V37" s="17" t="s">
        <v>33</v>
      </c>
      <c r="W37" s="22" t="s">
        <v>34</v>
      </c>
      <c r="X37" s="23" t="str">
        <f t="shared" si="7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35</v>
      </c>
    </row>
    <row r="38" spans="1:29">
      <c r="A38" s="13" t="str">
        <f t="shared" si="4"/>
        <v>ZeroZero</v>
      </c>
      <c r="B38" s="14" t="s">
        <v>81</v>
      </c>
      <c r="C38" s="15" t="s">
        <v>52</v>
      </c>
      <c r="D38" s="16" t="str">
        <f t="shared" si="5"/>
        <v>--</v>
      </c>
      <c r="E38" s="18" t="str">
        <f t="shared" si="6"/>
        <v>前八週無拉料</v>
      </c>
      <c r="F38" s="16" t="str">
        <f>IFERROR(VLOOKUP(B38,#REF!,6,FALSE),"")</f>
        <v/>
      </c>
      <c r="G38" s="17">
        <v>0</v>
      </c>
      <c r="H38" s="17">
        <v>0</v>
      </c>
      <c r="I38" s="17" t="str">
        <f>IFERROR(VLOOKUP(B38,#REF!,9,FALSE),"")</f>
        <v/>
      </c>
      <c r="J38" s="17">
        <v>3000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0</v>
      </c>
      <c r="Q38" s="17">
        <v>3000</v>
      </c>
      <c r="R38" s="19">
        <v>3000</v>
      </c>
      <c r="S38" s="20" t="s">
        <v>33</v>
      </c>
      <c r="T38" s="21" t="s">
        <v>33</v>
      </c>
      <c r="U38" s="19">
        <v>0</v>
      </c>
      <c r="V38" s="17">
        <v>0</v>
      </c>
      <c r="W38" s="22" t="s">
        <v>34</v>
      </c>
      <c r="X38" s="23" t="str">
        <f t="shared" si="7"/>
        <v>E</v>
      </c>
      <c r="Y38" s="17">
        <v>508</v>
      </c>
      <c r="Z38" s="17">
        <v>0</v>
      </c>
      <c r="AA38" s="17">
        <v>0</v>
      </c>
      <c r="AB38" s="17">
        <v>0</v>
      </c>
      <c r="AC38" s="15" t="s">
        <v>35</v>
      </c>
    </row>
    <row r="39" spans="1:29">
      <c r="A39" s="13" t="str">
        <f t="shared" si="4"/>
        <v>ZeroZero</v>
      </c>
      <c r="B39" s="14" t="s">
        <v>82</v>
      </c>
      <c r="C39" s="15" t="s">
        <v>52</v>
      </c>
      <c r="D39" s="16" t="str">
        <f t="shared" si="5"/>
        <v>--</v>
      </c>
      <c r="E39" s="18" t="str">
        <f t="shared" si="6"/>
        <v>前八週無拉料</v>
      </c>
      <c r="F39" s="16" t="str">
        <f>IFERROR(VLOOKUP(B39,#REF!,6,FALSE),"")</f>
        <v/>
      </c>
      <c r="G39" s="17">
        <v>165000</v>
      </c>
      <c r="H39" s="17">
        <v>45000</v>
      </c>
      <c r="I39" s="17" t="str">
        <f>IFERROR(VLOOKUP(B39,#REF!,9,FALSE),"")</f>
        <v/>
      </c>
      <c r="J39" s="17">
        <v>35000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35000</v>
      </c>
      <c r="Q39" s="17">
        <v>0</v>
      </c>
      <c r="R39" s="19">
        <v>200000</v>
      </c>
      <c r="S39" s="20" t="s">
        <v>33</v>
      </c>
      <c r="T39" s="21" t="s">
        <v>33</v>
      </c>
      <c r="U39" s="19">
        <v>0</v>
      </c>
      <c r="V39" s="17" t="s">
        <v>33</v>
      </c>
      <c r="W39" s="22" t="s">
        <v>34</v>
      </c>
      <c r="X39" s="23" t="str">
        <f t="shared" si="7"/>
        <v>E</v>
      </c>
      <c r="Y39" s="17">
        <v>0</v>
      </c>
      <c r="Z39" s="17">
        <v>0</v>
      </c>
      <c r="AA39" s="17">
        <v>0</v>
      </c>
      <c r="AB39" s="17">
        <v>0</v>
      </c>
      <c r="AC39" s="15" t="s">
        <v>35</v>
      </c>
    </row>
    <row r="40" spans="1:29">
      <c r="A40" s="13" t="str">
        <f t="shared" si="4"/>
        <v>ZeroZero</v>
      </c>
      <c r="B40" s="14" t="s">
        <v>83</v>
      </c>
      <c r="C40" s="15" t="s">
        <v>52</v>
      </c>
      <c r="D40" s="16" t="str">
        <f t="shared" si="5"/>
        <v>--</v>
      </c>
      <c r="E40" s="18" t="str">
        <f t="shared" si="6"/>
        <v>前八週無拉料</v>
      </c>
      <c r="F40" s="16" t="str">
        <f>IFERROR(VLOOKUP(B40,#REF!,6,FALSE),"")</f>
        <v/>
      </c>
      <c r="G40" s="17">
        <v>1740000</v>
      </c>
      <c r="H40" s="17">
        <v>0</v>
      </c>
      <c r="I40" s="17" t="str">
        <f>IFERROR(VLOOKUP(B40,#REF!,9,FALSE),"")</f>
        <v/>
      </c>
      <c r="J40" s="17">
        <v>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0</v>
      </c>
      <c r="Q40" s="17">
        <v>0</v>
      </c>
      <c r="R40" s="19">
        <v>1740000</v>
      </c>
      <c r="S40" s="20" t="s">
        <v>33</v>
      </c>
      <c r="T40" s="21" t="s">
        <v>33</v>
      </c>
      <c r="U40" s="19">
        <v>0</v>
      </c>
      <c r="V40" s="17" t="s">
        <v>33</v>
      </c>
      <c r="W40" s="22" t="s">
        <v>34</v>
      </c>
      <c r="X40" s="23" t="str">
        <f t="shared" si="7"/>
        <v>E</v>
      </c>
      <c r="Y40" s="17">
        <v>0</v>
      </c>
      <c r="Z40" s="17">
        <v>0</v>
      </c>
      <c r="AA40" s="17">
        <v>0</v>
      </c>
      <c r="AB40" s="17">
        <v>0</v>
      </c>
      <c r="AC40" s="15" t="s">
        <v>35</v>
      </c>
    </row>
    <row r="41" spans="1:29">
      <c r="A41" s="13" t="str">
        <f t="shared" si="4"/>
        <v>ZeroZero</v>
      </c>
      <c r="B41" s="14" t="s">
        <v>84</v>
      </c>
      <c r="C41" s="15" t="s">
        <v>52</v>
      </c>
      <c r="D41" s="16" t="str">
        <f t="shared" si="5"/>
        <v>--</v>
      </c>
      <c r="E41" s="18" t="str">
        <f t="shared" si="6"/>
        <v>前八週無拉料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45000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45000</v>
      </c>
      <c r="Q41" s="17">
        <v>0</v>
      </c>
      <c r="R41" s="19">
        <v>45000</v>
      </c>
      <c r="S41" s="20" t="s">
        <v>33</v>
      </c>
      <c r="T41" s="21" t="s">
        <v>33</v>
      </c>
      <c r="U41" s="19">
        <v>0</v>
      </c>
      <c r="V41" s="17" t="s">
        <v>33</v>
      </c>
      <c r="W41" s="22" t="s">
        <v>34</v>
      </c>
      <c r="X41" s="23" t="str">
        <f t="shared" si="7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35</v>
      </c>
    </row>
    <row r="42" spans="1:29">
      <c r="A42" s="13" t="str">
        <f t="shared" si="4"/>
        <v>ZeroZero</v>
      </c>
      <c r="B42" s="14" t="s">
        <v>85</v>
      </c>
      <c r="C42" s="15" t="s">
        <v>52</v>
      </c>
      <c r="D42" s="16" t="str">
        <f t="shared" si="5"/>
        <v>--</v>
      </c>
      <c r="E42" s="18" t="str">
        <f t="shared" si="6"/>
        <v>前八週無拉料</v>
      </c>
      <c r="F42" s="16" t="str">
        <f>IFERROR(VLOOKUP(B42,#REF!,6,FALSE),"")</f>
        <v/>
      </c>
      <c r="G42" s="17">
        <v>0</v>
      </c>
      <c r="H42" s="17">
        <v>0</v>
      </c>
      <c r="I42" s="17" t="str">
        <f>IFERROR(VLOOKUP(B42,#REF!,9,FALSE),"")</f>
        <v/>
      </c>
      <c r="J42" s="17">
        <v>15000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15000</v>
      </c>
      <c r="Q42" s="17">
        <v>0</v>
      </c>
      <c r="R42" s="19">
        <v>15000</v>
      </c>
      <c r="S42" s="20" t="s">
        <v>33</v>
      </c>
      <c r="T42" s="21" t="s">
        <v>33</v>
      </c>
      <c r="U42" s="19">
        <v>0</v>
      </c>
      <c r="V42" s="17" t="s">
        <v>33</v>
      </c>
      <c r="W42" s="22" t="s">
        <v>34</v>
      </c>
      <c r="X42" s="23" t="str">
        <f t="shared" si="7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35</v>
      </c>
    </row>
    <row r="43" spans="1:29">
      <c r="A43" s="13" t="str">
        <f t="shared" si="4"/>
        <v>None</v>
      </c>
      <c r="B43" s="14" t="s">
        <v>183</v>
      </c>
      <c r="C43" s="15" t="s">
        <v>184</v>
      </c>
      <c r="D43" s="16" t="str">
        <f t="shared" si="5"/>
        <v>--</v>
      </c>
      <c r="E43" s="18" t="str">
        <f t="shared" si="6"/>
        <v>前八週無拉料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0</v>
      </c>
      <c r="Q43" s="17">
        <v>0</v>
      </c>
      <c r="R43" s="19">
        <v>0</v>
      </c>
      <c r="S43" s="20" t="s">
        <v>33</v>
      </c>
      <c r="T43" s="21" t="s">
        <v>33</v>
      </c>
      <c r="U43" s="19">
        <v>0</v>
      </c>
      <c r="V43" s="17">
        <v>0</v>
      </c>
      <c r="W43" s="22" t="s">
        <v>34</v>
      </c>
      <c r="X43" s="23" t="str">
        <f t="shared" si="7"/>
        <v>E</v>
      </c>
      <c r="Y43" s="17">
        <v>4500</v>
      </c>
      <c r="Z43" s="17">
        <v>0</v>
      </c>
      <c r="AA43" s="17">
        <v>0</v>
      </c>
      <c r="AB43" s="17">
        <v>0</v>
      </c>
      <c r="AC43" s="15" t="s">
        <v>35</v>
      </c>
    </row>
    <row r="44" spans="1:29">
      <c r="A44" s="13" t="str">
        <f t="shared" si="4"/>
        <v>None</v>
      </c>
      <c r="B44" s="14" t="s">
        <v>185</v>
      </c>
      <c r="C44" s="15" t="s">
        <v>184</v>
      </c>
      <c r="D44" s="16" t="str">
        <f t="shared" si="5"/>
        <v>--</v>
      </c>
      <c r="E44" s="18" t="str">
        <f t="shared" si="6"/>
        <v>前八週無拉料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0</v>
      </c>
      <c r="Q44" s="17">
        <v>0</v>
      </c>
      <c r="R44" s="19">
        <v>0</v>
      </c>
      <c r="S44" s="20" t="s">
        <v>33</v>
      </c>
      <c r="T44" s="21" t="s">
        <v>33</v>
      </c>
      <c r="U44" s="19">
        <v>0</v>
      </c>
      <c r="V44" s="17">
        <v>0</v>
      </c>
      <c r="W44" s="22" t="s">
        <v>34</v>
      </c>
      <c r="X44" s="23" t="str">
        <f t="shared" si="7"/>
        <v>E</v>
      </c>
      <c r="Y44" s="17">
        <v>9000</v>
      </c>
      <c r="Z44" s="17">
        <v>0</v>
      </c>
      <c r="AA44" s="17">
        <v>0</v>
      </c>
      <c r="AB44" s="17">
        <v>0</v>
      </c>
      <c r="AC44" s="15" t="s">
        <v>35</v>
      </c>
    </row>
    <row r="45" spans="1:29">
      <c r="A45" s="13" t="str">
        <f t="shared" si="4"/>
        <v>FCST</v>
      </c>
      <c r="B45" s="14" t="s">
        <v>186</v>
      </c>
      <c r="C45" s="15" t="s">
        <v>184</v>
      </c>
      <c r="D45" s="16">
        <f t="shared" si="5"/>
        <v>0</v>
      </c>
      <c r="E45" s="18" t="str">
        <f t="shared" si="6"/>
        <v>前八週無拉料</v>
      </c>
      <c r="F45" s="16" t="str">
        <f>IFERROR(VLOOKUP(B45,#REF!,6,FALSE),"")</f>
        <v/>
      </c>
      <c r="G45" s="17">
        <v>20000</v>
      </c>
      <c r="H45" s="17">
        <v>0</v>
      </c>
      <c r="I45" s="17" t="str">
        <f>IFERROR(VLOOKUP(B45,#REF!,9,FALSE),"")</f>
        <v/>
      </c>
      <c r="J45" s="17">
        <v>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0</v>
      </c>
      <c r="Q45" s="17">
        <v>0</v>
      </c>
      <c r="R45" s="19">
        <v>20000</v>
      </c>
      <c r="S45" s="20" t="s">
        <v>33</v>
      </c>
      <c r="T45" s="21">
        <v>2.4</v>
      </c>
      <c r="U45" s="19">
        <v>0</v>
      </c>
      <c r="V45" s="17">
        <v>8202</v>
      </c>
      <c r="W45" s="22" t="s">
        <v>37</v>
      </c>
      <c r="X45" s="23" t="str">
        <f t="shared" si="7"/>
        <v>F</v>
      </c>
      <c r="Y45" s="17">
        <v>42288</v>
      </c>
      <c r="Z45" s="17">
        <v>37396</v>
      </c>
      <c r="AA45" s="17">
        <v>24132</v>
      </c>
      <c r="AB45" s="17">
        <v>8516</v>
      </c>
      <c r="AC45" s="15" t="s">
        <v>35</v>
      </c>
    </row>
    <row r="46" spans="1:29">
      <c r="A46" s="13" t="str">
        <f t="shared" si="4"/>
        <v>FCST</v>
      </c>
      <c r="B46" s="14" t="s">
        <v>187</v>
      </c>
      <c r="C46" s="15" t="s">
        <v>184</v>
      </c>
      <c r="D46" s="16">
        <f t="shared" si="5"/>
        <v>0</v>
      </c>
      <c r="E46" s="18" t="str">
        <f t="shared" si="6"/>
        <v>前八週無拉料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0</v>
      </c>
      <c r="Q46" s="17">
        <v>0</v>
      </c>
      <c r="R46" s="19">
        <v>0</v>
      </c>
      <c r="S46" s="20" t="s">
        <v>33</v>
      </c>
      <c r="T46" s="21">
        <v>0</v>
      </c>
      <c r="U46" s="19">
        <v>0</v>
      </c>
      <c r="V46" s="17">
        <v>685</v>
      </c>
      <c r="W46" s="22" t="s">
        <v>37</v>
      </c>
      <c r="X46" s="23" t="str">
        <f t="shared" si="7"/>
        <v>F</v>
      </c>
      <c r="Y46" s="17">
        <v>0</v>
      </c>
      <c r="Z46" s="17">
        <v>3576</v>
      </c>
      <c r="AA46" s="17">
        <v>2590</v>
      </c>
      <c r="AB46" s="17">
        <v>0</v>
      </c>
      <c r="AC46" s="15" t="s">
        <v>35</v>
      </c>
    </row>
    <row r="47" spans="1:29">
      <c r="A47" s="13" t="str">
        <f t="shared" si="4"/>
        <v>FCST</v>
      </c>
      <c r="B47" s="14" t="s">
        <v>188</v>
      </c>
      <c r="C47" s="15" t="s">
        <v>184</v>
      </c>
      <c r="D47" s="16">
        <f t="shared" si="5"/>
        <v>0</v>
      </c>
      <c r="E47" s="18" t="str">
        <f t="shared" si="6"/>
        <v>前八週無拉料</v>
      </c>
      <c r="F47" s="16" t="str">
        <f>IFERROR(VLOOKUP(B47,#REF!,6,FALSE),"")</f>
        <v/>
      </c>
      <c r="G47" s="17">
        <v>15000</v>
      </c>
      <c r="H47" s="17">
        <v>0</v>
      </c>
      <c r="I47" s="17" t="str">
        <f>IFERROR(VLOOKUP(B47,#REF!,9,FALSE),"")</f>
        <v/>
      </c>
      <c r="J47" s="17">
        <v>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0</v>
      </c>
      <c r="Q47" s="17">
        <v>0</v>
      </c>
      <c r="R47" s="19">
        <v>15000</v>
      </c>
      <c r="S47" s="20" t="s">
        <v>33</v>
      </c>
      <c r="T47" s="21">
        <v>5</v>
      </c>
      <c r="U47" s="19">
        <v>0</v>
      </c>
      <c r="V47" s="17">
        <v>3017</v>
      </c>
      <c r="W47" s="22" t="s">
        <v>37</v>
      </c>
      <c r="X47" s="23" t="str">
        <f t="shared" si="7"/>
        <v>F</v>
      </c>
      <c r="Y47" s="17">
        <v>10060</v>
      </c>
      <c r="Z47" s="17">
        <v>13624</v>
      </c>
      <c r="AA47" s="17">
        <v>10968</v>
      </c>
      <c r="AB47" s="17">
        <v>0</v>
      </c>
      <c r="AC47" s="15" t="s">
        <v>35</v>
      </c>
    </row>
    <row r="48" spans="1:29">
      <c r="A48" s="13" t="str">
        <f t="shared" si="4"/>
        <v>FCST</v>
      </c>
      <c r="B48" s="14" t="s">
        <v>189</v>
      </c>
      <c r="C48" s="15" t="s">
        <v>184</v>
      </c>
      <c r="D48" s="16">
        <f t="shared" si="5"/>
        <v>0</v>
      </c>
      <c r="E48" s="18" t="str">
        <f t="shared" si="6"/>
        <v>前八週無拉料</v>
      </c>
      <c r="F48" s="16" t="str">
        <f>IFERROR(VLOOKUP(B48,#REF!,6,FALSE),"")</f>
        <v/>
      </c>
      <c r="G48" s="17">
        <v>5000</v>
      </c>
      <c r="H48" s="17">
        <v>0</v>
      </c>
      <c r="I48" s="17" t="str">
        <f>IFERROR(VLOOKUP(B48,#REF!,9,FALSE),"")</f>
        <v/>
      </c>
      <c r="J48" s="17">
        <v>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0</v>
      </c>
      <c r="Q48" s="17">
        <v>0</v>
      </c>
      <c r="R48" s="19">
        <v>5000</v>
      </c>
      <c r="S48" s="20" t="s">
        <v>33</v>
      </c>
      <c r="T48" s="21">
        <v>18.399999999999999</v>
      </c>
      <c r="U48" s="19">
        <v>0</v>
      </c>
      <c r="V48" s="17">
        <v>272</v>
      </c>
      <c r="W48" s="22" t="s">
        <v>37</v>
      </c>
      <c r="X48" s="23" t="str">
        <f t="shared" si="7"/>
        <v>F</v>
      </c>
      <c r="Y48" s="17">
        <v>7500</v>
      </c>
      <c r="Z48" s="17">
        <v>0</v>
      </c>
      <c r="AA48" s="17">
        <v>2452</v>
      </c>
      <c r="AB48" s="17">
        <v>0</v>
      </c>
      <c r="AC48" s="15" t="s">
        <v>35</v>
      </c>
    </row>
    <row r="49" spans="1:29">
      <c r="A49" s="13" t="str">
        <f t="shared" si="4"/>
        <v>FCST</v>
      </c>
      <c r="B49" s="14" t="s">
        <v>190</v>
      </c>
      <c r="C49" s="15" t="s">
        <v>184</v>
      </c>
      <c r="D49" s="16">
        <f t="shared" si="5"/>
        <v>0</v>
      </c>
      <c r="E49" s="18" t="str">
        <f t="shared" si="6"/>
        <v>前八週無拉料</v>
      </c>
      <c r="F49" s="16" t="str">
        <f>IFERROR(VLOOKUP(B49,#REF!,6,FALSE),"")</f>
        <v/>
      </c>
      <c r="G49" s="17">
        <v>45000</v>
      </c>
      <c r="H49" s="17">
        <v>0</v>
      </c>
      <c r="I49" s="17" t="str">
        <f>IFERROR(VLOOKUP(B49,#REF!,9,FALSE),"")</f>
        <v/>
      </c>
      <c r="J49" s="17">
        <v>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0</v>
      </c>
      <c r="Q49" s="17">
        <v>0</v>
      </c>
      <c r="R49" s="19">
        <v>45000</v>
      </c>
      <c r="S49" s="20" t="s">
        <v>33</v>
      </c>
      <c r="T49" s="21">
        <v>4.3</v>
      </c>
      <c r="U49" s="19">
        <v>0</v>
      </c>
      <c r="V49" s="17">
        <v>10520</v>
      </c>
      <c r="W49" s="22" t="s">
        <v>37</v>
      </c>
      <c r="X49" s="23" t="str">
        <f t="shared" si="7"/>
        <v>F</v>
      </c>
      <c r="Y49" s="17">
        <v>0</v>
      </c>
      <c r="Z49" s="17">
        <v>0</v>
      </c>
      <c r="AA49" s="17">
        <v>94680</v>
      </c>
      <c r="AB49" s="17">
        <v>0</v>
      </c>
      <c r="AC49" s="15" t="s">
        <v>35</v>
      </c>
    </row>
    <row r="50" spans="1:29">
      <c r="A50" s="13" t="str">
        <f t="shared" si="4"/>
        <v>Normal</v>
      </c>
      <c r="B50" s="14" t="s">
        <v>86</v>
      </c>
      <c r="C50" s="15" t="s">
        <v>47</v>
      </c>
      <c r="D50" s="16" t="str">
        <f t="shared" si="5"/>
        <v>--</v>
      </c>
      <c r="E50" s="18">
        <f t="shared" si="6"/>
        <v>0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0</v>
      </c>
      <c r="Q50" s="17">
        <v>0</v>
      </c>
      <c r="R50" s="19">
        <v>0</v>
      </c>
      <c r="S50" s="20">
        <v>0</v>
      </c>
      <c r="T50" s="21" t="s">
        <v>33</v>
      </c>
      <c r="U50" s="19">
        <v>375</v>
      </c>
      <c r="V50" s="17">
        <v>0</v>
      </c>
      <c r="W50" s="22" t="s">
        <v>34</v>
      </c>
      <c r="X50" s="23" t="str">
        <f t="shared" si="7"/>
        <v>E</v>
      </c>
      <c r="Y50" s="17">
        <v>3552</v>
      </c>
      <c r="Z50" s="17">
        <v>0</v>
      </c>
      <c r="AA50" s="17">
        <v>0</v>
      </c>
      <c r="AB50" s="17">
        <v>0</v>
      </c>
      <c r="AC50" s="15" t="s">
        <v>35</v>
      </c>
    </row>
    <row r="51" spans="1:29">
      <c r="A51" s="13" t="str">
        <f t="shared" si="4"/>
        <v>OverStock</v>
      </c>
      <c r="B51" s="14" t="s">
        <v>87</v>
      </c>
      <c r="C51" s="15" t="s">
        <v>47</v>
      </c>
      <c r="D51" s="16">
        <f t="shared" si="5"/>
        <v>36.1</v>
      </c>
      <c r="E51" s="18">
        <f t="shared" si="6"/>
        <v>16</v>
      </c>
      <c r="F51" s="16" t="str">
        <f>IFERROR(VLOOKUP(B51,#REF!,6,FALSE),"")</f>
        <v/>
      </c>
      <c r="G51" s="17">
        <v>21000</v>
      </c>
      <c r="H51" s="17">
        <v>0</v>
      </c>
      <c r="I51" s="17" t="str">
        <f>IFERROR(VLOOKUP(B51,#REF!,9,FALSE),"")</f>
        <v/>
      </c>
      <c r="J51" s="17">
        <v>30000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18000</v>
      </c>
      <c r="Q51" s="17">
        <v>12000</v>
      </c>
      <c r="R51" s="19">
        <v>51000</v>
      </c>
      <c r="S51" s="20">
        <v>27.2</v>
      </c>
      <c r="T51" s="21">
        <v>61.4</v>
      </c>
      <c r="U51" s="19">
        <v>1875</v>
      </c>
      <c r="V51" s="17">
        <v>831</v>
      </c>
      <c r="W51" s="22">
        <v>0.4</v>
      </c>
      <c r="X51" s="23">
        <f t="shared" si="7"/>
        <v>50</v>
      </c>
      <c r="Y51" s="17">
        <v>6570</v>
      </c>
      <c r="Z51" s="17">
        <v>2964</v>
      </c>
      <c r="AA51" s="17">
        <v>4518</v>
      </c>
      <c r="AB51" s="17">
        <v>2914</v>
      </c>
      <c r="AC51" s="15" t="s">
        <v>35</v>
      </c>
    </row>
    <row r="52" spans="1:29">
      <c r="A52" s="13" t="str">
        <f t="shared" si="4"/>
        <v>Normal</v>
      </c>
      <c r="B52" s="14" t="s">
        <v>88</v>
      </c>
      <c r="C52" s="15" t="s">
        <v>47</v>
      </c>
      <c r="D52" s="16">
        <f t="shared" si="5"/>
        <v>3.3</v>
      </c>
      <c r="E52" s="18">
        <f t="shared" si="6"/>
        <v>4</v>
      </c>
      <c r="F52" s="16" t="str">
        <f>IFERROR(VLOOKUP(B52,#REF!,6,FALSE),"")</f>
        <v/>
      </c>
      <c r="G52" s="17">
        <v>30000</v>
      </c>
      <c r="H52" s="17">
        <v>6000</v>
      </c>
      <c r="I52" s="17" t="str">
        <f>IFERROR(VLOOKUP(B52,#REF!,9,FALSE),"")</f>
        <v/>
      </c>
      <c r="J52" s="17">
        <v>6000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0</v>
      </c>
      <c r="Q52" s="17">
        <v>6000</v>
      </c>
      <c r="R52" s="19">
        <v>36000</v>
      </c>
      <c r="S52" s="20">
        <v>24</v>
      </c>
      <c r="T52" s="21">
        <v>19.8</v>
      </c>
      <c r="U52" s="19">
        <v>1500</v>
      </c>
      <c r="V52" s="17">
        <v>1820</v>
      </c>
      <c r="W52" s="22">
        <v>1.2</v>
      </c>
      <c r="X52" s="23">
        <f t="shared" si="7"/>
        <v>100</v>
      </c>
      <c r="Y52" s="17">
        <v>1500</v>
      </c>
      <c r="Z52" s="17">
        <v>9690</v>
      </c>
      <c r="AA52" s="17">
        <v>6690</v>
      </c>
      <c r="AB52" s="17">
        <v>0</v>
      </c>
      <c r="AC52" s="15" t="s">
        <v>35</v>
      </c>
    </row>
    <row r="53" spans="1:29">
      <c r="A53" s="13" t="str">
        <f t="shared" si="4"/>
        <v>OverStock</v>
      </c>
      <c r="B53" s="14" t="s">
        <v>89</v>
      </c>
      <c r="C53" s="15" t="s">
        <v>47</v>
      </c>
      <c r="D53" s="16">
        <f t="shared" si="5"/>
        <v>32</v>
      </c>
      <c r="E53" s="18">
        <f t="shared" si="6"/>
        <v>48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18000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18000</v>
      </c>
      <c r="Q53" s="17">
        <v>0</v>
      </c>
      <c r="R53" s="19">
        <v>18000</v>
      </c>
      <c r="S53" s="20">
        <v>48</v>
      </c>
      <c r="T53" s="21">
        <v>32</v>
      </c>
      <c r="U53" s="19">
        <v>375</v>
      </c>
      <c r="V53" s="17">
        <v>562</v>
      </c>
      <c r="W53" s="22">
        <v>1.5</v>
      </c>
      <c r="X53" s="23">
        <f t="shared" si="7"/>
        <v>100</v>
      </c>
      <c r="Y53" s="17">
        <v>1612</v>
      </c>
      <c r="Z53" s="17">
        <v>1556</v>
      </c>
      <c r="AA53" s="17">
        <v>3500</v>
      </c>
      <c r="AB53" s="17">
        <v>1556</v>
      </c>
      <c r="AC53" s="15" t="s">
        <v>35</v>
      </c>
    </row>
    <row r="54" spans="1:29">
      <c r="A54" s="13" t="str">
        <f t="shared" si="4"/>
        <v>Normal</v>
      </c>
      <c r="B54" s="14" t="s">
        <v>90</v>
      </c>
      <c r="C54" s="15" t="s">
        <v>32</v>
      </c>
      <c r="D54" s="16">
        <f t="shared" si="5"/>
        <v>7.2</v>
      </c>
      <c r="E54" s="18">
        <f t="shared" si="6"/>
        <v>7.7</v>
      </c>
      <c r="F54" s="16" t="str">
        <f>IFERROR(VLOOKUP(B54,#REF!,6,FALSE),"")</f>
        <v/>
      </c>
      <c r="G54" s="17">
        <v>160000</v>
      </c>
      <c r="H54" s="17">
        <v>80000</v>
      </c>
      <c r="I54" s="17" t="str">
        <f>IFERROR(VLOOKUP(B54,#REF!,9,FALSE),"")</f>
        <v/>
      </c>
      <c r="J54" s="17">
        <v>145000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60000</v>
      </c>
      <c r="Q54" s="17">
        <v>85000</v>
      </c>
      <c r="R54" s="19">
        <v>305000</v>
      </c>
      <c r="S54" s="20">
        <v>16.3</v>
      </c>
      <c r="T54" s="21">
        <v>15.1</v>
      </c>
      <c r="U54" s="19">
        <v>18750</v>
      </c>
      <c r="V54" s="17">
        <v>20178</v>
      </c>
      <c r="W54" s="22">
        <v>1.1000000000000001</v>
      </c>
      <c r="X54" s="23">
        <f t="shared" si="7"/>
        <v>100</v>
      </c>
      <c r="Y54" s="17">
        <v>69516</v>
      </c>
      <c r="Z54" s="17">
        <v>78675</v>
      </c>
      <c r="AA54" s="17">
        <v>102928</v>
      </c>
      <c r="AB54" s="17">
        <v>35948</v>
      </c>
      <c r="AC54" s="15" t="s">
        <v>35</v>
      </c>
    </row>
    <row r="55" spans="1:29">
      <c r="A55" s="13" t="str">
        <f t="shared" si="4"/>
        <v>ZeroZero</v>
      </c>
      <c r="B55" s="14" t="s">
        <v>192</v>
      </c>
      <c r="C55" s="15" t="s">
        <v>32</v>
      </c>
      <c r="D55" s="16" t="str">
        <f t="shared" si="5"/>
        <v>--</v>
      </c>
      <c r="E55" s="18" t="str">
        <f t="shared" si="6"/>
        <v>前八週無拉料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25000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24" t="str">
        <f>IFERROR(VLOOKUP(B55,#REF!,12,FALSE),"")</f>
        <v/>
      </c>
      <c r="O55" s="17">
        <v>0</v>
      </c>
      <c r="P55" s="17">
        <v>25000</v>
      </c>
      <c r="Q55" s="17">
        <v>0</v>
      </c>
      <c r="R55" s="19">
        <v>25000</v>
      </c>
      <c r="S55" s="20" t="s">
        <v>33</v>
      </c>
      <c r="T55" s="21" t="s">
        <v>33</v>
      </c>
      <c r="U55" s="19">
        <v>0</v>
      </c>
      <c r="V55" s="17" t="s">
        <v>33</v>
      </c>
      <c r="W55" s="22" t="s">
        <v>34</v>
      </c>
      <c r="X55" s="23" t="str">
        <f t="shared" si="7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35</v>
      </c>
    </row>
    <row r="56" spans="1:29">
      <c r="A56" s="13" t="str">
        <f t="shared" si="4"/>
        <v>Normal</v>
      </c>
      <c r="B56" s="14" t="s">
        <v>91</v>
      </c>
      <c r="C56" s="15" t="s">
        <v>32</v>
      </c>
      <c r="D56" s="16">
        <f t="shared" si="5"/>
        <v>28.9</v>
      </c>
      <c r="E56" s="18">
        <f t="shared" si="6"/>
        <v>8</v>
      </c>
      <c r="F56" s="16" t="str">
        <f>IFERROR(VLOOKUP(B56,#REF!,6,FALSE),"")</f>
        <v/>
      </c>
      <c r="G56" s="17">
        <v>0</v>
      </c>
      <c r="H56" s="17">
        <v>0</v>
      </c>
      <c r="I56" s="17" t="str">
        <f>IFERROR(VLOOKUP(B56,#REF!,9,FALSE),"")</f>
        <v/>
      </c>
      <c r="J56" s="17">
        <v>5000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5000</v>
      </c>
      <c r="Q56" s="17">
        <v>0</v>
      </c>
      <c r="R56" s="19">
        <v>5000</v>
      </c>
      <c r="S56" s="20">
        <v>8</v>
      </c>
      <c r="T56" s="21">
        <v>28.9</v>
      </c>
      <c r="U56" s="19">
        <v>625</v>
      </c>
      <c r="V56" s="17">
        <v>173</v>
      </c>
      <c r="W56" s="22">
        <v>0.3</v>
      </c>
      <c r="X56" s="23">
        <f t="shared" si="7"/>
        <v>50</v>
      </c>
      <c r="Y56" s="17">
        <v>1314</v>
      </c>
      <c r="Z56" s="17">
        <v>1000</v>
      </c>
      <c r="AA56" s="17">
        <v>560</v>
      </c>
      <c r="AB56" s="17">
        <v>240</v>
      </c>
      <c r="AC56" s="15" t="s">
        <v>35</v>
      </c>
    </row>
    <row r="57" spans="1:29">
      <c r="A57" s="13" t="str">
        <f t="shared" si="4"/>
        <v>FCST</v>
      </c>
      <c r="B57" s="14" t="s">
        <v>36</v>
      </c>
      <c r="C57" s="15" t="s">
        <v>32</v>
      </c>
      <c r="D57" s="16">
        <f t="shared" si="5"/>
        <v>0</v>
      </c>
      <c r="E57" s="18" t="str">
        <f t="shared" si="6"/>
        <v>前八週無拉料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0</v>
      </c>
      <c r="Q57" s="17">
        <v>0</v>
      </c>
      <c r="R57" s="19">
        <v>0</v>
      </c>
      <c r="S57" s="20" t="s">
        <v>33</v>
      </c>
      <c r="T57" s="21">
        <v>0</v>
      </c>
      <c r="U57" s="19">
        <v>0</v>
      </c>
      <c r="V57" s="17">
        <v>47</v>
      </c>
      <c r="W57" s="22" t="s">
        <v>37</v>
      </c>
      <c r="X57" s="23" t="str">
        <f t="shared" si="7"/>
        <v>F</v>
      </c>
      <c r="Y57" s="17">
        <v>2427</v>
      </c>
      <c r="Z57" s="17">
        <v>3</v>
      </c>
      <c r="AA57" s="17">
        <v>420</v>
      </c>
      <c r="AB57" s="17">
        <v>0</v>
      </c>
      <c r="AC57" s="15" t="s">
        <v>35</v>
      </c>
    </row>
    <row r="58" spans="1:29">
      <c r="A58" s="13" t="str">
        <f t="shared" si="4"/>
        <v>FCST</v>
      </c>
      <c r="B58" s="14" t="s">
        <v>92</v>
      </c>
      <c r="C58" s="15" t="s">
        <v>32</v>
      </c>
      <c r="D58" s="16">
        <f t="shared" si="5"/>
        <v>25.9</v>
      </c>
      <c r="E58" s="18" t="str">
        <f t="shared" si="6"/>
        <v>前八週無拉料</v>
      </c>
      <c r="F58" s="16" t="str">
        <f>IFERROR(VLOOKUP(B58,#REF!,6,FALSE),"")</f>
        <v/>
      </c>
      <c r="G58" s="17">
        <v>0</v>
      </c>
      <c r="H58" s="17">
        <v>0</v>
      </c>
      <c r="I58" s="17" t="str">
        <f>IFERROR(VLOOKUP(B58,#REF!,9,FALSE),"")</f>
        <v/>
      </c>
      <c r="J58" s="17">
        <v>15000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0</v>
      </c>
      <c r="Q58" s="17">
        <v>15000</v>
      </c>
      <c r="R58" s="19">
        <v>15000</v>
      </c>
      <c r="S58" s="20" t="s">
        <v>33</v>
      </c>
      <c r="T58" s="21">
        <v>25.9</v>
      </c>
      <c r="U58" s="19">
        <v>0</v>
      </c>
      <c r="V58" s="17">
        <v>579</v>
      </c>
      <c r="W58" s="22" t="s">
        <v>37</v>
      </c>
      <c r="X58" s="23" t="str">
        <f t="shared" si="7"/>
        <v>F</v>
      </c>
      <c r="Y58" s="17">
        <v>4219</v>
      </c>
      <c r="Z58" s="17">
        <v>1399</v>
      </c>
      <c r="AA58" s="17">
        <v>3808</v>
      </c>
      <c r="AB58" s="17">
        <v>13</v>
      </c>
      <c r="AC58" s="15" t="s">
        <v>35</v>
      </c>
    </row>
    <row r="59" spans="1:29">
      <c r="A59" s="13" t="str">
        <f t="shared" si="4"/>
        <v>ZeroZero</v>
      </c>
      <c r="B59" s="14" t="s">
        <v>38</v>
      </c>
      <c r="C59" s="15" t="s">
        <v>32</v>
      </c>
      <c r="D59" s="16" t="str">
        <f t="shared" si="5"/>
        <v>--</v>
      </c>
      <c r="E59" s="18" t="str">
        <f t="shared" si="6"/>
        <v>前八週無拉料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10000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10000</v>
      </c>
      <c r="Q59" s="17">
        <v>0</v>
      </c>
      <c r="R59" s="19">
        <v>10000</v>
      </c>
      <c r="S59" s="20" t="s">
        <v>33</v>
      </c>
      <c r="T59" s="21" t="s">
        <v>33</v>
      </c>
      <c r="U59" s="19">
        <v>0</v>
      </c>
      <c r="V59" s="17" t="s">
        <v>33</v>
      </c>
      <c r="W59" s="22" t="s">
        <v>34</v>
      </c>
      <c r="X59" s="23" t="str">
        <f t="shared" si="7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35</v>
      </c>
    </row>
    <row r="60" spans="1:29">
      <c r="A60" s="13" t="str">
        <f t="shared" si="4"/>
        <v>None</v>
      </c>
      <c r="B60" s="14" t="s">
        <v>39</v>
      </c>
      <c r="C60" s="15" t="s">
        <v>32</v>
      </c>
      <c r="D60" s="16" t="str">
        <f t="shared" si="5"/>
        <v>--</v>
      </c>
      <c r="E60" s="18" t="str">
        <f t="shared" si="6"/>
        <v>前八週無拉料</v>
      </c>
      <c r="F60" s="16" t="str">
        <f>IFERROR(VLOOKUP(B60,#REF!,6,FALSE),"")</f>
        <v/>
      </c>
      <c r="G60" s="17">
        <v>0</v>
      </c>
      <c r="H60" s="17">
        <v>0</v>
      </c>
      <c r="I60" s="17" t="str">
        <f>IFERROR(VLOOKUP(B60,#REF!,9,FALSE),"")</f>
        <v/>
      </c>
      <c r="J60" s="17">
        <v>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0</v>
      </c>
      <c r="Q60" s="17">
        <v>0</v>
      </c>
      <c r="R60" s="19">
        <v>0</v>
      </c>
      <c r="S60" s="20" t="s">
        <v>33</v>
      </c>
      <c r="T60" s="21" t="s">
        <v>33</v>
      </c>
      <c r="U60" s="19">
        <v>0</v>
      </c>
      <c r="V60" s="17">
        <v>0</v>
      </c>
      <c r="W60" s="22" t="s">
        <v>34</v>
      </c>
      <c r="X60" s="23" t="str">
        <f t="shared" si="7"/>
        <v>E</v>
      </c>
      <c r="Y60" s="17">
        <v>600</v>
      </c>
      <c r="Z60" s="17">
        <v>0</v>
      </c>
      <c r="AA60" s="17">
        <v>0</v>
      </c>
      <c r="AB60" s="17">
        <v>0</v>
      </c>
      <c r="AC60" s="15" t="s">
        <v>35</v>
      </c>
    </row>
    <row r="61" spans="1:29">
      <c r="A61" s="13" t="str">
        <f t="shared" si="4"/>
        <v>Normal</v>
      </c>
      <c r="B61" s="14" t="s">
        <v>93</v>
      </c>
      <c r="C61" s="15" t="s">
        <v>32</v>
      </c>
      <c r="D61" s="16" t="str">
        <f t="shared" si="5"/>
        <v>--</v>
      </c>
      <c r="E61" s="18">
        <f t="shared" si="6"/>
        <v>4.2</v>
      </c>
      <c r="F61" s="16" t="str">
        <f>IFERROR(VLOOKUP(B61,#REF!,6,FALSE),"")</f>
        <v/>
      </c>
      <c r="G61" s="17">
        <v>20000</v>
      </c>
      <c r="H61" s="17">
        <v>20000</v>
      </c>
      <c r="I61" s="17" t="str">
        <f>IFERROR(VLOOKUP(B61,#REF!,9,FALSE),"")</f>
        <v/>
      </c>
      <c r="J61" s="17">
        <v>15000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15000</v>
      </c>
      <c r="Q61" s="17">
        <v>0</v>
      </c>
      <c r="R61" s="19">
        <v>35000</v>
      </c>
      <c r="S61" s="20">
        <v>9.8000000000000007</v>
      </c>
      <c r="T61" s="21" t="s">
        <v>33</v>
      </c>
      <c r="U61" s="19">
        <v>3588</v>
      </c>
      <c r="V61" s="17">
        <v>0</v>
      </c>
      <c r="W61" s="22" t="s">
        <v>34</v>
      </c>
      <c r="X61" s="23" t="str">
        <f t="shared" si="7"/>
        <v>E</v>
      </c>
      <c r="Y61" s="17">
        <v>4800</v>
      </c>
      <c r="Z61" s="17">
        <v>0</v>
      </c>
      <c r="AA61" s="17">
        <v>0</v>
      </c>
      <c r="AB61" s="17">
        <v>0</v>
      </c>
      <c r="AC61" s="15" t="s">
        <v>35</v>
      </c>
    </row>
    <row r="62" spans="1:29">
      <c r="A62" s="13" t="str">
        <f t="shared" si="4"/>
        <v>ZeroZero</v>
      </c>
      <c r="B62" s="14" t="s">
        <v>40</v>
      </c>
      <c r="C62" s="15" t="s">
        <v>32</v>
      </c>
      <c r="D62" s="16" t="str">
        <f t="shared" si="5"/>
        <v>--</v>
      </c>
      <c r="E62" s="18" t="str">
        <f t="shared" si="6"/>
        <v>前八週無拉料</v>
      </c>
      <c r="F62" s="16" t="str">
        <f>IFERROR(VLOOKUP(B62,#REF!,6,FALSE),"")</f>
        <v/>
      </c>
      <c r="G62" s="17">
        <v>300</v>
      </c>
      <c r="H62" s="17">
        <v>300</v>
      </c>
      <c r="I62" s="17" t="str">
        <f>IFERROR(VLOOKUP(B62,#REF!,9,FALSE),"")</f>
        <v/>
      </c>
      <c r="J62" s="17">
        <v>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0</v>
      </c>
      <c r="R62" s="19">
        <v>300</v>
      </c>
      <c r="S62" s="20" t="s">
        <v>33</v>
      </c>
      <c r="T62" s="21" t="s">
        <v>33</v>
      </c>
      <c r="U62" s="19">
        <v>0</v>
      </c>
      <c r="V62" s="17">
        <v>0</v>
      </c>
      <c r="W62" s="22" t="s">
        <v>34</v>
      </c>
      <c r="X62" s="23" t="str">
        <f t="shared" si="7"/>
        <v>E</v>
      </c>
      <c r="Y62" s="17">
        <v>300</v>
      </c>
      <c r="Z62" s="17">
        <v>0</v>
      </c>
      <c r="AA62" s="17">
        <v>0</v>
      </c>
      <c r="AB62" s="17">
        <v>0</v>
      </c>
      <c r="AC62" s="15" t="s">
        <v>35</v>
      </c>
    </row>
    <row r="63" spans="1:29">
      <c r="A63" s="13" t="str">
        <f t="shared" si="4"/>
        <v>ZeroZero</v>
      </c>
      <c r="B63" s="14" t="s">
        <v>41</v>
      </c>
      <c r="C63" s="15" t="s">
        <v>32</v>
      </c>
      <c r="D63" s="16" t="str">
        <f t="shared" si="5"/>
        <v>--</v>
      </c>
      <c r="E63" s="18" t="str">
        <f t="shared" si="6"/>
        <v>前八週無拉料</v>
      </c>
      <c r="F63" s="16" t="str">
        <f>IFERROR(VLOOKUP(B63,#REF!,6,FALSE),"")</f>
        <v/>
      </c>
      <c r="G63" s="17">
        <v>250</v>
      </c>
      <c r="H63" s="17">
        <v>250</v>
      </c>
      <c r="I63" s="17" t="str">
        <f>IFERROR(VLOOKUP(B63,#REF!,9,FALSE),"")</f>
        <v/>
      </c>
      <c r="J63" s="17">
        <v>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0</v>
      </c>
      <c r="Q63" s="17">
        <v>0</v>
      </c>
      <c r="R63" s="19">
        <v>250</v>
      </c>
      <c r="S63" s="20" t="s">
        <v>33</v>
      </c>
      <c r="T63" s="21" t="s">
        <v>33</v>
      </c>
      <c r="U63" s="19">
        <v>0</v>
      </c>
      <c r="V63" s="17">
        <v>0</v>
      </c>
      <c r="W63" s="22" t="s">
        <v>34</v>
      </c>
      <c r="X63" s="23" t="str">
        <f t="shared" si="7"/>
        <v>E</v>
      </c>
      <c r="Y63" s="17">
        <v>100</v>
      </c>
      <c r="Z63" s="17">
        <v>0</v>
      </c>
      <c r="AA63" s="17">
        <v>0</v>
      </c>
      <c r="AB63" s="17">
        <v>0</v>
      </c>
      <c r="AC63" s="15" t="s">
        <v>35</v>
      </c>
    </row>
    <row r="64" spans="1:29">
      <c r="A64" s="13" t="str">
        <f t="shared" si="4"/>
        <v>FCST</v>
      </c>
      <c r="B64" s="14" t="s">
        <v>42</v>
      </c>
      <c r="C64" s="15" t="s">
        <v>32</v>
      </c>
      <c r="D64" s="16">
        <f t="shared" si="5"/>
        <v>0.3</v>
      </c>
      <c r="E64" s="18" t="str">
        <f t="shared" si="6"/>
        <v>前八週無拉料</v>
      </c>
      <c r="F64" s="16" t="str">
        <f>IFERROR(VLOOKUP(B64,#REF!,6,FALSE),"")</f>
        <v/>
      </c>
      <c r="G64" s="17">
        <v>65000</v>
      </c>
      <c r="H64" s="17">
        <v>50000</v>
      </c>
      <c r="I64" s="17" t="str">
        <f>IFERROR(VLOOKUP(B64,#REF!,9,FALSE),"")</f>
        <v/>
      </c>
      <c r="J64" s="17">
        <v>350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350</v>
      </c>
      <c r="Q64" s="17">
        <v>0</v>
      </c>
      <c r="R64" s="19">
        <v>65350</v>
      </c>
      <c r="S64" s="20" t="s">
        <v>33</v>
      </c>
      <c r="T64" s="21">
        <v>54.1</v>
      </c>
      <c r="U64" s="19">
        <v>0</v>
      </c>
      <c r="V64" s="17">
        <v>1209</v>
      </c>
      <c r="W64" s="22" t="s">
        <v>37</v>
      </c>
      <c r="X64" s="23" t="str">
        <f t="shared" si="7"/>
        <v>F</v>
      </c>
      <c r="Y64" s="17">
        <v>11019</v>
      </c>
      <c r="Z64" s="17">
        <v>2144</v>
      </c>
      <c r="AA64" s="17">
        <v>8734</v>
      </c>
      <c r="AB64" s="17">
        <v>0</v>
      </c>
      <c r="AC64" s="15" t="s">
        <v>35</v>
      </c>
    </row>
    <row r="65" spans="1:29">
      <c r="A65" s="13" t="str">
        <f t="shared" si="4"/>
        <v>FCST</v>
      </c>
      <c r="B65" s="14" t="s">
        <v>43</v>
      </c>
      <c r="C65" s="15" t="s">
        <v>32</v>
      </c>
      <c r="D65" s="16">
        <f t="shared" si="5"/>
        <v>0</v>
      </c>
      <c r="E65" s="18" t="str">
        <f t="shared" si="6"/>
        <v>前八週無拉料</v>
      </c>
      <c r="F65" s="16" t="str">
        <f>IFERROR(VLOOKUP(B65,#REF!,6,FALSE),"")</f>
        <v/>
      </c>
      <c r="G65" s="17">
        <v>0</v>
      </c>
      <c r="H65" s="17">
        <v>0</v>
      </c>
      <c r="I65" s="17" t="str">
        <f>IFERROR(VLOOKUP(B65,#REF!,9,FALSE),"")</f>
        <v/>
      </c>
      <c r="J65" s="17">
        <v>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0</v>
      </c>
      <c r="Q65" s="17">
        <v>0</v>
      </c>
      <c r="R65" s="19">
        <v>0</v>
      </c>
      <c r="S65" s="20" t="s">
        <v>33</v>
      </c>
      <c r="T65" s="21">
        <v>0</v>
      </c>
      <c r="U65" s="19">
        <v>0</v>
      </c>
      <c r="V65" s="17">
        <v>191</v>
      </c>
      <c r="W65" s="22" t="s">
        <v>37</v>
      </c>
      <c r="X65" s="23" t="str">
        <f t="shared" si="7"/>
        <v>F</v>
      </c>
      <c r="Y65" s="17">
        <v>392</v>
      </c>
      <c r="Z65" s="17">
        <v>813</v>
      </c>
      <c r="AA65" s="17">
        <v>905</v>
      </c>
      <c r="AB65" s="17">
        <v>655</v>
      </c>
      <c r="AC65" s="15" t="s">
        <v>35</v>
      </c>
    </row>
    <row r="66" spans="1:29">
      <c r="A66" s="13" t="str">
        <f t="shared" si="4"/>
        <v>ZeroZero</v>
      </c>
      <c r="B66" s="14" t="s">
        <v>94</v>
      </c>
      <c r="C66" s="15" t="s">
        <v>32</v>
      </c>
      <c r="D66" s="16" t="str">
        <f t="shared" si="5"/>
        <v>--</v>
      </c>
      <c r="E66" s="18" t="str">
        <f t="shared" si="6"/>
        <v>前八週無拉料</v>
      </c>
      <c r="F66" s="16" t="str">
        <f>IFERROR(VLOOKUP(B66,#REF!,6,FALSE),"")</f>
        <v/>
      </c>
      <c r="G66" s="17">
        <v>23039</v>
      </c>
      <c r="H66" s="17">
        <v>23039</v>
      </c>
      <c r="I66" s="17" t="str">
        <f>IFERROR(VLOOKUP(B66,#REF!,9,FALSE),"")</f>
        <v/>
      </c>
      <c r="J66" s="17">
        <v>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0</v>
      </c>
      <c r="R66" s="19">
        <v>23039</v>
      </c>
      <c r="S66" s="20" t="s">
        <v>33</v>
      </c>
      <c r="T66" s="21" t="s">
        <v>33</v>
      </c>
      <c r="U66" s="19">
        <v>0</v>
      </c>
      <c r="V66" s="17" t="s">
        <v>33</v>
      </c>
      <c r="W66" s="22" t="s">
        <v>34</v>
      </c>
      <c r="X66" s="23" t="str">
        <f t="shared" si="7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35</v>
      </c>
    </row>
    <row r="67" spans="1:29">
      <c r="A67" s="13" t="str">
        <f t="shared" si="4"/>
        <v>OverStock</v>
      </c>
      <c r="B67" s="14" t="s">
        <v>44</v>
      </c>
      <c r="C67" s="15" t="s">
        <v>32</v>
      </c>
      <c r="D67" s="16">
        <f t="shared" si="5"/>
        <v>2.2000000000000002</v>
      </c>
      <c r="E67" s="18">
        <f t="shared" si="6"/>
        <v>50.9</v>
      </c>
      <c r="F67" s="16" t="str">
        <f>IFERROR(VLOOKUP(B67,#REF!,6,FALSE),"")</f>
        <v/>
      </c>
      <c r="G67" s="17">
        <v>80000</v>
      </c>
      <c r="H67" s="17">
        <v>65000</v>
      </c>
      <c r="I67" s="17" t="str">
        <f>IFERROR(VLOOKUP(B67,#REF!,9,FALSE),"")</f>
        <v/>
      </c>
      <c r="J67" s="17">
        <v>4480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4480</v>
      </c>
      <c r="Q67" s="17">
        <v>0</v>
      </c>
      <c r="R67" s="19">
        <v>84480</v>
      </c>
      <c r="S67" s="20">
        <v>960</v>
      </c>
      <c r="T67" s="21">
        <v>42.2</v>
      </c>
      <c r="U67" s="19">
        <v>88</v>
      </c>
      <c r="V67" s="17">
        <v>2003</v>
      </c>
      <c r="W67" s="22">
        <v>22.8</v>
      </c>
      <c r="X67" s="23">
        <f t="shared" si="7"/>
        <v>150</v>
      </c>
      <c r="Y67" s="17">
        <v>24334</v>
      </c>
      <c r="Z67" s="17">
        <v>48</v>
      </c>
      <c r="AA67" s="17">
        <v>17983</v>
      </c>
      <c r="AB67" s="17">
        <v>1128</v>
      </c>
      <c r="AC67" s="15" t="s">
        <v>35</v>
      </c>
    </row>
    <row r="68" spans="1:29">
      <c r="A68" s="13" t="str">
        <f t="shared" ref="A68:A99" si="8">IF(OR(U68=0,LEN(U68)=0)*OR(V68=0,LEN(V68)=0),IF(R68&gt;0,"ZeroZero","None"),IF(IF(LEN(S68)=0,0,S68)&gt;24,"OverStock",IF(U68=0,"FCST","Normal")))</f>
        <v>OverStock</v>
      </c>
      <c r="B68" s="14" t="s">
        <v>45</v>
      </c>
      <c r="C68" s="15" t="s">
        <v>32</v>
      </c>
      <c r="D68" s="16">
        <f t="shared" ref="D68:D99" si="9">IF(OR(V68=0,LEN(V68)=0),"--",ROUND(J68/V68,1))</f>
        <v>0</v>
      </c>
      <c r="E68" s="18">
        <f t="shared" ref="E68:E99" si="10">IF(U68=0,"前八週無拉料",ROUND(J68/U68,1))</f>
        <v>0</v>
      </c>
      <c r="F68" s="16" t="str">
        <f>IFERROR(VLOOKUP(B68,#REF!,6,FALSE),"")</f>
        <v/>
      </c>
      <c r="G68" s="17">
        <v>65000</v>
      </c>
      <c r="H68" s="17">
        <v>50000</v>
      </c>
      <c r="I68" s="17" t="str">
        <f>IFERROR(VLOOKUP(B68,#REF!,9,FALSE),"")</f>
        <v/>
      </c>
      <c r="J68" s="17">
        <v>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0</v>
      </c>
      <c r="Q68" s="17">
        <v>0</v>
      </c>
      <c r="R68" s="19">
        <v>65000</v>
      </c>
      <c r="S68" s="20">
        <v>104</v>
      </c>
      <c r="T68" s="21">
        <v>90.2</v>
      </c>
      <c r="U68" s="19">
        <v>625</v>
      </c>
      <c r="V68" s="17">
        <v>721</v>
      </c>
      <c r="W68" s="22">
        <v>1.2</v>
      </c>
      <c r="X68" s="23">
        <f t="shared" ref="X68:X99" si="11">IF($W68="E","E",IF($W68="F","F",IF($W68&lt;0.5,50,IF($W68&lt;2,100,150))))</f>
        <v>100</v>
      </c>
      <c r="Y68" s="17">
        <v>4836</v>
      </c>
      <c r="Z68" s="17">
        <v>375</v>
      </c>
      <c r="AA68" s="17">
        <v>6110</v>
      </c>
      <c r="AB68" s="17">
        <v>0</v>
      </c>
      <c r="AC68" s="15" t="s">
        <v>35</v>
      </c>
    </row>
    <row r="69" spans="1:29">
      <c r="A69" s="13" t="str">
        <f t="shared" si="8"/>
        <v>OverStock</v>
      </c>
      <c r="B69" s="14" t="s">
        <v>95</v>
      </c>
      <c r="C69" s="15" t="s">
        <v>96</v>
      </c>
      <c r="D69" s="16">
        <f t="shared" si="9"/>
        <v>50.9</v>
      </c>
      <c r="E69" s="18">
        <f t="shared" si="10"/>
        <v>28.6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250000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0</v>
      </c>
      <c r="Q69" s="17">
        <v>250000</v>
      </c>
      <c r="R69" s="19">
        <v>250000</v>
      </c>
      <c r="S69" s="20">
        <v>28.6</v>
      </c>
      <c r="T69" s="21">
        <v>50.9</v>
      </c>
      <c r="U69" s="19">
        <v>8750</v>
      </c>
      <c r="V69" s="17">
        <v>4907</v>
      </c>
      <c r="W69" s="22">
        <v>0.6</v>
      </c>
      <c r="X69" s="23">
        <f t="shared" si="11"/>
        <v>100</v>
      </c>
      <c r="Y69" s="17">
        <v>22355</v>
      </c>
      <c r="Z69" s="17">
        <v>22387</v>
      </c>
      <c r="AA69" s="17">
        <v>14417</v>
      </c>
      <c r="AB69" s="17">
        <v>5059</v>
      </c>
      <c r="AC69" s="15" t="s">
        <v>35</v>
      </c>
    </row>
    <row r="70" spans="1:29">
      <c r="A70" s="13" t="str">
        <f t="shared" si="8"/>
        <v>Normal</v>
      </c>
      <c r="B70" s="14" t="s">
        <v>97</v>
      </c>
      <c r="C70" s="15" t="s">
        <v>96</v>
      </c>
      <c r="D70" s="16">
        <f t="shared" si="9"/>
        <v>9.6</v>
      </c>
      <c r="E70" s="18">
        <f t="shared" si="10"/>
        <v>8.8000000000000007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185000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12000</v>
      </c>
      <c r="P70" s="17">
        <v>62000</v>
      </c>
      <c r="Q70" s="17">
        <v>111000</v>
      </c>
      <c r="R70" s="19">
        <v>185000</v>
      </c>
      <c r="S70" s="20">
        <v>8.8000000000000007</v>
      </c>
      <c r="T70" s="21">
        <v>9.6</v>
      </c>
      <c r="U70" s="19">
        <v>21000</v>
      </c>
      <c r="V70" s="17">
        <v>19292</v>
      </c>
      <c r="W70" s="22">
        <v>0.9</v>
      </c>
      <c r="X70" s="23">
        <f t="shared" si="11"/>
        <v>100</v>
      </c>
      <c r="Y70" s="17">
        <v>46287</v>
      </c>
      <c r="Z70" s="17">
        <v>67170</v>
      </c>
      <c r="AA70" s="17">
        <v>88665</v>
      </c>
      <c r="AB70" s="17">
        <v>87335</v>
      </c>
      <c r="AC70" s="15" t="s">
        <v>35</v>
      </c>
    </row>
    <row r="71" spans="1:29">
      <c r="A71" s="13" t="str">
        <f t="shared" si="8"/>
        <v>Normal</v>
      </c>
      <c r="B71" s="14" t="s">
        <v>98</v>
      </c>
      <c r="C71" s="15" t="s">
        <v>96</v>
      </c>
      <c r="D71" s="16">
        <f t="shared" si="9"/>
        <v>1.4</v>
      </c>
      <c r="E71" s="18">
        <f t="shared" si="10"/>
        <v>1.2</v>
      </c>
      <c r="F71" s="16" t="str">
        <f>IFERROR(VLOOKUP(B71,#REF!,6,FALSE),"")</f>
        <v/>
      </c>
      <c r="G71" s="17">
        <v>24000</v>
      </c>
      <c r="H71" s="17">
        <v>0</v>
      </c>
      <c r="I71" s="17" t="str">
        <f>IFERROR(VLOOKUP(B71,#REF!,9,FALSE),"")</f>
        <v/>
      </c>
      <c r="J71" s="17">
        <v>6000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0</v>
      </c>
      <c r="Q71" s="17">
        <v>6000</v>
      </c>
      <c r="R71" s="19">
        <v>30000</v>
      </c>
      <c r="S71" s="20">
        <v>6.2</v>
      </c>
      <c r="T71" s="21">
        <v>7.2</v>
      </c>
      <c r="U71" s="19">
        <v>4875</v>
      </c>
      <c r="V71" s="17">
        <v>4182</v>
      </c>
      <c r="W71" s="22">
        <v>0.9</v>
      </c>
      <c r="X71" s="23">
        <f t="shared" si="11"/>
        <v>100</v>
      </c>
      <c r="Y71" s="17">
        <v>15821</v>
      </c>
      <c r="Z71" s="17">
        <v>14357</v>
      </c>
      <c r="AA71" s="17">
        <v>19456</v>
      </c>
      <c r="AB71" s="17">
        <v>7636</v>
      </c>
      <c r="AC71" s="15" t="s">
        <v>35</v>
      </c>
    </row>
    <row r="72" spans="1:29">
      <c r="A72" s="13" t="str">
        <f t="shared" si="8"/>
        <v>FCST</v>
      </c>
      <c r="B72" s="14" t="s">
        <v>99</v>
      </c>
      <c r="C72" s="15" t="s">
        <v>47</v>
      </c>
      <c r="D72" s="16">
        <f t="shared" si="9"/>
        <v>0</v>
      </c>
      <c r="E72" s="18" t="str">
        <f t="shared" si="10"/>
        <v>前八週無拉料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0</v>
      </c>
      <c r="R72" s="19">
        <v>0</v>
      </c>
      <c r="S72" s="20" t="s">
        <v>33</v>
      </c>
      <c r="T72" s="21">
        <v>0</v>
      </c>
      <c r="U72" s="19">
        <v>0</v>
      </c>
      <c r="V72" s="17">
        <v>1444</v>
      </c>
      <c r="W72" s="22" t="s">
        <v>37</v>
      </c>
      <c r="X72" s="23" t="str">
        <f t="shared" si="11"/>
        <v>F</v>
      </c>
      <c r="Y72" s="17">
        <v>0</v>
      </c>
      <c r="Z72" s="17">
        <v>6752</v>
      </c>
      <c r="AA72" s="17">
        <v>6240</v>
      </c>
      <c r="AB72" s="17">
        <v>0</v>
      </c>
      <c r="AC72" s="15" t="s">
        <v>35</v>
      </c>
    </row>
    <row r="73" spans="1:29">
      <c r="A73" s="13" t="str">
        <f t="shared" si="8"/>
        <v>None</v>
      </c>
      <c r="B73" s="14" t="s">
        <v>100</v>
      </c>
      <c r="C73" s="15" t="s">
        <v>96</v>
      </c>
      <c r="D73" s="16" t="str">
        <f t="shared" si="9"/>
        <v>--</v>
      </c>
      <c r="E73" s="18" t="str">
        <f t="shared" si="10"/>
        <v>前八週無拉料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0</v>
      </c>
      <c r="Q73" s="17">
        <v>0</v>
      </c>
      <c r="R73" s="19">
        <v>0</v>
      </c>
      <c r="S73" s="20" t="s">
        <v>33</v>
      </c>
      <c r="T73" s="21" t="s">
        <v>33</v>
      </c>
      <c r="U73" s="19">
        <v>0</v>
      </c>
      <c r="V73" s="17">
        <v>0</v>
      </c>
      <c r="W73" s="22" t="s">
        <v>34</v>
      </c>
      <c r="X73" s="23" t="str">
        <f t="shared" si="11"/>
        <v>E</v>
      </c>
      <c r="Y73" s="17">
        <v>1488</v>
      </c>
      <c r="Z73" s="17">
        <v>0</v>
      </c>
      <c r="AA73" s="17">
        <v>0</v>
      </c>
      <c r="AB73" s="17">
        <v>0</v>
      </c>
      <c r="AC73" s="15" t="s">
        <v>35</v>
      </c>
    </row>
    <row r="74" spans="1:29">
      <c r="A74" s="13" t="str">
        <f t="shared" si="8"/>
        <v>Normal</v>
      </c>
      <c r="B74" s="14" t="s">
        <v>101</v>
      </c>
      <c r="C74" s="15" t="s">
        <v>102</v>
      </c>
      <c r="D74" s="16" t="str">
        <f t="shared" si="9"/>
        <v>--</v>
      </c>
      <c r="E74" s="18">
        <f t="shared" si="10"/>
        <v>18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356000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356000</v>
      </c>
      <c r="Q74" s="17">
        <v>0</v>
      </c>
      <c r="R74" s="19">
        <v>356000</v>
      </c>
      <c r="S74" s="20">
        <v>18</v>
      </c>
      <c r="T74" s="21" t="s">
        <v>33</v>
      </c>
      <c r="U74" s="19">
        <v>19750</v>
      </c>
      <c r="V74" s="17" t="s">
        <v>33</v>
      </c>
      <c r="W74" s="22" t="s">
        <v>34</v>
      </c>
      <c r="X74" s="23" t="str">
        <f t="shared" si="11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35</v>
      </c>
    </row>
    <row r="75" spans="1:29">
      <c r="A75" s="13" t="str">
        <f t="shared" si="8"/>
        <v>Normal</v>
      </c>
      <c r="B75" s="14" t="s">
        <v>103</v>
      </c>
      <c r="C75" s="15" t="s">
        <v>102</v>
      </c>
      <c r="D75" s="16" t="str">
        <f t="shared" si="9"/>
        <v>--</v>
      </c>
      <c r="E75" s="18">
        <f t="shared" si="10"/>
        <v>19.2</v>
      </c>
      <c r="F75" s="16" t="str">
        <f>IFERROR(VLOOKUP(B75,#REF!,6,FALSE),"")</f>
        <v/>
      </c>
      <c r="G75" s="17">
        <v>0</v>
      </c>
      <c r="H75" s="17">
        <v>0</v>
      </c>
      <c r="I75" s="17" t="str">
        <f>IFERROR(VLOOKUP(B75,#REF!,9,FALSE),"")</f>
        <v/>
      </c>
      <c r="J75" s="17">
        <v>211000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1000</v>
      </c>
      <c r="P75" s="17">
        <v>205000</v>
      </c>
      <c r="Q75" s="17">
        <v>5000</v>
      </c>
      <c r="R75" s="19">
        <v>211000</v>
      </c>
      <c r="S75" s="20">
        <v>19.2</v>
      </c>
      <c r="T75" s="21" t="s">
        <v>33</v>
      </c>
      <c r="U75" s="19">
        <v>11000</v>
      </c>
      <c r="V75" s="17" t="s">
        <v>33</v>
      </c>
      <c r="W75" s="22" t="s">
        <v>34</v>
      </c>
      <c r="X75" s="23" t="str">
        <f t="shared" si="11"/>
        <v>E</v>
      </c>
      <c r="Y75" s="17">
        <v>0</v>
      </c>
      <c r="Z75" s="17">
        <v>0</v>
      </c>
      <c r="AA75" s="17">
        <v>0</v>
      </c>
      <c r="AB75" s="17">
        <v>0</v>
      </c>
      <c r="AC75" s="15" t="s">
        <v>35</v>
      </c>
    </row>
    <row r="76" spans="1:29">
      <c r="A76" s="13" t="str">
        <f t="shared" si="8"/>
        <v>OverStock</v>
      </c>
      <c r="B76" s="14" t="s">
        <v>104</v>
      </c>
      <c r="C76" s="15" t="s">
        <v>102</v>
      </c>
      <c r="D76" s="16" t="str">
        <f t="shared" si="9"/>
        <v>--</v>
      </c>
      <c r="E76" s="18">
        <f t="shared" si="10"/>
        <v>26</v>
      </c>
      <c r="F76" s="16" t="str">
        <f>IFERROR(VLOOKUP(B76,#REF!,6,FALSE),"")</f>
        <v/>
      </c>
      <c r="G76" s="17">
        <v>18000</v>
      </c>
      <c r="H76" s="17">
        <v>18000</v>
      </c>
      <c r="I76" s="17" t="str">
        <f>IFERROR(VLOOKUP(B76,#REF!,9,FALSE),"")</f>
        <v/>
      </c>
      <c r="J76" s="17">
        <v>39000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18000</v>
      </c>
      <c r="P76" s="17">
        <v>0</v>
      </c>
      <c r="Q76" s="17">
        <v>21000</v>
      </c>
      <c r="R76" s="19">
        <v>57000</v>
      </c>
      <c r="S76" s="20">
        <v>38</v>
      </c>
      <c r="T76" s="21" t="s">
        <v>33</v>
      </c>
      <c r="U76" s="19">
        <v>1500</v>
      </c>
      <c r="V76" s="17" t="s">
        <v>33</v>
      </c>
      <c r="W76" s="22" t="s">
        <v>34</v>
      </c>
      <c r="X76" s="23" t="str">
        <f t="shared" si="11"/>
        <v>E</v>
      </c>
      <c r="Y76" s="17">
        <v>0</v>
      </c>
      <c r="Z76" s="17">
        <v>0</v>
      </c>
      <c r="AA76" s="17">
        <v>0</v>
      </c>
      <c r="AB76" s="17">
        <v>0</v>
      </c>
      <c r="AC76" s="15" t="s">
        <v>35</v>
      </c>
    </row>
    <row r="77" spans="1:29">
      <c r="A77" s="13" t="str">
        <f t="shared" si="8"/>
        <v>OverStock</v>
      </c>
      <c r="B77" s="14" t="s">
        <v>105</v>
      </c>
      <c r="C77" s="15" t="s">
        <v>47</v>
      </c>
      <c r="D77" s="16">
        <f t="shared" si="9"/>
        <v>1.8</v>
      </c>
      <c r="E77" s="18">
        <f t="shared" si="10"/>
        <v>4.3</v>
      </c>
      <c r="F77" s="16" t="str">
        <f>IFERROR(VLOOKUP(B77,#REF!,6,FALSE),"")</f>
        <v/>
      </c>
      <c r="G77" s="17">
        <v>1029000</v>
      </c>
      <c r="H77" s="17">
        <v>789000</v>
      </c>
      <c r="I77" s="17" t="str">
        <f>IFERROR(VLOOKUP(B77,#REF!,9,FALSE),"")</f>
        <v/>
      </c>
      <c r="J77" s="17">
        <v>174000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120000</v>
      </c>
      <c r="Q77" s="17">
        <v>54000</v>
      </c>
      <c r="R77" s="19">
        <v>1203000</v>
      </c>
      <c r="S77" s="20">
        <v>29.7</v>
      </c>
      <c r="T77" s="21">
        <v>12.5</v>
      </c>
      <c r="U77" s="19">
        <v>40500</v>
      </c>
      <c r="V77" s="17">
        <v>96068</v>
      </c>
      <c r="W77" s="22">
        <v>2.4</v>
      </c>
      <c r="X77" s="23">
        <f t="shared" si="11"/>
        <v>150</v>
      </c>
      <c r="Y77" s="17">
        <v>322870</v>
      </c>
      <c r="Z77" s="17">
        <v>378216</v>
      </c>
      <c r="AA77" s="17">
        <v>486394</v>
      </c>
      <c r="AB77" s="17">
        <v>171016</v>
      </c>
      <c r="AC77" s="15" t="s">
        <v>35</v>
      </c>
    </row>
    <row r="78" spans="1:29">
      <c r="A78" s="13" t="str">
        <f t="shared" si="8"/>
        <v>Normal</v>
      </c>
      <c r="B78" s="14" t="s">
        <v>106</v>
      </c>
      <c r="C78" s="15" t="s">
        <v>47</v>
      </c>
      <c r="D78" s="16">
        <f t="shared" si="9"/>
        <v>3.8</v>
      </c>
      <c r="E78" s="18">
        <f t="shared" si="10"/>
        <v>8.9</v>
      </c>
      <c r="F78" s="16" t="str">
        <f>IFERROR(VLOOKUP(B78,#REF!,6,FALSE),"")</f>
        <v/>
      </c>
      <c r="G78" s="17">
        <v>84000</v>
      </c>
      <c r="H78" s="17">
        <v>84000</v>
      </c>
      <c r="I78" s="17" t="str">
        <f>IFERROR(VLOOKUP(B78,#REF!,9,FALSE),"")</f>
        <v/>
      </c>
      <c r="J78" s="17">
        <v>156000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132000</v>
      </c>
      <c r="Q78" s="17">
        <v>24000</v>
      </c>
      <c r="R78" s="19">
        <v>240000</v>
      </c>
      <c r="S78" s="20">
        <v>13.6</v>
      </c>
      <c r="T78" s="21">
        <v>5.9</v>
      </c>
      <c r="U78" s="19">
        <v>17625</v>
      </c>
      <c r="V78" s="17">
        <v>40913</v>
      </c>
      <c r="W78" s="22">
        <v>2.2999999999999998</v>
      </c>
      <c r="X78" s="23">
        <f t="shared" si="11"/>
        <v>150</v>
      </c>
      <c r="Y78" s="17">
        <v>139494</v>
      </c>
      <c r="Z78" s="17">
        <v>163323</v>
      </c>
      <c r="AA78" s="17">
        <v>204602</v>
      </c>
      <c r="AB78" s="17">
        <v>71880</v>
      </c>
      <c r="AC78" s="15" t="s">
        <v>35</v>
      </c>
    </row>
    <row r="79" spans="1:29">
      <c r="A79" s="13" t="str">
        <f t="shared" si="8"/>
        <v>Normal</v>
      </c>
      <c r="B79" s="14" t="s">
        <v>107</v>
      </c>
      <c r="C79" s="15" t="s">
        <v>47</v>
      </c>
      <c r="D79" s="16">
        <f t="shared" si="9"/>
        <v>4.9000000000000004</v>
      </c>
      <c r="E79" s="18">
        <f t="shared" si="10"/>
        <v>3.7</v>
      </c>
      <c r="F79" s="16" t="str">
        <f>IFERROR(VLOOKUP(B79,#REF!,6,FALSE),"")</f>
        <v/>
      </c>
      <c r="G79" s="17">
        <v>512000</v>
      </c>
      <c r="H79" s="17">
        <v>512000</v>
      </c>
      <c r="I79" s="17" t="str">
        <f>IFERROR(VLOOKUP(B79,#REF!,9,FALSE),"")</f>
        <v/>
      </c>
      <c r="J79" s="17">
        <v>184000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0</v>
      </c>
      <c r="Q79" s="17">
        <v>184000</v>
      </c>
      <c r="R79" s="19">
        <v>696000</v>
      </c>
      <c r="S79" s="20">
        <v>13.9</v>
      </c>
      <c r="T79" s="21">
        <v>18.399999999999999</v>
      </c>
      <c r="U79" s="19">
        <v>50000</v>
      </c>
      <c r="V79" s="17">
        <v>37850</v>
      </c>
      <c r="W79" s="22">
        <v>0.8</v>
      </c>
      <c r="X79" s="23">
        <f t="shared" si="11"/>
        <v>100</v>
      </c>
      <c r="Y79" s="17">
        <v>170054</v>
      </c>
      <c r="Z79" s="17">
        <v>167191</v>
      </c>
      <c r="AA79" s="17">
        <v>118907</v>
      </c>
      <c r="AB79" s="17">
        <v>37760</v>
      </c>
      <c r="AC79" s="15" t="s">
        <v>35</v>
      </c>
    </row>
    <row r="80" spans="1:29">
      <c r="A80" s="13" t="str">
        <f t="shared" si="8"/>
        <v>Normal</v>
      </c>
      <c r="B80" s="14" t="s">
        <v>108</v>
      </c>
      <c r="C80" s="15" t="s">
        <v>47</v>
      </c>
      <c r="D80" s="16">
        <f t="shared" si="9"/>
        <v>8.1999999999999993</v>
      </c>
      <c r="E80" s="18">
        <f t="shared" si="10"/>
        <v>8.1</v>
      </c>
      <c r="F80" s="16" t="str">
        <f>IFERROR(VLOOKUP(B80,#REF!,6,FALSE),"")</f>
        <v/>
      </c>
      <c r="G80" s="17">
        <v>171000</v>
      </c>
      <c r="H80" s="17">
        <v>81000</v>
      </c>
      <c r="I80" s="17" t="str">
        <f>IFERROR(VLOOKUP(B80,#REF!,9,FALSE),"")</f>
        <v/>
      </c>
      <c r="J80" s="17">
        <v>204000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111000</v>
      </c>
      <c r="Q80" s="17">
        <v>93000</v>
      </c>
      <c r="R80" s="19">
        <v>375000</v>
      </c>
      <c r="S80" s="20">
        <v>14.9</v>
      </c>
      <c r="T80" s="21">
        <v>15</v>
      </c>
      <c r="U80" s="19">
        <v>25125</v>
      </c>
      <c r="V80" s="17">
        <v>24993</v>
      </c>
      <c r="W80" s="22">
        <v>1</v>
      </c>
      <c r="X80" s="23">
        <f t="shared" si="11"/>
        <v>100</v>
      </c>
      <c r="Y80" s="17">
        <v>51295</v>
      </c>
      <c r="Z80" s="17">
        <v>82731</v>
      </c>
      <c r="AA80" s="17">
        <v>119408</v>
      </c>
      <c r="AB80" s="17">
        <v>109473</v>
      </c>
      <c r="AC80" s="15" t="s">
        <v>35</v>
      </c>
    </row>
    <row r="81" spans="1:29">
      <c r="A81" s="13" t="str">
        <f t="shared" si="8"/>
        <v>None</v>
      </c>
      <c r="B81" s="14" t="s">
        <v>109</v>
      </c>
      <c r="C81" s="15" t="s">
        <v>47</v>
      </c>
      <c r="D81" s="16" t="str">
        <f t="shared" si="9"/>
        <v>--</v>
      </c>
      <c r="E81" s="18" t="str">
        <f t="shared" si="10"/>
        <v>前八週無拉料</v>
      </c>
      <c r="F81" s="16" t="str">
        <f>IFERROR(VLOOKUP(B81,#REF!,6,FALSE),"")</f>
        <v/>
      </c>
      <c r="G81" s="17">
        <v>0</v>
      </c>
      <c r="H81" s="17">
        <v>0</v>
      </c>
      <c r="I81" s="17" t="str">
        <f>IFERROR(VLOOKUP(B81,#REF!,9,FALSE),"")</f>
        <v/>
      </c>
      <c r="J81" s="17">
        <v>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0</v>
      </c>
      <c r="R81" s="19">
        <v>0</v>
      </c>
      <c r="S81" s="20" t="s">
        <v>33</v>
      </c>
      <c r="T81" s="21" t="s">
        <v>33</v>
      </c>
      <c r="U81" s="19">
        <v>0</v>
      </c>
      <c r="V81" s="17">
        <v>0</v>
      </c>
      <c r="W81" s="22" t="s">
        <v>34</v>
      </c>
      <c r="X81" s="23" t="str">
        <f t="shared" si="11"/>
        <v>E</v>
      </c>
      <c r="Y81" s="17">
        <v>180</v>
      </c>
      <c r="Z81" s="17">
        <v>0</v>
      </c>
      <c r="AA81" s="17">
        <v>0</v>
      </c>
      <c r="AB81" s="17">
        <v>0</v>
      </c>
      <c r="AC81" s="15" t="s">
        <v>35</v>
      </c>
    </row>
    <row r="82" spans="1:29">
      <c r="A82" s="13" t="str">
        <f t="shared" si="8"/>
        <v>Normal</v>
      </c>
      <c r="B82" s="14" t="s">
        <v>110</v>
      </c>
      <c r="C82" s="15" t="s">
        <v>47</v>
      </c>
      <c r="D82" s="16">
        <f t="shared" si="9"/>
        <v>774.2</v>
      </c>
      <c r="E82" s="18">
        <f t="shared" si="10"/>
        <v>4.8</v>
      </c>
      <c r="F82" s="16" t="str">
        <f>IFERROR(VLOOKUP(B82,#REF!,6,FALSE),"")</f>
        <v/>
      </c>
      <c r="G82" s="17">
        <v>0</v>
      </c>
      <c r="H82" s="17">
        <v>0</v>
      </c>
      <c r="I82" s="17" t="str">
        <f>IFERROR(VLOOKUP(B82,#REF!,9,FALSE),"")</f>
        <v/>
      </c>
      <c r="J82" s="17">
        <v>24000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0</v>
      </c>
      <c r="Q82" s="17">
        <v>24000</v>
      </c>
      <c r="R82" s="19">
        <v>24000</v>
      </c>
      <c r="S82" s="20">
        <v>4.8</v>
      </c>
      <c r="T82" s="21">
        <v>774.2</v>
      </c>
      <c r="U82" s="19">
        <v>5000</v>
      </c>
      <c r="V82" s="17">
        <v>31</v>
      </c>
      <c r="W82" s="22">
        <v>0</v>
      </c>
      <c r="X82" s="23">
        <f t="shared" si="11"/>
        <v>50</v>
      </c>
      <c r="Y82" s="17">
        <v>24000</v>
      </c>
      <c r="Z82" s="17">
        <v>275</v>
      </c>
      <c r="AA82" s="17">
        <v>0</v>
      </c>
      <c r="AB82" s="17">
        <v>0</v>
      </c>
      <c r="AC82" s="15" t="s">
        <v>35</v>
      </c>
    </row>
    <row r="83" spans="1:29">
      <c r="A83" s="13" t="str">
        <f t="shared" si="8"/>
        <v>Normal</v>
      </c>
      <c r="B83" s="14" t="s">
        <v>111</v>
      </c>
      <c r="C83" s="15" t="s">
        <v>47</v>
      </c>
      <c r="D83" s="16">
        <f t="shared" si="9"/>
        <v>2.4</v>
      </c>
      <c r="E83" s="18">
        <f t="shared" si="10"/>
        <v>4.9000000000000004</v>
      </c>
      <c r="F83" s="16" t="str">
        <f>IFERROR(VLOOKUP(B83,#REF!,6,FALSE),"")</f>
        <v/>
      </c>
      <c r="G83" s="17">
        <v>1860000</v>
      </c>
      <c r="H83" s="17">
        <v>840000</v>
      </c>
      <c r="I83" s="17" t="str">
        <f>IFERROR(VLOOKUP(B83,#REF!,9,FALSE),"")</f>
        <v/>
      </c>
      <c r="J83" s="17">
        <v>1386000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636000</v>
      </c>
      <c r="Q83" s="17">
        <v>750000</v>
      </c>
      <c r="R83" s="19">
        <v>3246000</v>
      </c>
      <c r="S83" s="20">
        <v>11.6</v>
      </c>
      <c r="T83" s="21">
        <v>5.6</v>
      </c>
      <c r="U83" s="19">
        <v>280875</v>
      </c>
      <c r="V83" s="17">
        <v>575766</v>
      </c>
      <c r="W83" s="22">
        <v>2</v>
      </c>
      <c r="X83" s="23">
        <f t="shared" si="11"/>
        <v>150</v>
      </c>
      <c r="Y83" s="17">
        <v>2466728</v>
      </c>
      <c r="Z83" s="17">
        <v>2445874</v>
      </c>
      <c r="AA83" s="17">
        <v>1724280</v>
      </c>
      <c r="AB83" s="17">
        <v>1755508</v>
      </c>
      <c r="AC83" s="15" t="s">
        <v>35</v>
      </c>
    </row>
    <row r="84" spans="1:29">
      <c r="A84" s="13" t="str">
        <f t="shared" si="8"/>
        <v>OverStock</v>
      </c>
      <c r="B84" s="14" t="s">
        <v>112</v>
      </c>
      <c r="C84" s="15" t="s">
        <v>47</v>
      </c>
      <c r="D84" s="16">
        <f t="shared" si="9"/>
        <v>0.2</v>
      </c>
      <c r="E84" s="18">
        <f t="shared" si="10"/>
        <v>1.6</v>
      </c>
      <c r="F84" s="16" t="str">
        <f>IFERROR(VLOOKUP(B84,#REF!,6,FALSE),"")</f>
        <v/>
      </c>
      <c r="G84" s="17">
        <v>603000</v>
      </c>
      <c r="H84" s="17">
        <v>0</v>
      </c>
      <c r="I84" s="17" t="str">
        <f>IFERROR(VLOOKUP(B84,#REF!,9,FALSE),"")</f>
        <v/>
      </c>
      <c r="J84" s="17">
        <v>9000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0</v>
      </c>
      <c r="Q84" s="17">
        <v>9000</v>
      </c>
      <c r="R84" s="19">
        <v>612000</v>
      </c>
      <c r="S84" s="20">
        <v>108.8</v>
      </c>
      <c r="T84" s="21">
        <v>16.7</v>
      </c>
      <c r="U84" s="19">
        <v>5625</v>
      </c>
      <c r="V84" s="17">
        <v>36617</v>
      </c>
      <c r="W84" s="22">
        <v>6.5</v>
      </c>
      <c r="X84" s="23">
        <f t="shared" si="11"/>
        <v>150</v>
      </c>
      <c r="Y84" s="17">
        <v>77680</v>
      </c>
      <c r="Z84" s="17">
        <v>110591</v>
      </c>
      <c r="AA84" s="17">
        <v>189281</v>
      </c>
      <c r="AB84" s="17">
        <v>200750</v>
      </c>
      <c r="AC84" s="15" t="s">
        <v>35</v>
      </c>
    </row>
    <row r="85" spans="1:29">
      <c r="A85" s="13" t="str">
        <f t="shared" si="8"/>
        <v>Normal</v>
      </c>
      <c r="B85" s="14" t="s">
        <v>113</v>
      </c>
      <c r="C85" s="15" t="s">
        <v>47</v>
      </c>
      <c r="D85" s="16">
        <f t="shared" si="9"/>
        <v>1.6</v>
      </c>
      <c r="E85" s="18">
        <f t="shared" si="10"/>
        <v>1.5</v>
      </c>
      <c r="F85" s="16" t="str">
        <f>IFERROR(VLOOKUP(B85,#REF!,6,FALSE),"")</f>
        <v/>
      </c>
      <c r="G85" s="17">
        <v>2400000</v>
      </c>
      <c r="H85" s="17">
        <v>2400000</v>
      </c>
      <c r="I85" s="17" t="str">
        <f>IFERROR(VLOOKUP(B85,#REF!,9,FALSE),"")</f>
        <v/>
      </c>
      <c r="J85" s="17">
        <v>318000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0</v>
      </c>
      <c r="Q85" s="17">
        <v>318000</v>
      </c>
      <c r="R85" s="19">
        <v>2718000</v>
      </c>
      <c r="S85" s="20">
        <v>12.5</v>
      </c>
      <c r="T85" s="21">
        <v>14</v>
      </c>
      <c r="U85" s="19">
        <v>217500</v>
      </c>
      <c r="V85" s="17">
        <v>194248</v>
      </c>
      <c r="W85" s="22">
        <v>0.9</v>
      </c>
      <c r="X85" s="23">
        <f t="shared" si="11"/>
        <v>100</v>
      </c>
      <c r="Y85" s="17">
        <v>456763</v>
      </c>
      <c r="Z85" s="17">
        <v>728421</v>
      </c>
      <c r="AA85" s="17">
        <v>857394</v>
      </c>
      <c r="AB85" s="17">
        <v>673321</v>
      </c>
      <c r="AC85" s="15" t="s">
        <v>35</v>
      </c>
    </row>
    <row r="86" spans="1:29">
      <c r="A86" s="13" t="str">
        <f t="shared" si="8"/>
        <v>ZeroZero</v>
      </c>
      <c r="B86" s="14" t="s">
        <v>114</v>
      </c>
      <c r="C86" s="15" t="s">
        <v>47</v>
      </c>
      <c r="D86" s="16" t="str">
        <f t="shared" si="9"/>
        <v>--</v>
      </c>
      <c r="E86" s="18" t="str">
        <f t="shared" si="10"/>
        <v>前八週無拉料</v>
      </c>
      <c r="F86" s="16" t="str">
        <f>IFERROR(VLOOKUP(B86,#REF!,6,FALSE),"")</f>
        <v/>
      </c>
      <c r="G86" s="17">
        <v>0</v>
      </c>
      <c r="H86" s="17">
        <v>0</v>
      </c>
      <c r="I86" s="17" t="str">
        <f>IFERROR(VLOOKUP(B86,#REF!,9,FALSE),"")</f>
        <v/>
      </c>
      <c r="J86" s="17">
        <v>3000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3000</v>
      </c>
      <c r="Q86" s="17">
        <v>0</v>
      </c>
      <c r="R86" s="19">
        <v>3000</v>
      </c>
      <c r="S86" s="20" t="s">
        <v>33</v>
      </c>
      <c r="T86" s="21" t="s">
        <v>33</v>
      </c>
      <c r="U86" s="19">
        <v>0</v>
      </c>
      <c r="V86" s="17" t="s">
        <v>33</v>
      </c>
      <c r="W86" s="22" t="s">
        <v>34</v>
      </c>
      <c r="X86" s="23" t="str">
        <f t="shared" si="11"/>
        <v>E</v>
      </c>
      <c r="Y86" s="17">
        <v>0</v>
      </c>
      <c r="Z86" s="17">
        <v>0</v>
      </c>
      <c r="AA86" s="17">
        <v>0</v>
      </c>
      <c r="AB86" s="17">
        <v>0</v>
      </c>
      <c r="AC86" s="15" t="s">
        <v>35</v>
      </c>
    </row>
    <row r="87" spans="1:29">
      <c r="A87" s="13" t="str">
        <f t="shared" si="8"/>
        <v>FCST</v>
      </c>
      <c r="B87" s="14" t="s">
        <v>115</v>
      </c>
      <c r="C87" s="15" t="s">
        <v>47</v>
      </c>
      <c r="D87" s="16">
        <f t="shared" si="9"/>
        <v>4000</v>
      </c>
      <c r="E87" s="18" t="str">
        <f t="shared" si="10"/>
        <v>前八週無拉料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12000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6000</v>
      </c>
      <c r="P87" s="17">
        <v>0</v>
      </c>
      <c r="Q87" s="17">
        <v>6000</v>
      </c>
      <c r="R87" s="19">
        <v>12000</v>
      </c>
      <c r="S87" s="20" t="s">
        <v>33</v>
      </c>
      <c r="T87" s="21">
        <v>4000</v>
      </c>
      <c r="U87" s="19">
        <v>0</v>
      </c>
      <c r="V87" s="17">
        <v>3</v>
      </c>
      <c r="W87" s="22" t="s">
        <v>37</v>
      </c>
      <c r="X87" s="23" t="str">
        <f t="shared" si="11"/>
        <v>F</v>
      </c>
      <c r="Y87" s="17">
        <v>10</v>
      </c>
      <c r="Z87" s="17">
        <v>0</v>
      </c>
      <c r="AA87" s="17">
        <v>20</v>
      </c>
      <c r="AB87" s="17">
        <v>10</v>
      </c>
      <c r="AC87" s="15" t="s">
        <v>35</v>
      </c>
    </row>
    <row r="88" spans="1:29">
      <c r="A88" s="13" t="str">
        <f t="shared" si="8"/>
        <v>OverStock</v>
      </c>
      <c r="B88" s="14" t="s">
        <v>116</v>
      </c>
      <c r="C88" s="15" t="s">
        <v>47</v>
      </c>
      <c r="D88" s="16">
        <f t="shared" si="9"/>
        <v>91.1</v>
      </c>
      <c r="E88" s="18">
        <f t="shared" si="10"/>
        <v>121</v>
      </c>
      <c r="F88" s="16" t="str">
        <f>IFERROR(VLOOKUP(B88,#REF!,6,FALSE),"")</f>
        <v/>
      </c>
      <c r="G88" s="17">
        <v>1602000</v>
      </c>
      <c r="H88" s="17">
        <v>1254000</v>
      </c>
      <c r="I88" s="17" t="str">
        <f>IFERROR(VLOOKUP(B88,#REF!,9,FALSE),"")</f>
        <v/>
      </c>
      <c r="J88" s="17">
        <v>1044000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1035000</v>
      </c>
      <c r="Q88" s="17">
        <v>9000</v>
      </c>
      <c r="R88" s="19">
        <v>2646000</v>
      </c>
      <c r="S88" s="20">
        <v>306.8</v>
      </c>
      <c r="T88" s="21">
        <v>230.9</v>
      </c>
      <c r="U88" s="19">
        <v>8625</v>
      </c>
      <c r="V88" s="17">
        <v>11458</v>
      </c>
      <c r="W88" s="22">
        <v>1.3</v>
      </c>
      <c r="X88" s="23">
        <f t="shared" si="11"/>
        <v>100</v>
      </c>
      <c r="Y88" s="17">
        <v>69064</v>
      </c>
      <c r="Z88" s="17">
        <v>53390</v>
      </c>
      <c r="AA88" s="17">
        <v>49730</v>
      </c>
      <c r="AB88" s="17">
        <v>17598</v>
      </c>
      <c r="AC88" s="15" t="s">
        <v>35</v>
      </c>
    </row>
    <row r="89" spans="1:29">
      <c r="A89" s="13" t="str">
        <f t="shared" si="8"/>
        <v>Normal</v>
      </c>
      <c r="B89" s="14" t="s">
        <v>117</v>
      </c>
      <c r="C89" s="15" t="s">
        <v>47</v>
      </c>
      <c r="D89" s="16">
        <f t="shared" si="9"/>
        <v>12.5</v>
      </c>
      <c r="E89" s="18">
        <f t="shared" si="10"/>
        <v>20.7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1602000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0</v>
      </c>
      <c r="Q89" s="17">
        <v>1602000</v>
      </c>
      <c r="R89" s="19">
        <v>1602000</v>
      </c>
      <c r="S89" s="20">
        <v>20.7</v>
      </c>
      <c r="T89" s="21">
        <v>12.5</v>
      </c>
      <c r="U89" s="19">
        <v>77250</v>
      </c>
      <c r="V89" s="17">
        <v>127666</v>
      </c>
      <c r="W89" s="22">
        <v>1.7</v>
      </c>
      <c r="X89" s="23">
        <f t="shared" si="11"/>
        <v>100</v>
      </c>
      <c r="Y89" s="17">
        <v>411948</v>
      </c>
      <c r="Z89" s="17">
        <v>576397</v>
      </c>
      <c r="AA89" s="17">
        <v>427652</v>
      </c>
      <c r="AB89" s="17">
        <v>431554</v>
      </c>
      <c r="AC89" s="15" t="s">
        <v>35</v>
      </c>
    </row>
    <row r="90" spans="1:29">
      <c r="A90" s="13" t="str">
        <f t="shared" si="8"/>
        <v>Normal</v>
      </c>
      <c r="B90" s="14" t="s">
        <v>118</v>
      </c>
      <c r="C90" s="15" t="s">
        <v>47</v>
      </c>
      <c r="D90" s="16">
        <f t="shared" si="9"/>
        <v>0</v>
      </c>
      <c r="E90" s="18">
        <f t="shared" si="10"/>
        <v>0</v>
      </c>
      <c r="F90" s="16" t="str">
        <f>IFERROR(VLOOKUP(B90,#REF!,6,FALSE),"")</f>
        <v/>
      </c>
      <c r="G90" s="17">
        <v>27000</v>
      </c>
      <c r="H90" s="17">
        <v>27000</v>
      </c>
      <c r="I90" s="17" t="str">
        <f>IFERROR(VLOOKUP(B90,#REF!,9,FALSE),"")</f>
        <v/>
      </c>
      <c r="J90" s="17">
        <v>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0</v>
      </c>
      <c r="R90" s="19">
        <v>27000</v>
      </c>
      <c r="S90" s="20">
        <v>24</v>
      </c>
      <c r="T90" s="21">
        <v>181.2</v>
      </c>
      <c r="U90" s="19">
        <v>1125</v>
      </c>
      <c r="V90" s="17">
        <v>149</v>
      </c>
      <c r="W90" s="22">
        <v>0.1</v>
      </c>
      <c r="X90" s="23">
        <f t="shared" si="11"/>
        <v>50</v>
      </c>
      <c r="Y90" s="17">
        <v>17510</v>
      </c>
      <c r="Z90" s="17">
        <v>944</v>
      </c>
      <c r="AA90" s="17">
        <v>396</v>
      </c>
      <c r="AB90" s="17">
        <v>646</v>
      </c>
      <c r="AC90" s="15" t="s">
        <v>35</v>
      </c>
    </row>
    <row r="91" spans="1:29">
      <c r="A91" s="13" t="str">
        <f t="shared" si="8"/>
        <v>OverStock</v>
      </c>
      <c r="B91" s="14" t="s">
        <v>119</v>
      </c>
      <c r="C91" s="15" t="s">
        <v>47</v>
      </c>
      <c r="D91" s="16">
        <f t="shared" si="9"/>
        <v>12</v>
      </c>
      <c r="E91" s="18">
        <f t="shared" si="10"/>
        <v>33.6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2709000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2649000</v>
      </c>
      <c r="Q91" s="17">
        <v>60000</v>
      </c>
      <c r="R91" s="19">
        <v>2709000</v>
      </c>
      <c r="S91" s="20">
        <v>33.6</v>
      </c>
      <c r="T91" s="21">
        <v>12</v>
      </c>
      <c r="U91" s="19">
        <v>80625</v>
      </c>
      <c r="V91" s="17">
        <v>225490</v>
      </c>
      <c r="W91" s="22">
        <v>2.8</v>
      </c>
      <c r="X91" s="23">
        <f t="shared" si="11"/>
        <v>150</v>
      </c>
      <c r="Y91" s="17">
        <v>788506</v>
      </c>
      <c r="Z91" s="17">
        <v>885213</v>
      </c>
      <c r="AA91" s="17">
        <v>1143353</v>
      </c>
      <c r="AB91" s="17">
        <v>409777</v>
      </c>
      <c r="AC91" s="15" t="s">
        <v>35</v>
      </c>
    </row>
    <row r="92" spans="1:29">
      <c r="A92" s="13" t="str">
        <f t="shared" si="8"/>
        <v>Normal</v>
      </c>
      <c r="B92" s="14" t="s">
        <v>120</v>
      </c>
      <c r="C92" s="15" t="s">
        <v>47</v>
      </c>
      <c r="D92" s="16">
        <f t="shared" si="9"/>
        <v>6</v>
      </c>
      <c r="E92" s="18">
        <f t="shared" si="10"/>
        <v>16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48000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48000</v>
      </c>
      <c r="Q92" s="17">
        <v>0</v>
      </c>
      <c r="R92" s="19">
        <v>48000</v>
      </c>
      <c r="S92" s="20">
        <v>16</v>
      </c>
      <c r="T92" s="21">
        <v>6</v>
      </c>
      <c r="U92" s="19">
        <v>3000</v>
      </c>
      <c r="V92" s="17">
        <v>7988</v>
      </c>
      <c r="W92" s="22">
        <v>2.7</v>
      </c>
      <c r="X92" s="23">
        <f t="shared" si="11"/>
        <v>150</v>
      </c>
      <c r="Y92" s="17">
        <v>17208</v>
      </c>
      <c r="Z92" s="17">
        <v>23684</v>
      </c>
      <c r="AA92" s="17">
        <v>48202</v>
      </c>
      <c r="AB92" s="17">
        <v>54</v>
      </c>
      <c r="AC92" s="15" t="s">
        <v>35</v>
      </c>
    </row>
    <row r="93" spans="1:29">
      <c r="A93" s="13" t="str">
        <f t="shared" si="8"/>
        <v>ZeroZero</v>
      </c>
      <c r="B93" s="14" t="s">
        <v>121</v>
      </c>
      <c r="C93" s="15" t="s">
        <v>96</v>
      </c>
      <c r="D93" s="16" t="str">
        <f t="shared" si="9"/>
        <v>--</v>
      </c>
      <c r="E93" s="18" t="str">
        <f t="shared" si="10"/>
        <v>前八週無拉料</v>
      </c>
      <c r="F93" s="16" t="str">
        <f>IFERROR(VLOOKUP(B93,#REF!,6,FALSE),"")</f>
        <v/>
      </c>
      <c r="G93" s="17">
        <v>0</v>
      </c>
      <c r="H93" s="17">
        <v>0</v>
      </c>
      <c r="I93" s="17" t="str">
        <f>IFERROR(VLOOKUP(B93,#REF!,9,FALSE),"")</f>
        <v/>
      </c>
      <c r="J93" s="17">
        <v>3000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0</v>
      </c>
      <c r="Q93" s="17">
        <v>3000</v>
      </c>
      <c r="R93" s="19">
        <v>3000</v>
      </c>
      <c r="S93" s="20" t="s">
        <v>33</v>
      </c>
      <c r="T93" s="21" t="s">
        <v>33</v>
      </c>
      <c r="U93" s="19">
        <v>0</v>
      </c>
      <c r="V93" s="17" t="s">
        <v>33</v>
      </c>
      <c r="W93" s="22" t="s">
        <v>34</v>
      </c>
      <c r="X93" s="23" t="str">
        <f t="shared" si="11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35</v>
      </c>
    </row>
    <row r="94" spans="1:29">
      <c r="A94" s="13" t="str">
        <f t="shared" si="8"/>
        <v>Normal</v>
      </c>
      <c r="B94" s="14" t="s">
        <v>122</v>
      </c>
      <c r="C94" s="15" t="s">
        <v>47</v>
      </c>
      <c r="D94" s="16">
        <f t="shared" si="9"/>
        <v>6.8</v>
      </c>
      <c r="E94" s="18">
        <f t="shared" si="10"/>
        <v>10.7</v>
      </c>
      <c r="F94" s="16" t="str">
        <f>IFERROR(VLOOKUP(B94,#REF!,6,FALSE),"")</f>
        <v/>
      </c>
      <c r="G94" s="17">
        <v>18000</v>
      </c>
      <c r="H94" s="17">
        <v>6000</v>
      </c>
      <c r="I94" s="17" t="str">
        <f>IFERROR(VLOOKUP(B94,#REF!,9,FALSE),"")</f>
        <v/>
      </c>
      <c r="J94" s="17">
        <v>24000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18000</v>
      </c>
      <c r="Q94" s="17">
        <v>6000</v>
      </c>
      <c r="R94" s="19">
        <v>42000</v>
      </c>
      <c r="S94" s="20">
        <v>18.7</v>
      </c>
      <c r="T94" s="21">
        <v>11.9</v>
      </c>
      <c r="U94" s="19">
        <v>2250</v>
      </c>
      <c r="V94" s="17">
        <v>3540</v>
      </c>
      <c r="W94" s="22">
        <v>1.6</v>
      </c>
      <c r="X94" s="23">
        <f t="shared" si="11"/>
        <v>100</v>
      </c>
      <c r="Y94" s="17">
        <v>23254</v>
      </c>
      <c r="Z94" s="17">
        <v>16644</v>
      </c>
      <c r="AA94" s="17">
        <v>15208</v>
      </c>
      <c r="AB94" s="17">
        <v>10776</v>
      </c>
      <c r="AC94" s="15" t="s">
        <v>35</v>
      </c>
    </row>
    <row r="95" spans="1:29">
      <c r="A95" s="13" t="str">
        <f t="shared" si="8"/>
        <v>Normal</v>
      </c>
      <c r="B95" s="14" t="s">
        <v>123</v>
      </c>
      <c r="C95" s="15" t="s">
        <v>47</v>
      </c>
      <c r="D95" s="16">
        <f t="shared" si="9"/>
        <v>9</v>
      </c>
      <c r="E95" s="18">
        <f t="shared" si="10"/>
        <v>16.899999999999999</v>
      </c>
      <c r="F95" s="16" t="str">
        <f>IFERROR(VLOOKUP(B95,#REF!,6,FALSE),"")</f>
        <v/>
      </c>
      <c r="G95" s="17">
        <v>4000</v>
      </c>
      <c r="H95" s="17">
        <v>4000</v>
      </c>
      <c r="I95" s="17" t="str">
        <f>IFERROR(VLOOKUP(B95,#REF!,9,FALSE),"")</f>
        <v/>
      </c>
      <c r="J95" s="17">
        <v>38000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36000</v>
      </c>
      <c r="Q95" s="17">
        <v>2000</v>
      </c>
      <c r="R95" s="19">
        <v>42000</v>
      </c>
      <c r="S95" s="20">
        <v>18.7</v>
      </c>
      <c r="T95" s="21">
        <v>10</v>
      </c>
      <c r="U95" s="19">
        <v>2250</v>
      </c>
      <c r="V95" s="17">
        <v>4220</v>
      </c>
      <c r="W95" s="22">
        <v>1.9</v>
      </c>
      <c r="X95" s="23">
        <f t="shared" si="11"/>
        <v>100</v>
      </c>
      <c r="Y95" s="17">
        <v>12252</v>
      </c>
      <c r="Z95" s="17">
        <v>24240</v>
      </c>
      <c r="AA95" s="17">
        <v>13740</v>
      </c>
      <c r="AB95" s="17">
        <v>3562</v>
      </c>
      <c r="AC95" s="15" t="s">
        <v>35</v>
      </c>
    </row>
    <row r="96" spans="1:29">
      <c r="A96" s="13" t="str">
        <f t="shared" si="8"/>
        <v>OverStock</v>
      </c>
      <c r="B96" s="14" t="s">
        <v>124</v>
      </c>
      <c r="C96" s="15" t="s">
        <v>47</v>
      </c>
      <c r="D96" s="16">
        <f t="shared" si="9"/>
        <v>4.2</v>
      </c>
      <c r="E96" s="18">
        <f t="shared" si="10"/>
        <v>12.8</v>
      </c>
      <c r="F96" s="16" t="str">
        <f>IFERROR(VLOOKUP(B96,#REF!,6,FALSE),"")</f>
        <v/>
      </c>
      <c r="G96" s="17">
        <v>24000</v>
      </c>
      <c r="H96" s="17">
        <v>4000</v>
      </c>
      <c r="I96" s="17" t="str">
        <f>IFERROR(VLOOKUP(B96,#REF!,9,FALSE),"")</f>
        <v/>
      </c>
      <c r="J96" s="17">
        <v>16000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8000</v>
      </c>
      <c r="Q96" s="17">
        <v>8000</v>
      </c>
      <c r="R96" s="19">
        <v>40000</v>
      </c>
      <c r="S96" s="20">
        <v>32</v>
      </c>
      <c r="T96" s="21">
        <v>10.6</v>
      </c>
      <c r="U96" s="19">
        <v>1250</v>
      </c>
      <c r="V96" s="17">
        <v>3778</v>
      </c>
      <c r="W96" s="22">
        <v>3</v>
      </c>
      <c r="X96" s="23">
        <f t="shared" si="11"/>
        <v>150</v>
      </c>
      <c r="Y96" s="17">
        <v>26574</v>
      </c>
      <c r="Z96" s="17">
        <v>17086</v>
      </c>
      <c r="AA96" s="17">
        <v>16920</v>
      </c>
      <c r="AB96" s="17">
        <v>13392</v>
      </c>
      <c r="AC96" s="15" t="s">
        <v>35</v>
      </c>
    </row>
    <row r="97" spans="1:29">
      <c r="A97" s="13" t="str">
        <f t="shared" si="8"/>
        <v>OverStock</v>
      </c>
      <c r="B97" s="14" t="s">
        <v>125</v>
      </c>
      <c r="C97" s="15" t="s">
        <v>47</v>
      </c>
      <c r="D97" s="16">
        <f t="shared" si="9"/>
        <v>0</v>
      </c>
      <c r="E97" s="18">
        <f t="shared" si="10"/>
        <v>0</v>
      </c>
      <c r="F97" s="16" t="str">
        <f>IFERROR(VLOOKUP(B97,#REF!,6,FALSE),"")</f>
        <v/>
      </c>
      <c r="G97" s="17">
        <v>8000</v>
      </c>
      <c r="H97" s="17">
        <v>0</v>
      </c>
      <c r="I97" s="17" t="str">
        <f>IFERROR(VLOOKUP(B97,#REF!,9,FALSE),"")</f>
        <v/>
      </c>
      <c r="J97" s="17">
        <v>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0</v>
      </c>
      <c r="Q97" s="17">
        <v>0</v>
      </c>
      <c r="R97" s="19">
        <v>8000</v>
      </c>
      <c r="S97" s="20">
        <v>32</v>
      </c>
      <c r="T97" s="21">
        <v>19.600000000000001</v>
      </c>
      <c r="U97" s="19">
        <v>250</v>
      </c>
      <c r="V97" s="17">
        <v>408</v>
      </c>
      <c r="W97" s="22">
        <v>1.6</v>
      </c>
      <c r="X97" s="23">
        <f t="shared" si="11"/>
        <v>100</v>
      </c>
      <c r="Y97" s="17">
        <v>2678</v>
      </c>
      <c r="Z97" s="17">
        <v>1224</v>
      </c>
      <c r="AA97" s="17">
        <v>2448</v>
      </c>
      <c r="AB97" s="17">
        <v>3060</v>
      </c>
      <c r="AC97" s="15" t="s">
        <v>35</v>
      </c>
    </row>
    <row r="98" spans="1:29">
      <c r="A98" s="13" t="str">
        <f t="shared" si="8"/>
        <v>OverStock</v>
      </c>
      <c r="B98" s="14" t="s">
        <v>126</v>
      </c>
      <c r="C98" s="15" t="s">
        <v>47</v>
      </c>
      <c r="D98" s="16">
        <f t="shared" si="9"/>
        <v>66.3</v>
      </c>
      <c r="E98" s="18">
        <f t="shared" si="10"/>
        <v>48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24000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24000</v>
      </c>
      <c r="Q98" s="17">
        <v>0</v>
      </c>
      <c r="R98" s="19">
        <v>24000</v>
      </c>
      <c r="S98" s="20">
        <v>48</v>
      </c>
      <c r="T98" s="21">
        <v>66.3</v>
      </c>
      <c r="U98" s="19">
        <v>500</v>
      </c>
      <c r="V98" s="17">
        <v>362</v>
      </c>
      <c r="W98" s="22">
        <v>0.7</v>
      </c>
      <c r="X98" s="23">
        <f t="shared" si="11"/>
        <v>100</v>
      </c>
      <c r="Y98" s="17">
        <v>1118</v>
      </c>
      <c r="Z98" s="17">
        <v>1010</v>
      </c>
      <c r="AA98" s="17">
        <v>2252</v>
      </c>
      <c r="AB98" s="17">
        <v>2576</v>
      </c>
      <c r="AC98" s="15" t="s">
        <v>35</v>
      </c>
    </row>
    <row r="99" spans="1:29">
      <c r="A99" s="13" t="str">
        <f t="shared" si="8"/>
        <v>ZeroZero</v>
      </c>
      <c r="B99" s="14" t="s">
        <v>127</v>
      </c>
      <c r="C99" s="15" t="s">
        <v>47</v>
      </c>
      <c r="D99" s="16" t="str">
        <f t="shared" si="9"/>
        <v>--</v>
      </c>
      <c r="E99" s="18" t="str">
        <f t="shared" si="10"/>
        <v>前八週無拉料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6000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6000</v>
      </c>
      <c r="Q99" s="17">
        <v>0</v>
      </c>
      <c r="R99" s="19">
        <v>6000</v>
      </c>
      <c r="S99" s="20" t="s">
        <v>33</v>
      </c>
      <c r="T99" s="21" t="s">
        <v>33</v>
      </c>
      <c r="U99" s="19">
        <v>0</v>
      </c>
      <c r="V99" s="17">
        <v>0</v>
      </c>
      <c r="W99" s="22" t="s">
        <v>34</v>
      </c>
      <c r="X99" s="23" t="str">
        <f t="shared" si="11"/>
        <v>E</v>
      </c>
      <c r="Y99" s="17">
        <v>0</v>
      </c>
      <c r="Z99" s="17">
        <v>0</v>
      </c>
      <c r="AA99" s="17">
        <v>0</v>
      </c>
      <c r="AB99" s="17">
        <v>4000</v>
      </c>
      <c r="AC99" s="15" t="s">
        <v>35</v>
      </c>
    </row>
    <row r="100" spans="1:29">
      <c r="A100" s="13" t="str">
        <f t="shared" ref="A100:A131" si="12">IF(OR(U100=0,LEN(U100)=0)*OR(V100=0,LEN(V100)=0),IF(R100&gt;0,"ZeroZero","None"),IF(IF(LEN(S100)=0,0,S100)&gt;24,"OverStock",IF(U100=0,"FCST","Normal")))</f>
        <v>OverStock</v>
      </c>
      <c r="B100" s="14" t="s">
        <v>128</v>
      </c>
      <c r="C100" s="15" t="s">
        <v>47</v>
      </c>
      <c r="D100" s="16">
        <f t="shared" ref="D100:D131" si="13">IF(OR(V100=0,LEN(V100)=0),"--",ROUND(J100/V100,1))</f>
        <v>8.6999999999999993</v>
      </c>
      <c r="E100" s="18">
        <f t="shared" ref="E100:E131" si="14">IF(U100=0,"前八週無拉料",ROUND(J100/U100,1))</f>
        <v>34.700000000000003</v>
      </c>
      <c r="F100" s="16" t="str">
        <f>IFERROR(VLOOKUP(B100,#REF!,6,FALSE),"")</f>
        <v/>
      </c>
      <c r="G100" s="17">
        <v>8000</v>
      </c>
      <c r="H100" s="17">
        <v>0</v>
      </c>
      <c r="I100" s="17" t="str">
        <f>IFERROR(VLOOKUP(B100,#REF!,9,FALSE),"")</f>
        <v/>
      </c>
      <c r="J100" s="17">
        <v>26000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20000</v>
      </c>
      <c r="Q100" s="17">
        <v>6000</v>
      </c>
      <c r="R100" s="19">
        <v>34000</v>
      </c>
      <c r="S100" s="20">
        <v>45.3</v>
      </c>
      <c r="T100" s="21">
        <v>11.4</v>
      </c>
      <c r="U100" s="19">
        <v>750</v>
      </c>
      <c r="V100" s="17">
        <v>2988</v>
      </c>
      <c r="W100" s="22">
        <v>4</v>
      </c>
      <c r="X100" s="23">
        <f t="shared" ref="X100:X131" si="15">IF($W100="E","E",IF($W100="F","F",IF($W100&lt;0.5,50,IF($W100&lt;2,100,150))))</f>
        <v>150</v>
      </c>
      <c r="Y100" s="17">
        <v>15258</v>
      </c>
      <c r="Z100" s="17">
        <v>10650</v>
      </c>
      <c r="AA100" s="17">
        <v>16242</v>
      </c>
      <c r="AB100" s="17">
        <v>7988</v>
      </c>
      <c r="AC100" s="15" t="s">
        <v>35</v>
      </c>
    </row>
    <row r="101" spans="1:29">
      <c r="A101" s="13" t="str">
        <f t="shared" si="12"/>
        <v>FCST</v>
      </c>
      <c r="B101" s="14" t="s">
        <v>129</v>
      </c>
      <c r="C101" s="15" t="s">
        <v>47</v>
      </c>
      <c r="D101" s="16">
        <f t="shared" si="13"/>
        <v>35.700000000000003</v>
      </c>
      <c r="E101" s="18" t="str">
        <f t="shared" si="14"/>
        <v>前八週無拉料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2000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2000</v>
      </c>
      <c r="Q101" s="17">
        <v>0</v>
      </c>
      <c r="R101" s="19">
        <v>2000</v>
      </c>
      <c r="S101" s="20" t="s">
        <v>33</v>
      </c>
      <c r="T101" s="21">
        <v>35.700000000000003</v>
      </c>
      <c r="U101" s="19">
        <v>0</v>
      </c>
      <c r="V101" s="17">
        <v>56</v>
      </c>
      <c r="W101" s="22" t="s">
        <v>37</v>
      </c>
      <c r="X101" s="23" t="str">
        <f t="shared" si="15"/>
        <v>F</v>
      </c>
      <c r="Y101" s="17">
        <v>1378</v>
      </c>
      <c r="Z101" s="17">
        <v>0</v>
      </c>
      <c r="AA101" s="17">
        <v>504</v>
      </c>
      <c r="AB101" s="17">
        <v>0</v>
      </c>
      <c r="AC101" s="15" t="s">
        <v>35</v>
      </c>
    </row>
    <row r="102" spans="1:29">
      <c r="A102" s="13" t="str">
        <f t="shared" si="12"/>
        <v>Normal</v>
      </c>
      <c r="B102" s="14" t="s">
        <v>130</v>
      </c>
      <c r="C102" s="15" t="s">
        <v>47</v>
      </c>
      <c r="D102" s="16">
        <f t="shared" si="13"/>
        <v>1.7</v>
      </c>
      <c r="E102" s="18">
        <f t="shared" si="14"/>
        <v>3</v>
      </c>
      <c r="F102" s="16" t="str">
        <f>IFERROR(VLOOKUP(B102,#REF!,6,FALSE),"")</f>
        <v/>
      </c>
      <c r="G102" s="17">
        <v>110000</v>
      </c>
      <c r="H102" s="17">
        <v>62000</v>
      </c>
      <c r="I102" s="17" t="str">
        <f>IFERROR(VLOOKUP(B102,#REF!,9,FALSE),"")</f>
        <v/>
      </c>
      <c r="J102" s="17">
        <v>18000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12000</v>
      </c>
      <c r="Q102" s="17">
        <v>6000</v>
      </c>
      <c r="R102" s="19">
        <v>128000</v>
      </c>
      <c r="S102" s="20">
        <v>21.3</v>
      </c>
      <c r="T102" s="21">
        <v>12.2</v>
      </c>
      <c r="U102" s="19">
        <v>6000</v>
      </c>
      <c r="V102" s="17">
        <v>10474</v>
      </c>
      <c r="W102" s="22">
        <v>1.7</v>
      </c>
      <c r="X102" s="23">
        <f t="shared" si="15"/>
        <v>100</v>
      </c>
      <c r="Y102" s="17">
        <v>50720</v>
      </c>
      <c r="Z102" s="17">
        <v>43130</v>
      </c>
      <c r="AA102" s="17">
        <v>51134</v>
      </c>
      <c r="AB102" s="17">
        <v>26166</v>
      </c>
      <c r="AC102" s="15" t="s">
        <v>35</v>
      </c>
    </row>
    <row r="103" spans="1:29">
      <c r="A103" s="13" t="str">
        <f t="shared" si="12"/>
        <v>Normal</v>
      </c>
      <c r="B103" s="14" t="s">
        <v>131</v>
      </c>
      <c r="C103" s="15" t="s">
        <v>47</v>
      </c>
      <c r="D103" s="16" t="str">
        <f t="shared" si="13"/>
        <v>--</v>
      </c>
      <c r="E103" s="18">
        <f t="shared" si="14"/>
        <v>12.7</v>
      </c>
      <c r="F103" s="16" t="str">
        <f>IFERROR(VLOOKUP(B103,#REF!,6,FALSE),"")</f>
        <v/>
      </c>
      <c r="G103" s="17">
        <v>42000</v>
      </c>
      <c r="H103" s="17">
        <v>42000</v>
      </c>
      <c r="I103" s="17" t="str">
        <f>IFERROR(VLOOKUP(B103,#REF!,9,FALSE),"")</f>
        <v/>
      </c>
      <c r="J103" s="17">
        <v>92000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92000</v>
      </c>
      <c r="Q103" s="17">
        <v>0</v>
      </c>
      <c r="R103" s="19">
        <v>134000</v>
      </c>
      <c r="S103" s="20">
        <v>18.5</v>
      </c>
      <c r="T103" s="21" t="s">
        <v>33</v>
      </c>
      <c r="U103" s="19">
        <v>7250</v>
      </c>
      <c r="V103" s="17">
        <v>0</v>
      </c>
      <c r="W103" s="22" t="s">
        <v>34</v>
      </c>
      <c r="X103" s="23" t="str">
        <f t="shared" si="15"/>
        <v>E</v>
      </c>
      <c r="Y103" s="17">
        <v>10778</v>
      </c>
      <c r="Z103" s="17">
        <v>0</v>
      </c>
      <c r="AA103" s="17">
        <v>0</v>
      </c>
      <c r="AB103" s="17">
        <v>0</v>
      </c>
      <c r="AC103" s="15" t="s">
        <v>35</v>
      </c>
    </row>
    <row r="104" spans="1:29">
      <c r="A104" s="13" t="str">
        <f t="shared" si="12"/>
        <v>OverStock</v>
      </c>
      <c r="B104" s="14" t="s">
        <v>132</v>
      </c>
      <c r="C104" s="15" t="s">
        <v>47</v>
      </c>
      <c r="D104" s="16">
        <f t="shared" si="13"/>
        <v>23.8</v>
      </c>
      <c r="E104" s="18">
        <f t="shared" si="14"/>
        <v>42.7</v>
      </c>
      <c r="F104" s="16" t="str">
        <f>IFERROR(VLOOKUP(B104,#REF!,6,FALSE),"")</f>
        <v/>
      </c>
      <c r="G104" s="17">
        <v>212000</v>
      </c>
      <c r="H104" s="17">
        <v>106000</v>
      </c>
      <c r="I104" s="17" t="str">
        <f>IFERROR(VLOOKUP(B104,#REF!,9,FALSE),"")</f>
        <v/>
      </c>
      <c r="J104" s="17">
        <v>128000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120000</v>
      </c>
      <c r="Q104" s="17">
        <v>8000</v>
      </c>
      <c r="R104" s="19">
        <v>340000</v>
      </c>
      <c r="S104" s="20">
        <v>113.3</v>
      </c>
      <c r="T104" s="21">
        <v>63.3</v>
      </c>
      <c r="U104" s="19">
        <v>3000</v>
      </c>
      <c r="V104" s="17">
        <v>5375</v>
      </c>
      <c r="W104" s="22">
        <v>1.8</v>
      </c>
      <c r="X104" s="23">
        <f t="shared" si="15"/>
        <v>100</v>
      </c>
      <c r="Y104" s="17">
        <v>25916</v>
      </c>
      <c r="Z104" s="17">
        <v>27896</v>
      </c>
      <c r="AA104" s="17">
        <v>20480</v>
      </c>
      <c r="AB104" s="17">
        <v>14908</v>
      </c>
      <c r="AC104" s="15" t="s">
        <v>35</v>
      </c>
    </row>
    <row r="105" spans="1:29">
      <c r="A105" s="13" t="str">
        <f t="shared" si="12"/>
        <v>FCST</v>
      </c>
      <c r="B105" s="14" t="s">
        <v>133</v>
      </c>
      <c r="C105" s="15" t="s">
        <v>47</v>
      </c>
      <c r="D105" s="16">
        <f t="shared" si="13"/>
        <v>70.2</v>
      </c>
      <c r="E105" s="18" t="str">
        <f t="shared" si="14"/>
        <v>前八週無拉料</v>
      </c>
      <c r="F105" s="16" t="str">
        <f>IFERROR(VLOOKUP(B105,#REF!,6,FALSE),"")</f>
        <v/>
      </c>
      <c r="G105" s="17">
        <v>0</v>
      </c>
      <c r="H105" s="17">
        <v>0</v>
      </c>
      <c r="I105" s="17" t="str">
        <f>IFERROR(VLOOKUP(B105,#REF!,9,FALSE),"")</f>
        <v/>
      </c>
      <c r="J105" s="17">
        <v>4000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2000</v>
      </c>
      <c r="Q105" s="17">
        <v>2000</v>
      </c>
      <c r="R105" s="19">
        <v>4000</v>
      </c>
      <c r="S105" s="20" t="s">
        <v>33</v>
      </c>
      <c r="T105" s="21">
        <v>70.2</v>
      </c>
      <c r="U105" s="19">
        <v>0</v>
      </c>
      <c r="V105" s="17">
        <v>57</v>
      </c>
      <c r="W105" s="22" t="s">
        <v>37</v>
      </c>
      <c r="X105" s="23" t="str">
        <f t="shared" si="15"/>
        <v>F</v>
      </c>
      <c r="Y105" s="17">
        <v>468</v>
      </c>
      <c r="Z105" s="17">
        <v>30</v>
      </c>
      <c r="AA105" s="17">
        <v>486</v>
      </c>
      <c r="AB105" s="17">
        <v>66</v>
      </c>
      <c r="AC105" s="15" t="s">
        <v>35</v>
      </c>
    </row>
    <row r="106" spans="1:29">
      <c r="A106" s="13" t="str">
        <f t="shared" si="12"/>
        <v>FCST</v>
      </c>
      <c r="B106" s="14" t="s">
        <v>134</v>
      </c>
      <c r="C106" s="15" t="s">
        <v>47</v>
      </c>
      <c r="D106" s="16">
        <f t="shared" si="13"/>
        <v>22.5</v>
      </c>
      <c r="E106" s="18" t="str">
        <f t="shared" si="14"/>
        <v>前八週無拉料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4000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4000</v>
      </c>
      <c r="Q106" s="17">
        <v>0</v>
      </c>
      <c r="R106" s="19">
        <v>4000</v>
      </c>
      <c r="S106" s="20" t="s">
        <v>33</v>
      </c>
      <c r="T106" s="21">
        <v>22.5</v>
      </c>
      <c r="U106" s="19">
        <v>0</v>
      </c>
      <c r="V106" s="17">
        <v>178</v>
      </c>
      <c r="W106" s="22" t="s">
        <v>37</v>
      </c>
      <c r="X106" s="23" t="str">
        <f t="shared" si="15"/>
        <v>F</v>
      </c>
      <c r="Y106" s="17">
        <v>0</v>
      </c>
      <c r="Z106" s="17">
        <v>600</v>
      </c>
      <c r="AA106" s="17">
        <v>1008</v>
      </c>
      <c r="AB106" s="17">
        <v>88</v>
      </c>
      <c r="AC106" s="15" t="s">
        <v>35</v>
      </c>
    </row>
    <row r="107" spans="1:29">
      <c r="A107" s="13" t="str">
        <f t="shared" si="12"/>
        <v>FCST</v>
      </c>
      <c r="B107" s="14" t="s">
        <v>135</v>
      </c>
      <c r="C107" s="15" t="s">
        <v>47</v>
      </c>
      <c r="D107" s="16">
        <f t="shared" si="13"/>
        <v>121.7</v>
      </c>
      <c r="E107" s="18" t="str">
        <f t="shared" si="14"/>
        <v>前八週無拉料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120000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105000</v>
      </c>
      <c r="Q107" s="17">
        <v>15000</v>
      </c>
      <c r="R107" s="19">
        <v>120000</v>
      </c>
      <c r="S107" s="20" t="s">
        <v>33</v>
      </c>
      <c r="T107" s="21">
        <v>121.7</v>
      </c>
      <c r="U107" s="19">
        <v>0</v>
      </c>
      <c r="V107" s="17">
        <v>986</v>
      </c>
      <c r="W107" s="22" t="s">
        <v>37</v>
      </c>
      <c r="X107" s="23" t="str">
        <f t="shared" si="15"/>
        <v>F</v>
      </c>
      <c r="Y107" s="17">
        <v>3508</v>
      </c>
      <c r="Z107" s="17">
        <v>3913</v>
      </c>
      <c r="AA107" s="17">
        <v>3954</v>
      </c>
      <c r="AB107" s="17">
        <v>4445</v>
      </c>
      <c r="AC107" s="15" t="s">
        <v>35</v>
      </c>
    </row>
    <row r="108" spans="1:29">
      <c r="A108" s="13" t="str">
        <f t="shared" si="12"/>
        <v>FCST</v>
      </c>
      <c r="B108" s="14" t="s">
        <v>136</v>
      </c>
      <c r="C108" s="15" t="s">
        <v>47</v>
      </c>
      <c r="D108" s="16">
        <f t="shared" si="13"/>
        <v>0</v>
      </c>
      <c r="E108" s="18" t="str">
        <f t="shared" si="14"/>
        <v>前八週無拉料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0</v>
      </c>
      <c r="Q108" s="17">
        <v>0</v>
      </c>
      <c r="R108" s="19">
        <v>0</v>
      </c>
      <c r="S108" s="20" t="s">
        <v>33</v>
      </c>
      <c r="T108" s="21">
        <v>0</v>
      </c>
      <c r="U108" s="19">
        <v>0</v>
      </c>
      <c r="V108" s="17">
        <v>182</v>
      </c>
      <c r="W108" s="22" t="s">
        <v>37</v>
      </c>
      <c r="X108" s="23" t="str">
        <f t="shared" si="15"/>
        <v>F</v>
      </c>
      <c r="Y108" s="17">
        <v>1952</v>
      </c>
      <c r="Z108" s="17">
        <v>556</v>
      </c>
      <c r="AA108" s="17">
        <v>1080</v>
      </c>
      <c r="AB108" s="17">
        <v>454</v>
      </c>
      <c r="AC108" s="15" t="s">
        <v>35</v>
      </c>
    </row>
    <row r="109" spans="1:29">
      <c r="A109" s="13" t="str">
        <f t="shared" si="12"/>
        <v>OverStock</v>
      </c>
      <c r="B109" s="14" t="s">
        <v>137</v>
      </c>
      <c r="C109" s="15" t="s">
        <v>47</v>
      </c>
      <c r="D109" s="16">
        <f t="shared" si="13"/>
        <v>40.1</v>
      </c>
      <c r="E109" s="18">
        <f t="shared" si="14"/>
        <v>25.1</v>
      </c>
      <c r="F109" s="16" t="str">
        <f>IFERROR(VLOOKUP(B109,#REF!,6,FALSE),"")</f>
        <v/>
      </c>
      <c r="G109" s="17">
        <v>15000</v>
      </c>
      <c r="H109" s="17">
        <v>15000</v>
      </c>
      <c r="I109" s="17" t="str">
        <f>IFERROR(VLOOKUP(B109,#REF!,9,FALSE),"")</f>
        <v/>
      </c>
      <c r="J109" s="17">
        <v>66000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9000</v>
      </c>
      <c r="Q109" s="17">
        <v>57000</v>
      </c>
      <c r="R109" s="19">
        <v>81000</v>
      </c>
      <c r="S109" s="20">
        <v>30.9</v>
      </c>
      <c r="T109" s="21">
        <v>49.3</v>
      </c>
      <c r="U109" s="19">
        <v>2625</v>
      </c>
      <c r="V109" s="17">
        <v>1644</v>
      </c>
      <c r="W109" s="22">
        <v>0.6</v>
      </c>
      <c r="X109" s="23">
        <f t="shared" si="15"/>
        <v>100</v>
      </c>
      <c r="Y109" s="17">
        <v>97058</v>
      </c>
      <c r="Z109" s="17">
        <v>4671</v>
      </c>
      <c r="AA109" s="17">
        <v>9501</v>
      </c>
      <c r="AB109" s="17">
        <v>291</v>
      </c>
      <c r="AC109" s="15" t="s">
        <v>35</v>
      </c>
    </row>
    <row r="110" spans="1:29">
      <c r="A110" s="13" t="str">
        <f t="shared" si="12"/>
        <v>Normal</v>
      </c>
      <c r="B110" s="14" t="s">
        <v>138</v>
      </c>
      <c r="C110" s="15" t="s">
        <v>47</v>
      </c>
      <c r="D110" s="16">
        <f t="shared" si="13"/>
        <v>1.7</v>
      </c>
      <c r="E110" s="18">
        <f t="shared" si="14"/>
        <v>3.2</v>
      </c>
      <c r="F110" s="16" t="str">
        <f>IFERROR(VLOOKUP(B110,#REF!,6,FALSE),"")</f>
        <v/>
      </c>
      <c r="G110" s="17">
        <v>246000</v>
      </c>
      <c r="H110" s="17">
        <v>117000</v>
      </c>
      <c r="I110" s="17" t="str">
        <f>IFERROR(VLOOKUP(B110,#REF!,9,FALSE),"")</f>
        <v/>
      </c>
      <c r="J110" s="17">
        <v>57000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57000</v>
      </c>
      <c r="Q110" s="17">
        <v>0</v>
      </c>
      <c r="R110" s="19">
        <v>303000</v>
      </c>
      <c r="S110" s="20">
        <v>17.2</v>
      </c>
      <c r="T110" s="21">
        <v>9.1999999999999993</v>
      </c>
      <c r="U110" s="19">
        <v>17625</v>
      </c>
      <c r="V110" s="17">
        <v>33079</v>
      </c>
      <c r="W110" s="22">
        <v>1.9</v>
      </c>
      <c r="X110" s="23">
        <f t="shared" si="15"/>
        <v>100</v>
      </c>
      <c r="Y110" s="17">
        <v>112254</v>
      </c>
      <c r="Z110" s="17">
        <v>128510</v>
      </c>
      <c r="AA110" s="17">
        <v>169210</v>
      </c>
      <c r="AB110" s="17">
        <v>93394</v>
      </c>
      <c r="AC110" s="15" t="s">
        <v>35</v>
      </c>
    </row>
    <row r="111" spans="1:29">
      <c r="A111" s="13" t="str">
        <f t="shared" si="12"/>
        <v>OverStock</v>
      </c>
      <c r="B111" s="14" t="s">
        <v>139</v>
      </c>
      <c r="C111" s="15" t="s">
        <v>47</v>
      </c>
      <c r="D111" s="16">
        <f t="shared" si="13"/>
        <v>7.6</v>
      </c>
      <c r="E111" s="18">
        <f t="shared" si="14"/>
        <v>40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15000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12000</v>
      </c>
      <c r="Q111" s="17">
        <v>3000</v>
      </c>
      <c r="R111" s="19">
        <v>15000</v>
      </c>
      <c r="S111" s="20">
        <v>40</v>
      </c>
      <c r="T111" s="21">
        <v>7.6</v>
      </c>
      <c r="U111" s="19">
        <v>375</v>
      </c>
      <c r="V111" s="17">
        <v>1975</v>
      </c>
      <c r="W111" s="22">
        <v>5.3</v>
      </c>
      <c r="X111" s="23">
        <f t="shared" si="15"/>
        <v>150</v>
      </c>
      <c r="Y111" s="17">
        <v>6164</v>
      </c>
      <c r="Z111" s="17">
        <v>6242</v>
      </c>
      <c r="AA111" s="17">
        <v>11528</v>
      </c>
      <c r="AB111" s="17">
        <v>3514</v>
      </c>
      <c r="AC111" s="15" t="s">
        <v>35</v>
      </c>
    </row>
    <row r="112" spans="1:29">
      <c r="A112" s="13" t="str">
        <f t="shared" si="12"/>
        <v>Normal</v>
      </c>
      <c r="B112" s="14" t="s">
        <v>140</v>
      </c>
      <c r="C112" s="15" t="s">
        <v>47</v>
      </c>
      <c r="D112" s="16">
        <f t="shared" si="13"/>
        <v>8.1999999999999993</v>
      </c>
      <c r="E112" s="18">
        <f t="shared" si="14"/>
        <v>16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6000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0</v>
      </c>
      <c r="Q112" s="17">
        <v>6000</v>
      </c>
      <c r="R112" s="19">
        <v>6000</v>
      </c>
      <c r="S112" s="20">
        <v>16</v>
      </c>
      <c r="T112" s="21">
        <v>8.1999999999999993</v>
      </c>
      <c r="U112" s="19">
        <v>375</v>
      </c>
      <c r="V112" s="17">
        <v>729</v>
      </c>
      <c r="W112" s="22">
        <v>1.9</v>
      </c>
      <c r="X112" s="23">
        <f t="shared" si="15"/>
        <v>100</v>
      </c>
      <c r="Y112" s="17">
        <v>3196</v>
      </c>
      <c r="Z112" s="17">
        <v>972</v>
      </c>
      <c r="AA112" s="17">
        <v>5395</v>
      </c>
      <c r="AB112" s="17">
        <v>820</v>
      </c>
      <c r="AC112" s="15" t="s">
        <v>35</v>
      </c>
    </row>
    <row r="113" spans="1:29">
      <c r="A113" s="13" t="str">
        <f t="shared" si="12"/>
        <v>Normal</v>
      </c>
      <c r="B113" s="14" t="s">
        <v>141</v>
      </c>
      <c r="C113" s="15" t="s">
        <v>47</v>
      </c>
      <c r="D113" s="16">
        <f t="shared" si="13"/>
        <v>4.5999999999999996</v>
      </c>
      <c r="E113" s="18">
        <f t="shared" si="14"/>
        <v>6</v>
      </c>
      <c r="F113" s="16" t="str">
        <f>IFERROR(VLOOKUP(B113,#REF!,6,FALSE),"")</f>
        <v/>
      </c>
      <c r="G113" s="17">
        <v>30000</v>
      </c>
      <c r="H113" s="17">
        <v>0</v>
      </c>
      <c r="I113" s="17" t="str">
        <f>IFERROR(VLOOKUP(B113,#REF!,9,FALSE),"")</f>
        <v/>
      </c>
      <c r="J113" s="17">
        <v>45000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0</v>
      </c>
      <c r="Q113" s="17">
        <v>45000</v>
      </c>
      <c r="R113" s="19">
        <v>75000</v>
      </c>
      <c r="S113" s="20">
        <v>10</v>
      </c>
      <c r="T113" s="21">
        <v>7.7</v>
      </c>
      <c r="U113" s="19">
        <v>7500</v>
      </c>
      <c r="V113" s="17">
        <v>9713</v>
      </c>
      <c r="W113" s="22">
        <v>1.3</v>
      </c>
      <c r="X113" s="23">
        <f t="shared" si="15"/>
        <v>100</v>
      </c>
      <c r="Y113" s="17">
        <v>42552</v>
      </c>
      <c r="Z113" s="17">
        <v>41411</v>
      </c>
      <c r="AA113" s="17">
        <v>25956</v>
      </c>
      <c r="AB113" s="17">
        <v>28544</v>
      </c>
      <c r="AC113" s="15" t="s">
        <v>35</v>
      </c>
    </row>
    <row r="114" spans="1:29">
      <c r="A114" s="13" t="str">
        <f t="shared" si="12"/>
        <v>Normal</v>
      </c>
      <c r="B114" s="14" t="s">
        <v>142</v>
      </c>
      <c r="C114" s="15" t="s">
        <v>47</v>
      </c>
      <c r="D114" s="16">
        <f t="shared" si="13"/>
        <v>9.1</v>
      </c>
      <c r="E114" s="18">
        <f t="shared" si="14"/>
        <v>8.4</v>
      </c>
      <c r="F114" s="16" t="str">
        <f>IFERROR(VLOOKUP(B114,#REF!,6,FALSE),"")</f>
        <v/>
      </c>
      <c r="G114" s="17">
        <v>36000</v>
      </c>
      <c r="H114" s="17">
        <v>36000</v>
      </c>
      <c r="I114" s="17" t="str">
        <f>IFERROR(VLOOKUP(B114,#REF!,9,FALSE),"")</f>
        <v/>
      </c>
      <c r="J114" s="17">
        <v>57000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30000</v>
      </c>
      <c r="Q114" s="17">
        <v>27000</v>
      </c>
      <c r="R114" s="19">
        <v>93000</v>
      </c>
      <c r="S114" s="20">
        <v>13.8</v>
      </c>
      <c r="T114" s="21">
        <v>14.9</v>
      </c>
      <c r="U114" s="19">
        <v>6750</v>
      </c>
      <c r="V114" s="17">
        <v>6260</v>
      </c>
      <c r="W114" s="22">
        <v>0.9</v>
      </c>
      <c r="X114" s="23">
        <f t="shared" si="15"/>
        <v>100</v>
      </c>
      <c r="Y114" s="17">
        <v>34462</v>
      </c>
      <c r="Z114" s="17">
        <v>18122</v>
      </c>
      <c r="AA114" s="17">
        <v>23249</v>
      </c>
      <c r="AB114" s="17">
        <v>8230</v>
      </c>
      <c r="AC114" s="15" t="s">
        <v>35</v>
      </c>
    </row>
    <row r="115" spans="1:29">
      <c r="A115" s="13" t="str">
        <f t="shared" si="12"/>
        <v>Normal</v>
      </c>
      <c r="B115" s="14" t="s">
        <v>143</v>
      </c>
      <c r="C115" s="15" t="s">
        <v>47</v>
      </c>
      <c r="D115" s="16">
        <f t="shared" si="13"/>
        <v>10.199999999999999</v>
      </c>
      <c r="E115" s="18">
        <f t="shared" si="14"/>
        <v>18.899999999999999</v>
      </c>
      <c r="F115" s="16" t="str">
        <f>IFERROR(VLOOKUP(B115,#REF!,6,FALSE),"")</f>
        <v/>
      </c>
      <c r="G115" s="17">
        <v>3000</v>
      </c>
      <c r="H115" s="17">
        <v>3000</v>
      </c>
      <c r="I115" s="17" t="str">
        <f>IFERROR(VLOOKUP(B115,#REF!,9,FALSE),"")</f>
        <v/>
      </c>
      <c r="J115" s="17">
        <v>99000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84000</v>
      </c>
      <c r="Q115" s="17">
        <v>15000</v>
      </c>
      <c r="R115" s="19">
        <v>102000</v>
      </c>
      <c r="S115" s="20">
        <v>19.399999999999999</v>
      </c>
      <c r="T115" s="21">
        <v>10.5</v>
      </c>
      <c r="U115" s="19">
        <v>5250</v>
      </c>
      <c r="V115" s="17">
        <v>9744</v>
      </c>
      <c r="W115" s="22">
        <v>1.9</v>
      </c>
      <c r="X115" s="23">
        <f t="shared" si="15"/>
        <v>100</v>
      </c>
      <c r="Y115" s="17">
        <v>39702</v>
      </c>
      <c r="Z115" s="17">
        <v>44408</v>
      </c>
      <c r="AA115" s="17">
        <v>43288</v>
      </c>
      <c r="AB115" s="17">
        <v>28672</v>
      </c>
      <c r="AC115" s="15" t="s">
        <v>35</v>
      </c>
    </row>
    <row r="116" spans="1:29">
      <c r="A116" s="13" t="str">
        <f t="shared" si="12"/>
        <v>ZeroZero</v>
      </c>
      <c r="B116" s="14" t="s">
        <v>144</v>
      </c>
      <c r="C116" s="15" t="s">
        <v>47</v>
      </c>
      <c r="D116" s="16" t="str">
        <f t="shared" si="13"/>
        <v>--</v>
      </c>
      <c r="E116" s="18" t="str">
        <f t="shared" si="14"/>
        <v>前八週無拉料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9000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9000</v>
      </c>
      <c r="Q116" s="17">
        <v>0</v>
      </c>
      <c r="R116" s="19">
        <v>9000</v>
      </c>
      <c r="S116" s="20" t="s">
        <v>33</v>
      </c>
      <c r="T116" s="21" t="s">
        <v>33</v>
      </c>
      <c r="U116" s="19">
        <v>0</v>
      </c>
      <c r="V116" s="17" t="s">
        <v>33</v>
      </c>
      <c r="W116" s="22" t="s">
        <v>34</v>
      </c>
      <c r="X116" s="23" t="str">
        <f t="shared" si="15"/>
        <v>E</v>
      </c>
      <c r="Y116" s="17">
        <v>0</v>
      </c>
      <c r="Z116" s="17">
        <v>0</v>
      </c>
      <c r="AA116" s="17">
        <v>0</v>
      </c>
      <c r="AB116" s="17">
        <v>0</v>
      </c>
      <c r="AC116" s="15" t="s">
        <v>35</v>
      </c>
    </row>
    <row r="117" spans="1:29">
      <c r="A117" s="13" t="str">
        <f t="shared" si="12"/>
        <v>ZeroZero</v>
      </c>
      <c r="B117" s="14" t="s">
        <v>145</v>
      </c>
      <c r="C117" s="15" t="s">
        <v>47</v>
      </c>
      <c r="D117" s="16" t="str">
        <f t="shared" si="13"/>
        <v>--</v>
      </c>
      <c r="E117" s="18" t="str">
        <f t="shared" si="14"/>
        <v>前八週無拉料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18000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15000</v>
      </c>
      <c r="Q117" s="17">
        <v>3000</v>
      </c>
      <c r="R117" s="19">
        <v>18000</v>
      </c>
      <c r="S117" s="20" t="s">
        <v>33</v>
      </c>
      <c r="T117" s="21" t="s">
        <v>33</v>
      </c>
      <c r="U117" s="19">
        <v>0</v>
      </c>
      <c r="V117" s="17">
        <v>0</v>
      </c>
      <c r="W117" s="22" t="s">
        <v>34</v>
      </c>
      <c r="X117" s="23" t="str">
        <f t="shared" si="15"/>
        <v>E</v>
      </c>
      <c r="Y117" s="17">
        <v>1500</v>
      </c>
      <c r="Z117" s="17">
        <v>0</v>
      </c>
      <c r="AA117" s="17">
        <v>0</v>
      </c>
      <c r="AB117" s="17">
        <v>0</v>
      </c>
      <c r="AC117" s="15" t="s">
        <v>35</v>
      </c>
    </row>
    <row r="118" spans="1:29">
      <c r="A118" s="13" t="str">
        <f t="shared" si="12"/>
        <v>OverStock</v>
      </c>
      <c r="B118" s="14" t="s">
        <v>146</v>
      </c>
      <c r="C118" s="15" t="s">
        <v>47</v>
      </c>
      <c r="D118" s="16" t="str">
        <f t="shared" si="13"/>
        <v>--</v>
      </c>
      <c r="E118" s="18">
        <f t="shared" si="14"/>
        <v>57.7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606000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0</v>
      </c>
      <c r="Q118" s="17">
        <v>606000</v>
      </c>
      <c r="R118" s="19">
        <v>606000</v>
      </c>
      <c r="S118" s="20">
        <v>57.7</v>
      </c>
      <c r="T118" s="21" t="s">
        <v>33</v>
      </c>
      <c r="U118" s="19">
        <v>10500</v>
      </c>
      <c r="V118" s="17" t="s">
        <v>33</v>
      </c>
      <c r="W118" s="22" t="s">
        <v>34</v>
      </c>
      <c r="X118" s="23" t="str">
        <f t="shared" si="15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35</v>
      </c>
    </row>
    <row r="119" spans="1:29">
      <c r="A119" s="13" t="str">
        <f t="shared" si="12"/>
        <v>Normal</v>
      </c>
      <c r="B119" s="14" t="s">
        <v>147</v>
      </c>
      <c r="C119" s="15" t="s">
        <v>47</v>
      </c>
      <c r="D119" s="16">
        <f t="shared" si="13"/>
        <v>26.8</v>
      </c>
      <c r="E119" s="18">
        <f t="shared" si="14"/>
        <v>10.199999999999999</v>
      </c>
      <c r="F119" s="16" t="str">
        <f>IFERROR(VLOOKUP(B119,#REF!,6,FALSE),"")</f>
        <v/>
      </c>
      <c r="G119" s="17">
        <v>27000</v>
      </c>
      <c r="H119" s="17">
        <v>18000</v>
      </c>
      <c r="I119" s="17" t="str">
        <f>IFERROR(VLOOKUP(B119,#REF!,9,FALSE),"")</f>
        <v/>
      </c>
      <c r="J119" s="17">
        <v>42000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27000</v>
      </c>
      <c r="Q119" s="17">
        <v>15000</v>
      </c>
      <c r="R119" s="19">
        <v>69000</v>
      </c>
      <c r="S119" s="20">
        <v>16.7</v>
      </c>
      <c r="T119" s="21">
        <v>43.9</v>
      </c>
      <c r="U119" s="19">
        <v>4125</v>
      </c>
      <c r="V119" s="17">
        <v>1570</v>
      </c>
      <c r="W119" s="22">
        <v>0.4</v>
      </c>
      <c r="X119" s="23">
        <f t="shared" si="15"/>
        <v>50</v>
      </c>
      <c r="Y119" s="17">
        <v>4279</v>
      </c>
      <c r="Z119" s="17">
        <v>4663</v>
      </c>
      <c r="AA119" s="17">
        <v>8187</v>
      </c>
      <c r="AB119" s="17">
        <v>8658</v>
      </c>
      <c r="AC119" s="15" t="s">
        <v>35</v>
      </c>
    </row>
    <row r="120" spans="1:29">
      <c r="A120" s="13" t="str">
        <f t="shared" si="12"/>
        <v>OverStock</v>
      </c>
      <c r="B120" s="14" t="s">
        <v>148</v>
      </c>
      <c r="C120" s="15" t="s">
        <v>47</v>
      </c>
      <c r="D120" s="16">
        <f t="shared" si="13"/>
        <v>5.9</v>
      </c>
      <c r="E120" s="18">
        <f t="shared" si="14"/>
        <v>15.3</v>
      </c>
      <c r="F120" s="16" t="str">
        <f>IFERROR(VLOOKUP(B120,#REF!,6,FALSE),"")</f>
        <v/>
      </c>
      <c r="G120" s="17">
        <v>45000</v>
      </c>
      <c r="H120" s="17">
        <v>36000</v>
      </c>
      <c r="I120" s="17" t="str">
        <f>IFERROR(VLOOKUP(B120,#REF!,9,FALSE),"")</f>
        <v/>
      </c>
      <c r="J120" s="17">
        <v>69000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57000</v>
      </c>
      <c r="Q120" s="17">
        <v>12000</v>
      </c>
      <c r="R120" s="19">
        <v>114000</v>
      </c>
      <c r="S120" s="20">
        <v>25.3</v>
      </c>
      <c r="T120" s="21">
        <v>9.6999999999999993</v>
      </c>
      <c r="U120" s="19">
        <v>4500</v>
      </c>
      <c r="V120" s="17">
        <v>11696</v>
      </c>
      <c r="W120" s="22">
        <v>2.6</v>
      </c>
      <c r="X120" s="23">
        <f t="shared" si="15"/>
        <v>150</v>
      </c>
      <c r="Y120" s="17">
        <v>25810</v>
      </c>
      <c r="Z120" s="17">
        <v>54724</v>
      </c>
      <c r="AA120" s="17">
        <v>50548</v>
      </c>
      <c r="AB120" s="17">
        <v>34200</v>
      </c>
      <c r="AC120" s="15" t="s">
        <v>35</v>
      </c>
    </row>
    <row r="121" spans="1:29">
      <c r="A121" s="13" t="str">
        <f t="shared" si="12"/>
        <v>OverStock</v>
      </c>
      <c r="B121" s="14" t="s">
        <v>149</v>
      </c>
      <c r="C121" s="15" t="s">
        <v>47</v>
      </c>
      <c r="D121" s="16">
        <f t="shared" si="13"/>
        <v>5.9</v>
      </c>
      <c r="E121" s="18">
        <f t="shared" si="14"/>
        <v>16</v>
      </c>
      <c r="F121" s="16" t="str">
        <f>IFERROR(VLOOKUP(B121,#REF!,6,FALSE),"")</f>
        <v/>
      </c>
      <c r="G121" s="17">
        <v>6000</v>
      </c>
      <c r="H121" s="17">
        <v>3000</v>
      </c>
      <c r="I121" s="17" t="str">
        <f>IFERROR(VLOOKUP(B121,#REF!,9,FALSE),"")</f>
        <v/>
      </c>
      <c r="J121" s="17">
        <v>6000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3000</v>
      </c>
      <c r="Q121" s="17">
        <v>3000</v>
      </c>
      <c r="R121" s="19">
        <v>12000</v>
      </c>
      <c r="S121" s="20">
        <v>32</v>
      </c>
      <c r="T121" s="21">
        <v>11.8</v>
      </c>
      <c r="U121" s="19">
        <v>375</v>
      </c>
      <c r="V121" s="17">
        <v>1016</v>
      </c>
      <c r="W121" s="22">
        <v>2.7</v>
      </c>
      <c r="X121" s="23">
        <f t="shared" si="15"/>
        <v>150</v>
      </c>
      <c r="Y121" s="17">
        <v>4880</v>
      </c>
      <c r="Z121" s="17">
        <v>3390</v>
      </c>
      <c r="AA121" s="17">
        <v>5754</v>
      </c>
      <c r="AB121" s="17">
        <v>1538</v>
      </c>
      <c r="AC121" s="15" t="s">
        <v>35</v>
      </c>
    </row>
    <row r="122" spans="1:29">
      <c r="A122" s="13" t="str">
        <f t="shared" si="12"/>
        <v>OverStock</v>
      </c>
      <c r="B122" s="14" t="s">
        <v>150</v>
      </c>
      <c r="C122" s="15" t="s">
        <v>47</v>
      </c>
      <c r="D122" s="16">
        <f t="shared" si="13"/>
        <v>14.2</v>
      </c>
      <c r="E122" s="18">
        <f t="shared" si="14"/>
        <v>304</v>
      </c>
      <c r="F122" s="16" t="str">
        <f>IFERROR(VLOOKUP(B122,#REF!,6,FALSE),"")</f>
        <v/>
      </c>
      <c r="G122" s="17">
        <v>0</v>
      </c>
      <c r="H122" s="17">
        <v>0</v>
      </c>
      <c r="I122" s="17" t="str">
        <f>IFERROR(VLOOKUP(B122,#REF!,9,FALSE),"")</f>
        <v/>
      </c>
      <c r="J122" s="17">
        <v>114000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105000</v>
      </c>
      <c r="Q122" s="17">
        <v>9000</v>
      </c>
      <c r="R122" s="19">
        <v>114000</v>
      </c>
      <c r="S122" s="20">
        <v>304</v>
      </c>
      <c r="T122" s="21">
        <v>14.2</v>
      </c>
      <c r="U122" s="19">
        <v>375</v>
      </c>
      <c r="V122" s="17">
        <v>8014</v>
      </c>
      <c r="W122" s="22">
        <v>21.4</v>
      </c>
      <c r="X122" s="23">
        <f t="shared" si="15"/>
        <v>150</v>
      </c>
      <c r="Y122" s="17">
        <v>26524</v>
      </c>
      <c r="Z122" s="17">
        <v>31472</v>
      </c>
      <c r="AA122" s="17">
        <v>40646</v>
      </c>
      <c r="AB122" s="17">
        <v>14120</v>
      </c>
      <c r="AC122" s="15" t="s">
        <v>35</v>
      </c>
    </row>
    <row r="123" spans="1:29">
      <c r="A123" s="13" t="str">
        <f t="shared" si="12"/>
        <v>Normal</v>
      </c>
      <c r="B123" s="14" t="s">
        <v>151</v>
      </c>
      <c r="C123" s="15" t="s">
        <v>47</v>
      </c>
      <c r="D123" s="16">
        <f t="shared" si="13"/>
        <v>13.1</v>
      </c>
      <c r="E123" s="18">
        <f t="shared" si="14"/>
        <v>16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6000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6000</v>
      </c>
      <c r="Q123" s="17">
        <v>0</v>
      </c>
      <c r="R123" s="19">
        <v>6000</v>
      </c>
      <c r="S123" s="20">
        <v>16</v>
      </c>
      <c r="T123" s="21">
        <v>13.1</v>
      </c>
      <c r="U123" s="19">
        <v>375</v>
      </c>
      <c r="V123" s="17">
        <v>458</v>
      </c>
      <c r="W123" s="22">
        <v>1.2</v>
      </c>
      <c r="X123" s="23">
        <f t="shared" si="15"/>
        <v>100</v>
      </c>
      <c r="Y123" s="17">
        <v>4620</v>
      </c>
      <c r="Z123" s="17">
        <v>240</v>
      </c>
      <c r="AA123" s="17">
        <v>3888</v>
      </c>
      <c r="AB123" s="17">
        <v>528</v>
      </c>
      <c r="AC123" s="15" t="s">
        <v>35</v>
      </c>
    </row>
    <row r="124" spans="1:29">
      <c r="A124" s="13" t="str">
        <f t="shared" si="12"/>
        <v>Normal</v>
      </c>
      <c r="B124" s="14" t="s">
        <v>152</v>
      </c>
      <c r="C124" s="15" t="s">
        <v>47</v>
      </c>
      <c r="D124" s="16" t="str">
        <f t="shared" si="13"/>
        <v>--</v>
      </c>
      <c r="E124" s="18">
        <f t="shared" si="14"/>
        <v>4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3000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3000</v>
      </c>
      <c r="Q124" s="17">
        <v>0</v>
      </c>
      <c r="R124" s="19">
        <v>3000</v>
      </c>
      <c r="S124" s="20">
        <v>4</v>
      </c>
      <c r="T124" s="21" t="s">
        <v>33</v>
      </c>
      <c r="U124" s="19">
        <v>750</v>
      </c>
      <c r="V124" s="17" t="s">
        <v>33</v>
      </c>
      <c r="W124" s="22" t="s">
        <v>34</v>
      </c>
      <c r="X124" s="23" t="str">
        <f t="shared" si="15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35</v>
      </c>
    </row>
    <row r="125" spans="1:29">
      <c r="A125" s="13" t="str">
        <f t="shared" si="12"/>
        <v>FCST</v>
      </c>
      <c r="B125" s="14" t="s">
        <v>153</v>
      </c>
      <c r="C125" s="15" t="s">
        <v>47</v>
      </c>
      <c r="D125" s="16">
        <f t="shared" si="13"/>
        <v>0</v>
      </c>
      <c r="E125" s="18" t="str">
        <f t="shared" si="14"/>
        <v>前八週無拉料</v>
      </c>
      <c r="F125" s="16" t="str">
        <f>IFERROR(VLOOKUP(B125,#REF!,6,FALSE),"")</f>
        <v/>
      </c>
      <c r="G125" s="17">
        <v>3000</v>
      </c>
      <c r="H125" s="17">
        <v>3000</v>
      </c>
      <c r="I125" s="17" t="str">
        <f>IFERROR(VLOOKUP(B125,#REF!,9,FALSE),"")</f>
        <v/>
      </c>
      <c r="J125" s="17">
        <v>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0</v>
      </c>
      <c r="Q125" s="17">
        <v>0</v>
      </c>
      <c r="R125" s="19">
        <v>3000</v>
      </c>
      <c r="S125" s="20" t="s">
        <v>33</v>
      </c>
      <c r="T125" s="21">
        <v>57.7</v>
      </c>
      <c r="U125" s="19">
        <v>0</v>
      </c>
      <c r="V125" s="17">
        <v>52</v>
      </c>
      <c r="W125" s="22" t="s">
        <v>37</v>
      </c>
      <c r="X125" s="23" t="str">
        <f t="shared" si="15"/>
        <v>F</v>
      </c>
      <c r="Y125" s="17">
        <v>248</v>
      </c>
      <c r="Z125" s="17">
        <v>0</v>
      </c>
      <c r="AA125" s="17">
        <v>472</v>
      </c>
      <c r="AB125" s="17">
        <v>384</v>
      </c>
      <c r="AC125" s="15" t="s">
        <v>35</v>
      </c>
    </row>
    <row r="126" spans="1:29">
      <c r="A126" s="13" t="str">
        <f t="shared" si="12"/>
        <v>Normal</v>
      </c>
      <c r="B126" s="14" t="s">
        <v>154</v>
      </c>
      <c r="C126" s="15" t="s">
        <v>47</v>
      </c>
      <c r="D126" s="16">
        <f t="shared" si="13"/>
        <v>7.5</v>
      </c>
      <c r="E126" s="18">
        <f t="shared" si="14"/>
        <v>10.5</v>
      </c>
      <c r="F126" s="16" t="str">
        <f>IFERROR(VLOOKUP(B126,#REF!,6,FALSE),"")</f>
        <v/>
      </c>
      <c r="G126" s="17">
        <v>180000</v>
      </c>
      <c r="H126" s="17">
        <v>0</v>
      </c>
      <c r="I126" s="17" t="str">
        <f>IFERROR(VLOOKUP(B126,#REF!,9,FALSE),"")</f>
        <v/>
      </c>
      <c r="J126" s="17">
        <v>660000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342000</v>
      </c>
      <c r="Q126" s="17">
        <v>318000</v>
      </c>
      <c r="R126" s="19">
        <v>840000</v>
      </c>
      <c r="S126" s="20">
        <v>13.4</v>
      </c>
      <c r="T126" s="21">
        <v>9.5</v>
      </c>
      <c r="U126" s="19">
        <v>62625</v>
      </c>
      <c r="V126" s="17">
        <v>87963</v>
      </c>
      <c r="W126" s="22">
        <v>1.4</v>
      </c>
      <c r="X126" s="23">
        <f t="shared" si="15"/>
        <v>100</v>
      </c>
      <c r="Y126" s="17">
        <v>304569</v>
      </c>
      <c r="Z126" s="17">
        <v>411688</v>
      </c>
      <c r="AA126" s="17">
        <v>311399</v>
      </c>
      <c r="AB126" s="17">
        <v>267929</v>
      </c>
      <c r="AC126" s="15" t="s">
        <v>35</v>
      </c>
    </row>
    <row r="127" spans="1:29">
      <c r="A127" s="13" t="str">
        <f t="shared" si="12"/>
        <v>FCST</v>
      </c>
      <c r="B127" s="14" t="s">
        <v>155</v>
      </c>
      <c r="C127" s="15" t="s">
        <v>47</v>
      </c>
      <c r="D127" s="16">
        <f t="shared" si="13"/>
        <v>0</v>
      </c>
      <c r="E127" s="18" t="str">
        <f t="shared" si="14"/>
        <v>前八週無拉料</v>
      </c>
      <c r="F127" s="16" t="str">
        <f>IFERROR(VLOOKUP(B127,#REF!,6,FALSE),"")</f>
        <v/>
      </c>
      <c r="G127" s="17">
        <v>0</v>
      </c>
      <c r="H127" s="17">
        <v>0</v>
      </c>
      <c r="I127" s="17" t="str">
        <f>IFERROR(VLOOKUP(B127,#REF!,9,FALSE),"")</f>
        <v/>
      </c>
      <c r="J127" s="17">
        <v>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0</v>
      </c>
      <c r="Q127" s="17">
        <v>0</v>
      </c>
      <c r="R127" s="19">
        <v>0</v>
      </c>
      <c r="S127" s="20" t="s">
        <v>33</v>
      </c>
      <c r="T127" s="21">
        <v>0</v>
      </c>
      <c r="U127" s="19">
        <v>0</v>
      </c>
      <c r="V127" s="17">
        <v>170</v>
      </c>
      <c r="W127" s="22" t="s">
        <v>37</v>
      </c>
      <c r="X127" s="23" t="str">
        <f t="shared" si="15"/>
        <v>F</v>
      </c>
      <c r="Y127" s="17">
        <v>708</v>
      </c>
      <c r="Z127" s="17">
        <v>222</v>
      </c>
      <c r="AA127" s="17">
        <v>1316</v>
      </c>
      <c r="AB127" s="17">
        <v>830</v>
      </c>
      <c r="AC127" s="15" t="s">
        <v>35</v>
      </c>
    </row>
    <row r="128" spans="1:29">
      <c r="A128" s="13" t="str">
        <f t="shared" si="12"/>
        <v>Normal</v>
      </c>
      <c r="B128" s="14" t="s">
        <v>156</v>
      </c>
      <c r="C128" s="15" t="s">
        <v>47</v>
      </c>
      <c r="D128" s="16">
        <f t="shared" si="13"/>
        <v>9.9</v>
      </c>
      <c r="E128" s="18">
        <f t="shared" si="14"/>
        <v>10.6</v>
      </c>
      <c r="F128" s="16" t="str">
        <f>IFERROR(VLOOKUP(B128,#REF!,6,FALSE),"")</f>
        <v/>
      </c>
      <c r="G128" s="17">
        <v>3471000</v>
      </c>
      <c r="H128" s="17">
        <v>1359000</v>
      </c>
      <c r="I128" s="17" t="str">
        <f>IFERROR(VLOOKUP(B128,#REF!,9,FALSE),"")</f>
        <v/>
      </c>
      <c r="J128" s="17">
        <v>4050000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2553000</v>
      </c>
      <c r="P128" s="17">
        <v>1374000</v>
      </c>
      <c r="Q128" s="17">
        <v>123000</v>
      </c>
      <c r="R128" s="19">
        <v>7521000</v>
      </c>
      <c r="S128" s="20">
        <v>19.600000000000001</v>
      </c>
      <c r="T128" s="21">
        <v>18.3</v>
      </c>
      <c r="U128" s="19">
        <v>382875</v>
      </c>
      <c r="V128" s="17">
        <v>409910</v>
      </c>
      <c r="W128" s="22">
        <v>1.1000000000000001</v>
      </c>
      <c r="X128" s="23">
        <f t="shared" si="15"/>
        <v>100</v>
      </c>
      <c r="Y128" s="17">
        <v>1746847</v>
      </c>
      <c r="Z128" s="17">
        <v>1806470</v>
      </c>
      <c r="AA128" s="17">
        <v>1371097</v>
      </c>
      <c r="AB128" s="17">
        <v>1258963</v>
      </c>
      <c r="AC128" s="15" t="s">
        <v>35</v>
      </c>
    </row>
    <row r="129" spans="1:29">
      <c r="A129" s="13" t="str">
        <f t="shared" si="12"/>
        <v>Normal</v>
      </c>
      <c r="B129" s="14" t="s">
        <v>157</v>
      </c>
      <c r="C129" s="15" t="s">
        <v>47</v>
      </c>
      <c r="D129" s="16">
        <f t="shared" si="13"/>
        <v>2.4</v>
      </c>
      <c r="E129" s="18">
        <f t="shared" si="14"/>
        <v>3.3</v>
      </c>
      <c r="F129" s="16" t="str">
        <f>IFERROR(VLOOKUP(B129,#REF!,6,FALSE),"")</f>
        <v/>
      </c>
      <c r="G129" s="17">
        <v>66000</v>
      </c>
      <c r="H129" s="17">
        <v>21000</v>
      </c>
      <c r="I129" s="17" t="str">
        <f>IFERROR(VLOOKUP(B129,#REF!,9,FALSE),"")</f>
        <v/>
      </c>
      <c r="J129" s="17">
        <v>15000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12000</v>
      </c>
      <c r="Q129" s="17">
        <v>3000</v>
      </c>
      <c r="R129" s="19">
        <v>81000</v>
      </c>
      <c r="S129" s="20">
        <v>18</v>
      </c>
      <c r="T129" s="21">
        <v>13.2</v>
      </c>
      <c r="U129" s="19">
        <v>4500</v>
      </c>
      <c r="V129" s="17">
        <v>6147</v>
      </c>
      <c r="W129" s="22">
        <v>1.4</v>
      </c>
      <c r="X129" s="23">
        <f t="shared" si="15"/>
        <v>100</v>
      </c>
      <c r="Y129" s="17">
        <v>35818</v>
      </c>
      <c r="Z129" s="17">
        <v>36274</v>
      </c>
      <c r="AA129" s="17">
        <v>19050</v>
      </c>
      <c r="AB129" s="17">
        <v>22448</v>
      </c>
      <c r="AC129" s="15" t="s">
        <v>35</v>
      </c>
    </row>
    <row r="130" spans="1:29">
      <c r="A130" s="13" t="str">
        <f t="shared" si="12"/>
        <v>OverStock</v>
      </c>
      <c r="B130" s="14" t="s">
        <v>158</v>
      </c>
      <c r="C130" s="15" t="s">
        <v>47</v>
      </c>
      <c r="D130" s="16">
        <f t="shared" si="13"/>
        <v>27.9</v>
      </c>
      <c r="E130" s="18">
        <f t="shared" si="14"/>
        <v>20</v>
      </c>
      <c r="F130" s="16" t="str">
        <f>IFERROR(VLOOKUP(B130,#REF!,6,FALSE),"")</f>
        <v/>
      </c>
      <c r="G130" s="17">
        <v>39000</v>
      </c>
      <c r="H130" s="17">
        <v>3000</v>
      </c>
      <c r="I130" s="17" t="str">
        <f>IFERROR(VLOOKUP(B130,#REF!,9,FALSE),"")</f>
        <v/>
      </c>
      <c r="J130" s="17">
        <v>45000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30000</v>
      </c>
      <c r="Q130" s="17">
        <v>15000</v>
      </c>
      <c r="R130" s="19">
        <v>84000</v>
      </c>
      <c r="S130" s="20">
        <v>37.299999999999997</v>
      </c>
      <c r="T130" s="21">
        <v>52.1</v>
      </c>
      <c r="U130" s="19">
        <v>2250</v>
      </c>
      <c r="V130" s="17">
        <v>1613</v>
      </c>
      <c r="W130" s="22">
        <v>0.7</v>
      </c>
      <c r="X130" s="23">
        <f t="shared" si="15"/>
        <v>100</v>
      </c>
      <c r="Y130" s="17">
        <v>26400</v>
      </c>
      <c r="Z130" s="17">
        <v>7678</v>
      </c>
      <c r="AA130" s="17">
        <v>6839</v>
      </c>
      <c r="AB130" s="17">
        <v>4850</v>
      </c>
      <c r="AC130" s="15" t="s">
        <v>35</v>
      </c>
    </row>
    <row r="131" spans="1:29">
      <c r="A131" s="13" t="str">
        <f t="shared" si="12"/>
        <v>Normal</v>
      </c>
      <c r="B131" s="14" t="s">
        <v>159</v>
      </c>
      <c r="C131" s="15" t="s">
        <v>47</v>
      </c>
      <c r="D131" s="16">
        <f t="shared" si="13"/>
        <v>3.9</v>
      </c>
      <c r="E131" s="18">
        <f t="shared" si="14"/>
        <v>5.3</v>
      </c>
      <c r="F131" s="16" t="str">
        <f>IFERROR(VLOOKUP(B131,#REF!,6,FALSE),"")</f>
        <v/>
      </c>
      <c r="G131" s="17">
        <v>210000</v>
      </c>
      <c r="H131" s="17">
        <v>90000</v>
      </c>
      <c r="I131" s="17" t="str">
        <f>IFERROR(VLOOKUP(B131,#REF!,9,FALSE),"")</f>
        <v/>
      </c>
      <c r="J131" s="17">
        <v>87000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60000</v>
      </c>
      <c r="Q131" s="17">
        <v>27000</v>
      </c>
      <c r="R131" s="19">
        <v>297000</v>
      </c>
      <c r="S131" s="20">
        <v>18</v>
      </c>
      <c r="T131" s="21">
        <v>13.2</v>
      </c>
      <c r="U131" s="19">
        <v>16500</v>
      </c>
      <c r="V131" s="17">
        <v>22537</v>
      </c>
      <c r="W131" s="22">
        <v>1.4</v>
      </c>
      <c r="X131" s="23">
        <f t="shared" si="15"/>
        <v>100</v>
      </c>
      <c r="Y131" s="17">
        <v>134017</v>
      </c>
      <c r="Z131" s="17">
        <v>89172</v>
      </c>
      <c r="AA131" s="17">
        <v>113660</v>
      </c>
      <c r="AB131" s="17">
        <v>40504</v>
      </c>
      <c r="AC131" s="15" t="s">
        <v>35</v>
      </c>
    </row>
    <row r="132" spans="1:29">
      <c r="A132" s="13" t="str">
        <f t="shared" ref="A132:A153" si="16">IF(OR(U132=0,LEN(U132)=0)*OR(V132=0,LEN(V132)=0),IF(R132&gt;0,"ZeroZero","None"),IF(IF(LEN(S132)=0,0,S132)&gt;24,"OverStock",IF(U132=0,"FCST","Normal")))</f>
        <v>Normal</v>
      </c>
      <c r="B132" s="14" t="s">
        <v>160</v>
      </c>
      <c r="C132" s="15" t="s">
        <v>47</v>
      </c>
      <c r="D132" s="16">
        <f t="shared" ref="D132:D153" si="17">IF(OR(V132=0,LEN(V132)=0),"--",ROUND(J132/V132,1))</f>
        <v>3.4</v>
      </c>
      <c r="E132" s="18">
        <f t="shared" ref="E132:E153" si="18">IF(U132=0,"前八週無拉料",ROUND(J132/U132,1))</f>
        <v>4.2</v>
      </c>
      <c r="F132" s="16" t="str">
        <f>IFERROR(VLOOKUP(B132,#REF!,6,FALSE),"")</f>
        <v/>
      </c>
      <c r="G132" s="17">
        <v>582000</v>
      </c>
      <c r="H132" s="17">
        <v>477000</v>
      </c>
      <c r="I132" s="17" t="str">
        <f>IFERROR(VLOOKUP(B132,#REF!,9,FALSE),"")</f>
        <v/>
      </c>
      <c r="J132" s="17">
        <v>165000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0</v>
      </c>
      <c r="Q132" s="17">
        <v>165000</v>
      </c>
      <c r="R132" s="19">
        <v>747000</v>
      </c>
      <c r="S132" s="20">
        <v>18.8</v>
      </c>
      <c r="T132" s="21">
        <v>15.5</v>
      </c>
      <c r="U132" s="19">
        <v>39750</v>
      </c>
      <c r="V132" s="17">
        <v>48067</v>
      </c>
      <c r="W132" s="22">
        <v>1.2</v>
      </c>
      <c r="X132" s="23">
        <f t="shared" ref="X132:X153" si="19">IF($W132="E","E",IF($W132="F","F",IF($W132&lt;0.5,50,IF($W132&lt;2,100,150))))</f>
        <v>100</v>
      </c>
      <c r="Y132" s="17">
        <v>338636</v>
      </c>
      <c r="Z132" s="17">
        <v>188364</v>
      </c>
      <c r="AA132" s="17">
        <v>204735</v>
      </c>
      <c r="AB132" s="17">
        <v>147899</v>
      </c>
      <c r="AC132" s="15" t="s">
        <v>35</v>
      </c>
    </row>
    <row r="133" spans="1:29">
      <c r="A133" s="13" t="str">
        <f t="shared" si="16"/>
        <v>OverStock</v>
      </c>
      <c r="B133" s="14" t="s">
        <v>161</v>
      </c>
      <c r="C133" s="15" t="s">
        <v>47</v>
      </c>
      <c r="D133" s="16">
        <f t="shared" si="17"/>
        <v>7.9</v>
      </c>
      <c r="E133" s="18">
        <f t="shared" si="18"/>
        <v>10.7</v>
      </c>
      <c r="F133" s="16" t="str">
        <f>IFERROR(VLOOKUP(B133,#REF!,6,FALSE),"")</f>
        <v/>
      </c>
      <c r="G133" s="17">
        <v>108000</v>
      </c>
      <c r="H133" s="17">
        <v>36000</v>
      </c>
      <c r="I133" s="17" t="str">
        <f>IFERROR(VLOOKUP(B133,#REF!,9,FALSE),"")</f>
        <v/>
      </c>
      <c r="J133" s="17">
        <v>60000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33000</v>
      </c>
      <c r="Q133" s="17">
        <v>27000</v>
      </c>
      <c r="R133" s="19">
        <v>168000</v>
      </c>
      <c r="S133" s="20">
        <v>29.9</v>
      </c>
      <c r="T133" s="21">
        <v>22</v>
      </c>
      <c r="U133" s="19">
        <v>5625</v>
      </c>
      <c r="V133" s="17">
        <v>7627</v>
      </c>
      <c r="W133" s="22">
        <v>1.4</v>
      </c>
      <c r="X133" s="23">
        <f t="shared" si="19"/>
        <v>100</v>
      </c>
      <c r="Y133" s="17">
        <v>45943</v>
      </c>
      <c r="Z133" s="17">
        <v>27251</v>
      </c>
      <c r="AA133" s="17">
        <v>41400</v>
      </c>
      <c r="AB133" s="17">
        <v>35853</v>
      </c>
      <c r="AC133" s="15" t="s">
        <v>35</v>
      </c>
    </row>
    <row r="134" spans="1:29">
      <c r="A134" s="13" t="str">
        <f t="shared" si="16"/>
        <v>Normal</v>
      </c>
      <c r="B134" s="14" t="s">
        <v>162</v>
      </c>
      <c r="C134" s="15" t="s">
        <v>47</v>
      </c>
      <c r="D134" s="16">
        <f t="shared" si="17"/>
        <v>3</v>
      </c>
      <c r="E134" s="18">
        <f t="shared" si="18"/>
        <v>6.8</v>
      </c>
      <c r="F134" s="16" t="str">
        <f>IFERROR(VLOOKUP(B134,#REF!,6,FALSE),"")</f>
        <v/>
      </c>
      <c r="G134" s="17">
        <v>120000</v>
      </c>
      <c r="H134" s="17">
        <v>75000</v>
      </c>
      <c r="I134" s="17" t="str">
        <f>IFERROR(VLOOKUP(B134,#REF!,9,FALSE),"")</f>
        <v/>
      </c>
      <c r="J134" s="17">
        <v>66000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51000</v>
      </c>
      <c r="Q134" s="17">
        <v>15000</v>
      </c>
      <c r="R134" s="19">
        <v>186000</v>
      </c>
      <c r="S134" s="20">
        <v>19.100000000000001</v>
      </c>
      <c r="T134" s="21">
        <v>8.4</v>
      </c>
      <c r="U134" s="19">
        <v>9750</v>
      </c>
      <c r="V134" s="17">
        <v>22113</v>
      </c>
      <c r="W134" s="22">
        <v>2.2999999999999998</v>
      </c>
      <c r="X134" s="23">
        <f t="shared" si="19"/>
        <v>150</v>
      </c>
      <c r="Y134" s="17">
        <v>72876</v>
      </c>
      <c r="Z134" s="17">
        <v>80780</v>
      </c>
      <c r="AA134" s="17">
        <v>118240</v>
      </c>
      <c r="AB134" s="17">
        <v>57546</v>
      </c>
      <c r="AC134" s="15" t="s">
        <v>35</v>
      </c>
    </row>
    <row r="135" spans="1:29">
      <c r="A135" s="13" t="str">
        <f t="shared" si="16"/>
        <v>Normal</v>
      </c>
      <c r="B135" s="14" t="s">
        <v>163</v>
      </c>
      <c r="C135" s="15" t="s">
        <v>47</v>
      </c>
      <c r="D135" s="16">
        <f t="shared" si="17"/>
        <v>3.2</v>
      </c>
      <c r="E135" s="18">
        <f t="shared" si="18"/>
        <v>2.1</v>
      </c>
      <c r="F135" s="16" t="str">
        <f>IFERROR(VLOOKUP(B135,#REF!,6,FALSE),"")</f>
        <v/>
      </c>
      <c r="G135" s="17">
        <v>387000</v>
      </c>
      <c r="H135" s="17">
        <v>327000</v>
      </c>
      <c r="I135" s="17" t="str">
        <f>IFERROR(VLOOKUP(B135,#REF!,9,FALSE),"")</f>
        <v/>
      </c>
      <c r="J135" s="17">
        <v>108000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60000</v>
      </c>
      <c r="Q135" s="17">
        <v>48000</v>
      </c>
      <c r="R135" s="19">
        <v>495000</v>
      </c>
      <c r="S135" s="20">
        <v>9.6999999999999993</v>
      </c>
      <c r="T135" s="21">
        <v>14.9</v>
      </c>
      <c r="U135" s="19">
        <v>51000</v>
      </c>
      <c r="V135" s="17">
        <v>33277</v>
      </c>
      <c r="W135" s="22">
        <v>0.7</v>
      </c>
      <c r="X135" s="23">
        <f t="shared" si="19"/>
        <v>100</v>
      </c>
      <c r="Y135" s="17">
        <v>107087</v>
      </c>
      <c r="Z135" s="17">
        <v>119168</v>
      </c>
      <c r="AA135" s="17">
        <v>170416</v>
      </c>
      <c r="AB135" s="17">
        <v>119630</v>
      </c>
      <c r="AC135" s="15" t="s">
        <v>35</v>
      </c>
    </row>
    <row r="136" spans="1:29">
      <c r="A136" s="13" t="str">
        <f t="shared" si="16"/>
        <v>Normal</v>
      </c>
      <c r="B136" s="14" t="s">
        <v>164</v>
      </c>
      <c r="C136" s="15" t="s">
        <v>47</v>
      </c>
      <c r="D136" s="16">
        <f t="shared" si="17"/>
        <v>13.5</v>
      </c>
      <c r="E136" s="18">
        <f t="shared" si="18"/>
        <v>5.0999999999999996</v>
      </c>
      <c r="F136" s="16" t="str">
        <f>IFERROR(VLOOKUP(B136,#REF!,6,FALSE),"")</f>
        <v/>
      </c>
      <c r="G136" s="17">
        <v>36000</v>
      </c>
      <c r="H136" s="17">
        <v>36000</v>
      </c>
      <c r="I136" s="17" t="str">
        <f>IFERROR(VLOOKUP(B136,#REF!,9,FALSE),"")</f>
        <v/>
      </c>
      <c r="J136" s="17">
        <v>27000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9000</v>
      </c>
      <c r="Q136" s="17">
        <v>18000</v>
      </c>
      <c r="R136" s="19">
        <v>63000</v>
      </c>
      <c r="S136" s="20">
        <v>12</v>
      </c>
      <c r="T136" s="21">
        <v>31.5</v>
      </c>
      <c r="U136" s="19">
        <v>5250</v>
      </c>
      <c r="V136" s="17">
        <v>1997</v>
      </c>
      <c r="W136" s="22">
        <v>0.4</v>
      </c>
      <c r="X136" s="23">
        <f t="shared" si="19"/>
        <v>50</v>
      </c>
      <c r="Y136" s="17">
        <v>12696</v>
      </c>
      <c r="Z136" s="17">
        <v>12312</v>
      </c>
      <c r="AA136" s="17">
        <v>1968</v>
      </c>
      <c r="AB136" s="17">
        <v>0</v>
      </c>
      <c r="AC136" s="15" t="s">
        <v>35</v>
      </c>
    </row>
    <row r="137" spans="1:29">
      <c r="A137" s="13" t="str">
        <f t="shared" si="16"/>
        <v>Normal</v>
      </c>
      <c r="B137" s="14" t="s">
        <v>165</v>
      </c>
      <c r="C137" s="15" t="s">
        <v>47</v>
      </c>
      <c r="D137" s="16">
        <f t="shared" si="17"/>
        <v>1.9</v>
      </c>
      <c r="E137" s="18">
        <f t="shared" si="18"/>
        <v>5.4</v>
      </c>
      <c r="F137" s="16" t="str">
        <f>IFERROR(VLOOKUP(B137,#REF!,6,FALSE),"")</f>
        <v/>
      </c>
      <c r="G137" s="17">
        <v>213000</v>
      </c>
      <c r="H137" s="17">
        <v>189000</v>
      </c>
      <c r="I137" s="17" t="str">
        <f>IFERROR(VLOOKUP(B137,#REF!,9,FALSE),"")</f>
        <v/>
      </c>
      <c r="J137" s="17">
        <v>93000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90000</v>
      </c>
      <c r="Q137" s="17">
        <v>3000</v>
      </c>
      <c r="R137" s="19">
        <v>306000</v>
      </c>
      <c r="S137" s="20">
        <v>17.7</v>
      </c>
      <c r="T137" s="21">
        <v>6.4</v>
      </c>
      <c r="U137" s="19">
        <v>17250</v>
      </c>
      <c r="V137" s="17">
        <v>48048</v>
      </c>
      <c r="W137" s="22">
        <v>2.8</v>
      </c>
      <c r="X137" s="23">
        <f t="shared" si="19"/>
        <v>150</v>
      </c>
      <c r="Y137" s="17">
        <v>98338</v>
      </c>
      <c r="Z137" s="17">
        <v>184800</v>
      </c>
      <c r="AA137" s="17">
        <v>247624</v>
      </c>
      <c r="AB137" s="17">
        <v>131720</v>
      </c>
      <c r="AC137" s="15" t="s">
        <v>35</v>
      </c>
    </row>
    <row r="138" spans="1:29">
      <c r="A138" s="13" t="str">
        <f t="shared" si="16"/>
        <v>ZeroZero</v>
      </c>
      <c r="B138" s="14" t="s">
        <v>166</v>
      </c>
      <c r="C138" s="15" t="s">
        <v>47</v>
      </c>
      <c r="D138" s="16" t="str">
        <f t="shared" si="17"/>
        <v>--</v>
      </c>
      <c r="E138" s="18" t="str">
        <f t="shared" si="18"/>
        <v>前八週無拉料</v>
      </c>
      <c r="F138" s="16" t="str">
        <f>IFERROR(VLOOKUP(B138,#REF!,6,FALSE),"")</f>
        <v/>
      </c>
      <c r="G138" s="17">
        <v>0</v>
      </c>
      <c r="H138" s="17">
        <v>0</v>
      </c>
      <c r="I138" s="17" t="str">
        <f>IFERROR(VLOOKUP(B138,#REF!,9,FALSE),"")</f>
        <v/>
      </c>
      <c r="J138" s="17">
        <v>6000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6000</v>
      </c>
      <c r="Q138" s="17">
        <v>0</v>
      </c>
      <c r="R138" s="19">
        <v>6000</v>
      </c>
      <c r="S138" s="20" t="s">
        <v>33</v>
      </c>
      <c r="T138" s="21" t="s">
        <v>33</v>
      </c>
      <c r="U138" s="19">
        <v>0</v>
      </c>
      <c r="V138" s="17" t="s">
        <v>33</v>
      </c>
      <c r="W138" s="22" t="s">
        <v>34</v>
      </c>
      <c r="X138" s="23" t="str">
        <f t="shared" si="19"/>
        <v>E</v>
      </c>
      <c r="Y138" s="17">
        <v>0</v>
      </c>
      <c r="Z138" s="17">
        <v>0</v>
      </c>
      <c r="AA138" s="17">
        <v>0</v>
      </c>
      <c r="AB138" s="17">
        <v>0</v>
      </c>
      <c r="AC138" s="15" t="s">
        <v>35</v>
      </c>
    </row>
    <row r="139" spans="1:29">
      <c r="A139" s="13" t="str">
        <f t="shared" si="16"/>
        <v>Normal</v>
      </c>
      <c r="B139" s="14" t="s">
        <v>167</v>
      </c>
      <c r="C139" s="15" t="s">
        <v>47</v>
      </c>
      <c r="D139" s="16" t="str">
        <f t="shared" si="17"/>
        <v>--</v>
      </c>
      <c r="E139" s="18">
        <f t="shared" si="18"/>
        <v>0.6</v>
      </c>
      <c r="F139" s="16" t="str">
        <f>IFERROR(VLOOKUP(B139,#REF!,6,FALSE),"")</f>
        <v/>
      </c>
      <c r="G139" s="17">
        <v>0</v>
      </c>
      <c r="H139" s="17">
        <v>0</v>
      </c>
      <c r="I139" s="17" t="str">
        <f>IFERROR(VLOOKUP(B139,#REF!,9,FALSE),"")</f>
        <v/>
      </c>
      <c r="J139" s="17">
        <v>6000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0</v>
      </c>
      <c r="Q139" s="17">
        <v>6000</v>
      </c>
      <c r="R139" s="19">
        <v>6000</v>
      </c>
      <c r="S139" s="20">
        <v>0.6</v>
      </c>
      <c r="T139" s="21" t="s">
        <v>33</v>
      </c>
      <c r="U139" s="19">
        <v>10875</v>
      </c>
      <c r="V139" s="17" t="s">
        <v>33</v>
      </c>
      <c r="W139" s="22" t="s">
        <v>34</v>
      </c>
      <c r="X139" s="23" t="str">
        <f t="shared" si="19"/>
        <v>E</v>
      </c>
      <c r="Y139" s="17">
        <v>0</v>
      </c>
      <c r="Z139" s="17">
        <v>0</v>
      </c>
      <c r="AA139" s="17">
        <v>0</v>
      </c>
      <c r="AB139" s="17">
        <v>0</v>
      </c>
      <c r="AC139" s="15" t="s">
        <v>35</v>
      </c>
    </row>
    <row r="140" spans="1:29">
      <c r="A140" s="13" t="str">
        <f t="shared" si="16"/>
        <v>FCST</v>
      </c>
      <c r="B140" s="14" t="s">
        <v>168</v>
      </c>
      <c r="C140" s="15" t="s">
        <v>47</v>
      </c>
      <c r="D140" s="16">
        <f t="shared" si="17"/>
        <v>73.2</v>
      </c>
      <c r="E140" s="18" t="str">
        <f t="shared" si="18"/>
        <v>前八週無拉料</v>
      </c>
      <c r="F140" s="16" t="str">
        <f>IFERROR(VLOOKUP(B140,#REF!,6,FALSE),"")</f>
        <v/>
      </c>
      <c r="G140" s="17">
        <v>0</v>
      </c>
      <c r="H140" s="17">
        <v>0</v>
      </c>
      <c r="I140" s="17" t="str">
        <f>IFERROR(VLOOKUP(B140,#REF!,9,FALSE),"")</f>
        <v/>
      </c>
      <c r="J140" s="17">
        <v>6000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6000</v>
      </c>
      <c r="Q140" s="17">
        <v>0</v>
      </c>
      <c r="R140" s="19">
        <v>6000</v>
      </c>
      <c r="S140" s="20" t="s">
        <v>33</v>
      </c>
      <c r="T140" s="21">
        <v>73.2</v>
      </c>
      <c r="U140" s="19">
        <v>0</v>
      </c>
      <c r="V140" s="17">
        <v>82</v>
      </c>
      <c r="W140" s="22" t="s">
        <v>37</v>
      </c>
      <c r="X140" s="23" t="str">
        <f t="shared" si="19"/>
        <v>F</v>
      </c>
      <c r="Y140" s="17">
        <v>736</v>
      </c>
      <c r="Z140" s="17">
        <v>0</v>
      </c>
      <c r="AA140" s="17">
        <v>746</v>
      </c>
      <c r="AB140" s="17">
        <v>0</v>
      </c>
      <c r="AC140" s="15" t="s">
        <v>35</v>
      </c>
    </row>
    <row r="141" spans="1:29">
      <c r="A141" s="13" t="str">
        <f t="shared" si="16"/>
        <v>OverStock</v>
      </c>
      <c r="B141" s="14" t="s">
        <v>169</v>
      </c>
      <c r="C141" s="15" t="s">
        <v>47</v>
      </c>
      <c r="D141" s="16">
        <f t="shared" si="17"/>
        <v>4.9000000000000004</v>
      </c>
      <c r="E141" s="18">
        <f t="shared" si="18"/>
        <v>14.7</v>
      </c>
      <c r="F141" s="16" t="str">
        <f>IFERROR(VLOOKUP(B141,#REF!,6,FALSE),"")</f>
        <v/>
      </c>
      <c r="G141" s="17">
        <v>150000</v>
      </c>
      <c r="H141" s="17">
        <v>75000</v>
      </c>
      <c r="I141" s="17" t="str">
        <f>IFERROR(VLOOKUP(B141,#REF!,9,FALSE),"")</f>
        <v/>
      </c>
      <c r="J141" s="17">
        <v>171000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168000</v>
      </c>
      <c r="Q141" s="17">
        <v>3000</v>
      </c>
      <c r="R141" s="19">
        <v>321000</v>
      </c>
      <c r="S141" s="20">
        <v>27.6</v>
      </c>
      <c r="T141" s="21">
        <v>9.3000000000000007</v>
      </c>
      <c r="U141" s="19">
        <v>11625</v>
      </c>
      <c r="V141" s="17">
        <v>34698</v>
      </c>
      <c r="W141" s="22">
        <v>3</v>
      </c>
      <c r="X141" s="23">
        <f t="shared" si="19"/>
        <v>150</v>
      </c>
      <c r="Y141" s="17">
        <v>40144</v>
      </c>
      <c r="Z141" s="17">
        <v>131402</v>
      </c>
      <c r="AA141" s="17">
        <v>180870</v>
      </c>
      <c r="AB141" s="17">
        <v>100126</v>
      </c>
      <c r="AC141" s="15" t="s">
        <v>35</v>
      </c>
    </row>
    <row r="142" spans="1:29">
      <c r="A142" s="13" t="str">
        <f t="shared" si="16"/>
        <v>OverStock</v>
      </c>
      <c r="B142" s="14" t="s">
        <v>170</v>
      </c>
      <c r="C142" s="15" t="s">
        <v>47</v>
      </c>
      <c r="D142" s="16">
        <f t="shared" si="17"/>
        <v>2.4</v>
      </c>
      <c r="E142" s="18">
        <f t="shared" si="18"/>
        <v>24</v>
      </c>
      <c r="F142" s="16" t="str">
        <f>IFERROR(VLOOKUP(B142,#REF!,6,FALSE),"")</f>
        <v/>
      </c>
      <c r="G142" s="17">
        <v>45000</v>
      </c>
      <c r="H142" s="17">
        <v>27000</v>
      </c>
      <c r="I142" s="17" t="str">
        <f>IFERROR(VLOOKUP(B142,#REF!,9,FALSE),"")</f>
        <v/>
      </c>
      <c r="J142" s="17">
        <v>18000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15000</v>
      </c>
      <c r="Q142" s="17">
        <v>3000</v>
      </c>
      <c r="R142" s="19">
        <v>63000</v>
      </c>
      <c r="S142" s="20">
        <v>84</v>
      </c>
      <c r="T142" s="21">
        <v>8.6</v>
      </c>
      <c r="U142" s="19">
        <v>750</v>
      </c>
      <c r="V142" s="17">
        <v>7364</v>
      </c>
      <c r="W142" s="22">
        <v>9.8000000000000007</v>
      </c>
      <c r="X142" s="23">
        <f t="shared" si="19"/>
        <v>150</v>
      </c>
      <c r="Y142" s="17">
        <v>21864</v>
      </c>
      <c r="Z142" s="17">
        <v>37256</v>
      </c>
      <c r="AA142" s="17">
        <v>29016</v>
      </c>
      <c r="AB142" s="17">
        <v>15184</v>
      </c>
      <c r="AC142" s="15" t="s">
        <v>35</v>
      </c>
    </row>
    <row r="143" spans="1:29">
      <c r="A143" s="13" t="str">
        <f t="shared" si="16"/>
        <v>Normal</v>
      </c>
      <c r="B143" s="14" t="s">
        <v>171</v>
      </c>
      <c r="C143" s="15" t="s">
        <v>47</v>
      </c>
      <c r="D143" s="16">
        <f t="shared" si="17"/>
        <v>6.8</v>
      </c>
      <c r="E143" s="18">
        <f t="shared" si="18"/>
        <v>6.2</v>
      </c>
      <c r="F143" s="16" t="str">
        <f>IFERROR(VLOOKUP(B143,#REF!,6,FALSE),"")</f>
        <v/>
      </c>
      <c r="G143" s="17">
        <v>39000</v>
      </c>
      <c r="H143" s="17">
        <v>21000</v>
      </c>
      <c r="I143" s="17" t="str">
        <f>IFERROR(VLOOKUP(B143,#REF!,9,FALSE),"")</f>
        <v/>
      </c>
      <c r="J143" s="17">
        <v>21000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9000</v>
      </c>
      <c r="Q143" s="17">
        <v>12000</v>
      </c>
      <c r="R143" s="19">
        <v>60000</v>
      </c>
      <c r="S143" s="20">
        <v>17.8</v>
      </c>
      <c r="T143" s="21">
        <v>19.5</v>
      </c>
      <c r="U143" s="19">
        <v>3375</v>
      </c>
      <c r="V143" s="17">
        <v>3074</v>
      </c>
      <c r="W143" s="22">
        <v>0.9</v>
      </c>
      <c r="X143" s="23">
        <f t="shared" si="19"/>
        <v>100</v>
      </c>
      <c r="Y143" s="17">
        <v>8934</v>
      </c>
      <c r="Z143" s="17">
        <v>9585</v>
      </c>
      <c r="AA143" s="17">
        <v>15193</v>
      </c>
      <c r="AB143" s="17">
        <v>12417</v>
      </c>
      <c r="AC143" s="15" t="s">
        <v>35</v>
      </c>
    </row>
    <row r="144" spans="1:29">
      <c r="A144" s="13" t="str">
        <f t="shared" si="16"/>
        <v>Normal</v>
      </c>
      <c r="B144" s="14" t="s">
        <v>172</v>
      </c>
      <c r="C144" s="15" t="s">
        <v>47</v>
      </c>
      <c r="D144" s="16" t="str">
        <f t="shared" si="17"/>
        <v>--</v>
      </c>
      <c r="E144" s="18">
        <f t="shared" si="18"/>
        <v>8</v>
      </c>
      <c r="F144" s="16" t="str">
        <f>IFERROR(VLOOKUP(B144,#REF!,6,FALSE),"")</f>
        <v/>
      </c>
      <c r="G144" s="17">
        <v>0</v>
      </c>
      <c r="H144" s="17">
        <v>0</v>
      </c>
      <c r="I144" s="17" t="str">
        <f>IFERROR(VLOOKUP(B144,#REF!,9,FALSE),"")</f>
        <v/>
      </c>
      <c r="J144" s="17">
        <v>3000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3000</v>
      </c>
      <c r="Q144" s="17">
        <v>0</v>
      </c>
      <c r="R144" s="19">
        <v>3000</v>
      </c>
      <c r="S144" s="20">
        <v>8</v>
      </c>
      <c r="T144" s="21" t="s">
        <v>33</v>
      </c>
      <c r="U144" s="19">
        <v>375</v>
      </c>
      <c r="V144" s="17" t="s">
        <v>33</v>
      </c>
      <c r="W144" s="22" t="s">
        <v>34</v>
      </c>
      <c r="X144" s="23" t="str">
        <f t="shared" si="19"/>
        <v>E</v>
      </c>
      <c r="Y144" s="17">
        <v>0</v>
      </c>
      <c r="Z144" s="17">
        <v>0</v>
      </c>
      <c r="AA144" s="17">
        <v>0</v>
      </c>
      <c r="AB144" s="17">
        <v>0</v>
      </c>
      <c r="AC144" s="15" t="s">
        <v>35</v>
      </c>
    </row>
    <row r="145" spans="1:29">
      <c r="A145" s="13" t="str">
        <f t="shared" si="16"/>
        <v>ZeroZero</v>
      </c>
      <c r="B145" s="14" t="s">
        <v>173</v>
      </c>
      <c r="C145" s="15" t="s">
        <v>47</v>
      </c>
      <c r="D145" s="16" t="str">
        <f t="shared" si="17"/>
        <v>--</v>
      </c>
      <c r="E145" s="18" t="str">
        <f t="shared" si="18"/>
        <v>前八週無拉料</v>
      </c>
      <c r="F145" s="16" t="str">
        <f>IFERROR(VLOOKUP(B145,#REF!,6,FALSE),"")</f>
        <v/>
      </c>
      <c r="G145" s="17">
        <v>0</v>
      </c>
      <c r="H145" s="17">
        <v>0</v>
      </c>
      <c r="I145" s="17" t="str">
        <f>IFERROR(VLOOKUP(B145,#REF!,9,FALSE),"")</f>
        <v/>
      </c>
      <c r="J145" s="17">
        <v>3000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0</v>
      </c>
      <c r="Q145" s="17">
        <v>3000</v>
      </c>
      <c r="R145" s="19">
        <v>3000</v>
      </c>
      <c r="S145" s="20" t="s">
        <v>33</v>
      </c>
      <c r="T145" s="21" t="s">
        <v>33</v>
      </c>
      <c r="U145" s="19">
        <v>0</v>
      </c>
      <c r="V145" s="17">
        <v>0</v>
      </c>
      <c r="W145" s="22" t="s">
        <v>34</v>
      </c>
      <c r="X145" s="23" t="str">
        <f t="shared" si="19"/>
        <v>E</v>
      </c>
      <c r="Y145" s="17">
        <v>12</v>
      </c>
      <c r="Z145" s="17">
        <v>0</v>
      </c>
      <c r="AA145" s="17">
        <v>0</v>
      </c>
      <c r="AB145" s="17">
        <v>0</v>
      </c>
      <c r="AC145" s="15" t="s">
        <v>35</v>
      </c>
    </row>
    <row r="146" spans="1:29">
      <c r="A146" s="13" t="str">
        <f t="shared" si="16"/>
        <v>OverStock</v>
      </c>
      <c r="B146" s="14" t="s">
        <v>174</v>
      </c>
      <c r="C146" s="15" t="s">
        <v>47</v>
      </c>
      <c r="D146" s="16">
        <f t="shared" si="17"/>
        <v>7.6</v>
      </c>
      <c r="E146" s="18">
        <f t="shared" si="18"/>
        <v>18.600000000000001</v>
      </c>
      <c r="F146" s="16" t="str">
        <f>IFERROR(VLOOKUP(B146,#REF!,6,FALSE),"")</f>
        <v/>
      </c>
      <c r="G146" s="17">
        <v>2272000</v>
      </c>
      <c r="H146" s="17">
        <v>1620000</v>
      </c>
      <c r="I146" s="17" t="str">
        <f>IFERROR(VLOOKUP(B146,#REF!,9,FALSE),"")</f>
        <v/>
      </c>
      <c r="J146" s="17">
        <v>436000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200000</v>
      </c>
      <c r="Q146" s="17">
        <v>236000</v>
      </c>
      <c r="R146" s="19">
        <v>2708000</v>
      </c>
      <c r="S146" s="20">
        <v>115.2</v>
      </c>
      <c r="T146" s="21">
        <v>47.1</v>
      </c>
      <c r="U146" s="19">
        <v>23500</v>
      </c>
      <c r="V146" s="17">
        <v>57453</v>
      </c>
      <c r="W146" s="22">
        <v>2.4</v>
      </c>
      <c r="X146" s="23">
        <f t="shared" si="19"/>
        <v>150</v>
      </c>
      <c r="Y146" s="17">
        <v>183653</v>
      </c>
      <c r="Z146" s="17">
        <v>235516</v>
      </c>
      <c r="AA146" s="17">
        <v>215912</v>
      </c>
      <c r="AB146" s="17">
        <v>220281</v>
      </c>
      <c r="AC146" s="15" t="s">
        <v>35</v>
      </c>
    </row>
    <row r="147" spans="1:29">
      <c r="A147" s="13" t="str">
        <f t="shared" si="16"/>
        <v>Normal</v>
      </c>
      <c r="B147" s="14" t="s">
        <v>175</v>
      </c>
      <c r="C147" s="15" t="s">
        <v>47</v>
      </c>
      <c r="D147" s="16" t="str">
        <f t="shared" si="17"/>
        <v>--</v>
      </c>
      <c r="E147" s="18">
        <f t="shared" si="18"/>
        <v>8</v>
      </c>
      <c r="F147" s="16" t="str">
        <f>IFERROR(VLOOKUP(B147,#REF!,6,FALSE),"")</f>
        <v/>
      </c>
      <c r="G147" s="17">
        <v>0</v>
      </c>
      <c r="H147" s="17">
        <v>0</v>
      </c>
      <c r="I147" s="17" t="str">
        <f>IFERROR(VLOOKUP(B147,#REF!,9,FALSE),"")</f>
        <v/>
      </c>
      <c r="J147" s="17">
        <v>3000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3000</v>
      </c>
      <c r="Q147" s="17">
        <v>0</v>
      </c>
      <c r="R147" s="19">
        <v>3000</v>
      </c>
      <c r="S147" s="20">
        <v>8</v>
      </c>
      <c r="T147" s="21" t="s">
        <v>33</v>
      </c>
      <c r="U147" s="19">
        <v>375</v>
      </c>
      <c r="V147" s="17" t="s">
        <v>33</v>
      </c>
      <c r="W147" s="22" t="s">
        <v>34</v>
      </c>
      <c r="X147" s="23" t="str">
        <f t="shared" si="19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35</v>
      </c>
    </row>
    <row r="148" spans="1:29">
      <c r="A148" s="13" t="str">
        <f t="shared" si="16"/>
        <v>Normal</v>
      </c>
      <c r="B148" s="14" t="s">
        <v>176</v>
      </c>
      <c r="C148" s="15" t="s">
        <v>47</v>
      </c>
      <c r="D148" s="16">
        <f t="shared" si="17"/>
        <v>11.7</v>
      </c>
      <c r="E148" s="18">
        <f t="shared" si="18"/>
        <v>7.8</v>
      </c>
      <c r="F148" s="16" t="str">
        <f>IFERROR(VLOOKUP(B148,#REF!,6,FALSE),"")</f>
        <v/>
      </c>
      <c r="G148" s="17">
        <v>570000</v>
      </c>
      <c r="H148" s="17">
        <v>270000</v>
      </c>
      <c r="I148" s="17" t="str">
        <f>IFERROR(VLOOKUP(B148,#REF!,9,FALSE),"")</f>
        <v/>
      </c>
      <c r="J148" s="17">
        <v>570000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249000</v>
      </c>
      <c r="Q148" s="17">
        <v>321000</v>
      </c>
      <c r="R148" s="19">
        <v>1140000</v>
      </c>
      <c r="S148" s="20">
        <v>15.6</v>
      </c>
      <c r="T148" s="21">
        <v>23.4</v>
      </c>
      <c r="U148" s="19">
        <v>73125</v>
      </c>
      <c r="V148" s="17">
        <v>48772</v>
      </c>
      <c r="W148" s="22">
        <v>0.7</v>
      </c>
      <c r="X148" s="23">
        <f t="shared" si="19"/>
        <v>100</v>
      </c>
      <c r="Y148" s="17">
        <v>259236</v>
      </c>
      <c r="Z148" s="17">
        <v>242094</v>
      </c>
      <c r="AA148" s="17">
        <v>129613</v>
      </c>
      <c r="AB148" s="17">
        <v>229272</v>
      </c>
      <c r="AC148" s="15" t="s">
        <v>35</v>
      </c>
    </row>
    <row r="149" spans="1:29">
      <c r="A149" s="13" t="str">
        <f t="shared" si="16"/>
        <v>Normal</v>
      </c>
      <c r="B149" s="14" t="s">
        <v>177</v>
      </c>
      <c r="C149" s="15" t="s">
        <v>47</v>
      </c>
      <c r="D149" s="16" t="str">
        <f t="shared" si="17"/>
        <v>--</v>
      </c>
      <c r="E149" s="18">
        <f t="shared" si="18"/>
        <v>0</v>
      </c>
      <c r="F149" s="16" t="str">
        <f>IFERROR(VLOOKUP(B149,#REF!,6,FALSE),"")</f>
        <v/>
      </c>
      <c r="G149" s="17">
        <v>0</v>
      </c>
      <c r="H149" s="17">
        <v>0</v>
      </c>
      <c r="I149" s="17" t="str">
        <f>IFERROR(VLOOKUP(B149,#REF!,9,FALSE),"")</f>
        <v/>
      </c>
      <c r="J149" s="17">
        <v>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0</v>
      </c>
      <c r="Q149" s="17">
        <v>0</v>
      </c>
      <c r="R149" s="19">
        <v>0</v>
      </c>
      <c r="S149" s="20">
        <v>0</v>
      </c>
      <c r="T149" s="21" t="s">
        <v>33</v>
      </c>
      <c r="U149" s="19">
        <v>375</v>
      </c>
      <c r="V149" s="17" t="s">
        <v>33</v>
      </c>
      <c r="W149" s="22" t="s">
        <v>34</v>
      </c>
      <c r="X149" s="23" t="str">
        <f t="shared" si="19"/>
        <v>E</v>
      </c>
      <c r="Y149" s="17">
        <v>0</v>
      </c>
      <c r="Z149" s="17">
        <v>0</v>
      </c>
      <c r="AA149" s="17">
        <v>0</v>
      </c>
      <c r="AB149" s="17">
        <v>0</v>
      </c>
      <c r="AC149" s="15" t="s">
        <v>35</v>
      </c>
    </row>
    <row r="150" spans="1:29">
      <c r="A150" s="13" t="str">
        <f t="shared" si="16"/>
        <v>Normal</v>
      </c>
      <c r="B150" s="14" t="s">
        <v>178</v>
      </c>
      <c r="C150" s="15" t="s">
        <v>47</v>
      </c>
      <c r="D150" s="16">
        <f t="shared" si="17"/>
        <v>0.6</v>
      </c>
      <c r="E150" s="18">
        <f t="shared" si="18"/>
        <v>1.2</v>
      </c>
      <c r="F150" s="16" t="str">
        <f>IFERROR(VLOOKUP(B150,#REF!,6,FALSE),"")</f>
        <v/>
      </c>
      <c r="G150" s="17">
        <v>815000</v>
      </c>
      <c r="H150" s="17">
        <v>365000</v>
      </c>
      <c r="I150" s="17" t="str">
        <f>IFERROR(VLOOKUP(B150,#REF!,9,FALSE),"")</f>
        <v/>
      </c>
      <c r="J150" s="17">
        <v>55000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0</v>
      </c>
      <c r="Q150" s="17">
        <v>55000</v>
      </c>
      <c r="R150" s="19">
        <v>870000</v>
      </c>
      <c r="S150" s="20">
        <v>19.600000000000001</v>
      </c>
      <c r="T150" s="21">
        <v>9.1</v>
      </c>
      <c r="U150" s="19">
        <v>44375</v>
      </c>
      <c r="V150" s="17">
        <v>95478</v>
      </c>
      <c r="W150" s="22">
        <v>2.2000000000000002</v>
      </c>
      <c r="X150" s="23">
        <f t="shared" si="19"/>
        <v>150</v>
      </c>
      <c r="Y150" s="17">
        <v>327002</v>
      </c>
      <c r="Z150" s="17">
        <v>376510</v>
      </c>
      <c r="AA150" s="17">
        <v>482800</v>
      </c>
      <c r="AB150" s="17">
        <v>169534</v>
      </c>
      <c r="AC150" s="15" t="s">
        <v>35</v>
      </c>
    </row>
    <row r="151" spans="1:29">
      <c r="A151" s="13" t="str">
        <f t="shared" si="16"/>
        <v>ZeroZero</v>
      </c>
      <c r="B151" s="14" t="s">
        <v>179</v>
      </c>
      <c r="C151" s="15" t="s">
        <v>96</v>
      </c>
      <c r="D151" s="16" t="str">
        <f t="shared" si="17"/>
        <v>--</v>
      </c>
      <c r="E151" s="18" t="str">
        <f t="shared" si="18"/>
        <v>前八週無拉料</v>
      </c>
      <c r="F151" s="16" t="str">
        <f>IFERROR(VLOOKUP(B151,#REF!,6,FALSE),"")</f>
        <v/>
      </c>
      <c r="G151" s="17">
        <v>0</v>
      </c>
      <c r="H151" s="17">
        <v>0</v>
      </c>
      <c r="I151" s="17" t="str">
        <f>IFERROR(VLOOKUP(B151,#REF!,9,FALSE),"")</f>
        <v/>
      </c>
      <c r="J151" s="17">
        <v>3300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3300</v>
      </c>
      <c r="Q151" s="17">
        <v>0</v>
      </c>
      <c r="R151" s="19">
        <v>3300</v>
      </c>
      <c r="S151" s="20" t="s">
        <v>33</v>
      </c>
      <c r="T151" s="21" t="s">
        <v>33</v>
      </c>
      <c r="U151" s="19">
        <v>0</v>
      </c>
      <c r="V151" s="17" t="s">
        <v>33</v>
      </c>
      <c r="W151" s="22" t="s">
        <v>34</v>
      </c>
      <c r="X151" s="23" t="str">
        <f t="shared" si="19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35</v>
      </c>
    </row>
    <row r="152" spans="1:29">
      <c r="A152" s="13" t="str">
        <f t="shared" si="16"/>
        <v>ZeroZero</v>
      </c>
      <c r="B152" s="14" t="s">
        <v>180</v>
      </c>
      <c r="C152" s="15" t="s">
        <v>181</v>
      </c>
      <c r="D152" s="16" t="str">
        <f t="shared" si="17"/>
        <v>--</v>
      </c>
      <c r="E152" s="18" t="str">
        <f t="shared" si="18"/>
        <v>前八週無拉料</v>
      </c>
      <c r="F152" s="16" t="str">
        <f>IFERROR(VLOOKUP(B152,#REF!,6,FALSE),"")</f>
        <v/>
      </c>
      <c r="G152" s="17">
        <v>0</v>
      </c>
      <c r="H152" s="17">
        <v>0</v>
      </c>
      <c r="I152" s="17" t="str">
        <f>IFERROR(VLOOKUP(B152,#REF!,9,FALSE),"")</f>
        <v/>
      </c>
      <c r="J152" s="17">
        <v>9000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6000</v>
      </c>
      <c r="Q152" s="17">
        <v>3000</v>
      </c>
      <c r="R152" s="19">
        <v>9000</v>
      </c>
      <c r="S152" s="20" t="s">
        <v>33</v>
      </c>
      <c r="T152" s="21" t="s">
        <v>33</v>
      </c>
      <c r="U152" s="19">
        <v>0</v>
      </c>
      <c r="V152" s="17" t="s">
        <v>33</v>
      </c>
      <c r="W152" s="22" t="s">
        <v>34</v>
      </c>
      <c r="X152" s="23" t="str">
        <f t="shared" si="19"/>
        <v>E</v>
      </c>
      <c r="Y152" s="17">
        <v>0</v>
      </c>
      <c r="Z152" s="17">
        <v>0</v>
      </c>
      <c r="AA152" s="17">
        <v>0</v>
      </c>
      <c r="AB152" s="17">
        <v>0</v>
      </c>
      <c r="AC152" s="15" t="s">
        <v>35</v>
      </c>
    </row>
    <row r="153" spans="1:29">
      <c r="A153" s="13" t="str">
        <f t="shared" si="16"/>
        <v>ZeroZero</v>
      </c>
      <c r="B153" s="14" t="s">
        <v>182</v>
      </c>
      <c r="C153" s="15" t="s">
        <v>181</v>
      </c>
      <c r="D153" s="16" t="str">
        <f t="shared" si="17"/>
        <v>--</v>
      </c>
      <c r="E153" s="18" t="str">
        <f t="shared" si="18"/>
        <v>前八週無拉料</v>
      </c>
      <c r="F153" s="16" t="str">
        <f>IFERROR(VLOOKUP(B153,#REF!,6,FALSE),"")</f>
        <v/>
      </c>
      <c r="G153" s="17">
        <v>0</v>
      </c>
      <c r="H153" s="17">
        <v>0</v>
      </c>
      <c r="I153" s="17" t="str">
        <f>IFERROR(VLOOKUP(B153,#REF!,9,FALSE),"")</f>
        <v/>
      </c>
      <c r="J153" s="17">
        <v>27500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25000</v>
      </c>
      <c r="Q153" s="17">
        <v>2500</v>
      </c>
      <c r="R153" s="19">
        <v>27500</v>
      </c>
      <c r="S153" s="20" t="s">
        <v>33</v>
      </c>
      <c r="T153" s="21" t="s">
        <v>33</v>
      </c>
      <c r="U153" s="19">
        <v>0</v>
      </c>
      <c r="V153" s="17" t="s">
        <v>33</v>
      </c>
      <c r="W153" s="22" t="s">
        <v>34</v>
      </c>
      <c r="X153" s="23" t="str">
        <f t="shared" si="19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35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2017-03-14T05:23:56Z</dcterms:modified>
</cp:coreProperties>
</file>