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1" i="1"/>
  <c r="B71"/>
  <c r="O71" l="1"/>
  <c r="S71" l="1"/>
  <c r="Q71"/>
  <c r="P71"/>
  <c r="L71"/>
  <c r="I71"/>
  <c r="G71"/>
  <c r="F71"/>
  <c r="E71"/>
  <c r="AD71" l="1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68"/>
  <c r="S68"/>
  <c r="Q68"/>
  <c r="P68"/>
  <c r="O68"/>
  <c r="L68"/>
  <c r="I68"/>
  <c r="H68"/>
  <c r="G68"/>
  <c r="F68"/>
  <c r="E68"/>
  <c r="B68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52"/>
  <c r="S52"/>
  <c r="Q52"/>
  <c r="P52"/>
  <c r="O52"/>
  <c r="L52"/>
  <c r="I52"/>
  <c r="H52"/>
  <c r="G52"/>
  <c r="F52"/>
  <c r="E52"/>
  <c r="B52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4"/>
  <c r="S4"/>
  <c r="Q4"/>
  <c r="P4"/>
  <c r="O4"/>
  <c r="L4"/>
  <c r="I4"/>
  <c r="H4"/>
  <c r="G4"/>
  <c r="F4"/>
  <c r="E4"/>
  <c r="B4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57"/>
  <c r="S57"/>
  <c r="Q57"/>
  <c r="P57"/>
  <c r="O57"/>
  <c r="L57"/>
  <c r="I57"/>
  <c r="H57"/>
  <c r="G57"/>
  <c r="F57"/>
  <c r="E57"/>
  <c r="B57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35"/>
  <c r="S35"/>
  <c r="Q35"/>
  <c r="P35"/>
  <c r="O35"/>
  <c r="L35"/>
  <c r="I35"/>
  <c r="H35"/>
  <c r="G35"/>
  <c r="F35"/>
  <c r="E35"/>
  <c r="B35"/>
  <c r="AD50"/>
  <c r="S50"/>
  <c r="Q50"/>
  <c r="P50"/>
  <c r="O50"/>
  <c r="L50"/>
  <c r="I50"/>
  <c r="H50"/>
  <c r="G50"/>
  <c r="F50"/>
  <c r="E50"/>
  <c r="B50"/>
  <c r="AD48"/>
  <c r="S48"/>
  <c r="Q48"/>
  <c r="P48"/>
  <c r="O48"/>
  <c r="L48"/>
  <c r="I48"/>
  <c r="H48"/>
  <c r="G48"/>
  <c r="F48"/>
  <c r="E48"/>
  <c r="B48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2"/>
  <c r="S12"/>
  <c r="Q12"/>
  <c r="P12"/>
  <c r="O12"/>
  <c r="L12"/>
  <c r="I12"/>
  <c r="H12"/>
  <c r="G12"/>
  <c r="F12"/>
  <c r="E12"/>
  <c r="B12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24"/>
  <c r="S24"/>
  <c r="Q24"/>
  <c r="P24"/>
  <c r="O24"/>
  <c r="L24"/>
  <c r="I24"/>
  <c r="H24"/>
  <c r="G24"/>
  <c r="F24"/>
  <c r="E24"/>
  <c r="B24"/>
  <c r="AD69"/>
  <c r="S69"/>
  <c r="Q69"/>
  <c r="P69"/>
  <c r="O69"/>
  <c r="L69"/>
  <c r="I69"/>
  <c r="H69"/>
  <c r="G69"/>
  <c r="F69"/>
  <c r="E69"/>
  <c r="B69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20"/>
  <c r="S20"/>
  <c r="Q20"/>
  <c r="P20"/>
  <c r="O20"/>
  <c r="L20"/>
  <c r="I20"/>
  <c r="H20"/>
  <c r="G20"/>
  <c r="F20"/>
  <c r="E20"/>
  <c r="B20"/>
  <c r="AD190"/>
  <c r="S190"/>
  <c r="Q190"/>
  <c r="P190"/>
  <c r="O190"/>
  <c r="L190"/>
  <c r="I190"/>
  <c r="H190"/>
  <c r="G190"/>
  <c r="F190"/>
  <c r="E190"/>
  <c r="B190"/>
  <c r="AD67"/>
  <c r="S67"/>
  <c r="Q67"/>
  <c r="P67"/>
  <c r="O67"/>
  <c r="L67"/>
  <c r="I67"/>
  <c r="H67"/>
  <c r="G67"/>
  <c r="F67"/>
  <c r="E67"/>
  <c r="B67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42"/>
  <c r="S42"/>
  <c r="Q42"/>
  <c r="P42"/>
  <c r="O42"/>
  <c r="L42"/>
  <c r="I42"/>
  <c r="H42"/>
  <c r="G42"/>
  <c r="F42"/>
  <c r="E42"/>
  <c r="B42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40"/>
  <c r="S40"/>
  <c r="Q40"/>
  <c r="P40"/>
  <c r="O40"/>
  <c r="L40"/>
  <c r="I40"/>
  <c r="H40"/>
  <c r="G40"/>
  <c r="F40"/>
  <c r="E40"/>
  <c r="B40"/>
  <c r="AD184"/>
  <c r="S184"/>
  <c r="Q184"/>
  <c r="P184"/>
  <c r="O184"/>
  <c r="L184"/>
  <c r="I184"/>
  <c r="H184"/>
  <c r="G184"/>
  <c r="F184"/>
  <c r="E184"/>
  <c r="B184"/>
  <c r="AD64"/>
  <c r="S64"/>
  <c r="Q64"/>
  <c r="P64"/>
  <c r="O64"/>
  <c r="L64"/>
  <c r="I64"/>
  <c r="H64"/>
  <c r="G64"/>
  <c r="F64"/>
  <c r="E64"/>
  <c r="B64"/>
  <c r="AD183"/>
  <c r="S183"/>
  <c r="Q183"/>
  <c r="P183"/>
  <c r="O183"/>
  <c r="L183"/>
  <c r="I183"/>
  <c r="H183"/>
  <c r="G183"/>
  <c r="F183"/>
  <c r="E183"/>
  <c r="B183"/>
  <c r="AD59"/>
  <c r="S59"/>
  <c r="Q59"/>
  <c r="P59"/>
  <c r="O59"/>
  <c r="L59"/>
  <c r="I59"/>
  <c r="H59"/>
  <c r="G59"/>
  <c r="F59"/>
  <c r="E59"/>
  <c r="B59"/>
  <c r="AD60"/>
  <c r="S60"/>
  <c r="Q60"/>
  <c r="P60"/>
  <c r="O60"/>
  <c r="L60"/>
  <c r="I60"/>
  <c r="H60"/>
  <c r="G60"/>
  <c r="F60"/>
  <c r="E60"/>
  <c r="B60"/>
  <c r="AD36"/>
  <c r="S36"/>
  <c r="Q36"/>
  <c r="P36"/>
  <c r="O36"/>
  <c r="L36"/>
  <c r="I36"/>
  <c r="H36"/>
  <c r="G36"/>
  <c r="F36"/>
  <c r="E36"/>
  <c r="B36"/>
  <c r="AD182"/>
  <c r="S182"/>
  <c r="Q182"/>
  <c r="P182"/>
  <c r="O182"/>
  <c r="L182"/>
  <c r="I182"/>
  <c r="H182"/>
  <c r="G182"/>
  <c r="F182"/>
  <c r="E182"/>
  <c r="B182"/>
  <c r="AD30"/>
  <c r="S30"/>
  <c r="Q30"/>
  <c r="P30"/>
  <c r="O30"/>
  <c r="L30"/>
  <c r="I30"/>
  <c r="H30"/>
  <c r="G30"/>
  <c r="F30"/>
  <c r="E30"/>
  <c r="B30"/>
  <c r="AD181"/>
  <c r="S181"/>
  <c r="Q181"/>
  <c r="P181"/>
  <c r="O181"/>
  <c r="L181"/>
  <c r="I181"/>
  <c r="H181"/>
  <c r="G181"/>
  <c r="F181"/>
  <c r="E181"/>
  <c r="B181"/>
  <c r="AD45"/>
  <c r="S45"/>
  <c r="Q45"/>
  <c r="P45"/>
  <c r="O45"/>
  <c r="L45"/>
  <c r="I45"/>
  <c r="H45"/>
  <c r="G45"/>
  <c r="F45"/>
  <c r="E45"/>
  <c r="B45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62"/>
  <c r="S62"/>
  <c r="Q62"/>
  <c r="P62"/>
  <c r="O62"/>
  <c r="L62"/>
  <c r="I62"/>
  <c r="H62"/>
  <c r="G62"/>
  <c r="F62"/>
  <c r="E62"/>
  <c r="B62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47"/>
  <c r="S47"/>
  <c r="Q47"/>
  <c r="P47"/>
  <c r="O47"/>
  <c r="L47"/>
  <c r="I47"/>
  <c r="H47"/>
  <c r="G47"/>
  <c r="F47"/>
  <c r="E47"/>
  <c r="B47"/>
  <c r="AD176"/>
  <c r="S176"/>
  <c r="Q176"/>
  <c r="P176"/>
  <c r="O176"/>
  <c r="L176"/>
  <c r="I176"/>
  <c r="H176"/>
  <c r="G176"/>
  <c r="F176"/>
  <c r="E176"/>
  <c r="B176"/>
  <c r="AD43"/>
  <c r="S43"/>
  <c r="Q43"/>
  <c r="P43"/>
  <c r="O43"/>
  <c r="L43"/>
  <c r="I43"/>
  <c r="H43"/>
  <c r="G43"/>
  <c r="F43"/>
  <c r="E43"/>
  <c r="B43"/>
  <c r="AD54"/>
  <c r="S54"/>
  <c r="Q54"/>
  <c r="P54"/>
  <c r="O54"/>
  <c r="L54"/>
  <c r="I54"/>
  <c r="H54"/>
  <c r="G54"/>
  <c r="F54"/>
  <c r="E54"/>
  <c r="B54"/>
  <c r="AD175"/>
  <c r="S175"/>
  <c r="Q175"/>
  <c r="P175"/>
  <c r="O175"/>
  <c r="L175"/>
  <c r="I175"/>
  <c r="H175"/>
  <c r="G175"/>
  <c r="F175"/>
  <c r="E175"/>
  <c r="B175"/>
  <c r="AD61"/>
  <c r="S61"/>
  <c r="Q61"/>
  <c r="P61"/>
  <c r="O61"/>
  <c r="L61"/>
  <c r="I61"/>
  <c r="H61"/>
  <c r="G61"/>
  <c r="F61"/>
  <c r="E61"/>
  <c r="B61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6"/>
  <c r="S16"/>
  <c r="Q16"/>
  <c r="P16"/>
  <c r="O16"/>
  <c r="L16"/>
  <c r="I16"/>
  <c r="H16"/>
  <c r="G16"/>
  <c r="F16"/>
  <c r="E16"/>
  <c r="B16"/>
  <c r="AD66"/>
  <c r="S66"/>
  <c r="Q66"/>
  <c r="P66"/>
  <c r="O66"/>
  <c r="L66"/>
  <c r="I66"/>
  <c r="H66"/>
  <c r="G66"/>
  <c r="F66"/>
  <c r="E66"/>
  <c r="B66"/>
  <c r="AD70"/>
  <c r="S70"/>
  <c r="Q70"/>
  <c r="P70"/>
  <c r="O70"/>
  <c r="L70"/>
  <c r="I70"/>
  <c r="H70"/>
  <c r="G70"/>
  <c r="F70"/>
  <c r="E70"/>
  <c r="B70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41"/>
  <c r="S41"/>
  <c r="Q41"/>
  <c r="P41"/>
  <c r="O41"/>
  <c r="L41"/>
  <c r="I41"/>
  <c r="H41"/>
  <c r="G41"/>
  <c r="F41"/>
  <c r="E41"/>
  <c r="B41"/>
  <c r="AD28"/>
  <c r="S28"/>
  <c r="Q28"/>
  <c r="P28"/>
  <c r="O28"/>
  <c r="L28"/>
  <c r="I28"/>
  <c r="H28"/>
  <c r="G28"/>
  <c r="F28"/>
  <c r="E28"/>
  <c r="B28"/>
  <c r="AD33"/>
  <c r="S33"/>
  <c r="Q33"/>
  <c r="P33"/>
  <c r="O33"/>
  <c r="L33"/>
  <c r="I33"/>
  <c r="H33"/>
  <c r="G33"/>
  <c r="F33"/>
  <c r="E33"/>
  <c r="B33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23"/>
  <c r="S23"/>
  <c r="Q23"/>
  <c r="P23"/>
  <c r="O23"/>
  <c r="L23"/>
  <c r="I23"/>
  <c r="H23"/>
  <c r="G23"/>
  <c r="F23"/>
  <c r="E23"/>
  <c r="B23"/>
  <c r="AD53"/>
  <c r="S53"/>
  <c r="Q53"/>
  <c r="P53"/>
  <c r="O53"/>
  <c r="L53"/>
  <c r="I53"/>
  <c r="H53"/>
  <c r="G53"/>
  <c r="F53"/>
  <c r="E53"/>
  <c r="B53"/>
  <c r="AD151"/>
  <c r="S151"/>
  <c r="Q151"/>
  <c r="P151"/>
  <c r="O151"/>
  <c r="L151"/>
  <c r="I151"/>
  <c r="H151"/>
  <c r="G151"/>
  <c r="F151"/>
  <c r="E151"/>
  <c r="B151"/>
  <c r="AD65"/>
  <c r="S65"/>
  <c r="Q65"/>
  <c r="P65"/>
  <c r="O65"/>
  <c r="L65"/>
  <c r="I65"/>
  <c r="H65"/>
  <c r="G65"/>
  <c r="F65"/>
  <c r="E65"/>
  <c r="B65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58"/>
  <c r="S58"/>
  <c r="Q58"/>
  <c r="P58"/>
  <c r="O58"/>
  <c r="L58"/>
  <c r="I58"/>
  <c r="H58"/>
  <c r="G58"/>
  <c r="F58"/>
  <c r="E58"/>
  <c r="B58"/>
  <c r="AD51"/>
  <c r="S51"/>
  <c r="Q51"/>
  <c r="P51"/>
  <c r="O51"/>
  <c r="L51"/>
  <c r="I51"/>
  <c r="H51"/>
  <c r="G51"/>
  <c r="F51"/>
  <c r="E51"/>
  <c r="B51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3"/>
  <c r="S13"/>
  <c r="Q13"/>
  <c r="P13"/>
  <c r="O13"/>
  <c r="L13"/>
  <c r="I13"/>
  <c r="H13"/>
  <c r="G13"/>
  <c r="F13"/>
  <c r="E13"/>
  <c r="B13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46"/>
  <c r="S46"/>
  <c r="Q46"/>
  <c r="P46"/>
  <c r="O46"/>
  <c r="L46"/>
  <c r="I46"/>
  <c r="H46"/>
  <c r="G46"/>
  <c r="F46"/>
  <c r="E46"/>
  <c r="B46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5"/>
  <c r="S15"/>
  <c r="Q15"/>
  <c r="P15"/>
  <c r="O15"/>
  <c r="L15"/>
  <c r="I15"/>
  <c r="H15"/>
  <c r="G15"/>
  <c r="F15"/>
  <c r="E15"/>
  <c r="B15"/>
  <c r="AD133"/>
  <c r="S133"/>
  <c r="Q133"/>
  <c r="P133"/>
  <c r="O133"/>
  <c r="L133"/>
  <c r="I133"/>
  <c r="H133"/>
  <c r="G133"/>
  <c r="F133"/>
  <c r="E133"/>
  <c r="B133"/>
  <c r="AD55"/>
  <c r="S55"/>
  <c r="Q55"/>
  <c r="P55"/>
  <c r="O55"/>
  <c r="L55"/>
  <c r="I55"/>
  <c r="H55"/>
  <c r="G55"/>
  <c r="F55"/>
  <c r="E55"/>
  <c r="B55"/>
  <c r="AD5"/>
  <c r="S5"/>
  <c r="Q5"/>
  <c r="P5"/>
  <c r="O5"/>
  <c r="L5"/>
  <c r="I5"/>
  <c r="H5"/>
  <c r="G5"/>
  <c r="F5"/>
  <c r="E5"/>
  <c r="B5"/>
  <c r="AD132"/>
  <c r="S132"/>
  <c r="Q132"/>
  <c r="P132"/>
  <c r="O132"/>
  <c r="L132"/>
  <c r="I132"/>
  <c r="H132"/>
  <c r="G132"/>
  <c r="F132"/>
  <c r="E132"/>
  <c r="B132"/>
  <c r="AD38"/>
  <c r="S38"/>
  <c r="Q38"/>
  <c r="P38"/>
  <c r="O38"/>
  <c r="L38"/>
  <c r="I38"/>
  <c r="H38"/>
  <c r="G38"/>
  <c r="F38"/>
  <c r="E38"/>
  <c r="B38"/>
  <c r="AD10"/>
  <c r="S10"/>
  <c r="Q10"/>
  <c r="P10"/>
  <c r="O10"/>
  <c r="L10"/>
  <c r="I10"/>
  <c r="H10"/>
  <c r="G10"/>
  <c r="F10"/>
  <c r="E10"/>
  <c r="B10"/>
  <c r="AD29"/>
  <c r="S29"/>
  <c r="Q29"/>
  <c r="P29"/>
  <c r="O29"/>
  <c r="L29"/>
  <c r="I29"/>
  <c r="H29"/>
  <c r="G29"/>
  <c r="F29"/>
  <c r="E29"/>
  <c r="B29"/>
  <c r="AD6"/>
  <c r="S6"/>
  <c r="Q6"/>
  <c r="P6"/>
  <c r="O6"/>
  <c r="L6"/>
  <c r="I6"/>
  <c r="H6"/>
  <c r="G6"/>
  <c r="F6"/>
  <c r="E6"/>
  <c r="B6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25"/>
  <c r="S25"/>
  <c r="Q25"/>
  <c r="P25"/>
  <c r="O25"/>
  <c r="L25"/>
  <c r="I25"/>
  <c r="H25"/>
  <c r="G25"/>
  <c r="F25"/>
  <c r="E25"/>
  <c r="B25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8"/>
  <c r="S8"/>
  <c r="Q8"/>
  <c r="P8"/>
  <c r="O8"/>
  <c r="L8"/>
  <c r="I8"/>
  <c r="H8"/>
  <c r="G8"/>
  <c r="F8"/>
  <c r="E8"/>
  <c r="B8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44"/>
  <c r="S44"/>
  <c r="Q44"/>
  <c r="P44"/>
  <c r="O44"/>
  <c r="L44"/>
  <c r="I44"/>
  <c r="H44"/>
  <c r="G44"/>
  <c r="F44"/>
  <c r="E44"/>
  <c r="B44"/>
  <c r="AD113"/>
  <c r="S113"/>
  <c r="Q113"/>
  <c r="P113"/>
  <c r="O113"/>
  <c r="L113"/>
  <c r="I113"/>
  <c r="H113"/>
  <c r="G113"/>
  <c r="F113"/>
  <c r="E113"/>
  <c r="B113"/>
  <c r="AD31"/>
  <c r="S31"/>
  <c r="Q31"/>
  <c r="P31"/>
  <c r="O31"/>
  <c r="L31"/>
  <c r="I31"/>
  <c r="H31"/>
  <c r="G31"/>
  <c r="F31"/>
  <c r="E31"/>
  <c r="B31"/>
  <c r="AD37"/>
  <c r="S37"/>
  <c r="Q37"/>
  <c r="P37"/>
  <c r="O37"/>
  <c r="L37"/>
  <c r="I37"/>
  <c r="H37"/>
  <c r="G37"/>
  <c r="F37"/>
  <c r="E37"/>
  <c r="B37"/>
  <c r="AD112"/>
  <c r="S112"/>
  <c r="Q112"/>
  <c r="P112"/>
  <c r="O112"/>
  <c r="L112"/>
  <c r="I112"/>
  <c r="H112"/>
  <c r="G112"/>
  <c r="F112"/>
  <c r="E112"/>
  <c r="B112"/>
  <c r="AD34"/>
  <c r="S34"/>
  <c r="Q34"/>
  <c r="P34"/>
  <c r="O34"/>
  <c r="L34"/>
  <c r="I34"/>
  <c r="H34"/>
  <c r="G34"/>
  <c r="F34"/>
  <c r="E34"/>
  <c r="B34"/>
  <c r="AD11"/>
  <c r="S11"/>
  <c r="Q11"/>
  <c r="P11"/>
  <c r="O11"/>
  <c r="L11"/>
  <c r="I11"/>
  <c r="H11"/>
  <c r="G11"/>
  <c r="F11"/>
  <c r="E11"/>
  <c r="B11"/>
  <c r="AD22"/>
  <c r="S22"/>
  <c r="Q22"/>
  <c r="P22"/>
  <c r="O22"/>
  <c r="L22"/>
  <c r="I22"/>
  <c r="H22"/>
  <c r="G22"/>
  <c r="F22"/>
  <c r="E22"/>
  <c r="B22"/>
  <c r="AD111"/>
  <c r="S111"/>
  <c r="Q111"/>
  <c r="P111"/>
  <c r="O111"/>
  <c r="L111"/>
  <c r="I111"/>
  <c r="H111"/>
  <c r="G111"/>
  <c r="F111"/>
  <c r="E111"/>
  <c r="B111"/>
  <c r="AD7"/>
  <c r="S7"/>
  <c r="Q7"/>
  <c r="P7"/>
  <c r="O7"/>
  <c r="L7"/>
  <c r="I7"/>
  <c r="H7"/>
  <c r="G7"/>
  <c r="F7"/>
  <c r="E7"/>
  <c r="B7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4"/>
  <c r="S14"/>
  <c r="Q14"/>
  <c r="P14"/>
  <c r="O14"/>
  <c r="L14"/>
  <c r="I14"/>
  <c r="H14"/>
  <c r="G14"/>
  <c r="F14"/>
  <c r="E14"/>
  <c r="B14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26"/>
  <c r="S26"/>
  <c r="Q26"/>
  <c r="P26"/>
  <c r="O26"/>
  <c r="L26"/>
  <c r="I26"/>
  <c r="H26"/>
  <c r="G26"/>
  <c r="F26"/>
  <c r="E26"/>
  <c r="B26"/>
  <c r="AD18"/>
  <c r="S18"/>
  <c r="Q18"/>
  <c r="P18"/>
  <c r="O18"/>
  <c r="L18"/>
  <c r="I18"/>
  <c r="H18"/>
  <c r="G18"/>
  <c r="F18"/>
  <c r="E18"/>
  <c r="B18"/>
  <c r="AD32"/>
  <c r="S32"/>
  <c r="Q32"/>
  <c r="P32"/>
  <c r="O32"/>
  <c r="L32"/>
  <c r="I32"/>
  <c r="H32"/>
  <c r="G32"/>
  <c r="F32"/>
  <c r="E32"/>
  <c r="B32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56"/>
  <c r="S56"/>
  <c r="Q56"/>
  <c r="P56"/>
  <c r="O56"/>
  <c r="L56"/>
  <c r="I56"/>
  <c r="H56"/>
  <c r="G56"/>
  <c r="F56"/>
  <c r="E56"/>
  <c r="B56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"/>
  <c r="S9"/>
  <c r="Q9"/>
  <c r="P9"/>
  <c r="O9"/>
  <c r="L9"/>
  <c r="I9"/>
  <c r="H9"/>
  <c r="G9"/>
  <c r="F9"/>
  <c r="E9"/>
  <c r="B9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63"/>
  <c r="S63"/>
  <c r="Q63"/>
  <c r="P63"/>
  <c r="O63"/>
  <c r="L63"/>
  <c r="I63"/>
  <c r="H63"/>
  <c r="G63"/>
  <c r="F63"/>
  <c r="E63"/>
  <c r="B63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21"/>
  <c r="S21"/>
  <c r="Q21"/>
  <c r="P21"/>
  <c r="O21"/>
  <c r="L21"/>
  <c r="I21"/>
  <c r="H21"/>
  <c r="G21"/>
  <c r="F21"/>
  <c r="E21"/>
  <c r="B21"/>
  <c r="AD27"/>
  <c r="S27"/>
  <c r="Q27"/>
  <c r="P27"/>
  <c r="O27"/>
  <c r="L27"/>
  <c r="I27"/>
  <c r="H27"/>
  <c r="G27"/>
  <c r="F27"/>
  <c r="E27"/>
  <c r="B2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39"/>
  <c r="S39"/>
  <c r="Q39"/>
  <c r="P39"/>
  <c r="O39"/>
  <c r="L39"/>
  <c r="I39"/>
  <c r="H39"/>
  <c r="G39"/>
  <c r="F39"/>
  <c r="E39"/>
  <c r="B39"/>
  <c r="AD83"/>
  <c r="S83"/>
  <c r="Q83"/>
  <c r="P83"/>
  <c r="O83"/>
  <c r="L83"/>
  <c r="I83"/>
  <c r="H83"/>
  <c r="G83"/>
  <c r="F83"/>
  <c r="E83"/>
  <c r="B83"/>
  <c r="AD49"/>
  <c r="S49"/>
  <c r="Q49"/>
  <c r="P49"/>
  <c r="O49"/>
  <c r="L49"/>
  <c r="I49"/>
  <c r="H49"/>
  <c r="G49"/>
  <c r="F49"/>
  <c r="E49"/>
  <c r="B49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17"/>
  <c r="S17"/>
  <c r="Q17"/>
  <c r="P17"/>
  <c r="O17"/>
  <c r="L17"/>
  <c r="I17"/>
  <c r="H17"/>
  <c r="G17"/>
  <c r="F17"/>
  <c r="E17"/>
  <c r="B1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19"/>
  <c r="S19"/>
  <c r="Q19"/>
  <c r="P19"/>
  <c r="O19"/>
  <c r="L19"/>
  <c r="I19"/>
  <c r="H19"/>
  <c r="G19"/>
  <c r="F19"/>
  <c r="E19"/>
  <c r="B19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</calcChain>
</file>

<file path=xl/sharedStrings.xml><?xml version="1.0" encoding="utf-8"?>
<sst xmlns="http://schemas.openxmlformats.org/spreadsheetml/2006/main" count="1272" uniqueCount="289">
  <si>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</si>
  <si>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</si>
  <si>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</si>
  <si>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</si>
  <si>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</si>
  <si>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</si>
  <si>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</si>
  <si>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</si>
  <si>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</si>
  <si>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</si>
  <si>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</si>
  <si>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</si>
  <si>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</si>
  <si>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</si>
  <si>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</si>
  <si>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</si>
  <si>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</si>
  <si>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</si>
  <si>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</si>
  <si>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</si>
  <si>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</si>
  <si>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</si>
  <si>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</si>
  <si>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</si>
  <si>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</si>
  <si>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</si>
  <si>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</si>
  <si>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</si>
  <si>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</si>
  <si>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</si>
  <si>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</si>
  <si>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</si>
  <si>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</si>
  <si>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</si>
  <si>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</si>
  <si>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</si>
  <si>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</si>
  <si>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01:33</t>
  </si>
  <si>
    <t>AITG</t>
  </si>
  <si>
    <t/>
  </si>
  <si>
    <t>MP5003EQ-LF-Z</t>
  </si>
  <si>
    <t>MPS</t>
  </si>
  <si>
    <t>Lynn Kao</t>
  </si>
  <si>
    <t>E</t>
  </si>
  <si>
    <t>85464</t>
  </si>
  <si>
    <t>MP5022CGQV-Z</t>
  </si>
  <si>
    <t>MP5077GG-Z</t>
  </si>
  <si>
    <t>MPM3810GQB-Z</t>
  </si>
  <si>
    <t>MPQ8623GD-Z</t>
  </si>
  <si>
    <t>MPQ8632GV-15-Z</t>
  </si>
  <si>
    <t>F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</si>
  <si>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</si>
  <si>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</si>
  <si>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</si>
  <si>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</si>
  <si>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</si>
  <si>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</si>
  <si>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</si>
  <si>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</si>
  <si>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</si>
  <si>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</si>
  <si>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</si>
  <si>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</si>
  <si>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</si>
  <si>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</si>
  <si>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</si>
  <si>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</si>
  <si>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</si>
  <si>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</si>
  <si>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</si>
  <si>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</si>
  <si>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</si>
  <si>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</si>
  <si>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</si>
  <si>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</si>
  <si>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</si>
  <si>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</si>
  <si>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</si>
  <si>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</si>
  <si>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</si>
  <si>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</si>
  <si>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</si>
  <si>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</si>
  <si>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</si>
  <si>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</si>
  <si>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</si>
  <si>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</si>
  <si>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</si>
  <si>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</si>
  <si>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</si>
  <si>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</si>
  <si>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</si>
  <si>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</si>
  <si>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</si>
  <si>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</si>
  <si>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</si>
  <si>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</si>
  <si>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</si>
  <si>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</si>
  <si>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</si>
  <si>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</si>
  <si>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</si>
  <si>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</si>
  <si>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</si>
  <si>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</si>
  <si>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</si>
  <si>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</si>
  <si>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</si>
  <si>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</si>
  <si>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</si>
  <si>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</si>
  <si>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</si>
  <si>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</si>
  <si>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</si>
  <si>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</si>
  <si>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</si>
  <si>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</si>
  <si>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</si>
  <si>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</si>
  <si>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</si>
  <si>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</si>
  <si>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</si>
  <si>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</si>
  <si>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</si>
  <si>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</si>
  <si>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</si>
  <si>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</si>
  <si>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</si>
  <si>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</si>
  <si>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</si>
  <si>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</si>
  <si>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</si>
  <si>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</si>
  <si>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</si>
  <si>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</si>
  <si>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</si>
  <si>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</si>
  <si>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</si>
  <si>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</si>
  <si>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</si>
  <si>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</si>
  <si>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</si>
  <si>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</si>
  <si>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</si>
  <si>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</si>
  <si>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</si>
  <si>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</si>
  <si>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</si>
  <si>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</si>
  <si>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</si>
  <si>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</si>
  <si>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</si>
  <si>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</si>
  <si>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</si>
  <si>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</si>
  <si>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</si>
  <si>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</si>
  <si>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</si>
  <si>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</si>
  <si>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</si>
  <si>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</si>
  <si>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</si>
  <si>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</si>
  <si>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</si>
  <si>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SC4215ASTRT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</si>
  <si>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</si>
  <si>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</si>
  <si>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</si>
  <si>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</si>
  <si>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</si>
  <si>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</si>
  <si>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</si>
  <si>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</si>
  <si>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</si>
  <si>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</si>
  <si>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</si>
  <si>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</si>
  <si>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</si>
  <si>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</si>
  <si>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</si>
  <si>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</si>
  <si>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</si>
  <si>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</si>
  <si>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</si>
  <si>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</si>
  <si>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</si>
  <si>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</si>
  <si>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</si>
  <si>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</si>
  <si>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</si>
  <si>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</si>
  <si>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</si>
  <si>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</si>
  <si>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</si>
  <si>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</si>
  <si>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SSM6N7002BFU(RT,FT</t>
  </si>
  <si>
    <t>SSM6N7002CFU,LF(T</t>
  </si>
  <si>
    <t>SSM6N7002FU</t>
  </si>
  <si>
    <t>SSM6N7002KFU,LF(T</t>
  </si>
  <si>
    <t>SX9500IULTRT</t>
  </si>
  <si>
    <t>T2N7002BK,LM(T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</si>
  <si>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</si>
  <si>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</si>
  <si>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</si>
  <si>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</si>
  <si>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</si>
  <si>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</si>
  <si>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</si>
  <si>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</si>
  <si>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</si>
  <si>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</si>
  <si>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</si>
  <si>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</si>
  <si>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</si>
  <si>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</si>
  <si>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</si>
  <si>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</si>
  <si>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</si>
  <si>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</si>
  <si>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</si>
  <si>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TC7SET00F(5L,JFC,T</t>
  </si>
  <si>
    <t>TC7SET00FU</t>
  </si>
  <si>
    <t>TC7SET08FU</t>
  </si>
  <si>
    <t>TC7SH09FU</t>
  </si>
  <si>
    <t>TC7SH14F</t>
  </si>
  <si>
    <t>TC7SH14FU</t>
  </si>
  <si>
    <t>TC7SH17F</t>
  </si>
  <si>
    <t>TC7SH17F(T5L,JFC,T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</si>
  <si>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</si>
  <si>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</si>
  <si>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</si>
  <si>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</si>
  <si>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</si>
  <si>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</si>
  <si>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</si>
  <si>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</si>
  <si>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</si>
  <si>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</si>
  <si>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</si>
  <si>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</si>
  <si>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</si>
  <si>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</si>
  <si>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</si>
  <si>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</si>
  <si>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</si>
  <si>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</si>
  <si>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</si>
  <si>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</si>
  <si>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</si>
  <si>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</si>
  <si>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</si>
  <si>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</si>
  <si>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</si>
  <si>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</si>
  <si>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</si>
  <si>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</si>
  <si>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</si>
  <si>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</si>
  <si>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</si>
  <si>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</si>
  <si>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</si>
  <si>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</si>
  <si>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</si>
  <si>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</si>
  <si>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</si>
  <si>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</si>
  <si>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</si>
  <si>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</si>
  <si>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</si>
  <si>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</si>
  <si>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</si>
  <si>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</si>
  <si>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</si>
  <si>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</si>
  <si>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</si>
  <si>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</si>
  <si>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</si>
  <si>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</si>
  <si>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</si>
  <si>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AXK5F50347YG</t>
  </si>
  <si>
    <t>PANASONIC</t>
  </si>
  <si>
    <t>AXK750147G</t>
  </si>
  <si>
    <t>AXT530124</t>
  </si>
  <si>
    <t>AYF333135</t>
  </si>
  <si>
    <t>AYF333335</t>
  </si>
  <si>
    <t>AYF333535</t>
  </si>
  <si>
    <t>AYF530435</t>
  </si>
  <si>
    <t>AYF530635</t>
  </si>
  <si>
    <t>AYF532665T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</si>
</sst>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1" totalsRowShown="0" headerRowDxfId="36" dataDxfId="35" tableBorderDxfId="34">
  <autoFilter ref="B3:AI241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41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6348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259</v>
      </c>
      <c r="D4" s="14" t="s">
        <v>55</v>
      </c>
      <c r="E4" s="15">
        <f t="shared" ref="E4:E67" si="1">IF(AA4=0,"前八週無拉料",ROUND(M4/AA4,1))</f>
        <v>56.5</v>
      </c>
      <c r="F4" s="16">
        <f t="shared" ref="F4:F67" si="2">IF(OR(AB4=0,LEN(AB4)=0),"--",ROUND(M4/AB4,1))</f>
        <v>24.5</v>
      </c>
      <c r="G4" s="16">
        <f t="shared" ref="G4:G67" si="3">IF(AA4=0,"--",ROUND(J4/AA4,1))</f>
        <v>64.8</v>
      </c>
      <c r="H4" s="16">
        <f t="shared" ref="H4:H67" si="4">IF(OR(AB4=0,LEN(AB4)=0),"--",ROUND(J4/AB4,1))</f>
        <v>28.1</v>
      </c>
      <c r="I4" s="17" t="str">
        <f>IFERROR(VLOOKUP(C4,#REF!,8,FALSE),"")</f>
        <v/>
      </c>
      <c r="J4" s="18">
        <v>1588000</v>
      </c>
      <c r="K4" s="18">
        <v>1588000</v>
      </c>
      <c r="L4" s="17" t="str">
        <f>IFERROR(VLOOKUP(C4,#REF!,11,FALSE),"")</f>
        <v/>
      </c>
      <c r="M4" s="18">
        <v>1384000</v>
      </c>
      <c r="N4" s="19" t="s">
        <v>56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652000</v>
      </c>
      <c r="U4" s="18">
        <v>0</v>
      </c>
      <c r="V4" s="18">
        <v>732000</v>
      </c>
      <c r="W4" s="18">
        <v>0</v>
      </c>
      <c r="X4" s="22">
        <v>2972000</v>
      </c>
      <c r="Y4" s="16">
        <v>121.3</v>
      </c>
      <c r="Z4" s="23">
        <v>52.6</v>
      </c>
      <c r="AA4" s="22">
        <v>24500</v>
      </c>
      <c r="AB4" s="18">
        <v>56513</v>
      </c>
      <c r="AC4" s="24">
        <v>2.2999999999999998</v>
      </c>
      <c r="AD4" s="25">
        <f t="shared" ref="AD4:AD67" si="5">IF($AC4="E","E",IF($AC4="F","F",IF($AC4&lt;0.5,50,IF($AC4&lt;2,100,150))))</f>
        <v>150</v>
      </c>
      <c r="AE4" s="18">
        <v>323704</v>
      </c>
      <c r="AF4" s="18">
        <v>184915</v>
      </c>
      <c r="AG4" s="18">
        <v>193550</v>
      </c>
      <c r="AH4" s="18">
        <v>0</v>
      </c>
      <c r="AI4" s="14" t="s">
        <v>44</v>
      </c>
    </row>
    <row r="5" spans="1:35" ht="16.5" customHeight="1">
      <c r="A5">
        <v>6433</v>
      </c>
      <c r="B5" s="12" t="str">
        <f t="shared" si="0"/>
        <v>OverStock</v>
      </c>
      <c r="C5" s="13" t="s">
        <v>136</v>
      </c>
      <c r="D5" s="14" t="s">
        <v>62</v>
      </c>
      <c r="E5" s="15">
        <f t="shared" si="1"/>
        <v>10.8</v>
      </c>
      <c r="F5" s="16">
        <f t="shared" si="2"/>
        <v>11.2</v>
      </c>
      <c r="G5" s="16">
        <f t="shared" si="3"/>
        <v>23.5</v>
      </c>
      <c r="H5" s="16">
        <f t="shared" si="4"/>
        <v>24.3</v>
      </c>
      <c r="I5" s="17" t="str">
        <f>IFERROR(VLOOKUP(C5,#REF!,8,FALSE),"")</f>
        <v/>
      </c>
      <c r="J5" s="18">
        <v>6741000</v>
      </c>
      <c r="K5" s="18">
        <v>921000</v>
      </c>
      <c r="L5" s="17" t="str">
        <f>IFERROR(VLOOKUP(C5,#REF!,11,FALSE),"")</f>
        <v/>
      </c>
      <c r="M5" s="18">
        <v>3111000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99000</v>
      </c>
      <c r="U5" s="18">
        <v>0</v>
      </c>
      <c r="V5" s="18">
        <v>3012000</v>
      </c>
      <c r="W5" s="18">
        <v>0</v>
      </c>
      <c r="X5" s="22">
        <v>9852000</v>
      </c>
      <c r="Y5" s="16">
        <v>34.299999999999997</v>
      </c>
      <c r="Z5" s="23">
        <v>35.6</v>
      </c>
      <c r="AA5" s="22">
        <v>286875</v>
      </c>
      <c r="AB5" s="18">
        <v>276993</v>
      </c>
      <c r="AC5" s="24">
        <v>1</v>
      </c>
      <c r="AD5" s="25">
        <f t="shared" si="5"/>
        <v>100</v>
      </c>
      <c r="AE5" s="18">
        <v>1678152</v>
      </c>
      <c r="AF5" s="18">
        <v>814784</v>
      </c>
      <c r="AG5" s="18">
        <v>749404</v>
      </c>
      <c r="AH5" s="18">
        <v>0</v>
      </c>
      <c r="AI5" s="14" t="s">
        <v>44</v>
      </c>
    </row>
    <row r="6" spans="1:35" ht="16.5" customHeight="1">
      <c r="A6">
        <v>5357</v>
      </c>
      <c r="B6" s="12" t="str">
        <f t="shared" si="0"/>
        <v>OverStock</v>
      </c>
      <c r="C6" s="13" t="s">
        <v>131</v>
      </c>
      <c r="D6" s="14" t="s">
        <v>62</v>
      </c>
      <c r="E6" s="15">
        <f t="shared" si="1"/>
        <v>15.2</v>
      </c>
      <c r="F6" s="16">
        <f t="shared" si="2"/>
        <v>10</v>
      </c>
      <c r="G6" s="16">
        <f t="shared" si="3"/>
        <v>38.700000000000003</v>
      </c>
      <c r="H6" s="16">
        <f t="shared" si="4"/>
        <v>25.4</v>
      </c>
      <c r="I6" s="17" t="str">
        <f>IFERROR(VLOOKUP(C6,#REF!,8,FALSE),"")</f>
        <v/>
      </c>
      <c r="J6" s="18">
        <v>6235000</v>
      </c>
      <c r="K6" s="18">
        <v>1655000</v>
      </c>
      <c r="L6" s="17" t="str">
        <f>IFERROR(VLOOKUP(C6,#REF!,11,FALSE),"")</f>
        <v/>
      </c>
      <c r="M6" s="18">
        <v>2458000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43000</v>
      </c>
      <c r="U6" s="18">
        <v>0</v>
      </c>
      <c r="V6" s="18">
        <v>2415000</v>
      </c>
      <c r="W6" s="18">
        <v>0</v>
      </c>
      <c r="X6" s="22">
        <v>8693000</v>
      </c>
      <c r="Y6" s="16">
        <v>53.9</v>
      </c>
      <c r="Z6" s="23">
        <v>35.5</v>
      </c>
      <c r="AA6" s="22">
        <v>161250</v>
      </c>
      <c r="AB6" s="18">
        <v>245053</v>
      </c>
      <c r="AC6" s="24">
        <v>1.5</v>
      </c>
      <c r="AD6" s="25">
        <f t="shared" si="5"/>
        <v>100</v>
      </c>
      <c r="AE6" s="18">
        <v>1480810</v>
      </c>
      <c r="AF6" s="18">
        <v>724671</v>
      </c>
      <c r="AG6" s="18">
        <v>715929</v>
      </c>
      <c r="AH6" s="18">
        <v>0</v>
      </c>
      <c r="AI6" s="14" t="s">
        <v>44</v>
      </c>
    </row>
    <row r="7" spans="1:35" ht="16.5" customHeight="1">
      <c r="A7">
        <v>8537</v>
      </c>
      <c r="B7" s="12" t="str">
        <f t="shared" si="0"/>
        <v>OverStock</v>
      </c>
      <c r="C7" s="13" t="s">
        <v>101</v>
      </c>
      <c r="D7" s="14" t="s">
        <v>62</v>
      </c>
      <c r="E7" s="15">
        <f t="shared" si="1"/>
        <v>552</v>
      </c>
      <c r="F7" s="16">
        <f t="shared" si="2"/>
        <v>104.4</v>
      </c>
      <c r="G7" s="16">
        <f t="shared" si="3"/>
        <v>360</v>
      </c>
      <c r="H7" s="16">
        <f t="shared" si="4"/>
        <v>68.099999999999994</v>
      </c>
      <c r="I7" s="17" t="str">
        <f>IFERROR(VLOOKUP(C7,#REF!,8,FALSE),"")</f>
        <v/>
      </c>
      <c r="J7" s="18">
        <v>270000</v>
      </c>
      <c r="K7" s="18">
        <v>0</v>
      </c>
      <c r="L7" s="17" t="str">
        <f>IFERROR(VLOOKUP(C7,#REF!,11,FALSE),"")</f>
        <v/>
      </c>
      <c r="M7" s="18">
        <v>414000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240000</v>
      </c>
      <c r="U7" s="18">
        <v>0</v>
      </c>
      <c r="V7" s="18">
        <v>174000</v>
      </c>
      <c r="W7" s="18">
        <v>0</v>
      </c>
      <c r="X7" s="22">
        <v>684000</v>
      </c>
      <c r="Y7" s="16">
        <v>912</v>
      </c>
      <c r="Z7" s="23">
        <v>172.4</v>
      </c>
      <c r="AA7" s="22">
        <v>750</v>
      </c>
      <c r="AB7" s="18">
        <v>3967</v>
      </c>
      <c r="AC7" s="24">
        <v>5.3</v>
      </c>
      <c r="AD7" s="25">
        <f t="shared" si="5"/>
        <v>150</v>
      </c>
      <c r="AE7" s="18">
        <v>28716</v>
      </c>
      <c r="AF7" s="18">
        <v>6984</v>
      </c>
      <c r="AG7" s="18">
        <v>3200</v>
      </c>
      <c r="AH7" s="18">
        <v>0</v>
      </c>
      <c r="AI7" s="14" t="s">
        <v>44</v>
      </c>
    </row>
    <row r="8" spans="1:35" ht="16.5" customHeight="1">
      <c r="A8">
        <v>6354</v>
      </c>
      <c r="B8" s="12" t="str">
        <f t="shared" si="0"/>
        <v>OverStock</v>
      </c>
      <c r="C8" s="13" t="s">
        <v>122</v>
      </c>
      <c r="D8" s="14" t="s">
        <v>62</v>
      </c>
      <c r="E8" s="15">
        <f t="shared" si="1"/>
        <v>26.7</v>
      </c>
      <c r="F8" s="16">
        <f t="shared" si="2"/>
        <v>16.399999999999999</v>
      </c>
      <c r="G8" s="16">
        <f t="shared" si="3"/>
        <v>18.899999999999999</v>
      </c>
      <c r="H8" s="16">
        <f t="shared" si="4"/>
        <v>11.6</v>
      </c>
      <c r="I8" s="17" t="str">
        <f>IFERROR(VLOOKUP(C8,#REF!,8,FALSE),"")</f>
        <v/>
      </c>
      <c r="J8" s="18">
        <v>2250000</v>
      </c>
      <c r="K8" s="18">
        <v>0</v>
      </c>
      <c r="L8" s="17" t="str">
        <f>IFERROR(VLOOKUP(C8,#REF!,11,FALSE),"")</f>
        <v/>
      </c>
      <c r="M8" s="18">
        <v>3170000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950000</v>
      </c>
      <c r="U8" s="18">
        <v>0</v>
      </c>
      <c r="V8" s="18">
        <v>2220000</v>
      </c>
      <c r="W8" s="18">
        <v>0</v>
      </c>
      <c r="X8" s="22">
        <v>5420000</v>
      </c>
      <c r="Y8" s="16">
        <v>45.6</v>
      </c>
      <c r="Z8" s="23">
        <v>28</v>
      </c>
      <c r="AA8" s="22">
        <v>118750</v>
      </c>
      <c r="AB8" s="18">
        <v>193483</v>
      </c>
      <c r="AC8" s="24">
        <v>1.6</v>
      </c>
      <c r="AD8" s="25">
        <f t="shared" si="5"/>
        <v>100</v>
      </c>
      <c r="AE8" s="18">
        <v>1189177</v>
      </c>
      <c r="AF8" s="18">
        <v>552166</v>
      </c>
      <c r="AG8" s="18">
        <v>558157</v>
      </c>
      <c r="AH8" s="18">
        <v>0</v>
      </c>
      <c r="AI8" s="14" t="s">
        <v>44</v>
      </c>
    </row>
    <row r="9" spans="1:35" ht="16.5" customHeight="1">
      <c r="A9">
        <v>6352</v>
      </c>
      <c r="B9" s="12" t="str">
        <f t="shared" si="0"/>
        <v>OverStock</v>
      </c>
      <c r="C9" s="13" t="s">
        <v>78</v>
      </c>
      <c r="D9" s="14" t="s">
        <v>62</v>
      </c>
      <c r="E9" s="15">
        <f t="shared" si="1"/>
        <v>23.4</v>
      </c>
      <c r="F9" s="16">
        <f t="shared" si="2"/>
        <v>17.600000000000001</v>
      </c>
      <c r="G9" s="16">
        <f t="shared" si="3"/>
        <v>20.7</v>
      </c>
      <c r="H9" s="16">
        <f t="shared" si="4"/>
        <v>15.6</v>
      </c>
      <c r="I9" s="17" t="str">
        <f>IFERROR(VLOOKUP(C9,#REF!,8,FALSE),"")</f>
        <v/>
      </c>
      <c r="J9" s="18">
        <v>1218000</v>
      </c>
      <c r="K9" s="18">
        <v>78000</v>
      </c>
      <c r="L9" s="17" t="str">
        <f>IFERROR(VLOOKUP(C9,#REF!,11,FALSE),"")</f>
        <v/>
      </c>
      <c r="M9" s="18">
        <v>1377000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285000</v>
      </c>
      <c r="U9" s="18">
        <v>0</v>
      </c>
      <c r="V9" s="18">
        <v>1092000</v>
      </c>
      <c r="W9" s="18">
        <v>0</v>
      </c>
      <c r="X9" s="22">
        <v>2595000</v>
      </c>
      <c r="Y9" s="16">
        <v>44.1</v>
      </c>
      <c r="Z9" s="23">
        <v>33.200000000000003</v>
      </c>
      <c r="AA9" s="22">
        <v>58875</v>
      </c>
      <c r="AB9" s="18">
        <v>78121</v>
      </c>
      <c r="AC9" s="24">
        <v>1.3</v>
      </c>
      <c r="AD9" s="25">
        <f t="shared" si="5"/>
        <v>100</v>
      </c>
      <c r="AE9" s="18">
        <v>452578</v>
      </c>
      <c r="AF9" s="18">
        <v>252872</v>
      </c>
      <c r="AG9" s="18">
        <v>234316</v>
      </c>
      <c r="AH9" s="18">
        <v>2031</v>
      </c>
      <c r="AI9" s="14" t="s">
        <v>44</v>
      </c>
    </row>
    <row r="10" spans="1:35" ht="16.5" customHeight="1">
      <c r="A10">
        <v>8910</v>
      </c>
      <c r="B10" s="12" t="str">
        <f t="shared" si="0"/>
        <v>OverStock</v>
      </c>
      <c r="C10" s="13" t="s">
        <v>133</v>
      </c>
      <c r="D10" s="14" t="s">
        <v>62</v>
      </c>
      <c r="E10" s="15">
        <f t="shared" si="1"/>
        <v>19.8</v>
      </c>
      <c r="F10" s="16">
        <f t="shared" si="2"/>
        <v>17.600000000000001</v>
      </c>
      <c r="G10" s="16">
        <f t="shared" si="3"/>
        <v>18</v>
      </c>
      <c r="H10" s="16">
        <f t="shared" si="4"/>
        <v>16.100000000000001</v>
      </c>
      <c r="I10" s="17" t="str">
        <f>IFERROR(VLOOKUP(C10,#REF!,8,FALSE),"")</f>
        <v/>
      </c>
      <c r="J10" s="18">
        <v>935000</v>
      </c>
      <c r="K10" s="18">
        <v>425000</v>
      </c>
      <c r="L10" s="17" t="str">
        <f>IFERROR(VLOOKUP(C10,#REF!,11,FALSE),"")</f>
        <v/>
      </c>
      <c r="M10" s="18">
        <v>1025000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140000</v>
      </c>
      <c r="U10" s="18">
        <v>0</v>
      </c>
      <c r="V10" s="18">
        <v>885000</v>
      </c>
      <c r="W10" s="18">
        <v>0</v>
      </c>
      <c r="X10" s="22">
        <v>1960000</v>
      </c>
      <c r="Y10" s="16">
        <v>37.799999999999997</v>
      </c>
      <c r="Z10" s="23">
        <v>33.700000000000003</v>
      </c>
      <c r="AA10" s="22">
        <v>51875</v>
      </c>
      <c r="AB10" s="18">
        <v>58213</v>
      </c>
      <c r="AC10" s="24">
        <v>1.1000000000000001</v>
      </c>
      <c r="AD10" s="25">
        <f t="shared" si="5"/>
        <v>100</v>
      </c>
      <c r="AE10" s="18">
        <v>370624</v>
      </c>
      <c r="AF10" s="18">
        <v>156902</v>
      </c>
      <c r="AG10" s="18">
        <v>110709</v>
      </c>
      <c r="AH10" s="18">
        <v>976</v>
      </c>
      <c r="AI10" s="14" t="s">
        <v>44</v>
      </c>
    </row>
    <row r="11" spans="1:35" ht="16.5" customHeight="1">
      <c r="A11">
        <v>6355</v>
      </c>
      <c r="B11" s="12" t="str">
        <f t="shared" si="0"/>
        <v>OverStock</v>
      </c>
      <c r="C11" s="13" t="s">
        <v>104</v>
      </c>
      <c r="D11" s="14" t="s">
        <v>62</v>
      </c>
      <c r="E11" s="15">
        <f t="shared" si="1"/>
        <v>29.8</v>
      </c>
      <c r="F11" s="16">
        <f t="shared" si="2"/>
        <v>11.8</v>
      </c>
      <c r="G11" s="16">
        <f t="shared" si="3"/>
        <v>48.5</v>
      </c>
      <c r="H11" s="16">
        <f t="shared" si="4"/>
        <v>19.2</v>
      </c>
      <c r="I11" s="17" t="str">
        <f>IFERROR(VLOOKUP(C11,#REF!,8,FALSE),"")</f>
        <v/>
      </c>
      <c r="J11" s="18">
        <v>1854000</v>
      </c>
      <c r="K11" s="18">
        <v>372000</v>
      </c>
      <c r="L11" s="17" t="str">
        <f>IFERROR(VLOOKUP(C11,#REF!,11,FALSE),"")</f>
        <v/>
      </c>
      <c r="M11" s="18">
        <v>1140000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117000</v>
      </c>
      <c r="U11" s="18">
        <v>0</v>
      </c>
      <c r="V11" s="18">
        <v>1023000</v>
      </c>
      <c r="W11" s="18">
        <v>0</v>
      </c>
      <c r="X11" s="22">
        <v>2994000</v>
      </c>
      <c r="Y11" s="16">
        <v>78.3</v>
      </c>
      <c r="Z11" s="23">
        <v>31.1</v>
      </c>
      <c r="AA11" s="22">
        <v>38250</v>
      </c>
      <c r="AB11" s="18">
        <v>96377</v>
      </c>
      <c r="AC11" s="24">
        <v>2.5</v>
      </c>
      <c r="AD11" s="25">
        <f t="shared" si="5"/>
        <v>150</v>
      </c>
      <c r="AE11" s="18">
        <v>592071</v>
      </c>
      <c r="AF11" s="18">
        <v>275322</v>
      </c>
      <c r="AG11" s="18">
        <v>221751</v>
      </c>
      <c r="AH11" s="18">
        <v>0</v>
      </c>
      <c r="AI11" s="14" t="s">
        <v>44</v>
      </c>
    </row>
    <row r="12" spans="1:35" ht="16.5" customHeight="1">
      <c r="A12">
        <v>6356</v>
      </c>
      <c r="B12" s="12" t="str">
        <f t="shared" si="0"/>
        <v>OverStock</v>
      </c>
      <c r="C12" s="13" t="s">
        <v>238</v>
      </c>
      <c r="D12" s="14" t="s">
        <v>55</v>
      </c>
      <c r="E12" s="15">
        <f t="shared" si="1"/>
        <v>12.7</v>
      </c>
      <c r="F12" s="16">
        <f t="shared" si="2"/>
        <v>9.6999999999999993</v>
      </c>
      <c r="G12" s="16">
        <f t="shared" si="3"/>
        <v>14.2</v>
      </c>
      <c r="H12" s="16">
        <f t="shared" si="4"/>
        <v>10.9</v>
      </c>
      <c r="I12" s="17" t="str">
        <f>IFERROR(VLOOKUP(C12,#REF!,8,FALSE),"")</f>
        <v/>
      </c>
      <c r="J12" s="18">
        <v>6006000</v>
      </c>
      <c r="K12" s="18">
        <v>3336000</v>
      </c>
      <c r="L12" s="17" t="str">
        <f>IFERROR(VLOOKUP(C12,#REF!,11,FALSE),"")</f>
        <v/>
      </c>
      <c r="M12" s="18">
        <v>5352000</v>
      </c>
      <c r="N12" s="19" t="s">
        <v>56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885000</v>
      </c>
      <c r="U12" s="18">
        <v>0</v>
      </c>
      <c r="V12" s="18">
        <v>4467000</v>
      </c>
      <c r="W12" s="18">
        <v>0</v>
      </c>
      <c r="X12" s="22">
        <v>11358000</v>
      </c>
      <c r="Y12" s="16">
        <v>26.9</v>
      </c>
      <c r="Z12" s="23">
        <v>20.6</v>
      </c>
      <c r="AA12" s="22">
        <v>421875</v>
      </c>
      <c r="AB12" s="18">
        <v>550064</v>
      </c>
      <c r="AC12" s="24">
        <v>1.3</v>
      </c>
      <c r="AD12" s="25">
        <f t="shared" si="5"/>
        <v>100</v>
      </c>
      <c r="AE12" s="18">
        <v>3491688</v>
      </c>
      <c r="AF12" s="18">
        <v>1550233</v>
      </c>
      <c r="AG12" s="18">
        <v>1327182</v>
      </c>
      <c r="AH12" s="18">
        <v>113244</v>
      </c>
      <c r="AI12" s="14" t="s">
        <v>44</v>
      </c>
    </row>
    <row r="13" spans="1:35" ht="16.5" customHeight="1">
      <c r="A13">
        <v>4666</v>
      </c>
      <c r="B13" s="12" t="str">
        <f t="shared" si="0"/>
        <v>OverStock</v>
      </c>
      <c r="C13" s="13" t="s">
        <v>148</v>
      </c>
      <c r="D13" s="14" t="s">
        <v>41</v>
      </c>
      <c r="E13" s="15">
        <f t="shared" si="1"/>
        <v>8.9</v>
      </c>
      <c r="F13" s="16">
        <f t="shared" si="2"/>
        <v>14.2</v>
      </c>
      <c r="G13" s="16">
        <f t="shared" si="3"/>
        <v>15.5</v>
      </c>
      <c r="H13" s="16">
        <f t="shared" si="4"/>
        <v>24.7</v>
      </c>
      <c r="I13" s="17" t="str">
        <f>IFERROR(VLOOKUP(C13,#REF!,8,FALSE),"")</f>
        <v/>
      </c>
      <c r="J13" s="18">
        <v>330000</v>
      </c>
      <c r="K13" s="18">
        <v>190000</v>
      </c>
      <c r="L13" s="17" t="str">
        <f>IFERROR(VLOOKUP(C13,#REF!,11,FALSE),"")</f>
        <v/>
      </c>
      <c r="M13" s="18">
        <v>190000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40000</v>
      </c>
      <c r="U13" s="18">
        <v>0</v>
      </c>
      <c r="V13" s="18">
        <v>150000</v>
      </c>
      <c r="W13" s="18">
        <v>0</v>
      </c>
      <c r="X13" s="22">
        <v>520000</v>
      </c>
      <c r="Y13" s="16">
        <v>24.5</v>
      </c>
      <c r="Z13" s="23">
        <v>38.9</v>
      </c>
      <c r="AA13" s="22">
        <v>21250</v>
      </c>
      <c r="AB13" s="18">
        <v>13359</v>
      </c>
      <c r="AC13" s="24">
        <v>0.6</v>
      </c>
      <c r="AD13" s="25">
        <f t="shared" si="5"/>
        <v>100</v>
      </c>
      <c r="AE13" s="18">
        <v>97196</v>
      </c>
      <c r="AF13" s="18">
        <v>45648</v>
      </c>
      <c r="AG13" s="18">
        <v>81908</v>
      </c>
      <c r="AH13" s="18">
        <v>89554</v>
      </c>
      <c r="AI13" s="14" t="s">
        <v>44</v>
      </c>
    </row>
    <row r="14" spans="1:35" ht="16.5" customHeight="1">
      <c r="A14">
        <v>5139</v>
      </c>
      <c r="B14" s="12" t="str">
        <f t="shared" si="0"/>
        <v>FCST</v>
      </c>
      <c r="C14" s="13" t="s">
        <v>95</v>
      </c>
      <c r="D14" s="14" t="s">
        <v>62</v>
      </c>
      <c r="E14" s="15" t="str">
        <f t="shared" si="1"/>
        <v>前八週無拉料</v>
      </c>
      <c r="F14" s="16">
        <f t="shared" si="2"/>
        <v>11.5</v>
      </c>
      <c r="G14" s="16" t="str">
        <f t="shared" si="3"/>
        <v>--</v>
      </c>
      <c r="H14" s="16">
        <f t="shared" si="4"/>
        <v>14.8</v>
      </c>
      <c r="I14" s="17" t="str">
        <f>IFERROR(VLOOKUP(C14,#REF!,8,FALSE),"")</f>
        <v/>
      </c>
      <c r="J14" s="18">
        <v>120000</v>
      </c>
      <c r="K14" s="18">
        <v>105000</v>
      </c>
      <c r="L14" s="17" t="str">
        <f>IFERROR(VLOOKUP(C14,#REF!,11,FALSE),"")</f>
        <v/>
      </c>
      <c r="M14" s="18">
        <v>93000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21000</v>
      </c>
      <c r="U14" s="18">
        <v>0</v>
      </c>
      <c r="V14" s="18">
        <v>72000</v>
      </c>
      <c r="W14" s="18">
        <v>0</v>
      </c>
      <c r="X14" s="22">
        <v>213000</v>
      </c>
      <c r="Y14" s="16" t="s">
        <v>39</v>
      </c>
      <c r="Z14" s="23">
        <v>26.3</v>
      </c>
      <c r="AA14" s="22">
        <v>0</v>
      </c>
      <c r="AB14" s="18">
        <v>8110</v>
      </c>
      <c r="AC14" s="24" t="s">
        <v>50</v>
      </c>
      <c r="AD14" s="25" t="str">
        <f t="shared" si="5"/>
        <v>F</v>
      </c>
      <c r="AE14" s="18">
        <v>51944</v>
      </c>
      <c r="AF14" s="18">
        <v>21044</v>
      </c>
      <c r="AG14" s="18">
        <v>20782</v>
      </c>
      <c r="AH14" s="18">
        <v>0</v>
      </c>
      <c r="AI14" s="14" t="s">
        <v>44</v>
      </c>
    </row>
    <row r="15" spans="1:35" ht="16.5" customHeight="1">
      <c r="A15">
        <v>6347</v>
      </c>
      <c r="B15" s="12" t="str">
        <f t="shared" si="0"/>
        <v>OverStock</v>
      </c>
      <c r="C15" s="13" t="s">
        <v>139</v>
      </c>
      <c r="D15" s="14" t="s">
        <v>62</v>
      </c>
      <c r="E15" s="15">
        <f t="shared" si="1"/>
        <v>16.899999999999999</v>
      </c>
      <c r="F15" s="16">
        <f t="shared" si="2"/>
        <v>8.6999999999999993</v>
      </c>
      <c r="G15" s="16">
        <f t="shared" si="3"/>
        <v>47.3</v>
      </c>
      <c r="H15" s="16">
        <f t="shared" si="4"/>
        <v>24.5</v>
      </c>
      <c r="I15" s="17" t="str">
        <f>IFERROR(VLOOKUP(C15,#REF!,8,FALSE),"")</f>
        <v/>
      </c>
      <c r="J15" s="18">
        <v>621000</v>
      </c>
      <c r="K15" s="18">
        <v>324000</v>
      </c>
      <c r="L15" s="17" t="str">
        <f>IFERROR(VLOOKUP(C15,#REF!,11,FALSE),"")</f>
        <v/>
      </c>
      <c r="M15" s="18">
        <v>222000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0</v>
      </c>
      <c r="U15" s="18">
        <v>0</v>
      </c>
      <c r="V15" s="18">
        <v>222000</v>
      </c>
      <c r="W15" s="18">
        <v>0</v>
      </c>
      <c r="X15" s="22">
        <v>843000</v>
      </c>
      <c r="Y15" s="16">
        <v>64.2</v>
      </c>
      <c r="Z15" s="23">
        <v>33.200000000000003</v>
      </c>
      <c r="AA15" s="22">
        <v>13125</v>
      </c>
      <c r="AB15" s="18">
        <v>25373</v>
      </c>
      <c r="AC15" s="24">
        <v>1.9</v>
      </c>
      <c r="AD15" s="25">
        <f t="shared" si="5"/>
        <v>100</v>
      </c>
      <c r="AE15" s="18">
        <v>166769</v>
      </c>
      <c r="AF15" s="18">
        <v>61591</v>
      </c>
      <c r="AG15" s="18">
        <v>45279</v>
      </c>
      <c r="AH15" s="18">
        <v>0</v>
      </c>
      <c r="AI15" s="14" t="s">
        <v>44</v>
      </c>
    </row>
    <row r="16" spans="1:35" ht="16.5" customHeight="1">
      <c r="A16">
        <v>5178</v>
      </c>
      <c r="B16" s="12" t="str">
        <f t="shared" si="0"/>
        <v>OverStock</v>
      </c>
      <c r="C16" s="13" t="s">
        <v>193</v>
      </c>
      <c r="D16" s="14" t="s">
        <v>55</v>
      </c>
      <c r="E16" s="15">
        <f t="shared" si="1"/>
        <v>83.1</v>
      </c>
      <c r="F16" s="16">
        <f t="shared" si="2"/>
        <v>146.80000000000001</v>
      </c>
      <c r="G16" s="16">
        <f t="shared" si="3"/>
        <v>133.6</v>
      </c>
      <c r="H16" s="16">
        <f t="shared" si="4"/>
        <v>235.9</v>
      </c>
      <c r="I16" s="17" t="str">
        <f>IFERROR(VLOOKUP(C16,#REF!,8,FALSE),"")</f>
        <v/>
      </c>
      <c r="J16" s="18">
        <v>1152000</v>
      </c>
      <c r="K16" s="18">
        <v>822000</v>
      </c>
      <c r="L16" s="17" t="str">
        <f>IFERROR(VLOOKUP(C16,#REF!,11,FALSE),"")</f>
        <v/>
      </c>
      <c r="M16" s="18">
        <v>717000</v>
      </c>
      <c r="N16" s="19" t="s">
        <v>56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618000</v>
      </c>
      <c r="U16" s="18">
        <v>0</v>
      </c>
      <c r="V16" s="18">
        <v>99000</v>
      </c>
      <c r="W16" s="18">
        <v>0</v>
      </c>
      <c r="X16" s="22">
        <v>1869000</v>
      </c>
      <c r="Y16" s="16">
        <v>216.7</v>
      </c>
      <c r="Z16" s="23">
        <v>382.8</v>
      </c>
      <c r="AA16" s="22">
        <v>8625</v>
      </c>
      <c r="AB16" s="18">
        <v>4883</v>
      </c>
      <c r="AC16" s="24">
        <v>0.6</v>
      </c>
      <c r="AD16" s="25">
        <f t="shared" si="5"/>
        <v>100</v>
      </c>
      <c r="AE16" s="18">
        <v>57852</v>
      </c>
      <c r="AF16" s="18">
        <v>10986</v>
      </c>
      <c r="AG16" s="18">
        <v>25635</v>
      </c>
      <c r="AH16" s="18">
        <v>17831</v>
      </c>
      <c r="AI16" s="14" t="s">
        <v>44</v>
      </c>
    </row>
    <row r="17" spans="1:35" ht="16.5" customHeight="1">
      <c r="A17">
        <v>9077</v>
      </c>
      <c r="B17" s="12" t="str">
        <f t="shared" si="0"/>
        <v>OverStock</v>
      </c>
      <c r="C17" s="13" t="s">
        <v>52</v>
      </c>
      <c r="D17" s="14" t="s">
        <v>41</v>
      </c>
      <c r="E17" s="15">
        <f t="shared" si="1"/>
        <v>26.6</v>
      </c>
      <c r="F17" s="16">
        <f t="shared" si="2"/>
        <v>16.600000000000001</v>
      </c>
      <c r="G17" s="16">
        <f t="shared" si="3"/>
        <v>68.7</v>
      </c>
      <c r="H17" s="16">
        <f t="shared" si="4"/>
        <v>43</v>
      </c>
      <c r="I17" s="17" t="str">
        <f>IFERROR(VLOOKUP(C17,#REF!,8,FALSE),"")</f>
        <v/>
      </c>
      <c r="J17" s="18">
        <v>91978</v>
      </c>
      <c r="K17" s="18">
        <v>16978</v>
      </c>
      <c r="L17" s="17" t="str">
        <f>IFERROR(VLOOKUP(C17,#REF!,11,FALSE),"")</f>
        <v/>
      </c>
      <c r="M17" s="18">
        <v>35602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35602</v>
      </c>
      <c r="U17" s="18">
        <v>0</v>
      </c>
      <c r="V17" s="18">
        <v>0</v>
      </c>
      <c r="W17" s="18">
        <v>0</v>
      </c>
      <c r="X17" s="22">
        <v>127580</v>
      </c>
      <c r="Y17" s="16">
        <v>95.4</v>
      </c>
      <c r="Z17" s="23">
        <v>59.6</v>
      </c>
      <c r="AA17" s="22">
        <v>1338</v>
      </c>
      <c r="AB17" s="18">
        <v>2141</v>
      </c>
      <c r="AC17" s="24">
        <v>1.6</v>
      </c>
      <c r="AD17" s="25">
        <f t="shared" si="5"/>
        <v>100</v>
      </c>
      <c r="AE17" s="18">
        <v>43571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4064</v>
      </c>
      <c r="B18" s="12" t="str">
        <f t="shared" si="0"/>
        <v>OverStock</v>
      </c>
      <c r="C18" s="13" t="s">
        <v>88</v>
      </c>
      <c r="D18" s="14" t="s">
        <v>62</v>
      </c>
      <c r="E18" s="15">
        <f t="shared" si="1"/>
        <v>51.8</v>
      </c>
      <c r="F18" s="16">
        <f t="shared" si="2"/>
        <v>37.799999999999997</v>
      </c>
      <c r="G18" s="16">
        <f t="shared" si="3"/>
        <v>31.4</v>
      </c>
      <c r="H18" s="16">
        <f t="shared" si="4"/>
        <v>22.9</v>
      </c>
      <c r="I18" s="17" t="str">
        <f>IFERROR(VLOOKUP(C18,#REF!,8,FALSE),"")</f>
        <v/>
      </c>
      <c r="J18" s="18">
        <v>600000</v>
      </c>
      <c r="K18" s="18">
        <v>300000</v>
      </c>
      <c r="L18" s="17" t="str">
        <f>IFERROR(VLOOKUP(C18,#REF!,11,FALSE),"")</f>
        <v/>
      </c>
      <c r="M18" s="18">
        <v>990000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591000</v>
      </c>
      <c r="U18" s="18">
        <v>0</v>
      </c>
      <c r="V18" s="18">
        <v>399000</v>
      </c>
      <c r="W18" s="18">
        <v>0</v>
      </c>
      <c r="X18" s="22">
        <v>1590000</v>
      </c>
      <c r="Y18" s="16">
        <v>83.1</v>
      </c>
      <c r="Z18" s="23">
        <v>60.7</v>
      </c>
      <c r="AA18" s="22">
        <v>19125</v>
      </c>
      <c r="AB18" s="18">
        <v>26191</v>
      </c>
      <c r="AC18" s="24">
        <v>1.4</v>
      </c>
      <c r="AD18" s="25">
        <f t="shared" si="5"/>
        <v>100</v>
      </c>
      <c r="AE18" s="18">
        <v>157680</v>
      </c>
      <c r="AF18" s="18">
        <v>78963</v>
      </c>
      <c r="AG18" s="18">
        <v>95004</v>
      </c>
      <c r="AH18" s="18">
        <v>1818</v>
      </c>
      <c r="AI18" s="14" t="s">
        <v>44</v>
      </c>
    </row>
    <row r="19" spans="1:35" ht="16.5" customHeight="1">
      <c r="A19">
        <v>1764</v>
      </c>
      <c r="B19" s="12" t="str">
        <f t="shared" si="0"/>
        <v>OverStock</v>
      </c>
      <c r="C19" s="13" t="s">
        <v>48</v>
      </c>
      <c r="D19" s="14" t="s">
        <v>41</v>
      </c>
      <c r="E19" s="15">
        <f t="shared" si="1"/>
        <v>41.4</v>
      </c>
      <c r="F19" s="16">
        <f t="shared" si="2"/>
        <v>56.5</v>
      </c>
      <c r="G19" s="16">
        <f t="shared" si="3"/>
        <v>28.9</v>
      </c>
      <c r="H19" s="16">
        <f t="shared" si="4"/>
        <v>39.5</v>
      </c>
      <c r="I19" s="17" t="str">
        <f>IFERROR(VLOOKUP(C19,#REF!,8,FALSE),"")</f>
        <v/>
      </c>
      <c r="J19" s="18">
        <v>35000</v>
      </c>
      <c r="K19" s="18">
        <v>25000</v>
      </c>
      <c r="L19" s="17" t="str">
        <f>IFERROR(VLOOKUP(C19,#REF!,11,FALSE),"")</f>
        <v/>
      </c>
      <c r="M19" s="18">
        <v>50000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50000</v>
      </c>
      <c r="U19" s="18">
        <v>0</v>
      </c>
      <c r="V19" s="18">
        <v>0</v>
      </c>
      <c r="W19" s="18">
        <v>0</v>
      </c>
      <c r="X19" s="22">
        <v>85000</v>
      </c>
      <c r="Y19" s="16">
        <v>70.3</v>
      </c>
      <c r="Z19" s="23">
        <v>96</v>
      </c>
      <c r="AA19" s="22">
        <v>1209</v>
      </c>
      <c r="AB19" s="18">
        <v>885</v>
      </c>
      <c r="AC19" s="24">
        <v>0.7</v>
      </c>
      <c r="AD19" s="25">
        <f t="shared" si="5"/>
        <v>100</v>
      </c>
      <c r="AE19" s="18">
        <v>21727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4065</v>
      </c>
      <c r="B20" s="12" t="str">
        <f t="shared" si="0"/>
        <v>OverStock</v>
      </c>
      <c r="C20" s="13" t="s">
        <v>226</v>
      </c>
      <c r="D20" s="14" t="s">
        <v>55</v>
      </c>
      <c r="E20" s="15">
        <f t="shared" si="1"/>
        <v>13.5</v>
      </c>
      <c r="F20" s="16">
        <f t="shared" si="2"/>
        <v>11.4</v>
      </c>
      <c r="G20" s="16">
        <f t="shared" si="3"/>
        <v>14.1</v>
      </c>
      <c r="H20" s="16">
        <f t="shared" si="4"/>
        <v>11.9</v>
      </c>
      <c r="I20" s="17" t="str">
        <f>IFERROR(VLOOKUP(C20,#REF!,8,FALSE),"")</f>
        <v/>
      </c>
      <c r="J20" s="18">
        <v>1689000</v>
      </c>
      <c r="K20" s="18">
        <v>609000</v>
      </c>
      <c r="L20" s="17" t="str">
        <f>IFERROR(VLOOKUP(C20,#REF!,11,FALSE),"")</f>
        <v/>
      </c>
      <c r="M20" s="18">
        <v>1620000</v>
      </c>
      <c r="N20" s="19" t="s">
        <v>56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300000</v>
      </c>
      <c r="U20" s="18">
        <v>0</v>
      </c>
      <c r="V20" s="18">
        <v>1320000</v>
      </c>
      <c r="W20" s="18">
        <v>0</v>
      </c>
      <c r="X20" s="22">
        <v>3309000</v>
      </c>
      <c r="Y20" s="16">
        <v>27.7</v>
      </c>
      <c r="Z20" s="23">
        <v>23.2</v>
      </c>
      <c r="AA20" s="22">
        <v>119625</v>
      </c>
      <c r="AB20" s="18">
        <v>142397</v>
      </c>
      <c r="AC20" s="24">
        <v>1.2</v>
      </c>
      <c r="AD20" s="25">
        <f t="shared" si="5"/>
        <v>100</v>
      </c>
      <c r="AE20" s="18">
        <v>858233</v>
      </c>
      <c r="AF20" s="18">
        <v>423340</v>
      </c>
      <c r="AG20" s="18">
        <v>420714</v>
      </c>
      <c r="AH20" s="18">
        <v>0</v>
      </c>
      <c r="AI20" s="14" t="s">
        <v>44</v>
      </c>
    </row>
    <row r="21" spans="1:35" ht="16.5" customHeight="1">
      <c r="A21">
        <v>1766</v>
      </c>
      <c r="B21" s="12" t="str">
        <f t="shared" si="0"/>
        <v>OverStock</v>
      </c>
      <c r="C21" s="13" t="s">
        <v>69</v>
      </c>
      <c r="D21" s="14" t="s">
        <v>62</v>
      </c>
      <c r="E21" s="15">
        <f t="shared" si="1"/>
        <v>142</v>
      </c>
      <c r="F21" s="16">
        <f t="shared" si="2"/>
        <v>21.8</v>
      </c>
      <c r="G21" s="16">
        <f t="shared" si="3"/>
        <v>190</v>
      </c>
      <c r="H21" s="16">
        <f t="shared" si="4"/>
        <v>29.1</v>
      </c>
      <c r="I21" s="17" t="str">
        <f>IFERROR(VLOOKUP(C21,#REF!,8,FALSE),"")</f>
        <v/>
      </c>
      <c r="J21" s="18">
        <v>855000</v>
      </c>
      <c r="K21" s="18">
        <v>72000</v>
      </c>
      <c r="L21" s="17" t="str">
        <f>IFERROR(VLOOKUP(C21,#REF!,11,FALSE),"")</f>
        <v/>
      </c>
      <c r="M21" s="18">
        <v>639000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351000</v>
      </c>
      <c r="U21" s="18">
        <v>0</v>
      </c>
      <c r="V21" s="18">
        <v>288000</v>
      </c>
      <c r="W21" s="18">
        <v>0</v>
      </c>
      <c r="X21" s="22">
        <v>1494000</v>
      </c>
      <c r="Y21" s="16">
        <v>332</v>
      </c>
      <c r="Z21" s="23">
        <v>50.9</v>
      </c>
      <c r="AA21" s="22">
        <v>4500</v>
      </c>
      <c r="AB21" s="18">
        <v>29357</v>
      </c>
      <c r="AC21" s="24">
        <v>6.5</v>
      </c>
      <c r="AD21" s="25">
        <f t="shared" si="5"/>
        <v>150</v>
      </c>
      <c r="AE21" s="18">
        <v>142171</v>
      </c>
      <c r="AF21" s="18">
        <v>122041</v>
      </c>
      <c r="AG21" s="18">
        <v>143972</v>
      </c>
      <c r="AH21" s="18">
        <v>0</v>
      </c>
      <c r="AI21" s="14" t="s">
        <v>44</v>
      </c>
    </row>
    <row r="22" spans="1:35" ht="16.5" customHeight="1">
      <c r="A22">
        <v>4066</v>
      </c>
      <c r="B22" s="12" t="str">
        <f t="shared" si="0"/>
        <v>FCST</v>
      </c>
      <c r="C22" s="13" t="s">
        <v>103</v>
      </c>
      <c r="D22" s="14" t="s">
        <v>62</v>
      </c>
      <c r="E22" s="15" t="str">
        <f t="shared" si="1"/>
        <v>前八週無拉料</v>
      </c>
      <c r="F22" s="16">
        <f t="shared" si="2"/>
        <v>34.200000000000003</v>
      </c>
      <c r="G22" s="16" t="str">
        <f t="shared" si="3"/>
        <v>--</v>
      </c>
      <c r="H22" s="16">
        <f t="shared" si="4"/>
        <v>45.6</v>
      </c>
      <c r="I22" s="17" t="str">
        <f>IFERROR(VLOOKUP(C22,#REF!,8,FALSE),"")</f>
        <v/>
      </c>
      <c r="J22" s="18">
        <v>360000</v>
      </c>
      <c r="K22" s="18">
        <v>0</v>
      </c>
      <c r="L22" s="17" t="str">
        <f>IFERROR(VLOOKUP(C22,#REF!,11,FALSE),"")</f>
        <v/>
      </c>
      <c r="M22" s="18">
        <v>270000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90000</v>
      </c>
      <c r="U22" s="18">
        <v>0</v>
      </c>
      <c r="V22" s="18">
        <v>180000</v>
      </c>
      <c r="W22" s="18">
        <v>0</v>
      </c>
      <c r="X22" s="22">
        <v>630000</v>
      </c>
      <c r="Y22" s="16" t="s">
        <v>39</v>
      </c>
      <c r="Z22" s="23">
        <v>79.8</v>
      </c>
      <c r="AA22" s="22">
        <v>0</v>
      </c>
      <c r="AB22" s="18">
        <v>7890</v>
      </c>
      <c r="AC22" s="24" t="s">
        <v>50</v>
      </c>
      <c r="AD22" s="25" t="str">
        <f t="shared" si="5"/>
        <v>F</v>
      </c>
      <c r="AE22" s="18">
        <v>32675</v>
      </c>
      <c r="AF22" s="18">
        <v>38338</v>
      </c>
      <c r="AG22" s="18">
        <v>45087</v>
      </c>
      <c r="AH22" s="18">
        <v>0</v>
      </c>
      <c r="AI22" s="14" t="s">
        <v>44</v>
      </c>
    </row>
    <row r="23" spans="1:35" ht="16.5" customHeight="1">
      <c r="A23">
        <v>4067</v>
      </c>
      <c r="B23" s="12" t="str">
        <f t="shared" si="0"/>
        <v>OverStock</v>
      </c>
      <c r="C23" s="13" t="s">
        <v>165</v>
      </c>
      <c r="D23" s="14" t="s">
        <v>155</v>
      </c>
      <c r="E23" s="15">
        <f t="shared" si="1"/>
        <v>45.2</v>
      </c>
      <c r="F23" s="16">
        <f t="shared" si="2"/>
        <v>16.5</v>
      </c>
      <c r="G23" s="16">
        <f t="shared" si="3"/>
        <v>23</v>
      </c>
      <c r="H23" s="16">
        <f t="shared" si="4"/>
        <v>8.4</v>
      </c>
      <c r="I23" s="17" t="str">
        <f>IFERROR(VLOOKUP(C23,#REF!,8,FALSE),"")</f>
        <v/>
      </c>
      <c r="J23" s="18">
        <v>267000</v>
      </c>
      <c r="K23" s="18">
        <v>267000</v>
      </c>
      <c r="L23" s="17" t="str">
        <f>IFERROR(VLOOKUP(C23,#REF!,11,FALSE),"")</f>
        <v/>
      </c>
      <c r="M23" s="18">
        <v>525000</v>
      </c>
      <c r="N23" s="19" t="s">
        <v>56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0</v>
      </c>
      <c r="U23" s="18">
        <v>0</v>
      </c>
      <c r="V23" s="18">
        <v>525000</v>
      </c>
      <c r="W23" s="18">
        <v>0</v>
      </c>
      <c r="X23" s="22">
        <v>792000</v>
      </c>
      <c r="Y23" s="16">
        <v>68.099999999999994</v>
      </c>
      <c r="Z23" s="23">
        <v>24.9</v>
      </c>
      <c r="AA23" s="22">
        <v>11625</v>
      </c>
      <c r="AB23" s="18">
        <v>31840</v>
      </c>
      <c r="AC23" s="24">
        <v>2.7</v>
      </c>
      <c r="AD23" s="25">
        <f t="shared" si="5"/>
        <v>150</v>
      </c>
      <c r="AE23" s="18">
        <v>194080</v>
      </c>
      <c r="AF23" s="18">
        <v>92483</v>
      </c>
      <c r="AG23" s="18">
        <v>89917</v>
      </c>
      <c r="AH23" s="18">
        <v>0</v>
      </c>
      <c r="AI23" s="14" t="s">
        <v>44</v>
      </c>
    </row>
    <row r="24" spans="1:35" ht="16.5" customHeight="1">
      <c r="A24">
        <v>4587</v>
      </c>
      <c r="B24" s="12" t="str">
        <f t="shared" si="0"/>
        <v>OverStock</v>
      </c>
      <c r="C24" s="13" t="s">
        <v>235</v>
      </c>
      <c r="D24" s="14" t="s">
        <v>55</v>
      </c>
      <c r="E24" s="15">
        <f t="shared" si="1"/>
        <v>20.5</v>
      </c>
      <c r="F24" s="16">
        <f t="shared" si="2"/>
        <v>19.3</v>
      </c>
      <c r="G24" s="16">
        <f t="shared" si="3"/>
        <v>11.7</v>
      </c>
      <c r="H24" s="16">
        <f t="shared" si="4"/>
        <v>11.1</v>
      </c>
      <c r="I24" s="17" t="str">
        <f>IFERROR(VLOOKUP(C24,#REF!,8,FALSE),"")</f>
        <v/>
      </c>
      <c r="J24" s="18">
        <v>813000</v>
      </c>
      <c r="K24" s="18">
        <v>330000</v>
      </c>
      <c r="L24" s="17" t="str">
        <f>IFERROR(VLOOKUP(C24,#REF!,11,FALSE),"")</f>
        <v/>
      </c>
      <c r="M24" s="18">
        <v>1419000</v>
      </c>
      <c r="N24" s="19" t="s">
        <v>56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444000</v>
      </c>
      <c r="U24" s="18">
        <v>0</v>
      </c>
      <c r="V24" s="18">
        <v>975000</v>
      </c>
      <c r="W24" s="18">
        <v>0</v>
      </c>
      <c r="X24" s="22">
        <v>2232000</v>
      </c>
      <c r="Y24" s="16">
        <v>32.200000000000003</v>
      </c>
      <c r="Z24" s="23">
        <v>30.3</v>
      </c>
      <c r="AA24" s="22">
        <v>69375</v>
      </c>
      <c r="AB24" s="18">
        <v>73556</v>
      </c>
      <c r="AC24" s="24">
        <v>1.1000000000000001</v>
      </c>
      <c r="AD24" s="25">
        <f t="shared" si="5"/>
        <v>100</v>
      </c>
      <c r="AE24" s="18">
        <v>503036</v>
      </c>
      <c r="AF24" s="18">
        <v>210338</v>
      </c>
      <c r="AG24" s="18">
        <v>212130</v>
      </c>
      <c r="AH24" s="18">
        <v>41549</v>
      </c>
      <c r="AI24" s="14" t="s">
        <v>44</v>
      </c>
    </row>
    <row r="25" spans="1:35" ht="16.5" customHeight="1">
      <c r="A25">
        <v>4068</v>
      </c>
      <c r="B25" s="12" t="str">
        <f t="shared" si="0"/>
        <v>OverStock</v>
      </c>
      <c r="C25" s="13" t="s">
        <v>128</v>
      </c>
      <c r="D25" s="14" t="s">
        <v>62</v>
      </c>
      <c r="E25" s="15">
        <f t="shared" si="1"/>
        <v>117.3</v>
      </c>
      <c r="F25" s="16">
        <f t="shared" si="2"/>
        <v>16.600000000000001</v>
      </c>
      <c r="G25" s="16">
        <f t="shared" si="3"/>
        <v>202.7</v>
      </c>
      <c r="H25" s="16">
        <f t="shared" si="4"/>
        <v>28.6</v>
      </c>
      <c r="I25" s="17" t="str">
        <f>IFERROR(VLOOKUP(C25,#REF!,8,FALSE),"")</f>
        <v/>
      </c>
      <c r="J25" s="18">
        <v>380000</v>
      </c>
      <c r="K25" s="18">
        <v>45000</v>
      </c>
      <c r="L25" s="17" t="str">
        <f>IFERROR(VLOOKUP(C25,#REF!,11,FALSE),"")</f>
        <v/>
      </c>
      <c r="M25" s="18">
        <v>220000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0</v>
      </c>
      <c r="U25" s="18">
        <v>0</v>
      </c>
      <c r="V25" s="18">
        <v>220000</v>
      </c>
      <c r="W25" s="18">
        <v>0</v>
      </c>
      <c r="X25" s="22">
        <v>600000</v>
      </c>
      <c r="Y25" s="16">
        <v>320</v>
      </c>
      <c r="Z25" s="23">
        <v>45.2</v>
      </c>
      <c r="AA25" s="22">
        <v>1875</v>
      </c>
      <c r="AB25" s="18">
        <v>13267</v>
      </c>
      <c r="AC25" s="24">
        <v>7.1</v>
      </c>
      <c r="AD25" s="25">
        <f t="shared" si="5"/>
        <v>150</v>
      </c>
      <c r="AE25" s="18">
        <v>66187</v>
      </c>
      <c r="AF25" s="18">
        <v>53213</v>
      </c>
      <c r="AG25" s="18">
        <v>63088</v>
      </c>
      <c r="AH25" s="18">
        <v>0</v>
      </c>
      <c r="AI25" s="14" t="s">
        <v>44</v>
      </c>
    </row>
    <row r="26" spans="1:35" ht="16.5" customHeight="1">
      <c r="A26">
        <v>5204</v>
      </c>
      <c r="B26" s="12" t="str">
        <f t="shared" si="0"/>
        <v>ZeroZero</v>
      </c>
      <c r="C26" s="13" t="s">
        <v>89</v>
      </c>
      <c r="D26" s="14" t="s">
        <v>62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270000</v>
      </c>
      <c r="K26" s="18">
        <v>120000</v>
      </c>
      <c r="L26" s="17" t="str">
        <f>IFERROR(VLOOKUP(C26,#REF!,11,FALSE),"")</f>
        <v/>
      </c>
      <c r="M26" s="18">
        <v>204000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198000</v>
      </c>
      <c r="U26" s="18">
        <v>0</v>
      </c>
      <c r="V26" s="18">
        <v>6000</v>
      </c>
      <c r="W26" s="18">
        <v>0</v>
      </c>
      <c r="X26" s="22">
        <v>474000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4069</v>
      </c>
      <c r="B27" s="12" t="str">
        <f t="shared" si="0"/>
        <v>OverStock</v>
      </c>
      <c r="C27" s="13" t="s">
        <v>68</v>
      </c>
      <c r="D27" s="14" t="s">
        <v>62</v>
      </c>
      <c r="E27" s="15">
        <f t="shared" si="1"/>
        <v>50.8</v>
      </c>
      <c r="F27" s="16">
        <f t="shared" si="2"/>
        <v>121.9</v>
      </c>
      <c r="G27" s="16">
        <f t="shared" si="3"/>
        <v>22.1</v>
      </c>
      <c r="H27" s="16">
        <f t="shared" si="4"/>
        <v>53</v>
      </c>
      <c r="I27" s="17" t="str">
        <f>IFERROR(VLOOKUP(C27,#REF!,8,FALSE),"")</f>
        <v/>
      </c>
      <c r="J27" s="18">
        <v>240000</v>
      </c>
      <c r="K27" s="18">
        <v>0</v>
      </c>
      <c r="L27" s="17" t="str">
        <f>IFERROR(VLOOKUP(C27,#REF!,11,FALSE),"")</f>
        <v/>
      </c>
      <c r="M27" s="18">
        <v>552000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378000</v>
      </c>
      <c r="U27" s="18">
        <v>0</v>
      </c>
      <c r="V27" s="18">
        <v>174000</v>
      </c>
      <c r="W27" s="18">
        <v>0</v>
      </c>
      <c r="X27" s="22">
        <v>792000</v>
      </c>
      <c r="Y27" s="16">
        <v>72.8</v>
      </c>
      <c r="Z27" s="23">
        <v>174.9</v>
      </c>
      <c r="AA27" s="22">
        <v>10875</v>
      </c>
      <c r="AB27" s="18">
        <v>4528</v>
      </c>
      <c r="AC27" s="24">
        <v>0.4</v>
      </c>
      <c r="AD27" s="25">
        <f t="shared" si="5"/>
        <v>50</v>
      </c>
      <c r="AE27" s="18">
        <v>30851</v>
      </c>
      <c r="AF27" s="18">
        <v>10496</v>
      </c>
      <c r="AG27" s="18">
        <v>8315</v>
      </c>
      <c r="AH27" s="18">
        <v>154</v>
      </c>
      <c r="AI27" s="14" t="s">
        <v>44</v>
      </c>
    </row>
    <row r="28" spans="1:35" ht="16.5" customHeight="1">
      <c r="A28">
        <v>5308</v>
      </c>
      <c r="B28" s="12" t="str">
        <f t="shared" si="0"/>
        <v>OverStock</v>
      </c>
      <c r="C28" s="13" t="s">
        <v>183</v>
      </c>
      <c r="D28" s="14" t="s">
        <v>55</v>
      </c>
      <c r="E28" s="15">
        <f t="shared" si="1"/>
        <v>19.2</v>
      </c>
      <c r="F28" s="16">
        <f t="shared" si="2"/>
        <v>19</v>
      </c>
      <c r="G28" s="16">
        <f t="shared" si="3"/>
        <v>8.6</v>
      </c>
      <c r="H28" s="16">
        <f t="shared" si="4"/>
        <v>8.6</v>
      </c>
      <c r="I28" s="17" t="str">
        <f>IFERROR(VLOOKUP(C28,#REF!,8,FALSE),"")</f>
        <v/>
      </c>
      <c r="J28" s="18">
        <v>432000</v>
      </c>
      <c r="K28" s="18">
        <v>304000</v>
      </c>
      <c r="L28" s="17" t="str">
        <f>IFERROR(VLOOKUP(C28,#REF!,11,FALSE),"")</f>
        <v/>
      </c>
      <c r="M28" s="18">
        <v>960000</v>
      </c>
      <c r="N28" s="19" t="s">
        <v>56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496000</v>
      </c>
      <c r="U28" s="18">
        <v>0</v>
      </c>
      <c r="V28" s="18">
        <v>464000</v>
      </c>
      <c r="W28" s="18">
        <v>0</v>
      </c>
      <c r="X28" s="22">
        <v>1392000</v>
      </c>
      <c r="Y28" s="16">
        <v>27.8</v>
      </c>
      <c r="Z28" s="23">
        <v>27.6</v>
      </c>
      <c r="AA28" s="22">
        <v>50000</v>
      </c>
      <c r="AB28" s="18">
        <v>50474</v>
      </c>
      <c r="AC28" s="24">
        <v>1</v>
      </c>
      <c r="AD28" s="25">
        <f t="shared" si="5"/>
        <v>100</v>
      </c>
      <c r="AE28" s="18">
        <v>325482</v>
      </c>
      <c r="AF28" s="18">
        <v>128782</v>
      </c>
      <c r="AG28" s="18">
        <v>77002</v>
      </c>
      <c r="AH28" s="18">
        <v>0</v>
      </c>
      <c r="AI28" s="14" t="s">
        <v>44</v>
      </c>
    </row>
    <row r="29" spans="1:35" ht="16.5" customHeight="1">
      <c r="A29">
        <v>4070</v>
      </c>
      <c r="B29" s="12" t="str">
        <f t="shared" si="0"/>
        <v>ZeroZero</v>
      </c>
      <c r="C29" s="13" t="s">
        <v>132</v>
      </c>
      <c r="D29" s="14" t="s">
        <v>62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135000</v>
      </c>
      <c r="K29" s="18">
        <v>60000</v>
      </c>
      <c r="L29" s="17" t="str">
        <f>IFERROR(VLOOKUP(C29,#REF!,11,FALSE),"")</f>
        <v/>
      </c>
      <c r="M29" s="18">
        <v>80000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80000</v>
      </c>
      <c r="U29" s="18">
        <v>0</v>
      </c>
      <c r="V29" s="18">
        <v>0</v>
      </c>
      <c r="W29" s="18">
        <v>0</v>
      </c>
      <c r="X29" s="22">
        <v>215000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1772</v>
      </c>
      <c r="B30" s="12" t="str">
        <f t="shared" si="0"/>
        <v>OverStock</v>
      </c>
      <c r="C30" s="13" t="s">
        <v>209</v>
      </c>
      <c r="D30" s="14" t="s">
        <v>55</v>
      </c>
      <c r="E30" s="15">
        <f t="shared" si="1"/>
        <v>17.899999999999999</v>
      </c>
      <c r="F30" s="16">
        <f t="shared" si="2"/>
        <v>15.6</v>
      </c>
      <c r="G30" s="16">
        <f t="shared" si="3"/>
        <v>12.2</v>
      </c>
      <c r="H30" s="16">
        <f t="shared" si="4"/>
        <v>10.6</v>
      </c>
      <c r="I30" s="17" t="str">
        <f>IFERROR(VLOOKUP(C30,#REF!,8,FALSE),"")</f>
        <v/>
      </c>
      <c r="J30" s="18">
        <v>76000</v>
      </c>
      <c r="K30" s="18">
        <v>54000</v>
      </c>
      <c r="L30" s="17" t="str">
        <f>IFERROR(VLOOKUP(C30,#REF!,11,FALSE),"")</f>
        <v/>
      </c>
      <c r="M30" s="18">
        <v>112000</v>
      </c>
      <c r="N30" s="19" t="s">
        <v>56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34000</v>
      </c>
      <c r="U30" s="18">
        <v>0</v>
      </c>
      <c r="V30" s="18">
        <v>78000</v>
      </c>
      <c r="W30" s="18">
        <v>0</v>
      </c>
      <c r="X30" s="22">
        <v>188000</v>
      </c>
      <c r="Y30" s="16">
        <v>30.1</v>
      </c>
      <c r="Z30" s="23">
        <v>26.2</v>
      </c>
      <c r="AA30" s="22">
        <v>6250</v>
      </c>
      <c r="AB30" s="18">
        <v>7173</v>
      </c>
      <c r="AC30" s="24">
        <v>1.1000000000000001</v>
      </c>
      <c r="AD30" s="25">
        <f t="shared" si="5"/>
        <v>100</v>
      </c>
      <c r="AE30" s="18">
        <v>66251</v>
      </c>
      <c r="AF30" s="18">
        <v>21814</v>
      </c>
      <c r="AG30" s="18">
        <v>36438</v>
      </c>
      <c r="AH30" s="18">
        <v>25720</v>
      </c>
      <c r="AI30" s="14" t="s">
        <v>44</v>
      </c>
    </row>
    <row r="31" spans="1:35" ht="16.5" customHeight="1">
      <c r="A31">
        <v>4071</v>
      </c>
      <c r="B31" s="12" t="str">
        <f t="shared" si="0"/>
        <v>OverStock</v>
      </c>
      <c r="C31" s="13" t="s">
        <v>108</v>
      </c>
      <c r="D31" s="14" t="s">
        <v>62</v>
      </c>
      <c r="E31" s="15">
        <f t="shared" si="1"/>
        <v>33.299999999999997</v>
      </c>
      <c r="F31" s="16">
        <f t="shared" si="2"/>
        <v>40.4</v>
      </c>
      <c r="G31" s="16">
        <f t="shared" si="3"/>
        <v>38.700000000000003</v>
      </c>
      <c r="H31" s="16">
        <f t="shared" si="4"/>
        <v>46.9</v>
      </c>
      <c r="I31" s="17" t="str">
        <f>IFERROR(VLOOKUP(C31,#REF!,8,FALSE),"")</f>
        <v/>
      </c>
      <c r="J31" s="18">
        <v>87000</v>
      </c>
      <c r="K31" s="18">
        <v>42000</v>
      </c>
      <c r="L31" s="17" t="str">
        <f>IFERROR(VLOOKUP(C31,#REF!,11,FALSE),"")</f>
        <v/>
      </c>
      <c r="M31" s="18">
        <v>75000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0</v>
      </c>
      <c r="U31" s="18">
        <v>0</v>
      </c>
      <c r="V31" s="18">
        <v>75000</v>
      </c>
      <c r="W31" s="18">
        <v>0</v>
      </c>
      <c r="X31" s="22">
        <v>162000</v>
      </c>
      <c r="Y31" s="16">
        <v>72</v>
      </c>
      <c r="Z31" s="23">
        <v>87.3</v>
      </c>
      <c r="AA31" s="22">
        <v>2250</v>
      </c>
      <c r="AB31" s="18">
        <v>1855</v>
      </c>
      <c r="AC31" s="24">
        <v>0.8</v>
      </c>
      <c r="AD31" s="25">
        <f t="shared" si="5"/>
        <v>100</v>
      </c>
      <c r="AE31" s="18">
        <v>5483</v>
      </c>
      <c r="AF31" s="18">
        <v>11216</v>
      </c>
      <c r="AG31" s="18">
        <v>8038</v>
      </c>
      <c r="AH31" s="18">
        <v>0</v>
      </c>
      <c r="AI31" s="14" t="s">
        <v>44</v>
      </c>
    </row>
    <row r="32" spans="1:35" ht="16.5" customHeight="1">
      <c r="A32">
        <v>4072</v>
      </c>
      <c r="B32" s="12" t="str">
        <f t="shared" si="0"/>
        <v>OverStock</v>
      </c>
      <c r="C32" s="13" t="s">
        <v>87</v>
      </c>
      <c r="D32" s="14" t="s">
        <v>62</v>
      </c>
      <c r="E32" s="15">
        <f t="shared" si="1"/>
        <v>56</v>
      </c>
      <c r="F32" s="16">
        <f t="shared" si="2"/>
        <v>39.799999999999997</v>
      </c>
      <c r="G32" s="16">
        <f t="shared" si="3"/>
        <v>12</v>
      </c>
      <c r="H32" s="16">
        <f t="shared" si="4"/>
        <v>8.5</v>
      </c>
      <c r="I32" s="17" t="str">
        <f>IFERROR(VLOOKUP(C32,#REF!,8,FALSE),"")</f>
        <v/>
      </c>
      <c r="J32" s="18">
        <v>18000</v>
      </c>
      <c r="K32" s="18">
        <v>0</v>
      </c>
      <c r="L32" s="17" t="str">
        <f>IFERROR(VLOOKUP(C32,#REF!,11,FALSE),"")</f>
        <v/>
      </c>
      <c r="M32" s="18">
        <v>84000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51000</v>
      </c>
      <c r="U32" s="18">
        <v>0</v>
      </c>
      <c r="V32" s="18">
        <v>33000</v>
      </c>
      <c r="W32" s="18">
        <v>0</v>
      </c>
      <c r="X32" s="22">
        <v>102000</v>
      </c>
      <c r="Y32" s="16">
        <v>68</v>
      </c>
      <c r="Z32" s="23">
        <v>48.4</v>
      </c>
      <c r="AA32" s="22">
        <v>1500</v>
      </c>
      <c r="AB32" s="18">
        <v>2109</v>
      </c>
      <c r="AC32" s="24">
        <v>1.4</v>
      </c>
      <c r="AD32" s="25">
        <f t="shared" si="5"/>
        <v>100</v>
      </c>
      <c r="AE32" s="18">
        <v>12272</v>
      </c>
      <c r="AF32" s="18">
        <v>6708</v>
      </c>
      <c r="AG32" s="18">
        <v>8288</v>
      </c>
      <c r="AH32" s="18">
        <v>0</v>
      </c>
      <c r="AI32" s="14" t="s">
        <v>44</v>
      </c>
    </row>
    <row r="33" spans="1:35" ht="16.5" customHeight="1">
      <c r="A33">
        <v>8507</v>
      </c>
      <c r="B33" s="12" t="str">
        <f t="shared" si="0"/>
        <v>OverStock</v>
      </c>
      <c r="C33" s="13" t="s">
        <v>182</v>
      </c>
      <c r="D33" s="14" t="s">
        <v>55</v>
      </c>
      <c r="E33" s="15">
        <f t="shared" si="1"/>
        <v>16.7</v>
      </c>
      <c r="F33" s="16">
        <f t="shared" si="2"/>
        <v>22.8</v>
      </c>
      <c r="G33" s="16">
        <f t="shared" si="3"/>
        <v>15.1</v>
      </c>
      <c r="H33" s="16">
        <f t="shared" si="4"/>
        <v>20.6</v>
      </c>
      <c r="I33" s="17" t="str">
        <f>IFERROR(VLOOKUP(C33,#REF!,8,FALSE),"")</f>
        <v/>
      </c>
      <c r="J33" s="18">
        <v>306000</v>
      </c>
      <c r="K33" s="18">
        <v>174000</v>
      </c>
      <c r="L33" s="17" t="str">
        <f>IFERROR(VLOOKUP(C33,#REF!,11,FALSE),"")</f>
        <v/>
      </c>
      <c r="M33" s="18">
        <v>339000</v>
      </c>
      <c r="N33" s="19" t="s">
        <v>56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108000</v>
      </c>
      <c r="U33" s="18">
        <v>0</v>
      </c>
      <c r="V33" s="18">
        <v>231000</v>
      </c>
      <c r="W33" s="18">
        <v>0</v>
      </c>
      <c r="X33" s="22">
        <v>645000</v>
      </c>
      <c r="Y33" s="16">
        <v>31.9</v>
      </c>
      <c r="Z33" s="23">
        <v>43.4</v>
      </c>
      <c r="AA33" s="22">
        <v>20250</v>
      </c>
      <c r="AB33" s="18">
        <v>14855</v>
      </c>
      <c r="AC33" s="24">
        <v>0.7</v>
      </c>
      <c r="AD33" s="25">
        <f t="shared" si="5"/>
        <v>100</v>
      </c>
      <c r="AE33" s="18">
        <v>110216</v>
      </c>
      <c r="AF33" s="18">
        <v>47637</v>
      </c>
      <c r="AG33" s="18">
        <v>84936</v>
      </c>
      <c r="AH33" s="18">
        <v>91286</v>
      </c>
      <c r="AI33" s="14" t="s">
        <v>44</v>
      </c>
    </row>
    <row r="34" spans="1:35" ht="16.5" customHeight="1">
      <c r="A34">
        <v>1773</v>
      </c>
      <c r="B34" s="12" t="str">
        <f t="shared" si="0"/>
        <v>OverStock</v>
      </c>
      <c r="C34" s="13" t="s">
        <v>105</v>
      </c>
      <c r="D34" s="14" t="s">
        <v>62</v>
      </c>
      <c r="E34" s="15">
        <f t="shared" si="1"/>
        <v>11.2</v>
      </c>
      <c r="F34" s="16">
        <f t="shared" si="2"/>
        <v>18.2</v>
      </c>
      <c r="G34" s="16">
        <f t="shared" si="3"/>
        <v>38.4</v>
      </c>
      <c r="H34" s="16">
        <f t="shared" si="4"/>
        <v>62.3</v>
      </c>
      <c r="I34" s="17" t="str">
        <f>IFERROR(VLOOKUP(C34,#REF!,8,FALSE),"")</f>
        <v/>
      </c>
      <c r="J34" s="18">
        <v>72000</v>
      </c>
      <c r="K34" s="18">
        <v>18000</v>
      </c>
      <c r="L34" s="17" t="str">
        <f>IFERROR(VLOOKUP(C34,#REF!,11,FALSE),"")</f>
        <v/>
      </c>
      <c r="M34" s="18">
        <v>21000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9000</v>
      </c>
      <c r="U34" s="18">
        <v>0</v>
      </c>
      <c r="V34" s="18">
        <v>12000</v>
      </c>
      <c r="W34" s="18">
        <v>0</v>
      </c>
      <c r="X34" s="22">
        <v>93000</v>
      </c>
      <c r="Y34" s="16">
        <v>49.6</v>
      </c>
      <c r="Z34" s="23">
        <v>80.5</v>
      </c>
      <c r="AA34" s="22">
        <v>1875</v>
      </c>
      <c r="AB34" s="18">
        <v>1155</v>
      </c>
      <c r="AC34" s="24">
        <v>0.6</v>
      </c>
      <c r="AD34" s="25">
        <f t="shared" si="5"/>
        <v>100</v>
      </c>
      <c r="AE34" s="18">
        <v>8532</v>
      </c>
      <c r="AF34" s="18">
        <v>1862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6546</v>
      </c>
      <c r="B35" s="12" t="str">
        <f t="shared" si="0"/>
        <v>OverStock</v>
      </c>
      <c r="C35" s="13" t="s">
        <v>245</v>
      </c>
      <c r="D35" s="14" t="s">
        <v>55</v>
      </c>
      <c r="E35" s="15">
        <f t="shared" si="1"/>
        <v>16.399999999999999</v>
      </c>
      <c r="F35" s="16">
        <f t="shared" si="2"/>
        <v>14.1</v>
      </c>
      <c r="G35" s="16">
        <f t="shared" si="3"/>
        <v>14.6</v>
      </c>
      <c r="H35" s="16">
        <f t="shared" si="4"/>
        <v>12.6</v>
      </c>
      <c r="I35" s="17" t="str">
        <f>IFERROR(VLOOKUP(C35,#REF!,8,FALSE),"")</f>
        <v/>
      </c>
      <c r="J35" s="18">
        <v>471000</v>
      </c>
      <c r="K35" s="18">
        <v>60000</v>
      </c>
      <c r="L35" s="17" t="str">
        <f>IFERROR(VLOOKUP(C35,#REF!,11,FALSE),"")</f>
        <v/>
      </c>
      <c r="M35" s="18">
        <v>528000</v>
      </c>
      <c r="N35" s="19" t="s">
        <v>56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96000</v>
      </c>
      <c r="U35" s="18">
        <v>0</v>
      </c>
      <c r="V35" s="18">
        <v>432000</v>
      </c>
      <c r="W35" s="18">
        <v>0</v>
      </c>
      <c r="X35" s="22">
        <v>999000</v>
      </c>
      <c r="Y35" s="16">
        <v>31</v>
      </c>
      <c r="Z35" s="23">
        <v>26.8</v>
      </c>
      <c r="AA35" s="22">
        <v>32250</v>
      </c>
      <c r="AB35" s="18">
        <v>37326</v>
      </c>
      <c r="AC35" s="24">
        <v>1.2</v>
      </c>
      <c r="AD35" s="25">
        <f t="shared" si="5"/>
        <v>100</v>
      </c>
      <c r="AE35" s="18">
        <v>238277</v>
      </c>
      <c r="AF35" s="18">
        <v>137568</v>
      </c>
      <c r="AG35" s="18">
        <v>139696</v>
      </c>
      <c r="AH35" s="18">
        <v>23476</v>
      </c>
      <c r="AI35" s="14" t="s">
        <v>44</v>
      </c>
    </row>
    <row r="36" spans="1:35" ht="16.5" customHeight="1">
      <c r="A36">
        <v>1774</v>
      </c>
      <c r="B36" s="12" t="str">
        <f t="shared" si="0"/>
        <v>OverStock</v>
      </c>
      <c r="C36" s="13" t="s">
        <v>211</v>
      </c>
      <c r="D36" s="14" t="s">
        <v>55</v>
      </c>
      <c r="E36" s="15">
        <f t="shared" si="1"/>
        <v>28.3</v>
      </c>
      <c r="F36" s="16">
        <f t="shared" si="2"/>
        <v>60.7</v>
      </c>
      <c r="G36" s="16">
        <f t="shared" si="3"/>
        <v>54.4</v>
      </c>
      <c r="H36" s="16">
        <f t="shared" si="4"/>
        <v>116.8</v>
      </c>
      <c r="I36" s="17" t="str">
        <f>IFERROR(VLOOKUP(C36,#REF!,8,FALSE),"")</f>
        <v/>
      </c>
      <c r="J36" s="18">
        <v>204000</v>
      </c>
      <c r="K36" s="18">
        <v>170000</v>
      </c>
      <c r="L36" s="17" t="str">
        <f>IFERROR(VLOOKUP(C36,#REF!,11,FALSE),"")</f>
        <v/>
      </c>
      <c r="M36" s="18">
        <v>106000</v>
      </c>
      <c r="N36" s="19" t="s">
        <v>56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84000</v>
      </c>
      <c r="U36" s="18">
        <v>0</v>
      </c>
      <c r="V36" s="18">
        <v>22000</v>
      </c>
      <c r="W36" s="18">
        <v>0</v>
      </c>
      <c r="X36" s="22">
        <v>310000</v>
      </c>
      <c r="Y36" s="16">
        <v>82.7</v>
      </c>
      <c r="Z36" s="23">
        <v>177.4</v>
      </c>
      <c r="AA36" s="22">
        <v>3750</v>
      </c>
      <c r="AB36" s="18">
        <v>1747</v>
      </c>
      <c r="AC36" s="24">
        <v>0.5</v>
      </c>
      <c r="AD36" s="25">
        <f t="shared" si="5"/>
        <v>100</v>
      </c>
      <c r="AE36" s="18">
        <v>15250</v>
      </c>
      <c r="AF36" s="18">
        <v>5853</v>
      </c>
      <c r="AG36" s="18">
        <v>9938</v>
      </c>
      <c r="AH36" s="18">
        <v>9189</v>
      </c>
      <c r="AI36" s="14" t="s">
        <v>44</v>
      </c>
    </row>
    <row r="37" spans="1:35" ht="16.5" customHeight="1">
      <c r="A37">
        <v>1775</v>
      </c>
      <c r="B37" s="12" t="str">
        <f t="shared" si="0"/>
        <v>OverStock</v>
      </c>
      <c r="C37" s="13" t="s">
        <v>107</v>
      </c>
      <c r="D37" s="14" t="s">
        <v>62</v>
      </c>
      <c r="E37" s="15">
        <f t="shared" si="1"/>
        <v>18</v>
      </c>
      <c r="F37" s="16">
        <f t="shared" si="2"/>
        <v>42.1</v>
      </c>
      <c r="G37" s="16">
        <f t="shared" si="3"/>
        <v>18</v>
      </c>
      <c r="H37" s="16">
        <f t="shared" si="4"/>
        <v>42.1</v>
      </c>
      <c r="I37" s="17" t="str">
        <f>IFERROR(VLOOKUP(C37,#REF!,8,FALSE),"")</f>
        <v/>
      </c>
      <c r="J37" s="18">
        <v>81000</v>
      </c>
      <c r="K37" s="18">
        <v>54000</v>
      </c>
      <c r="L37" s="17" t="str">
        <f>IFERROR(VLOOKUP(C37,#REF!,11,FALSE),"")</f>
        <v/>
      </c>
      <c r="M37" s="18">
        <v>81000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0</v>
      </c>
      <c r="V37" s="18">
        <v>81000</v>
      </c>
      <c r="W37" s="18">
        <v>0</v>
      </c>
      <c r="X37" s="22">
        <v>162000</v>
      </c>
      <c r="Y37" s="16">
        <v>36</v>
      </c>
      <c r="Z37" s="23">
        <v>84.3</v>
      </c>
      <c r="AA37" s="22">
        <v>4500</v>
      </c>
      <c r="AB37" s="18">
        <v>1922</v>
      </c>
      <c r="AC37" s="24">
        <v>0.4</v>
      </c>
      <c r="AD37" s="25">
        <f t="shared" si="5"/>
        <v>50</v>
      </c>
      <c r="AE37" s="18">
        <v>6028</v>
      </c>
      <c r="AF37" s="18">
        <v>11269</v>
      </c>
      <c r="AG37" s="18">
        <v>8038</v>
      </c>
      <c r="AH37" s="18">
        <v>0</v>
      </c>
      <c r="AI37" s="14" t="s">
        <v>44</v>
      </c>
    </row>
    <row r="38" spans="1:35" ht="16.5" customHeight="1">
      <c r="A38">
        <v>4073</v>
      </c>
      <c r="B38" s="12" t="str">
        <f t="shared" si="0"/>
        <v>OverStock</v>
      </c>
      <c r="C38" s="13" t="s">
        <v>134</v>
      </c>
      <c r="D38" s="14" t="s">
        <v>62</v>
      </c>
      <c r="E38" s="15">
        <f t="shared" si="1"/>
        <v>9.8000000000000007</v>
      </c>
      <c r="F38" s="16">
        <f t="shared" si="2"/>
        <v>8.4</v>
      </c>
      <c r="G38" s="16">
        <f t="shared" si="3"/>
        <v>32.9</v>
      </c>
      <c r="H38" s="16">
        <f t="shared" si="4"/>
        <v>28.2</v>
      </c>
      <c r="I38" s="17" t="str">
        <f>IFERROR(VLOOKUP(C38,#REF!,8,FALSE),"")</f>
        <v/>
      </c>
      <c r="J38" s="18">
        <v>111000</v>
      </c>
      <c r="K38" s="18">
        <v>45000</v>
      </c>
      <c r="L38" s="17" t="str">
        <f>IFERROR(VLOOKUP(C38,#REF!,11,FALSE),"")</f>
        <v/>
      </c>
      <c r="M38" s="18">
        <v>33000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18000</v>
      </c>
      <c r="U38" s="18">
        <v>0</v>
      </c>
      <c r="V38" s="18">
        <v>15000</v>
      </c>
      <c r="W38" s="18">
        <v>0</v>
      </c>
      <c r="X38" s="22">
        <v>144000</v>
      </c>
      <c r="Y38" s="16">
        <v>42.7</v>
      </c>
      <c r="Z38" s="23">
        <v>36.5</v>
      </c>
      <c r="AA38" s="22">
        <v>3375</v>
      </c>
      <c r="AB38" s="18">
        <v>3942</v>
      </c>
      <c r="AC38" s="24">
        <v>1.2</v>
      </c>
      <c r="AD38" s="25">
        <f t="shared" si="5"/>
        <v>100</v>
      </c>
      <c r="AE38" s="18">
        <v>21935</v>
      </c>
      <c r="AF38" s="18">
        <v>13544</v>
      </c>
      <c r="AG38" s="18">
        <v>16009</v>
      </c>
      <c r="AH38" s="18">
        <v>0</v>
      </c>
      <c r="AI38" s="14" t="s">
        <v>44</v>
      </c>
    </row>
    <row r="39" spans="1:35" ht="16.5" customHeight="1">
      <c r="A39">
        <v>5119</v>
      </c>
      <c r="B39" s="12" t="str">
        <f t="shared" si="0"/>
        <v>OverStock</v>
      </c>
      <c r="C39" s="13" t="s">
        <v>64</v>
      </c>
      <c r="D39" s="14" t="s">
        <v>62</v>
      </c>
      <c r="E39" s="15">
        <f t="shared" si="1"/>
        <v>10.4</v>
      </c>
      <c r="F39" s="16">
        <f t="shared" si="2"/>
        <v>16.3</v>
      </c>
      <c r="G39" s="16">
        <f t="shared" si="3"/>
        <v>24</v>
      </c>
      <c r="H39" s="16">
        <f t="shared" si="4"/>
        <v>37.799999999999997</v>
      </c>
      <c r="I39" s="17" t="str">
        <f>IFERROR(VLOOKUP(C39,#REF!,8,FALSE),"")</f>
        <v/>
      </c>
      <c r="J39" s="18">
        <v>243000</v>
      </c>
      <c r="K39" s="18">
        <v>63000</v>
      </c>
      <c r="L39" s="17" t="str">
        <f>IFERROR(VLOOKUP(C39,#REF!,11,FALSE),"")</f>
        <v/>
      </c>
      <c r="M39" s="18">
        <v>105000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51000</v>
      </c>
      <c r="U39" s="18">
        <v>0</v>
      </c>
      <c r="V39" s="18">
        <v>54000</v>
      </c>
      <c r="W39" s="18">
        <v>0</v>
      </c>
      <c r="X39" s="22">
        <v>348000</v>
      </c>
      <c r="Y39" s="16">
        <v>34.4</v>
      </c>
      <c r="Z39" s="23">
        <v>54.1</v>
      </c>
      <c r="AA39" s="22">
        <v>10125</v>
      </c>
      <c r="AB39" s="18">
        <v>6427</v>
      </c>
      <c r="AC39" s="24">
        <v>0.6</v>
      </c>
      <c r="AD39" s="25">
        <f t="shared" si="5"/>
        <v>100</v>
      </c>
      <c r="AE39" s="18">
        <v>70616</v>
      </c>
      <c r="AF39" s="18">
        <v>21389</v>
      </c>
      <c r="AG39" s="18">
        <v>7285</v>
      </c>
      <c r="AH39" s="18">
        <v>5780</v>
      </c>
      <c r="AI39" s="14" t="s">
        <v>44</v>
      </c>
    </row>
    <row r="40" spans="1:35" ht="16.5" customHeight="1">
      <c r="A40">
        <v>1777</v>
      </c>
      <c r="B40" s="12" t="str">
        <f t="shared" si="0"/>
        <v>OverStock</v>
      </c>
      <c r="C40" s="13" t="s">
        <v>217</v>
      </c>
      <c r="D40" s="14" t="s">
        <v>55</v>
      </c>
      <c r="E40" s="15">
        <f t="shared" si="1"/>
        <v>8.3000000000000007</v>
      </c>
      <c r="F40" s="16">
        <f t="shared" si="2"/>
        <v>13.2</v>
      </c>
      <c r="G40" s="16">
        <f t="shared" si="3"/>
        <v>9.1999999999999993</v>
      </c>
      <c r="H40" s="16">
        <f t="shared" si="4"/>
        <v>14.6</v>
      </c>
      <c r="I40" s="17" t="str">
        <f>IFERROR(VLOOKUP(C40,#REF!,8,FALSE),"")</f>
        <v/>
      </c>
      <c r="J40" s="18">
        <v>186000</v>
      </c>
      <c r="K40" s="18">
        <v>129000</v>
      </c>
      <c r="L40" s="17" t="str">
        <f>IFERROR(VLOOKUP(C40,#REF!,11,FALSE),"")</f>
        <v/>
      </c>
      <c r="M40" s="18">
        <v>168000</v>
      </c>
      <c r="N40" s="19" t="s">
        <v>56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72000</v>
      </c>
      <c r="U40" s="18">
        <v>0</v>
      </c>
      <c r="V40" s="18">
        <v>96000</v>
      </c>
      <c r="W40" s="18">
        <v>0</v>
      </c>
      <c r="X40" s="22">
        <v>354000</v>
      </c>
      <c r="Y40" s="16">
        <v>17.5</v>
      </c>
      <c r="Z40" s="23">
        <v>27.8</v>
      </c>
      <c r="AA40" s="22">
        <v>20250</v>
      </c>
      <c r="AB40" s="18">
        <v>12738</v>
      </c>
      <c r="AC40" s="24">
        <v>0.6</v>
      </c>
      <c r="AD40" s="25">
        <f t="shared" si="5"/>
        <v>100</v>
      </c>
      <c r="AE40" s="18">
        <v>92525</v>
      </c>
      <c r="AF40" s="18">
        <v>48004</v>
      </c>
      <c r="AG40" s="18">
        <v>70410</v>
      </c>
      <c r="AH40" s="18">
        <v>69129</v>
      </c>
      <c r="AI40" s="14" t="s">
        <v>44</v>
      </c>
    </row>
    <row r="41" spans="1:35" ht="16.5" customHeight="1">
      <c r="A41">
        <v>1778</v>
      </c>
      <c r="B41" s="12" t="str">
        <f t="shared" si="0"/>
        <v>OverStock</v>
      </c>
      <c r="C41" s="13" t="s">
        <v>184</v>
      </c>
      <c r="D41" s="14" t="s">
        <v>55</v>
      </c>
      <c r="E41" s="15">
        <f t="shared" si="1"/>
        <v>19.5</v>
      </c>
      <c r="F41" s="16">
        <f t="shared" si="2"/>
        <v>16.3</v>
      </c>
      <c r="G41" s="16">
        <f t="shared" si="3"/>
        <v>12.3</v>
      </c>
      <c r="H41" s="16">
        <f t="shared" si="4"/>
        <v>10.3</v>
      </c>
      <c r="I41" s="17" t="str">
        <f>IFERROR(VLOOKUP(C41,#REF!,8,FALSE),"")</f>
        <v/>
      </c>
      <c r="J41" s="18">
        <v>282000</v>
      </c>
      <c r="K41" s="18">
        <v>39000</v>
      </c>
      <c r="L41" s="17" t="str">
        <f>IFERROR(VLOOKUP(C41,#REF!,11,FALSE),"")</f>
        <v/>
      </c>
      <c r="M41" s="18">
        <v>447000</v>
      </c>
      <c r="N41" s="19" t="s">
        <v>56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60000</v>
      </c>
      <c r="U41" s="18">
        <v>0</v>
      </c>
      <c r="V41" s="18">
        <v>387000</v>
      </c>
      <c r="W41" s="18">
        <v>0</v>
      </c>
      <c r="X41" s="22">
        <v>729000</v>
      </c>
      <c r="Y41" s="16">
        <v>31.9</v>
      </c>
      <c r="Z41" s="23">
        <v>26.5</v>
      </c>
      <c r="AA41" s="22">
        <v>22875</v>
      </c>
      <c r="AB41" s="18">
        <v>27486</v>
      </c>
      <c r="AC41" s="24">
        <v>1.2</v>
      </c>
      <c r="AD41" s="25">
        <f t="shared" si="5"/>
        <v>100</v>
      </c>
      <c r="AE41" s="18">
        <v>163863</v>
      </c>
      <c r="AF41" s="18">
        <v>83518</v>
      </c>
      <c r="AG41" s="18">
        <v>97612</v>
      </c>
      <c r="AH41" s="18">
        <v>0</v>
      </c>
      <c r="AI41" s="14" t="s">
        <v>44</v>
      </c>
    </row>
    <row r="42" spans="1:35" ht="16.5" customHeight="1">
      <c r="A42">
        <v>1779</v>
      </c>
      <c r="B42" s="12" t="str">
        <f t="shared" si="0"/>
        <v>OverStock</v>
      </c>
      <c r="C42" s="13" t="s">
        <v>221</v>
      </c>
      <c r="D42" s="14" t="s">
        <v>55</v>
      </c>
      <c r="E42" s="15">
        <f t="shared" si="1"/>
        <v>16</v>
      </c>
      <c r="F42" s="16">
        <f t="shared" si="2"/>
        <v>12.2</v>
      </c>
      <c r="G42" s="16">
        <f t="shared" si="3"/>
        <v>19.100000000000001</v>
      </c>
      <c r="H42" s="16">
        <f t="shared" si="4"/>
        <v>14.5</v>
      </c>
      <c r="I42" s="17" t="str">
        <f>IFERROR(VLOOKUP(C42,#REF!,8,FALSE),"")</f>
        <v/>
      </c>
      <c r="J42" s="18">
        <v>186000</v>
      </c>
      <c r="K42" s="18">
        <v>39000</v>
      </c>
      <c r="L42" s="17" t="str">
        <f>IFERROR(VLOOKUP(C42,#REF!,11,FALSE),"")</f>
        <v/>
      </c>
      <c r="M42" s="18">
        <v>156000</v>
      </c>
      <c r="N42" s="19" t="s">
        <v>56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18000</v>
      </c>
      <c r="U42" s="18">
        <v>0</v>
      </c>
      <c r="V42" s="18">
        <v>138000</v>
      </c>
      <c r="W42" s="18">
        <v>0</v>
      </c>
      <c r="X42" s="22">
        <v>342000</v>
      </c>
      <c r="Y42" s="16">
        <v>35.1</v>
      </c>
      <c r="Z42" s="23">
        <v>26.7</v>
      </c>
      <c r="AA42" s="22">
        <v>9750</v>
      </c>
      <c r="AB42" s="18">
        <v>12804</v>
      </c>
      <c r="AC42" s="24">
        <v>1.3</v>
      </c>
      <c r="AD42" s="25">
        <f t="shared" si="5"/>
        <v>100</v>
      </c>
      <c r="AE42" s="18">
        <v>80274</v>
      </c>
      <c r="AF42" s="18">
        <v>34959</v>
      </c>
      <c r="AG42" s="18">
        <v>32105</v>
      </c>
      <c r="AH42" s="18">
        <v>0</v>
      </c>
      <c r="AI42" s="14" t="s">
        <v>44</v>
      </c>
    </row>
    <row r="43" spans="1:35" ht="16.5" customHeight="1">
      <c r="A43">
        <v>1780</v>
      </c>
      <c r="B43" s="12" t="str">
        <f t="shared" si="0"/>
        <v>ZeroZero</v>
      </c>
      <c r="C43" s="13" t="s">
        <v>199</v>
      </c>
      <c r="D43" s="14" t="s">
        <v>155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6000</v>
      </c>
      <c r="N43" s="19" t="s">
        <v>56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0</v>
      </c>
      <c r="U43" s="18">
        <v>0</v>
      </c>
      <c r="V43" s="18">
        <v>6000</v>
      </c>
      <c r="W43" s="18">
        <v>0</v>
      </c>
      <c r="X43" s="22">
        <v>6000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2809</v>
      </c>
      <c r="B44" s="12" t="str">
        <f t="shared" si="0"/>
        <v>OverStock</v>
      </c>
      <c r="C44" s="13" t="s">
        <v>110</v>
      </c>
      <c r="D44" s="14" t="s">
        <v>62</v>
      </c>
      <c r="E44" s="15">
        <f t="shared" si="1"/>
        <v>32</v>
      </c>
      <c r="F44" s="16">
        <f t="shared" si="2"/>
        <v>9.3000000000000007</v>
      </c>
      <c r="G44" s="16">
        <f t="shared" si="3"/>
        <v>228</v>
      </c>
      <c r="H44" s="16">
        <f t="shared" si="4"/>
        <v>65.900000000000006</v>
      </c>
      <c r="I44" s="17" t="str">
        <f>IFERROR(VLOOKUP(C44,#REF!,8,FALSE),"")</f>
        <v/>
      </c>
      <c r="J44" s="18">
        <v>171000</v>
      </c>
      <c r="K44" s="18">
        <v>90000</v>
      </c>
      <c r="L44" s="17" t="str">
        <f>IFERROR(VLOOKUP(C44,#REF!,11,FALSE),"")</f>
        <v/>
      </c>
      <c r="M44" s="18">
        <v>24000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24000</v>
      </c>
      <c r="W44" s="18">
        <v>0</v>
      </c>
      <c r="X44" s="22">
        <v>195000</v>
      </c>
      <c r="Y44" s="16">
        <v>260</v>
      </c>
      <c r="Z44" s="23">
        <v>75.2</v>
      </c>
      <c r="AA44" s="22">
        <v>750</v>
      </c>
      <c r="AB44" s="18">
        <v>2594</v>
      </c>
      <c r="AC44" s="24">
        <v>3.5</v>
      </c>
      <c r="AD44" s="25">
        <f t="shared" si="5"/>
        <v>150</v>
      </c>
      <c r="AE44" s="18">
        <v>6290</v>
      </c>
      <c r="AF44" s="18">
        <v>17056</v>
      </c>
      <c r="AG44" s="18">
        <v>19196</v>
      </c>
      <c r="AH44" s="18">
        <v>0</v>
      </c>
      <c r="AI44" s="14" t="s">
        <v>44</v>
      </c>
    </row>
    <row r="45" spans="1:35" ht="16.5" customHeight="1">
      <c r="A45">
        <v>5492</v>
      </c>
      <c r="B45" s="12" t="str">
        <f t="shared" si="0"/>
        <v>OverStock</v>
      </c>
      <c r="C45" s="13" t="s">
        <v>207</v>
      </c>
      <c r="D45" s="14" t="s">
        <v>55</v>
      </c>
      <c r="E45" s="15">
        <f t="shared" si="1"/>
        <v>48</v>
      </c>
      <c r="F45" s="16">
        <f t="shared" si="2"/>
        <v>46.5</v>
      </c>
      <c r="G45" s="16">
        <f t="shared" si="3"/>
        <v>24</v>
      </c>
      <c r="H45" s="16">
        <f t="shared" si="4"/>
        <v>23.2</v>
      </c>
      <c r="I45" s="17" t="str">
        <f>IFERROR(VLOOKUP(C45,#REF!,8,FALSE),"")</f>
        <v/>
      </c>
      <c r="J45" s="18">
        <v>18000</v>
      </c>
      <c r="K45" s="18">
        <v>8000</v>
      </c>
      <c r="L45" s="17" t="str">
        <f>IFERROR(VLOOKUP(C45,#REF!,11,FALSE),"")</f>
        <v/>
      </c>
      <c r="M45" s="18">
        <v>36000</v>
      </c>
      <c r="N45" s="19" t="s">
        <v>56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20000</v>
      </c>
      <c r="U45" s="18">
        <v>0</v>
      </c>
      <c r="V45" s="18">
        <v>16000</v>
      </c>
      <c r="W45" s="18">
        <v>0</v>
      </c>
      <c r="X45" s="22">
        <v>54000</v>
      </c>
      <c r="Y45" s="16">
        <v>72</v>
      </c>
      <c r="Z45" s="23">
        <v>69.7</v>
      </c>
      <c r="AA45" s="22">
        <v>750</v>
      </c>
      <c r="AB45" s="18">
        <v>775</v>
      </c>
      <c r="AC45" s="24">
        <v>1</v>
      </c>
      <c r="AD45" s="25">
        <f t="shared" si="5"/>
        <v>100</v>
      </c>
      <c r="AE45" s="18">
        <v>12039</v>
      </c>
      <c r="AF45" s="18">
        <v>1830</v>
      </c>
      <c r="AG45" s="18">
        <v>7522</v>
      </c>
      <c r="AH45" s="18">
        <v>8154</v>
      </c>
      <c r="AI45" s="14" t="s">
        <v>44</v>
      </c>
    </row>
    <row r="46" spans="1:35" ht="16.5" customHeight="1">
      <c r="A46">
        <v>3235</v>
      </c>
      <c r="B46" s="12" t="str">
        <f t="shared" si="0"/>
        <v>OverStock</v>
      </c>
      <c r="C46" s="13" t="s">
        <v>145</v>
      </c>
      <c r="D46" s="14" t="s">
        <v>55</v>
      </c>
      <c r="E46" s="15">
        <f t="shared" si="1"/>
        <v>18</v>
      </c>
      <c r="F46" s="16">
        <f t="shared" si="2"/>
        <v>40.4</v>
      </c>
      <c r="G46" s="16">
        <f t="shared" si="3"/>
        <v>14</v>
      </c>
      <c r="H46" s="16">
        <f t="shared" si="4"/>
        <v>31.4</v>
      </c>
      <c r="I46" s="17" t="str">
        <f>IFERROR(VLOOKUP(C46,#REF!,8,FALSE),"")</f>
        <v/>
      </c>
      <c r="J46" s="18">
        <v>21000</v>
      </c>
      <c r="K46" s="18">
        <v>21000</v>
      </c>
      <c r="L46" s="17" t="str">
        <f>IFERROR(VLOOKUP(C46,#REF!,11,FALSE),"")</f>
        <v/>
      </c>
      <c r="M46" s="18">
        <v>27000</v>
      </c>
      <c r="N46" s="19" t="s">
        <v>56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</v>
      </c>
      <c r="U46" s="18">
        <v>0</v>
      </c>
      <c r="V46" s="18">
        <v>15000</v>
      </c>
      <c r="W46" s="18">
        <v>0</v>
      </c>
      <c r="X46" s="22">
        <v>48000</v>
      </c>
      <c r="Y46" s="16">
        <v>32</v>
      </c>
      <c r="Z46" s="23">
        <v>71.7</v>
      </c>
      <c r="AA46" s="22">
        <v>1500</v>
      </c>
      <c r="AB46" s="18">
        <v>669</v>
      </c>
      <c r="AC46" s="24">
        <v>0.4</v>
      </c>
      <c r="AD46" s="25">
        <f t="shared" si="5"/>
        <v>50</v>
      </c>
      <c r="AE46" s="18">
        <v>7628</v>
      </c>
      <c r="AF46" s="18">
        <v>3324</v>
      </c>
      <c r="AG46" s="18">
        <v>2978</v>
      </c>
      <c r="AH46" s="18">
        <v>4744</v>
      </c>
      <c r="AI46" s="14" t="s">
        <v>44</v>
      </c>
    </row>
    <row r="47" spans="1:35" ht="16.5" customHeight="1">
      <c r="A47">
        <v>2891</v>
      </c>
      <c r="B47" s="12" t="str">
        <f t="shared" si="0"/>
        <v>OverStock</v>
      </c>
      <c r="C47" s="13" t="s">
        <v>201</v>
      </c>
      <c r="D47" s="14" t="s">
        <v>55</v>
      </c>
      <c r="E47" s="15">
        <f t="shared" si="1"/>
        <v>14.7</v>
      </c>
      <c r="F47" s="16">
        <f t="shared" si="2"/>
        <v>19.3</v>
      </c>
      <c r="G47" s="16">
        <f t="shared" si="3"/>
        <v>13.3</v>
      </c>
      <c r="H47" s="16">
        <f t="shared" si="4"/>
        <v>17.600000000000001</v>
      </c>
      <c r="I47" s="17" t="str">
        <f>IFERROR(VLOOKUP(C47,#REF!,8,FALSE),"")</f>
        <v/>
      </c>
      <c r="J47" s="18">
        <v>30000</v>
      </c>
      <c r="K47" s="18">
        <v>12000</v>
      </c>
      <c r="L47" s="17" t="str">
        <f>IFERROR(VLOOKUP(C47,#REF!,11,FALSE),"")</f>
        <v/>
      </c>
      <c r="M47" s="18">
        <v>33000</v>
      </c>
      <c r="N47" s="19" t="s">
        <v>56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27000</v>
      </c>
      <c r="W47" s="18">
        <v>0</v>
      </c>
      <c r="X47" s="22">
        <v>63000</v>
      </c>
      <c r="Y47" s="16">
        <v>28</v>
      </c>
      <c r="Z47" s="23">
        <v>36.9</v>
      </c>
      <c r="AA47" s="22">
        <v>2250</v>
      </c>
      <c r="AB47" s="18">
        <v>1706</v>
      </c>
      <c r="AC47" s="24">
        <v>0.8</v>
      </c>
      <c r="AD47" s="25">
        <f t="shared" si="5"/>
        <v>100</v>
      </c>
      <c r="AE47" s="18">
        <v>26488</v>
      </c>
      <c r="AF47" s="18">
        <v>4978</v>
      </c>
      <c r="AG47" s="18">
        <v>4771</v>
      </c>
      <c r="AH47" s="18">
        <v>4728</v>
      </c>
      <c r="AI47" s="14" t="s">
        <v>44</v>
      </c>
    </row>
    <row r="48" spans="1:35" ht="16.5" customHeight="1">
      <c r="A48">
        <v>1784</v>
      </c>
      <c r="B48" s="12" t="str">
        <f t="shared" si="0"/>
        <v>OverStock</v>
      </c>
      <c r="C48" s="13" t="s">
        <v>243</v>
      </c>
      <c r="D48" s="14" t="s">
        <v>55</v>
      </c>
      <c r="E48" s="15">
        <f t="shared" si="1"/>
        <v>21.1</v>
      </c>
      <c r="F48" s="16">
        <f t="shared" si="2"/>
        <v>27.8</v>
      </c>
      <c r="G48" s="16">
        <f t="shared" si="3"/>
        <v>45.9</v>
      </c>
      <c r="H48" s="16">
        <f t="shared" si="4"/>
        <v>60.7</v>
      </c>
      <c r="I48" s="17" t="str">
        <f>IFERROR(VLOOKUP(C48,#REF!,8,FALSE),"")</f>
        <v/>
      </c>
      <c r="J48" s="18">
        <v>327000</v>
      </c>
      <c r="K48" s="18">
        <v>42000</v>
      </c>
      <c r="L48" s="17" t="str">
        <f>IFERROR(VLOOKUP(C48,#REF!,11,FALSE),"")</f>
        <v/>
      </c>
      <c r="M48" s="18">
        <v>150000</v>
      </c>
      <c r="N48" s="19" t="s">
        <v>56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30000</v>
      </c>
      <c r="U48" s="18">
        <v>0</v>
      </c>
      <c r="V48" s="18">
        <v>120000</v>
      </c>
      <c r="W48" s="18">
        <v>0</v>
      </c>
      <c r="X48" s="22">
        <v>477000</v>
      </c>
      <c r="Y48" s="16">
        <v>66.900000000000006</v>
      </c>
      <c r="Z48" s="23">
        <v>88.6</v>
      </c>
      <c r="AA48" s="22">
        <v>7125</v>
      </c>
      <c r="AB48" s="18">
        <v>5386</v>
      </c>
      <c r="AC48" s="24">
        <v>0.8</v>
      </c>
      <c r="AD48" s="25">
        <f t="shared" si="5"/>
        <v>100</v>
      </c>
      <c r="AE48" s="18">
        <v>48076</v>
      </c>
      <c r="AF48" s="18">
        <v>18056</v>
      </c>
      <c r="AG48" s="18">
        <v>20568</v>
      </c>
      <c r="AH48" s="18">
        <v>17748</v>
      </c>
      <c r="AI48" s="14" t="s">
        <v>44</v>
      </c>
    </row>
    <row r="49" spans="1:35" ht="16.5" customHeight="1">
      <c r="A49">
        <v>1786</v>
      </c>
      <c r="B49" s="12" t="str">
        <f t="shared" si="0"/>
        <v>OverStock</v>
      </c>
      <c r="C49" s="13" t="s">
        <v>61</v>
      </c>
      <c r="D49" s="14" t="s">
        <v>62</v>
      </c>
      <c r="E49" s="15">
        <f t="shared" si="1"/>
        <v>41.3</v>
      </c>
      <c r="F49" s="16">
        <f t="shared" si="2"/>
        <v>32.799999999999997</v>
      </c>
      <c r="G49" s="16">
        <f t="shared" si="3"/>
        <v>26.7</v>
      </c>
      <c r="H49" s="16">
        <f t="shared" si="4"/>
        <v>21.2</v>
      </c>
      <c r="I49" s="17" t="str">
        <f>IFERROR(VLOOKUP(C49,#REF!,8,FALSE),"")</f>
        <v/>
      </c>
      <c r="J49" s="18">
        <v>60000</v>
      </c>
      <c r="K49" s="18">
        <v>60000</v>
      </c>
      <c r="L49" s="17" t="str">
        <f>IFERROR(VLOOKUP(C49,#REF!,11,FALSE),"")</f>
        <v/>
      </c>
      <c r="M49" s="18">
        <v>93000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54000</v>
      </c>
      <c r="U49" s="18">
        <v>0</v>
      </c>
      <c r="V49" s="18">
        <v>39000</v>
      </c>
      <c r="W49" s="18">
        <v>0</v>
      </c>
      <c r="X49" s="22">
        <v>153000</v>
      </c>
      <c r="Y49" s="16">
        <v>68</v>
      </c>
      <c r="Z49" s="23">
        <v>54</v>
      </c>
      <c r="AA49" s="22">
        <v>2250</v>
      </c>
      <c r="AB49" s="18">
        <v>2833</v>
      </c>
      <c r="AC49" s="24">
        <v>1.3</v>
      </c>
      <c r="AD49" s="25">
        <f t="shared" si="5"/>
        <v>100</v>
      </c>
      <c r="AE49" s="18">
        <v>22135</v>
      </c>
      <c r="AF49" s="18">
        <v>12085</v>
      </c>
      <c r="AG49" s="18">
        <v>12631</v>
      </c>
      <c r="AH49" s="18">
        <v>10969</v>
      </c>
      <c r="AI49" s="14" t="s">
        <v>44</v>
      </c>
    </row>
    <row r="50" spans="1:35" ht="16.5" customHeight="1">
      <c r="A50">
        <v>4074</v>
      </c>
      <c r="B50" s="12" t="str">
        <f t="shared" si="0"/>
        <v>OverStock</v>
      </c>
      <c r="C50" s="13" t="s">
        <v>244</v>
      </c>
      <c r="D50" s="14" t="s">
        <v>55</v>
      </c>
      <c r="E50" s="15">
        <f t="shared" si="1"/>
        <v>19.399999999999999</v>
      </c>
      <c r="F50" s="16">
        <f t="shared" si="2"/>
        <v>19.2</v>
      </c>
      <c r="G50" s="16">
        <f t="shared" si="3"/>
        <v>12.6</v>
      </c>
      <c r="H50" s="16">
        <f t="shared" si="4"/>
        <v>12.5</v>
      </c>
      <c r="I50" s="17" t="str">
        <f>IFERROR(VLOOKUP(C50,#REF!,8,FALSE),"")</f>
        <v/>
      </c>
      <c r="J50" s="18">
        <v>123000</v>
      </c>
      <c r="K50" s="18">
        <v>123000</v>
      </c>
      <c r="L50" s="17" t="str">
        <f>IFERROR(VLOOKUP(C50,#REF!,11,FALSE),"")</f>
        <v/>
      </c>
      <c r="M50" s="18">
        <v>189000</v>
      </c>
      <c r="N50" s="19" t="s">
        <v>56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114000</v>
      </c>
      <c r="U50" s="18">
        <v>0</v>
      </c>
      <c r="V50" s="18">
        <v>75000</v>
      </c>
      <c r="W50" s="18">
        <v>0</v>
      </c>
      <c r="X50" s="22">
        <v>312000</v>
      </c>
      <c r="Y50" s="16">
        <v>32</v>
      </c>
      <c r="Z50" s="23">
        <v>31.7</v>
      </c>
      <c r="AA50" s="22">
        <v>9750</v>
      </c>
      <c r="AB50" s="18">
        <v>9852</v>
      </c>
      <c r="AC50" s="24">
        <v>1</v>
      </c>
      <c r="AD50" s="25">
        <f t="shared" si="5"/>
        <v>100</v>
      </c>
      <c r="AE50" s="18">
        <v>90704</v>
      </c>
      <c r="AF50" s="18">
        <v>34295</v>
      </c>
      <c r="AG50" s="18">
        <v>49177</v>
      </c>
      <c r="AH50" s="18">
        <v>41242</v>
      </c>
      <c r="AI50" s="14" t="s">
        <v>44</v>
      </c>
    </row>
    <row r="51" spans="1:35" ht="16.5" customHeight="1">
      <c r="A51">
        <v>1787</v>
      </c>
      <c r="B51" s="12" t="str">
        <f t="shared" si="0"/>
        <v>FCST</v>
      </c>
      <c r="C51" s="13" t="s">
        <v>153</v>
      </c>
      <c r="D51" s="14" t="s">
        <v>41</v>
      </c>
      <c r="E51" s="15" t="str">
        <f t="shared" si="1"/>
        <v>前八週無拉料</v>
      </c>
      <c r="F51" s="16">
        <f t="shared" si="2"/>
        <v>607.79999999999995</v>
      </c>
      <c r="G51" s="16" t="str">
        <f t="shared" si="3"/>
        <v>--</v>
      </c>
      <c r="H51" s="16">
        <f t="shared" si="4"/>
        <v>4000</v>
      </c>
      <c r="I51" s="17" t="str">
        <f>IFERROR(VLOOKUP(C51,#REF!,8,FALSE),"")</f>
        <v/>
      </c>
      <c r="J51" s="18">
        <v>20000</v>
      </c>
      <c r="K51" s="18">
        <v>20000</v>
      </c>
      <c r="L51" s="17" t="str">
        <f>IFERROR(VLOOKUP(C51,#REF!,11,FALSE),"")</f>
        <v/>
      </c>
      <c r="M51" s="18">
        <v>3039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3039</v>
      </c>
      <c r="U51" s="18">
        <v>0</v>
      </c>
      <c r="V51" s="18">
        <v>0</v>
      </c>
      <c r="W51" s="18">
        <v>0</v>
      </c>
      <c r="X51" s="22">
        <v>23039</v>
      </c>
      <c r="Y51" s="16" t="s">
        <v>39</v>
      </c>
      <c r="Z51" s="23">
        <v>4607.8</v>
      </c>
      <c r="AA51" s="22">
        <v>0</v>
      </c>
      <c r="AB51" s="18">
        <v>5</v>
      </c>
      <c r="AC51" s="24" t="s">
        <v>50</v>
      </c>
      <c r="AD51" s="25" t="str">
        <f t="shared" si="5"/>
        <v>F</v>
      </c>
      <c r="AE51" s="18">
        <v>42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1788</v>
      </c>
      <c r="B52" s="12" t="str">
        <f t="shared" si="0"/>
        <v>ZeroZero</v>
      </c>
      <c r="C52" s="13" t="s">
        <v>264</v>
      </c>
      <c r="D52" s="14" t="s">
        <v>155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3300</v>
      </c>
      <c r="N52" s="19" t="s">
        <v>56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3300</v>
      </c>
      <c r="U52" s="18">
        <v>0</v>
      </c>
      <c r="V52" s="18">
        <v>0</v>
      </c>
      <c r="W52" s="18">
        <v>0</v>
      </c>
      <c r="X52" s="22">
        <v>3300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8911</v>
      </c>
      <c r="B53" s="12" t="str">
        <f t="shared" si="0"/>
        <v>OverStock</v>
      </c>
      <c r="C53" s="13" t="s">
        <v>164</v>
      </c>
      <c r="D53" s="14" t="s">
        <v>155</v>
      </c>
      <c r="E53" s="15">
        <f t="shared" si="1"/>
        <v>16</v>
      </c>
      <c r="F53" s="16">
        <f t="shared" si="2"/>
        <v>13.9</v>
      </c>
      <c r="G53" s="16">
        <f t="shared" si="3"/>
        <v>47.9</v>
      </c>
      <c r="H53" s="16">
        <f t="shared" si="4"/>
        <v>41.8</v>
      </c>
      <c r="I53" s="17" t="str">
        <f>IFERROR(VLOOKUP(C53,#REF!,8,FALSE),"")</f>
        <v/>
      </c>
      <c r="J53" s="18">
        <v>15000</v>
      </c>
      <c r="K53" s="18">
        <v>15000</v>
      </c>
      <c r="L53" s="17" t="str">
        <f>IFERROR(VLOOKUP(C53,#REF!,11,FALSE),"")</f>
        <v/>
      </c>
      <c r="M53" s="18">
        <v>5000</v>
      </c>
      <c r="N53" s="19" t="s">
        <v>56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0</v>
      </c>
      <c r="U53" s="18">
        <v>0</v>
      </c>
      <c r="V53" s="18">
        <v>5000</v>
      </c>
      <c r="W53" s="18">
        <v>0</v>
      </c>
      <c r="X53" s="22">
        <v>20000</v>
      </c>
      <c r="Y53" s="16">
        <v>63.9</v>
      </c>
      <c r="Z53" s="23">
        <v>55.7</v>
      </c>
      <c r="AA53" s="22">
        <v>313</v>
      </c>
      <c r="AB53" s="18">
        <v>359</v>
      </c>
      <c r="AC53" s="24">
        <v>1.1000000000000001</v>
      </c>
      <c r="AD53" s="25">
        <f t="shared" si="5"/>
        <v>100</v>
      </c>
      <c r="AE53" s="18">
        <v>4695</v>
      </c>
      <c r="AF53" s="18">
        <v>1426</v>
      </c>
      <c r="AG53" s="18">
        <v>1065</v>
      </c>
      <c r="AH53" s="18">
        <v>1354</v>
      </c>
      <c r="AI53" s="14" t="s">
        <v>44</v>
      </c>
    </row>
    <row r="54" spans="1:35" ht="16.5" customHeight="1">
      <c r="A54">
        <v>8947</v>
      </c>
      <c r="B54" s="12" t="str">
        <f t="shared" si="0"/>
        <v>OverStock</v>
      </c>
      <c r="C54" s="13" t="s">
        <v>198</v>
      </c>
      <c r="D54" s="14" t="s">
        <v>55</v>
      </c>
      <c r="E54" s="15">
        <f t="shared" si="1"/>
        <v>17.5</v>
      </c>
      <c r="F54" s="16">
        <f t="shared" si="2"/>
        <v>9.1999999999999993</v>
      </c>
      <c r="G54" s="16">
        <f t="shared" si="3"/>
        <v>17.5</v>
      </c>
      <c r="H54" s="16">
        <f t="shared" si="4"/>
        <v>9.1999999999999993</v>
      </c>
      <c r="I54" s="17" t="str">
        <f>IFERROR(VLOOKUP(C54,#REF!,8,FALSE),"")</f>
        <v/>
      </c>
      <c r="J54" s="18">
        <v>72000</v>
      </c>
      <c r="K54" s="18">
        <v>27000</v>
      </c>
      <c r="L54" s="17" t="str">
        <f>IFERROR(VLOOKUP(C54,#REF!,11,FALSE),"")</f>
        <v/>
      </c>
      <c r="M54" s="18">
        <v>72000</v>
      </c>
      <c r="N54" s="19" t="s">
        <v>56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0</v>
      </c>
      <c r="V54" s="18">
        <v>72000</v>
      </c>
      <c r="W54" s="18">
        <v>0</v>
      </c>
      <c r="X54" s="22">
        <v>144000</v>
      </c>
      <c r="Y54" s="16">
        <v>34.9</v>
      </c>
      <c r="Z54" s="23">
        <v>18.3</v>
      </c>
      <c r="AA54" s="22">
        <v>4125</v>
      </c>
      <c r="AB54" s="18">
        <v>7862</v>
      </c>
      <c r="AC54" s="24">
        <v>1.9</v>
      </c>
      <c r="AD54" s="25">
        <f t="shared" si="5"/>
        <v>100</v>
      </c>
      <c r="AE54" s="18">
        <v>57564</v>
      </c>
      <c r="AF54" s="18">
        <v>13866</v>
      </c>
      <c r="AG54" s="18">
        <v>21741</v>
      </c>
      <c r="AH54" s="18">
        <v>12314</v>
      </c>
      <c r="AI54" s="14" t="s">
        <v>44</v>
      </c>
    </row>
    <row r="55" spans="1:35" ht="16.5" customHeight="1">
      <c r="A55">
        <v>1789</v>
      </c>
      <c r="B55" s="12" t="str">
        <f t="shared" si="0"/>
        <v>ZeroZero</v>
      </c>
      <c r="C55" s="13" t="s">
        <v>137</v>
      </c>
      <c r="D55" s="14" t="s">
        <v>62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4000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4000</v>
      </c>
      <c r="U55" s="18">
        <v>0</v>
      </c>
      <c r="V55" s="18">
        <v>0</v>
      </c>
      <c r="W55" s="18">
        <v>0</v>
      </c>
      <c r="X55" s="22">
        <v>4000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5065</v>
      </c>
      <c r="B56" s="12" t="str">
        <f t="shared" si="0"/>
        <v>FCST</v>
      </c>
      <c r="C56" s="13" t="s">
        <v>84</v>
      </c>
      <c r="D56" s="14" t="s">
        <v>62</v>
      </c>
      <c r="E56" s="15" t="str">
        <f t="shared" si="1"/>
        <v>前八週無拉料</v>
      </c>
      <c r="F56" s="16">
        <f t="shared" si="2"/>
        <v>26.1</v>
      </c>
      <c r="G56" s="16" t="str">
        <f t="shared" si="3"/>
        <v>--</v>
      </c>
      <c r="H56" s="16">
        <f t="shared" si="4"/>
        <v>104.3</v>
      </c>
      <c r="I56" s="17" t="str">
        <f>IFERROR(VLOOKUP(C56,#REF!,8,FALSE),"")</f>
        <v/>
      </c>
      <c r="J56" s="18">
        <v>12000</v>
      </c>
      <c r="K56" s="18">
        <v>0</v>
      </c>
      <c r="L56" s="17" t="str">
        <f>IFERROR(VLOOKUP(C56,#REF!,11,FALSE),"")</f>
        <v/>
      </c>
      <c r="M56" s="18">
        <v>3000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0</v>
      </c>
      <c r="W56" s="18">
        <v>0</v>
      </c>
      <c r="X56" s="22">
        <v>15000</v>
      </c>
      <c r="Y56" s="16" t="s">
        <v>39</v>
      </c>
      <c r="Z56" s="23">
        <v>130.4</v>
      </c>
      <c r="AA56" s="22">
        <v>0</v>
      </c>
      <c r="AB56" s="18">
        <v>115</v>
      </c>
      <c r="AC56" s="24" t="s">
        <v>50</v>
      </c>
      <c r="AD56" s="25" t="str">
        <f t="shared" si="5"/>
        <v>F</v>
      </c>
      <c r="AE56" s="18">
        <v>795</v>
      </c>
      <c r="AF56" s="18">
        <v>529</v>
      </c>
      <c r="AG56" s="18">
        <v>552</v>
      </c>
      <c r="AH56" s="18">
        <v>404</v>
      </c>
      <c r="AI56" s="14" t="s">
        <v>44</v>
      </c>
    </row>
    <row r="57" spans="1:35" ht="16.5" customHeight="1">
      <c r="A57">
        <v>4230</v>
      </c>
      <c r="B57" s="12" t="str">
        <f t="shared" si="0"/>
        <v>FCST</v>
      </c>
      <c r="C57" s="13" t="s">
        <v>251</v>
      </c>
      <c r="D57" s="14" t="s">
        <v>55</v>
      </c>
      <c r="E57" s="15" t="str">
        <f t="shared" si="1"/>
        <v>前八週無拉料</v>
      </c>
      <c r="F57" s="16">
        <f t="shared" si="2"/>
        <v>169.8</v>
      </c>
      <c r="G57" s="16" t="str">
        <f t="shared" si="3"/>
        <v>--</v>
      </c>
      <c r="H57" s="16">
        <f t="shared" si="4"/>
        <v>56.6</v>
      </c>
      <c r="I57" s="17" t="str">
        <f>IFERROR(VLOOKUP(C57,#REF!,8,FALSE),"")</f>
        <v/>
      </c>
      <c r="J57" s="18">
        <v>3000</v>
      </c>
      <c r="K57" s="18">
        <v>3000</v>
      </c>
      <c r="L57" s="17" t="str">
        <f>IFERROR(VLOOKUP(C57,#REF!,11,FALSE),"")</f>
        <v/>
      </c>
      <c r="M57" s="18">
        <v>9000</v>
      </c>
      <c r="N57" s="19" t="s">
        <v>56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9000</v>
      </c>
      <c r="U57" s="18">
        <v>0</v>
      </c>
      <c r="V57" s="18">
        <v>0</v>
      </c>
      <c r="W57" s="18">
        <v>0</v>
      </c>
      <c r="X57" s="22">
        <v>12000</v>
      </c>
      <c r="Y57" s="16" t="s">
        <v>39</v>
      </c>
      <c r="Z57" s="23">
        <v>226.4</v>
      </c>
      <c r="AA57" s="22">
        <v>0</v>
      </c>
      <c r="AB57" s="18">
        <v>53</v>
      </c>
      <c r="AC57" s="24" t="s">
        <v>50</v>
      </c>
      <c r="AD57" s="25" t="str">
        <f t="shared" si="5"/>
        <v>F</v>
      </c>
      <c r="AE57" s="18">
        <v>480</v>
      </c>
      <c r="AF57" s="18">
        <v>0</v>
      </c>
      <c r="AG57" s="18">
        <v>76</v>
      </c>
      <c r="AH57" s="18">
        <v>0</v>
      </c>
      <c r="AI57" s="14" t="s">
        <v>44</v>
      </c>
    </row>
    <row r="58" spans="1:35" ht="16.5" customHeight="1">
      <c r="A58">
        <v>1790</v>
      </c>
      <c r="B58" s="12" t="str">
        <f t="shared" si="0"/>
        <v>ZeroZero</v>
      </c>
      <c r="C58" s="13" t="s">
        <v>154</v>
      </c>
      <c r="D58" s="14" t="s">
        <v>155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6000</v>
      </c>
      <c r="N58" s="19" t="s">
        <v>56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6000</v>
      </c>
      <c r="W58" s="18">
        <v>0</v>
      </c>
      <c r="X58" s="22">
        <v>6000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4327</v>
      </c>
      <c r="B59" s="12" t="str">
        <f t="shared" si="0"/>
        <v>FCST</v>
      </c>
      <c r="C59" s="13" t="s">
        <v>213</v>
      </c>
      <c r="D59" s="14" t="s">
        <v>55</v>
      </c>
      <c r="E59" s="15" t="str">
        <f t="shared" si="1"/>
        <v>前八週無拉料</v>
      </c>
      <c r="F59" s="16">
        <f t="shared" si="2"/>
        <v>52.6</v>
      </c>
      <c r="G59" s="16" t="str">
        <f t="shared" si="3"/>
        <v>--</v>
      </c>
      <c r="H59" s="16">
        <f t="shared" si="4"/>
        <v>105.3</v>
      </c>
      <c r="I59" s="17" t="str">
        <f>IFERROR(VLOOKUP(C59,#REF!,8,FALSE),"")</f>
        <v/>
      </c>
      <c r="J59" s="18">
        <v>8000</v>
      </c>
      <c r="K59" s="18">
        <v>4000</v>
      </c>
      <c r="L59" s="17" t="str">
        <f>IFERROR(VLOOKUP(C59,#REF!,11,FALSE),"")</f>
        <v/>
      </c>
      <c r="M59" s="18">
        <v>4000</v>
      </c>
      <c r="N59" s="19" t="s">
        <v>56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4000</v>
      </c>
      <c r="U59" s="18">
        <v>0</v>
      </c>
      <c r="V59" s="18">
        <v>0</v>
      </c>
      <c r="W59" s="18">
        <v>0</v>
      </c>
      <c r="X59" s="22">
        <v>12000</v>
      </c>
      <c r="Y59" s="16" t="s">
        <v>39</v>
      </c>
      <c r="Z59" s="23">
        <v>157.9</v>
      </c>
      <c r="AA59" s="22">
        <v>0</v>
      </c>
      <c r="AB59" s="18">
        <v>76</v>
      </c>
      <c r="AC59" s="24" t="s">
        <v>50</v>
      </c>
      <c r="AD59" s="25" t="str">
        <f t="shared" si="5"/>
        <v>F</v>
      </c>
      <c r="AE59" s="18">
        <v>745</v>
      </c>
      <c r="AF59" s="18">
        <v>96</v>
      </c>
      <c r="AG59" s="18">
        <v>388</v>
      </c>
      <c r="AH59" s="18">
        <v>266</v>
      </c>
      <c r="AI59" s="14" t="s">
        <v>44</v>
      </c>
    </row>
    <row r="60" spans="1:35" ht="16.5" customHeight="1">
      <c r="A60">
        <v>1791</v>
      </c>
      <c r="B60" s="12" t="str">
        <f t="shared" si="0"/>
        <v>OverStock</v>
      </c>
      <c r="C60" s="13" t="s">
        <v>212</v>
      </c>
      <c r="D60" s="14" t="s">
        <v>55</v>
      </c>
      <c r="E60" s="15">
        <f t="shared" si="1"/>
        <v>16</v>
      </c>
      <c r="F60" s="16">
        <f t="shared" si="2"/>
        <v>36.4</v>
      </c>
      <c r="G60" s="16">
        <f t="shared" si="3"/>
        <v>32</v>
      </c>
      <c r="H60" s="16">
        <f t="shared" si="4"/>
        <v>72.7</v>
      </c>
      <c r="I60" s="17" t="str">
        <f>IFERROR(VLOOKUP(C60,#REF!,8,FALSE),"")</f>
        <v/>
      </c>
      <c r="J60" s="18">
        <v>8000</v>
      </c>
      <c r="K60" s="18">
        <v>4000</v>
      </c>
      <c r="L60" s="17" t="str">
        <f>IFERROR(VLOOKUP(C60,#REF!,11,FALSE),"")</f>
        <v/>
      </c>
      <c r="M60" s="18">
        <v>4000</v>
      </c>
      <c r="N60" s="19" t="s">
        <v>56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4000</v>
      </c>
      <c r="U60" s="18">
        <v>0</v>
      </c>
      <c r="V60" s="18">
        <v>0</v>
      </c>
      <c r="W60" s="18">
        <v>0</v>
      </c>
      <c r="X60" s="22">
        <v>12000</v>
      </c>
      <c r="Y60" s="16">
        <v>48</v>
      </c>
      <c r="Z60" s="23">
        <v>109.1</v>
      </c>
      <c r="AA60" s="22">
        <v>250</v>
      </c>
      <c r="AB60" s="18">
        <v>110</v>
      </c>
      <c r="AC60" s="24">
        <v>0.4</v>
      </c>
      <c r="AD60" s="25">
        <f t="shared" si="5"/>
        <v>50</v>
      </c>
      <c r="AE60" s="18">
        <v>1076</v>
      </c>
      <c r="AF60" s="18">
        <v>144</v>
      </c>
      <c r="AG60" s="18">
        <v>258</v>
      </c>
      <c r="AH60" s="18">
        <v>327</v>
      </c>
      <c r="AI60" s="14" t="s">
        <v>44</v>
      </c>
    </row>
    <row r="61" spans="1:35" ht="16.5" customHeight="1">
      <c r="A61">
        <v>1792</v>
      </c>
      <c r="B61" s="12" t="str">
        <f t="shared" si="0"/>
        <v>OverStock</v>
      </c>
      <c r="C61" s="13" t="s">
        <v>196</v>
      </c>
      <c r="D61" s="14" t="s">
        <v>55</v>
      </c>
      <c r="E61" s="15">
        <f t="shared" si="1"/>
        <v>36</v>
      </c>
      <c r="F61" s="16">
        <f t="shared" si="2"/>
        <v>15.5</v>
      </c>
      <c r="G61" s="16">
        <f t="shared" si="3"/>
        <v>52</v>
      </c>
      <c r="H61" s="16">
        <f t="shared" si="4"/>
        <v>22.5</v>
      </c>
      <c r="I61" s="17" t="str">
        <f>IFERROR(VLOOKUP(C61,#REF!,8,FALSE),"")</f>
        <v/>
      </c>
      <c r="J61" s="18">
        <v>39000</v>
      </c>
      <c r="K61" s="18">
        <v>9000</v>
      </c>
      <c r="L61" s="17" t="str">
        <f>IFERROR(VLOOKUP(C61,#REF!,11,FALSE),"")</f>
        <v/>
      </c>
      <c r="M61" s="18">
        <v>27000</v>
      </c>
      <c r="N61" s="19" t="s">
        <v>56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6000</v>
      </c>
      <c r="U61" s="18">
        <v>0</v>
      </c>
      <c r="V61" s="18">
        <v>21000</v>
      </c>
      <c r="W61" s="18">
        <v>0</v>
      </c>
      <c r="X61" s="22">
        <v>66000</v>
      </c>
      <c r="Y61" s="16">
        <v>88</v>
      </c>
      <c r="Z61" s="23">
        <v>38</v>
      </c>
      <c r="AA61" s="22">
        <v>750</v>
      </c>
      <c r="AB61" s="18">
        <v>1737</v>
      </c>
      <c r="AC61" s="24">
        <v>2.2999999999999998</v>
      </c>
      <c r="AD61" s="25">
        <f t="shared" si="5"/>
        <v>150</v>
      </c>
      <c r="AE61" s="18">
        <v>27433</v>
      </c>
      <c r="AF61" s="18">
        <v>189</v>
      </c>
      <c r="AG61" s="18">
        <v>6873</v>
      </c>
      <c r="AH61" s="18">
        <v>18267</v>
      </c>
      <c r="AI61" s="14" t="s">
        <v>44</v>
      </c>
    </row>
    <row r="62" spans="1:35" ht="16.5" customHeight="1">
      <c r="A62">
        <v>3951</v>
      </c>
      <c r="B62" s="12" t="str">
        <f t="shared" si="0"/>
        <v>OverStock</v>
      </c>
      <c r="C62" s="13" t="s">
        <v>204</v>
      </c>
      <c r="D62" s="14" t="s">
        <v>55</v>
      </c>
      <c r="E62" s="15">
        <f t="shared" si="1"/>
        <v>16</v>
      </c>
      <c r="F62" s="16">
        <f t="shared" si="2"/>
        <v>16.8</v>
      </c>
      <c r="G62" s="16">
        <f t="shared" si="3"/>
        <v>32</v>
      </c>
      <c r="H62" s="16">
        <f t="shared" si="4"/>
        <v>33.6</v>
      </c>
      <c r="I62" s="17" t="str">
        <f>IFERROR(VLOOKUP(C62,#REF!,8,FALSE),"")</f>
        <v/>
      </c>
      <c r="J62" s="18">
        <v>8000</v>
      </c>
      <c r="K62" s="18">
        <v>4000</v>
      </c>
      <c r="L62" s="17" t="str">
        <f>IFERROR(VLOOKUP(C62,#REF!,11,FALSE),"")</f>
        <v/>
      </c>
      <c r="M62" s="18">
        <v>4000</v>
      </c>
      <c r="N62" s="19" t="s">
        <v>56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4000</v>
      </c>
      <c r="U62" s="18">
        <v>0</v>
      </c>
      <c r="V62" s="18">
        <v>0</v>
      </c>
      <c r="W62" s="18">
        <v>0</v>
      </c>
      <c r="X62" s="22">
        <v>12000</v>
      </c>
      <c r="Y62" s="16">
        <v>48</v>
      </c>
      <c r="Z62" s="23">
        <v>50.4</v>
      </c>
      <c r="AA62" s="22">
        <v>250</v>
      </c>
      <c r="AB62" s="18">
        <v>238</v>
      </c>
      <c r="AC62" s="24">
        <v>1</v>
      </c>
      <c r="AD62" s="25">
        <f t="shared" si="5"/>
        <v>100</v>
      </c>
      <c r="AE62" s="18">
        <v>3051</v>
      </c>
      <c r="AF62" s="18">
        <v>918</v>
      </c>
      <c r="AG62" s="18">
        <v>612</v>
      </c>
      <c r="AH62" s="18">
        <v>612</v>
      </c>
      <c r="AI62" s="14" t="s">
        <v>44</v>
      </c>
    </row>
    <row r="63" spans="1:35" ht="16.5" customHeight="1">
      <c r="A63">
        <v>1793</v>
      </c>
      <c r="B63" s="12" t="str">
        <f t="shared" si="0"/>
        <v>ZeroZero</v>
      </c>
      <c r="C63" s="13" t="s">
        <v>74</v>
      </c>
      <c r="D63" s="14" t="s">
        <v>62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6000</v>
      </c>
      <c r="K63" s="18">
        <v>0</v>
      </c>
      <c r="L63" s="17" t="str">
        <f>IFERROR(VLOOKUP(C63,#REF!,11,FALSE),"")</f>
        <v/>
      </c>
      <c r="M63" s="18">
        <v>6000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6000</v>
      </c>
      <c r="U63" s="18">
        <v>0</v>
      </c>
      <c r="V63" s="18">
        <v>0</v>
      </c>
      <c r="W63" s="18">
        <v>0</v>
      </c>
      <c r="X63" s="22">
        <v>12000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1794</v>
      </c>
      <c r="B64" s="12" t="str">
        <f t="shared" si="0"/>
        <v>FCST</v>
      </c>
      <c r="C64" s="13" t="s">
        <v>215</v>
      </c>
      <c r="D64" s="14" t="s">
        <v>55</v>
      </c>
      <c r="E64" s="15" t="str">
        <f t="shared" si="1"/>
        <v>前八週無拉料</v>
      </c>
      <c r="F64" s="16">
        <f t="shared" si="2"/>
        <v>62.5</v>
      </c>
      <c r="G64" s="16" t="str">
        <f t="shared" si="3"/>
        <v>--</v>
      </c>
      <c r="H64" s="16">
        <f t="shared" si="4"/>
        <v>31.3</v>
      </c>
      <c r="I64" s="17" t="str">
        <f>IFERROR(VLOOKUP(C64,#REF!,8,FALSE),"")</f>
        <v/>
      </c>
      <c r="J64" s="18">
        <v>3000</v>
      </c>
      <c r="K64" s="18">
        <v>3000</v>
      </c>
      <c r="L64" s="17" t="str">
        <f>IFERROR(VLOOKUP(C64,#REF!,11,FALSE),"")</f>
        <v/>
      </c>
      <c r="M64" s="18">
        <v>6000</v>
      </c>
      <c r="N64" s="19" t="s">
        <v>56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6000</v>
      </c>
      <c r="U64" s="18">
        <v>0</v>
      </c>
      <c r="V64" s="18">
        <v>0</v>
      </c>
      <c r="W64" s="18">
        <v>0</v>
      </c>
      <c r="X64" s="22">
        <v>9000</v>
      </c>
      <c r="Y64" s="16" t="s">
        <v>39</v>
      </c>
      <c r="Z64" s="23">
        <v>93.8</v>
      </c>
      <c r="AA64" s="22">
        <v>0</v>
      </c>
      <c r="AB64" s="18">
        <v>96</v>
      </c>
      <c r="AC64" s="24" t="s">
        <v>50</v>
      </c>
      <c r="AD64" s="25" t="str">
        <f t="shared" si="5"/>
        <v>F</v>
      </c>
      <c r="AE64" s="18">
        <v>691</v>
      </c>
      <c r="AF64" s="18">
        <v>326</v>
      </c>
      <c r="AG64" s="18">
        <v>270</v>
      </c>
      <c r="AH64" s="18">
        <v>308</v>
      </c>
      <c r="AI64" s="14" t="s">
        <v>44</v>
      </c>
    </row>
    <row r="65" spans="1:35" ht="16.5" customHeight="1">
      <c r="A65">
        <v>1795</v>
      </c>
      <c r="B65" s="12" t="str">
        <f t="shared" si="0"/>
        <v>OverStock</v>
      </c>
      <c r="C65" s="13" t="s">
        <v>162</v>
      </c>
      <c r="D65" s="14" t="s">
        <v>55</v>
      </c>
      <c r="E65" s="15">
        <f t="shared" si="1"/>
        <v>16</v>
      </c>
      <c r="F65" s="16" t="str">
        <f t="shared" si="2"/>
        <v>--</v>
      </c>
      <c r="G65" s="16">
        <f t="shared" si="3"/>
        <v>56</v>
      </c>
      <c r="H65" s="16" t="str">
        <f t="shared" si="4"/>
        <v>--</v>
      </c>
      <c r="I65" s="17" t="str">
        <f>IFERROR(VLOOKUP(C65,#REF!,8,FALSE),"")</f>
        <v/>
      </c>
      <c r="J65" s="18">
        <v>56000</v>
      </c>
      <c r="K65" s="18">
        <v>32000</v>
      </c>
      <c r="L65" s="17" t="str">
        <f>IFERROR(VLOOKUP(C65,#REF!,11,FALSE),"")</f>
        <v/>
      </c>
      <c r="M65" s="18">
        <v>16000</v>
      </c>
      <c r="N65" s="19" t="s">
        <v>56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16000</v>
      </c>
      <c r="W65" s="18">
        <v>0</v>
      </c>
      <c r="X65" s="22">
        <v>72000</v>
      </c>
      <c r="Y65" s="16">
        <v>72</v>
      </c>
      <c r="Z65" s="23" t="s">
        <v>39</v>
      </c>
      <c r="AA65" s="22">
        <v>1000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5307</v>
      </c>
      <c r="B66" s="12" t="str">
        <f t="shared" si="0"/>
        <v>FCST</v>
      </c>
      <c r="C66" s="13" t="s">
        <v>192</v>
      </c>
      <c r="D66" s="14" t="s">
        <v>55</v>
      </c>
      <c r="E66" s="15" t="str">
        <f t="shared" si="1"/>
        <v>前八週無拉料</v>
      </c>
      <c r="F66" s="16">
        <f t="shared" si="2"/>
        <v>35.9</v>
      </c>
      <c r="G66" s="16" t="str">
        <f t="shared" si="3"/>
        <v>--</v>
      </c>
      <c r="H66" s="16">
        <f t="shared" si="4"/>
        <v>9</v>
      </c>
      <c r="I66" s="17" t="str">
        <f>IFERROR(VLOOKUP(C66,#REF!,8,FALSE),"")</f>
        <v/>
      </c>
      <c r="J66" s="18">
        <v>3000</v>
      </c>
      <c r="K66" s="18">
        <v>0</v>
      </c>
      <c r="L66" s="17" t="str">
        <f>IFERROR(VLOOKUP(C66,#REF!,11,FALSE),"")</f>
        <v/>
      </c>
      <c r="M66" s="18">
        <v>12000</v>
      </c>
      <c r="N66" s="19" t="s">
        <v>56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12000</v>
      </c>
      <c r="W66" s="18">
        <v>0</v>
      </c>
      <c r="X66" s="22">
        <v>15000</v>
      </c>
      <c r="Y66" s="16" t="s">
        <v>39</v>
      </c>
      <c r="Z66" s="23">
        <v>44.9</v>
      </c>
      <c r="AA66" s="22">
        <v>0</v>
      </c>
      <c r="AB66" s="18">
        <v>334</v>
      </c>
      <c r="AC66" s="24" t="s">
        <v>50</v>
      </c>
      <c r="AD66" s="25" t="str">
        <f t="shared" si="5"/>
        <v>F</v>
      </c>
      <c r="AE66" s="18">
        <v>3000</v>
      </c>
      <c r="AF66" s="18">
        <v>5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1796</v>
      </c>
      <c r="B67" s="12" t="str">
        <f t="shared" si="0"/>
        <v>ZeroZero</v>
      </c>
      <c r="C67" s="13" t="s">
        <v>224</v>
      </c>
      <c r="D67" s="14" t="s">
        <v>55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9000</v>
      </c>
      <c r="N67" s="19" t="s">
        <v>56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9000</v>
      </c>
      <c r="U67" s="18">
        <v>0</v>
      </c>
      <c r="V67" s="18">
        <v>0</v>
      </c>
      <c r="W67" s="18">
        <v>0</v>
      </c>
      <c r="X67" s="22">
        <v>9000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1797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274</v>
      </c>
      <c r="D68" s="14" t="s">
        <v>269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1000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1000</v>
      </c>
      <c r="U68" s="18">
        <v>0</v>
      </c>
      <c r="V68" s="18">
        <v>0</v>
      </c>
      <c r="W68" s="18">
        <v>0</v>
      </c>
      <c r="X68" s="22">
        <v>1000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1798</v>
      </c>
      <c r="B69" s="12" t="str">
        <f t="shared" si="6"/>
        <v>FCST</v>
      </c>
      <c r="C69" s="13" t="s">
        <v>234</v>
      </c>
      <c r="D69" s="14" t="s">
        <v>55</v>
      </c>
      <c r="E69" s="15" t="str">
        <f t="shared" si="7"/>
        <v>前八週無拉料</v>
      </c>
      <c r="F69" s="16">
        <f t="shared" si="8"/>
        <v>31.9</v>
      </c>
      <c r="G69" s="16" t="str">
        <f t="shared" si="9"/>
        <v>--</v>
      </c>
      <c r="H69" s="16">
        <f t="shared" si="10"/>
        <v>95.7</v>
      </c>
      <c r="I69" s="17" t="str">
        <f>IFERROR(VLOOKUP(C69,#REF!,8,FALSE),"")</f>
        <v/>
      </c>
      <c r="J69" s="18">
        <v>9000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56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12000</v>
      </c>
      <c r="Y69" s="16" t="s">
        <v>39</v>
      </c>
      <c r="Z69" s="23">
        <v>127.7</v>
      </c>
      <c r="AA69" s="22">
        <v>0</v>
      </c>
      <c r="AB69" s="18">
        <v>94</v>
      </c>
      <c r="AC69" s="24" t="s">
        <v>50</v>
      </c>
      <c r="AD69" s="25" t="str">
        <f t="shared" si="11"/>
        <v>F</v>
      </c>
      <c r="AE69" s="18">
        <v>1218</v>
      </c>
      <c r="AF69" s="18">
        <v>268</v>
      </c>
      <c r="AG69" s="18">
        <v>268</v>
      </c>
      <c r="AH69" s="18">
        <v>400</v>
      </c>
      <c r="AI69" s="14" t="s">
        <v>44</v>
      </c>
    </row>
    <row r="70" spans="1:35" ht="16.5" customHeight="1">
      <c r="A70">
        <v>1799</v>
      </c>
      <c r="B70" s="12" t="str">
        <f t="shared" si="6"/>
        <v>ZeroZero</v>
      </c>
      <c r="C70" s="13" t="s">
        <v>191</v>
      </c>
      <c r="D70" s="14" t="s">
        <v>55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56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1800</v>
      </c>
      <c r="B71" s="12" t="str">
        <f t="shared" si="6"/>
        <v>None</v>
      </c>
      <c r="C71" s="13" t="s">
        <v>40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 t="s">
        <v>39</v>
      </c>
      <c r="Z71" s="23" t="s">
        <v>39</v>
      </c>
      <c r="AA71" s="22">
        <v>0</v>
      </c>
      <c r="AB71" s="18">
        <v>0</v>
      </c>
      <c r="AC71" s="24" t="s">
        <v>43</v>
      </c>
      <c r="AD71" s="25" t="str">
        <f t="shared" si="11"/>
        <v>E</v>
      </c>
      <c r="AE71" s="18">
        <v>1505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5494</v>
      </c>
      <c r="B72" s="12" t="str">
        <f t="shared" si="6"/>
        <v>ZeroZero</v>
      </c>
      <c r="C72" s="13" t="s">
        <v>45</v>
      </c>
      <c r="D72" s="14" t="s">
        <v>41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10000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10000</v>
      </c>
      <c r="U72" s="18">
        <v>0</v>
      </c>
      <c r="V72" s="18">
        <v>0</v>
      </c>
      <c r="W72" s="18">
        <v>0</v>
      </c>
      <c r="X72" s="22">
        <v>10000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1801</v>
      </c>
      <c r="B73" s="12" t="str">
        <f t="shared" si="6"/>
        <v>OverStock</v>
      </c>
      <c r="C73" s="13" t="s">
        <v>46</v>
      </c>
      <c r="D73" s="14" t="s">
        <v>41</v>
      </c>
      <c r="E73" s="15">
        <f t="shared" si="7"/>
        <v>0</v>
      </c>
      <c r="F73" s="16" t="str">
        <f t="shared" si="8"/>
        <v>--</v>
      </c>
      <c r="G73" s="16">
        <f t="shared" si="9"/>
        <v>32</v>
      </c>
      <c r="H73" s="16" t="str">
        <f t="shared" si="10"/>
        <v>--</v>
      </c>
      <c r="I73" s="17" t="str">
        <f>IFERROR(VLOOKUP(C73,#REF!,8,FALSE),"")</f>
        <v/>
      </c>
      <c r="J73" s="18">
        <v>20000</v>
      </c>
      <c r="K73" s="18">
        <v>5000</v>
      </c>
      <c r="L73" s="17" t="str">
        <f>IFERROR(VLOOKUP(C73,#REF!,11,FALSE),"")</f>
        <v/>
      </c>
      <c r="M73" s="18">
        <v>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20000</v>
      </c>
      <c r="Y73" s="16">
        <v>32</v>
      </c>
      <c r="Z73" s="23" t="s">
        <v>39</v>
      </c>
      <c r="AA73" s="22">
        <v>625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1803</v>
      </c>
      <c r="B74" s="12" t="str">
        <f t="shared" si="6"/>
        <v>OverStock</v>
      </c>
      <c r="C74" s="13" t="s">
        <v>47</v>
      </c>
      <c r="D74" s="14" t="s">
        <v>41</v>
      </c>
      <c r="E74" s="15">
        <f t="shared" si="7"/>
        <v>0</v>
      </c>
      <c r="F74" s="16">
        <f t="shared" si="8"/>
        <v>0</v>
      </c>
      <c r="G74" s="16">
        <f t="shared" si="9"/>
        <v>788.5</v>
      </c>
      <c r="H74" s="16">
        <f t="shared" si="10"/>
        <v>931.8</v>
      </c>
      <c r="I74" s="17" t="str">
        <f>IFERROR(VLOOKUP(C74,#REF!,8,FALSE),"")</f>
        <v/>
      </c>
      <c r="J74" s="18">
        <v>10250</v>
      </c>
      <c r="K74" s="18">
        <v>250</v>
      </c>
      <c r="L74" s="17" t="str">
        <f>IFERROR(VLOOKUP(C74,#REF!,11,FALSE),"")</f>
        <v/>
      </c>
      <c r="M74" s="18">
        <v>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10250</v>
      </c>
      <c r="Y74" s="16">
        <v>788.5</v>
      </c>
      <c r="Z74" s="23">
        <v>931.8</v>
      </c>
      <c r="AA74" s="22">
        <v>13</v>
      </c>
      <c r="AB74" s="18">
        <v>11</v>
      </c>
      <c r="AC74" s="24">
        <v>0.8</v>
      </c>
      <c r="AD74" s="25">
        <f t="shared" si="11"/>
        <v>100</v>
      </c>
      <c r="AE74" s="18">
        <v>100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1804</v>
      </c>
      <c r="B75" s="12" t="str">
        <f t="shared" si="6"/>
        <v>FCST</v>
      </c>
      <c r="C75" s="13" t="s">
        <v>49</v>
      </c>
      <c r="D75" s="14" t="s">
        <v>41</v>
      </c>
      <c r="E75" s="15" t="str">
        <f t="shared" si="7"/>
        <v>前八週無拉料</v>
      </c>
      <c r="F75" s="16">
        <f t="shared" si="8"/>
        <v>0</v>
      </c>
      <c r="G75" s="16" t="str">
        <f t="shared" si="9"/>
        <v>--</v>
      </c>
      <c r="H75" s="16">
        <f t="shared" si="10"/>
        <v>0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0</v>
      </c>
      <c r="Y75" s="16" t="s">
        <v>39</v>
      </c>
      <c r="Z75" s="23">
        <v>0</v>
      </c>
      <c r="AA75" s="22">
        <v>0</v>
      </c>
      <c r="AB75" s="18">
        <v>97</v>
      </c>
      <c r="AC75" s="24" t="s">
        <v>50</v>
      </c>
      <c r="AD75" s="25" t="str">
        <f t="shared" si="11"/>
        <v>F</v>
      </c>
      <c r="AE75" s="18">
        <v>630</v>
      </c>
      <c r="AF75" s="18">
        <v>470</v>
      </c>
      <c r="AG75" s="18">
        <v>498</v>
      </c>
      <c r="AH75" s="18">
        <v>472</v>
      </c>
      <c r="AI75" s="14" t="s">
        <v>44</v>
      </c>
    </row>
    <row r="76" spans="1:35" ht="16.5" customHeight="1">
      <c r="A76">
        <v>1805</v>
      </c>
      <c r="B76" s="12" t="str">
        <f t="shared" si="6"/>
        <v>FCST</v>
      </c>
      <c r="C76" s="13" t="s">
        <v>51</v>
      </c>
      <c r="D76" s="14" t="s">
        <v>41</v>
      </c>
      <c r="E76" s="15" t="str">
        <f t="shared" si="7"/>
        <v>前八週無拉料</v>
      </c>
      <c r="F76" s="16">
        <f t="shared" si="8"/>
        <v>75</v>
      </c>
      <c r="G76" s="16" t="str">
        <f t="shared" si="9"/>
        <v>--</v>
      </c>
      <c r="H76" s="16">
        <f t="shared" si="10"/>
        <v>1250</v>
      </c>
      <c r="I76" s="17" t="str">
        <f>IFERROR(VLOOKUP(C76,#REF!,8,FALSE),"")</f>
        <v/>
      </c>
      <c r="J76" s="18">
        <v>25000</v>
      </c>
      <c r="K76" s="18">
        <v>25000</v>
      </c>
      <c r="L76" s="17" t="str">
        <f>IFERROR(VLOOKUP(C76,#REF!,11,FALSE),"")</f>
        <v/>
      </c>
      <c r="M76" s="18">
        <v>1500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1500</v>
      </c>
      <c r="W76" s="18">
        <v>0</v>
      </c>
      <c r="X76" s="22">
        <v>26500</v>
      </c>
      <c r="Y76" s="16" t="s">
        <v>39</v>
      </c>
      <c r="Z76" s="23">
        <v>1325</v>
      </c>
      <c r="AA76" s="22">
        <v>0</v>
      </c>
      <c r="AB76" s="18">
        <v>20</v>
      </c>
      <c r="AC76" s="24" t="s">
        <v>50</v>
      </c>
      <c r="AD76" s="25" t="str">
        <f t="shared" si="11"/>
        <v>F</v>
      </c>
      <c r="AE76" s="18">
        <v>932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1806</v>
      </c>
      <c r="B77" s="12" t="str">
        <f t="shared" si="6"/>
        <v>OverStock</v>
      </c>
      <c r="C77" s="13" t="s">
        <v>53</v>
      </c>
      <c r="D77" s="14" t="s">
        <v>41</v>
      </c>
      <c r="E77" s="15">
        <f t="shared" si="7"/>
        <v>0</v>
      </c>
      <c r="F77" s="16">
        <f t="shared" si="8"/>
        <v>0</v>
      </c>
      <c r="G77" s="16">
        <f t="shared" si="9"/>
        <v>170.4</v>
      </c>
      <c r="H77" s="16">
        <f t="shared" si="10"/>
        <v>112.5</v>
      </c>
      <c r="I77" s="17" t="str">
        <f>IFERROR(VLOOKUP(C77,#REF!,8,FALSE),"")</f>
        <v/>
      </c>
      <c r="J77" s="18">
        <v>115000</v>
      </c>
      <c r="K77" s="18">
        <v>20000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115000</v>
      </c>
      <c r="Y77" s="16">
        <v>170.4</v>
      </c>
      <c r="Z77" s="23">
        <v>112.5</v>
      </c>
      <c r="AA77" s="22">
        <v>675</v>
      </c>
      <c r="AB77" s="18">
        <v>1022</v>
      </c>
      <c r="AC77" s="24">
        <v>1.5</v>
      </c>
      <c r="AD77" s="25">
        <f t="shared" si="11"/>
        <v>100</v>
      </c>
      <c r="AE77" s="18">
        <v>18160</v>
      </c>
      <c r="AF77" s="18">
        <v>1200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1807</v>
      </c>
      <c r="B78" s="12" t="str">
        <f t="shared" si="6"/>
        <v>Normal</v>
      </c>
      <c r="C78" s="13" t="s">
        <v>54</v>
      </c>
      <c r="D78" s="14" t="s">
        <v>55</v>
      </c>
      <c r="E78" s="15">
        <f t="shared" si="7"/>
        <v>10</v>
      </c>
      <c r="F78" s="16">
        <f t="shared" si="8"/>
        <v>13.2</v>
      </c>
      <c r="G78" s="16">
        <f t="shared" si="9"/>
        <v>0</v>
      </c>
      <c r="H78" s="16">
        <f t="shared" si="10"/>
        <v>0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15000</v>
      </c>
      <c r="N78" s="19" t="s">
        <v>56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12000</v>
      </c>
      <c r="W78" s="18">
        <v>0</v>
      </c>
      <c r="X78" s="22">
        <v>15000</v>
      </c>
      <c r="Y78" s="16">
        <v>10</v>
      </c>
      <c r="Z78" s="23">
        <v>13.2</v>
      </c>
      <c r="AA78" s="22">
        <v>1500</v>
      </c>
      <c r="AB78" s="18">
        <v>1140</v>
      </c>
      <c r="AC78" s="24">
        <v>0.8</v>
      </c>
      <c r="AD78" s="25">
        <f t="shared" si="11"/>
        <v>100</v>
      </c>
      <c r="AE78" s="18">
        <v>8388</v>
      </c>
      <c r="AF78" s="18">
        <v>1873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8509</v>
      </c>
      <c r="B79" s="12" t="str">
        <f t="shared" si="6"/>
        <v>OverStock</v>
      </c>
      <c r="C79" s="13" t="s">
        <v>57</v>
      </c>
      <c r="D79" s="14" t="s">
        <v>55</v>
      </c>
      <c r="E79" s="15">
        <f t="shared" si="7"/>
        <v>8</v>
      </c>
      <c r="F79" s="16" t="str">
        <f t="shared" si="8"/>
        <v>--</v>
      </c>
      <c r="G79" s="16">
        <f t="shared" si="9"/>
        <v>31.9</v>
      </c>
      <c r="H79" s="16" t="str">
        <f t="shared" si="10"/>
        <v>--</v>
      </c>
      <c r="I79" s="17" t="str">
        <f>IFERROR(VLOOKUP(C79,#REF!,8,FALSE),"")</f>
        <v/>
      </c>
      <c r="J79" s="18">
        <v>10000</v>
      </c>
      <c r="K79" s="18">
        <v>0</v>
      </c>
      <c r="L79" s="17" t="str">
        <f>IFERROR(VLOOKUP(C79,#REF!,11,FALSE),"")</f>
        <v/>
      </c>
      <c r="M79" s="18">
        <v>2500</v>
      </c>
      <c r="N79" s="19" t="s">
        <v>56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2500</v>
      </c>
      <c r="U79" s="18">
        <v>0</v>
      </c>
      <c r="V79" s="18">
        <v>0</v>
      </c>
      <c r="W79" s="18">
        <v>0</v>
      </c>
      <c r="X79" s="22">
        <v>12500</v>
      </c>
      <c r="Y79" s="16">
        <v>39.9</v>
      </c>
      <c r="Z79" s="23" t="s">
        <v>39</v>
      </c>
      <c r="AA79" s="22">
        <v>313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3236</v>
      </c>
      <c r="B80" s="12" t="str">
        <f t="shared" si="6"/>
        <v>OverStock</v>
      </c>
      <c r="C80" s="13" t="s">
        <v>58</v>
      </c>
      <c r="D80" s="14" t="s">
        <v>55</v>
      </c>
      <c r="E80" s="15">
        <f t="shared" si="7"/>
        <v>19.600000000000001</v>
      </c>
      <c r="F80" s="16">
        <f t="shared" si="8"/>
        <v>7.4</v>
      </c>
      <c r="G80" s="16">
        <f t="shared" si="9"/>
        <v>52.4</v>
      </c>
      <c r="H80" s="16">
        <f t="shared" si="10"/>
        <v>19.8</v>
      </c>
      <c r="I80" s="17" t="str">
        <f>IFERROR(VLOOKUP(C80,#REF!,8,FALSE),"")</f>
        <v/>
      </c>
      <c r="J80" s="18">
        <v>147500</v>
      </c>
      <c r="K80" s="18">
        <v>120000</v>
      </c>
      <c r="L80" s="17" t="str">
        <f>IFERROR(VLOOKUP(C80,#REF!,11,FALSE),"")</f>
        <v/>
      </c>
      <c r="M80" s="18">
        <v>55000</v>
      </c>
      <c r="N80" s="19" t="s">
        <v>56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55000</v>
      </c>
      <c r="W80" s="18">
        <v>0</v>
      </c>
      <c r="X80" s="22">
        <v>202500</v>
      </c>
      <c r="Y80" s="16">
        <v>72</v>
      </c>
      <c r="Z80" s="23">
        <v>27.2</v>
      </c>
      <c r="AA80" s="22">
        <v>2813</v>
      </c>
      <c r="AB80" s="18">
        <v>7458</v>
      </c>
      <c r="AC80" s="24">
        <v>2.7</v>
      </c>
      <c r="AD80" s="25">
        <f t="shared" si="11"/>
        <v>150</v>
      </c>
      <c r="AE80" s="18">
        <v>55228</v>
      </c>
      <c r="AF80" s="18">
        <v>31944</v>
      </c>
      <c r="AG80" s="18">
        <v>26840</v>
      </c>
      <c r="AH80" s="18">
        <v>4032</v>
      </c>
      <c r="AI80" s="14" t="s">
        <v>44</v>
      </c>
    </row>
    <row r="81" spans="1:35" ht="16.5" customHeight="1">
      <c r="A81">
        <v>1809</v>
      </c>
      <c r="B81" s="12" t="str">
        <f t="shared" si="6"/>
        <v>OverStock</v>
      </c>
      <c r="C81" s="13" t="s">
        <v>59</v>
      </c>
      <c r="D81" s="14" t="s">
        <v>55</v>
      </c>
      <c r="E81" s="15">
        <f t="shared" si="7"/>
        <v>55.9</v>
      </c>
      <c r="F81" s="16">
        <f t="shared" si="8"/>
        <v>67</v>
      </c>
      <c r="G81" s="16">
        <f t="shared" si="9"/>
        <v>0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17500</v>
      </c>
      <c r="N81" s="19" t="s">
        <v>56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12500</v>
      </c>
      <c r="U81" s="18">
        <v>0</v>
      </c>
      <c r="V81" s="18">
        <v>5000</v>
      </c>
      <c r="W81" s="18">
        <v>0</v>
      </c>
      <c r="X81" s="22">
        <v>17500</v>
      </c>
      <c r="Y81" s="16">
        <v>55.9</v>
      </c>
      <c r="Z81" s="23">
        <v>67</v>
      </c>
      <c r="AA81" s="22">
        <v>313</v>
      </c>
      <c r="AB81" s="18">
        <v>261</v>
      </c>
      <c r="AC81" s="24">
        <v>0.8</v>
      </c>
      <c r="AD81" s="25">
        <f t="shared" si="11"/>
        <v>100</v>
      </c>
      <c r="AE81" s="18">
        <v>3024</v>
      </c>
      <c r="AF81" s="18">
        <v>931</v>
      </c>
      <c r="AG81" s="18">
        <v>669</v>
      </c>
      <c r="AH81" s="18">
        <v>1299</v>
      </c>
      <c r="AI81" s="14" t="s">
        <v>44</v>
      </c>
    </row>
    <row r="82" spans="1:35" ht="16.5" customHeight="1">
      <c r="A82">
        <v>1810</v>
      </c>
      <c r="B82" s="12" t="str">
        <f t="shared" si="6"/>
        <v>ZeroZero</v>
      </c>
      <c r="C82" s="13" t="s">
        <v>60</v>
      </c>
      <c r="D82" s="14" t="s">
        <v>55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2500</v>
      </c>
      <c r="K82" s="18">
        <v>0</v>
      </c>
      <c r="L82" s="17" t="str">
        <f>IFERROR(VLOOKUP(C82,#REF!,11,FALSE),"")</f>
        <v/>
      </c>
      <c r="M82" s="18">
        <v>0</v>
      </c>
      <c r="N82" s="19" t="s">
        <v>39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2500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1811</v>
      </c>
      <c r="B83" s="12" t="str">
        <f t="shared" si="6"/>
        <v>None</v>
      </c>
      <c r="C83" s="13" t="s">
        <v>63</v>
      </c>
      <c r="D83" s="14" t="s">
        <v>62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>
        <v>0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4013</v>
      </c>
      <c r="B84" s="12" t="str">
        <f t="shared" si="6"/>
        <v>Normal</v>
      </c>
      <c r="C84" s="13" t="s">
        <v>65</v>
      </c>
      <c r="D84" s="14" t="s">
        <v>62</v>
      </c>
      <c r="E84" s="15">
        <f t="shared" si="7"/>
        <v>8</v>
      </c>
      <c r="F84" s="16">
        <f t="shared" si="8"/>
        <v>5</v>
      </c>
      <c r="G84" s="16">
        <f t="shared" si="9"/>
        <v>0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3000</v>
      </c>
      <c r="Y84" s="16">
        <v>8</v>
      </c>
      <c r="Z84" s="23">
        <v>5</v>
      </c>
      <c r="AA84" s="22">
        <v>375</v>
      </c>
      <c r="AB84" s="18">
        <v>595</v>
      </c>
      <c r="AC84" s="24">
        <v>1.6</v>
      </c>
      <c r="AD84" s="25">
        <f t="shared" si="11"/>
        <v>100</v>
      </c>
      <c r="AE84" s="18">
        <v>5584</v>
      </c>
      <c r="AF84" s="18">
        <v>52</v>
      </c>
      <c r="AG84" s="18">
        <v>2041</v>
      </c>
      <c r="AH84" s="18">
        <v>31</v>
      </c>
      <c r="AI84" s="14" t="s">
        <v>44</v>
      </c>
    </row>
    <row r="85" spans="1:35" ht="16.5" customHeight="1">
      <c r="A85">
        <v>4075</v>
      </c>
      <c r="B85" s="12" t="str">
        <f t="shared" si="6"/>
        <v>OverStock</v>
      </c>
      <c r="C85" s="13" t="s">
        <v>66</v>
      </c>
      <c r="D85" s="14" t="s">
        <v>62</v>
      </c>
      <c r="E85" s="15">
        <f t="shared" si="7"/>
        <v>38</v>
      </c>
      <c r="F85" s="16">
        <f t="shared" si="8"/>
        <v>276.7</v>
      </c>
      <c r="G85" s="16">
        <f t="shared" si="9"/>
        <v>8</v>
      </c>
      <c r="H85" s="16">
        <f t="shared" si="10"/>
        <v>58.3</v>
      </c>
      <c r="I85" s="17" t="str">
        <f>IFERROR(VLOOKUP(C85,#REF!,8,FALSE),"")</f>
        <v/>
      </c>
      <c r="J85" s="18">
        <v>12000</v>
      </c>
      <c r="K85" s="18">
        <v>0</v>
      </c>
      <c r="L85" s="17" t="str">
        <f>IFERROR(VLOOKUP(C85,#REF!,11,FALSE),"")</f>
        <v/>
      </c>
      <c r="M85" s="18">
        <v>57000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39000</v>
      </c>
      <c r="U85" s="18">
        <v>0</v>
      </c>
      <c r="V85" s="18">
        <v>18000</v>
      </c>
      <c r="W85" s="18">
        <v>0</v>
      </c>
      <c r="X85" s="22">
        <v>69000</v>
      </c>
      <c r="Y85" s="16">
        <v>46</v>
      </c>
      <c r="Z85" s="23">
        <v>335</v>
      </c>
      <c r="AA85" s="22">
        <v>1500</v>
      </c>
      <c r="AB85" s="18">
        <v>206</v>
      </c>
      <c r="AC85" s="24">
        <v>0.1</v>
      </c>
      <c r="AD85" s="25">
        <f t="shared" si="11"/>
        <v>50</v>
      </c>
      <c r="AE85" s="18">
        <v>3582</v>
      </c>
      <c r="AF85" s="18">
        <v>1345</v>
      </c>
      <c r="AG85" s="18">
        <v>2034</v>
      </c>
      <c r="AH85" s="18">
        <v>1071</v>
      </c>
      <c r="AI85" s="14" t="s">
        <v>44</v>
      </c>
    </row>
    <row r="86" spans="1:35" ht="16.5" customHeight="1">
      <c r="A86">
        <v>1812</v>
      </c>
      <c r="B86" s="12" t="str">
        <f t="shared" si="6"/>
        <v>OverStock</v>
      </c>
      <c r="C86" s="13" t="s">
        <v>67</v>
      </c>
      <c r="D86" s="14" t="s">
        <v>62</v>
      </c>
      <c r="E86" s="15">
        <f t="shared" si="7"/>
        <v>32.6</v>
      </c>
      <c r="F86" s="16">
        <f t="shared" si="8"/>
        <v>55.2</v>
      </c>
      <c r="G86" s="16">
        <f t="shared" si="9"/>
        <v>7.4</v>
      </c>
      <c r="H86" s="16">
        <f t="shared" si="10"/>
        <v>12.5</v>
      </c>
      <c r="I86" s="17" t="str">
        <f>IFERROR(VLOOKUP(C86,#REF!,8,FALSE),"")</f>
        <v/>
      </c>
      <c r="J86" s="18">
        <v>36000</v>
      </c>
      <c r="K86" s="18">
        <v>18000</v>
      </c>
      <c r="L86" s="17" t="str">
        <f>IFERROR(VLOOKUP(C86,#REF!,11,FALSE),"")</f>
        <v/>
      </c>
      <c r="M86" s="18">
        <v>159000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99000</v>
      </c>
      <c r="U86" s="18">
        <v>0</v>
      </c>
      <c r="V86" s="18">
        <v>60000</v>
      </c>
      <c r="W86" s="18">
        <v>0</v>
      </c>
      <c r="X86" s="22">
        <v>195000</v>
      </c>
      <c r="Y86" s="16">
        <v>40</v>
      </c>
      <c r="Z86" s="23">
        <v>67.599999999999994</v>
      </c>
      <c r="AA86" s="22">
        <v>4875</v>
      </c>
      <c r="AB86" s="18">
        <v>2883</v>
      </c>
      <c r="AC86" s="24">
        <v>0.6</v>
      </c>
      <c r="AD86" s="25">
        <f t="shared" si="11"/>
        <v>100</v>
      </c>
      <c r="AE86" s="18">
        <v>21157</v>
      </c>
      <c r="AF86" s="18">
        <v>7650</v>
      </c>
      <c r="AG86" s="18">
        <v>10571</v>
      </c>
      <c r="AH86" s="18">
        <v>2312</v>
      </c>
      <c r="AI86" s="14" t="s">
        <v>44</v>
      </c>
    </row>
    <row r="87" spans="1:35" ht="16.5" customHeight="1">
      <c r="A87">
        <v>1813</v>
      </c>
      <c r="B87" s="12" t="str">
        <f t="shared" si="6"/>
        <v>OverStock</v>
      </c>
      <c r="C87" s="13" t="s">
        <v>70</v>
      </c>
      <c r="D87" s="14" t="s">
        <v>62</v>
      </c>
      <c r="E87" s="15">
        <f t="shared" si="7"/>
        <v>0</v>
      </c>
      <c r="F87" s="16" t="str">
        <f t="shared" si="8"/>
        <v>--</v>
      </c>
      <c r="G87" s="16">
        <f t="shared" si="9"/>
        <v>1760</v>
      </c>
      <c r="H87" s="16" t="str">
        <f t="shared" si="10"/>
        <v>--</v>
      </c>
      <c r="I87" s="17" t="str">
        <f>IFERROR(VLOOKUP(C87,#REF!,8,FALSE),"")</f>
        <v/>
      </c>
      <c r="J87" s="18">
        <v>1320000</v>
      </c>
      <c r="K87" s="18">
        <v>300000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1320000</v>
      </c>
      <c r="Y87" s="16">
        <v>1760</v>
      </c>
      <c r="Z87" s="23" t="s">
        <v>39</v>
      </c>
      <c r="AA87" s="22">
        <v>750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5493</v>
      </c>
      <c r="B88" s="12" t="str">
        <f t="shared" si="6"/>
        <v>Normal</v>
      </c>
      <c r="C88" s="13" t="s">
        <v>71</v>
      </c>
      <c r="D88" s="14" t="s">
        <v>62</v>
      </c>
      <c r="E88" s="15">
        <f t="shared" si="7"/>
        <v>8</v>
      </c>
      <c r="F88" s="16">
        <f t="shared" si="8"/>
        <v>3000</v>
      </c>
      <c r="G88" s="16">
        <f t="shared" si="9"/>
        <v>0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0</v>
      </c>
      <c r="W88" s="18">
        <v>0</v>
      </c>
      <c r="X88" s="22">
        <v>3000</v>
      </c>
      <c r="Y88" s="16">
        <v>8</v>
      </c>
      <c r="Z88" s="23">
        <v>3000</v>
      </c>
      <c r="AA88" s="22">
        <v>375</v>
      </c>
      <c r="AB88" s="18">
        <v>1</v>
      </c>
      <c r="AC88" s="24">
        <v>0</v>
      </c>
      <c r="AD88" s="25">
        <f t="shared" si="11"/>
        <v>50</v>
      </c>
      <c r="AE88" s="18">
        <v>5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1814</v>
      </c>
      <c r="B89" s="12" t="str">
        <f t="shared" si="6"/>
        <v>OverStock</v>
      </c>
      <c r="C89" s="13" t="s">
        <v>72</v>
      </c>
      <c r="D89" s="14" t="s">
        <v>62</v>
      </c>
      <c r="E89" s="15">
        <f t="shared" si="7"/>
        <v>0</v>
      </c>
      <c r="F89" s="16" t="str">
        <f t="shared" si="8"/>
        <v>--</v>
      </c>
      <c r="G89" s="16">
        <f t="shared" si="9"/>
        <v>736</v>
      </c>
      <c r="H89" s="16" t="str">
        <f t="shared" si="10"/>
        <v>--</v>
      </c>
      <c r="I89" s="17" t="str">
        <f>IFERROR(VLOOKUP(C89,#REF!,8,FALSE),"")</f>
        <v/>
      </c>
      <c r="J89" s="18">
        <v>276000</v>
      </c>
      <c r="K89" s="18">
        <v>159000</v>
      </c>
      <c r="L89" s="17" t="str">
        <f>IFERROR(VLOOKUP(C89,#REF!,11,FALSE),"")</f>
        <v/>
      </c>
      <c r="M89" s="18">
        <v>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276000</v>
      </c>
      <c r="Y89" s="16">
        <v>736</v>
      </c>
      <c r="Z89" s="23" t="s">
        <v>39</v>
      </c>
      <c r="AA89" s="22">
        <v>375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1815</v>
      </c>
      <c r="B90" s="12" t="str">
        <f t="shared" si="6"/>
        <v>Normal</v>
      </c>
      <c r="C90" s="13" t="s">
        <v>73</v>
      </c>
      <c r="D90" s="14" t="s">
        <v>62</v>
      </c>
      <c r="E90" s="15">
        <f t="shared" si="7"/>
        <v>5.3</v>
      </c>
      <c r="F90" s="16">
        <f t="shared" si="8"/>
        <v>10.9</v>
      </c>
      <c r="G90" s="16">
        <f t="shared" si="9"/>
        <v>8</v>
      </c>
      <c r="H90" s="16">
        <f t="shared" si="10"/>
        <v>16.399999999999999</v>
      </c>
      <c r="I90" s="17" t="str">
        <f>IFERROR(VLOOKUP(C90,#REF!,8,FALSE),"")</f>
        <v/>
      </c>
      <c r="J90" s="18">
        <v>9000</v>
      </c>
      <c r="K90" s="18">
        <v>0</v>
      </c>
      <c r="L90" s="17" t="str">
        <f>IFERROR(VLOOKUP(C90,#REF!,11,FALSE),"")</f>
        <v/>
      </c>
      <c r="M90" s="18">
        <v>6000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6000</v>
      </c>
      <c r="W90" s="18">
        <v>0</v>
      </c>
      <c r="X90" s="22">
        <v>15000</v>
      </c>
      <c r="Y90" s="16">
        <v>13.3</v>
      </c>
      <c r="Z90" s="23">
        <v>27.3</v>
      </c>
      <c r="AA90" s="22">
        <v>1125</v>
      </c>
      <c r="AB90" s="18">
        <v>549</v>
      </c>
      <c r="AC90" s="24">
        <v>0.5</v>
      </c>
      <c r="AD90" s="25">
        <f t="shared" si="11"/>
        <v>100</v>
      </c>
      <c r="AE90" s="18">
        <v>8365</v>
      </c>
      <c r="AF90" s="18">
        <v>1072</v>
      </c>
      <c r="AG90" s="18">
        <v>269</v>
      </c>
      <c r="AH90" s="18">
        <v>691</v>
      </c>
      <c r="AI90" s="14" t="s">
        <v>44</v>
      </c>
    </row>
    <row r="91" spans="1:35" ht="16.5" customHeight="1">
      <c r="A91">
        <v>1816</v>
      </c>
      <c r="B91" s="12" t="str">
        <f t="shared" si="6"/>
        <v>FCST</v>
      </c>
      <c r="C91" s="13" t="s">
        <v>75</v>
      </c>
      <c r="D91" s="14" t="s">
        <v>62</v>
      </c>
      <c r="E91" s="15" t="str">
        <f t="shared" si="7"/>
        <v>前八週無拉料</v>
      </c>
      <c r="F91" s="16">
        <f t="shared" si="8"/>
        <v>0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 t="s">
        <v>39</v>
      </c>
      <c r="Z91" s="23">
        <v>0</v>
      </c>
      <c r="AA91" s="22">
        <v>0</v>
      </c>
      <c r="AB91" s="18">
        <v>47</v>
      </c>
      <c r="AC91" s="24" t="s">
        <v>50</v>
      </c>
      <c r="AD91" s="25" t="str">
        <f t="shared" si="11"/>
        <v>F</v>
      </c>
      <c r="AE91" s="18">
        <v>610</v>
      </c>
      <c r="AF91" s="18">
        <v>136</v>
      </c>
      <c r="AG91" s="18">
        <v>135</v>
      </c>
      <c r="AH91" s="18">
        <v>200</v>
      </c>
      <c r="AI91" s="14" t="s">
        <v>44</v>
      </c>
    </row>
    <row r="92" spans="1:35" ht="16.5" customHeight="1">
      <c r="A92">
        <v>1817</v>
      </c>
      <c r="B92" s="12" t="str">
        <f t="shared" si="6"/>
        <v>Normal</v>
      </c>
      <c r="C92" s="13" t="s">
        <v>76</v>
      </c>
      <c r="D92" s="14" t="s">
        <v>62</v>
      </c>
      <c r="E92" s="15">
        <f t="shared" si="7"/>
        <v>16</v>
      </c>
      <c r="F92" s="16">
        <f t="shared" si="8"/>
        <v>30</v>
      </c>
      <c r="G92" s="16">
        <f t="shared" si="9"/>
        <v>0</v>
      </c>
      <c r="H92" s="16">
        <f t="shared" si="10"/>
        <v>0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6000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6000</v>
      </c>
      <c r="W92" s="18">
        <v>0</v>
      </c>
      <c r="X92" s="22">
        <v>6000</v>
      </c>
      <c r="Y92" s="16">
        <v>16</v>
      </c>
      <c r="Z92" s="23">
        <v>30</v>
      </c>
      <c r="AA92" s="22">
        <v>375</v>
      </c>
      <c r="AB92" s="18">
        <v>200</v>
      </c>
      <c r="AC92" s="24">
        <v>0.5</v>
      </c>
      <c r="AD92" s="25">
        <f t="shared" si="11"/>
        <v>100</v>
      </c>
      <c r="AE92" s="18">
        <v>685</v>
      </c>
      <c r="AF92" s="18">
        <v>1308</v>
      </c>
      <c r="AG92" s="18">
        <v>800</v>
      </c>
      <c r="AH92" s="18">
        <v>0</v>
      </c>
      <c r="AI92" s="14" t="s">
        <v>44</v>
      </c>
    </row>
    <row r="93" spans="1:35" ht="16.5" customHeight="1">
      <c r="A93">
        <v>1818</v>
      </c>
      <c r="B93" s="12" t="str">
        <f t="shared" si="6"/>
        <v>None</v>
      </c>
      <c r="C93" s="13" t="s">
        <v>77</v>
      </c>
      <c r="D93" s="14" t="s">
        <v>62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 t="s">
        <v>39</v>
      </c>
      <c r="Z93" s="23" t="s">
        <v>39</v>
      </c>
      <c r="AA93" s="22">
        <v>0</v>
      </c>
      <c r="AB93" s="18">
        <v>0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8912</v>
      </c>
      <c r="B94" s="12" t="str">
        <f t="shared" si="6"/>
        <v>ZeroZero</v>
      </c>
      <c r="C94" s="13" t="s">
        <v>79</v>
      </c>
      <c r="D94" s="14" t="s">
        <v>62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135000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135000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1819</v>
      </c>
      <c r="B95" s="12" t="str">
        <f t="shared" si="6"/>
        <v>None</v>
      </c>
      <c r="C95" s="13" t="s">
        <v>80</v>
      </c>
      <c r="D95" s="14" t="s">
        <v>62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5028</v>
      </c>
      <c r="B96" s="12" t="str">
        <f t="shared" si="6"/>
        <v>None</v>
      </c>
      <c r="C96" s="13" t="s">
        <v>81</v>
      </c>
      <c r="D96" s="14" t="s">
        <v>62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 t="s">
        <v>39</v>
      </c>
      <c r="AA96" s="22">
        <v>0</v>
      </c>
      <c r="AB96" s="18">
        <v>0</v>
      </c>
      <c r="AC96" s="24" t="s">
        <v>43</v>
      </c>
      <c r="AD96" s="25" t="str">
        <f t="shared" si="11"/>
        <v>E</v>
      </c>
      <c r="AE96" s="18">
        <v>52</v>
      </c>
      <c r="AF96" s="18">
        <v>0</v>
      </c>
      <c r="AG96" s="18">
        <v>120</v>
      </c>
      <c r="AH96" s="18">
        <v>0</v>
      </c>
      <c r="AI96" s="14" t="s">
        <v>44</v>
      </c>
    </row>
    <row r="97" spans="1:35" ht="16.5" customHeight="1">
      <c r="A97">
        <v>1820</v>
      </c>
      <c r="B97" s="12" t="str">
        <f t="shared" si="6"/>
        <v>OverStock</v>
      </c>
      <c r="C97" s="13" t="s">
        <v>82</v>
      </c>
      <c r="D97" s="14" t="s">
        <v>62</v>
      </c>
      <c r="E97" s="15">
        <f t="shared" si="7"/>
        <v>0</v>
      </c>
      <c r="F97" s="16">
        <f t="shared" si="8"/>
        <v>0</v>
      </c>
      <c r="G97" s="16">
        <f t="shared" si="9"/>
        <v>48.5</v>
      </c>
      <c r="H97" s="16">
        <f t="shared" si="10"/>
        <v>97.9</v>
      </c>
      <c r="I97" s="17" t="str">
        <f>IFERROR(VLOOKUP(C97,#REF!,8,FALSE),"")</f>
        <v/>
      </c>
      <c r="J97" s="18">
        <v>273000</v>
      </c>
      <c r="K97" s="18">
        <v>0</v>
      </c>
      <c r="L97" s="17" t="str">
        <f>IFERROR(VLOOKUP(C97,#REF!,11,FALSE),"")</f>
        <v/>
      </c>
      <c r="M97" s="18">
        <v>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273000</v>
      </c>
      <c r="Y97" s="16">
        <v>48.5</v>
      </c>
      <c r="Z97" s="23">
        <v>97.9</v>
      </c>
      <c r="AA97" s="22">
        <v>5625</v>
      </c>
      <c r="AB97" s="18">
        <v>2789</v>
      </c>
      <c r="AC97" s="24">
        <v>0.5</v>
      </c>
      <c r="AD97" s="25">
        <f t="shared" si="11"/>
        <v>100</v>
      </c>
      <c r="AE97" s="18">
        <v>36106</v>
      </c>
      <c r="AF97" s="18">
        <v>7338</v>
      </c>
      <c r="AG97" s="18">
        <v>800</v>
      </c>
      <c r="AH97" s="18">
        <v>3000</v>
      </c>
      <c r="AI97" s="14" t="s">
        <v>44</v>
      </c>
    </row>
    <row r="98" spans="1:35" ht="16.5" customHeight="1">
      <c r="A98">
        <v>8508</v>
      </c>
      <c r="B98" s="12" t="str">
        <f t="shared" si="6"/>
        <v>None</v>
      </c>
      <c r="C98" s="13" t="s">
        <v>83</v>
      </c>
      <c r="D98" s="14" t="s">
        <v>62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8748</v>
      </c>
      <c r="B99" s="12" t="str">
        <f t="shared" si="6"/>
        <v>OverStock</v>
      </c>
      <c r="C99" s="13" t="s">
        <v>85</v>
      </c>
      <c r="D99" s="14" t="s">
        <v>62</v>
      </c>
      <c r="E99" s="15">
        <f t="shared" si="7"/>
        <v>48</v>
      </c>
      <c r="F99" s="16">
        <f t="shared" si="8"/>
        <v>7.3</v>
      </c>
      <c r="G99" s="16">
        <f t="shared" si="9"/>
        <v>128</v>
      </c>
      <c r="H99" s="16">
        <f t="shared" si="10"/>
        <v>19.399999999999999</v>
      </c>
      <c r="I99" s="17" t="str">
        <f>IFERROR(VLOOKUP(C99,#REF!,8,FALSE),"")</f>
        <v/>
      </c>
      <c r="J99" s="18">
        <v>48000</v>
      </c>
      <c r="K99" s="18">
        <v>0</v>
      </c>
      <c r="L99" s="17" t="str">
        <f>IFERROR(VLOOKUP(C99,#REF!,11,FALSE),"")</f>
        <v/>
      </c>
      <c r="M99" s="18">
        <v>18000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18000</v>
      </c>
      <c r="U99" s="18">
        <v>0</v>
      </c>
      <c r="V99" s="18">
        <v>0</v>
      </c>
      <c r="W99" s="18">
        <v>0</v>
      </c>
      <c r="X99" s="22">
        <v>66000</v>
      </c>
      <c r="Y99" s="16">
        <v>176</v>
      </c>
      <c r="Z99" s="23">
        <v>26.7</v>
      </c>
      <c r="AA99" s="22">
        <v>375</v>
      </c>
      <c r="AB99" s="18">
        <v>2471</v>
      </c>
      <c r="AC99" s="24">
        <v>6.6</v>
      </c>
      <c r="AD99" s="25">
        <f t="shared" si="11"/>
        <v>150</v>
      </c>
      <c r="AE99" s="18">
        <v>16009</v>
      </c>
      <c r="AF99" s="18">
        <v>10525</v>
      </c>
      <c r="AG99" s="18">
        <v>10897</v>
      </c>
      <c r="AH99" s="18">
        <v>10850</v>
      </c>
      <c r="AI99" s="14" t="s">
        <v>44</v>
      </c>
    </row>
    <row r="100" spans="1:35" ht="16.5" customHeight="1">
      <c r="A100">
        <v>7847</v>
      </c>
      <c r="B100" s="12" t="str">
        <f t="shared" si="6"/>
        <v>Normal</v>
      </c>
      <c r="C100" s="13" t="s">
        <v>86</v>
      </c>
      <c r="D100" s="14" t="s">
        <v>62</v>
      </c>
      <c r="E100" s="15">
        <f t="shared" si="7"/>
        <v>0</v>
      </c>
      <c r="F100" s="16">
        <f t="shared" si="8"/>
        <v>0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>
        <v>0</v>
      </c>
      <c r="Z100" s="23">
        <v>0</v>
      </c>
      <c r="AA100" s="22">
        <v>375</v>
      </c>
      <c r="AB100" s="18">
        <v>3</v>
      </c>
      <c r="AC100" s="24">
        <v>0</v>
      </c>
      <c r="AD100" s="25">
        <f t="shared" si="11"/>
        <v>50</v>
      </c>
      <c r="AE100" s="18">
        <v>127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4660</v>
      </c>
      <c r="B101" s="12" t="str">
        <f t="shared" si="6"/>
        <v>OverStock</v>
      </c>
      <c r="C101" s="13" t="s">
        <v>90</v>
      </c>
      <c r="D101" s="14" t="s">
        <v>62</v>
      </c>
      <c r="E101" s="15">
        <f t="shared" si="7"/>
        <v>23.5</v>
      </c>
      <c r="F101" s="16">
        <f t="shared" si="8"/>
        <v>17</v>
      </c>
      <c r="G101" s="16">
        <f t="shared" si="9"/>
        <v>11</v>
      </c>
      <c r="H101" s="16">
        <f t="shared" si="10"/>
        <v>7.9</v>
      </c>
      <c r="I101" s="17" t="str">
        <f>IFERROR(VLOOKUP(C101,#REF!,8,FALSE),"")</f>
        <v/>
      </c>
      <c r="J101" s="18">
        <v>1170000</v>
      </c>
      <c r="K101" s="18">
        <v>300000</v>
      </c>
      <c r="L101" s="17" t="str">
        <f>IFERROR(VLOOKUP(C101,#REF!,11,FALSE),"")</f>
        <v/>
      </c>
      <c r="M101" s="18">
        <v>2508000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645000</v>
      </c>
      <c r="U101" s="18">
        <v>0</v>
      </c>
      <c r="V101" s="18">
        <v>1863000</v>
      </c>
      <c r="W101" s="18">
        <v>0</v>
      </c>
      <c r="X101" s="22">
        <v>3678000</v>
      </c>
      <c r="Y101" s="16">
        <v>34.5</v>
      </c>
      <c r="Z101" s="23">
        <v>24.9</v>
      </c>
      <c r="AA101" s="22">
        <v>106500</v>
      </c>
      <c r="AB101" s="18">
        <v>147621</v>
      </c>
      <c r="AC101" s="24">
        <v>1.4</v>
      </c>
      <c r="AD101" s="25">
        <f t="shared" si="11"/>
        <v>100</v>
      </c>
      <c r="AE101" s="18">
        <v>895830</v>
      </c>
      <c r="AF101" s="18">
        <v>432762</v>
      </c>
      <c r="AG101" s="18">
        <v>389410</v>
      </c>
      <c r="AH101" s="18">
        <v>0</v>
      </c>
      <c r="AI101" s="14" t="s">
        <v>44</v>
      </c>
    </row>
    <row r="102" spans="1:35" ht="16.5" customHeight="1">
      <c r="A102">
        <v>4639</v>
      </c>
      <c r="B102" s="12" t="str">
        <f t="shared" si="6"/>
        <v>OverStock</v>
      </c>
      <c r="C102" s="13" t="s">
        <v>91</v>
      </c>
      <c r="D102" s="14" t="s">
        <v>62</v>
      </c>
      <c r="E102" s="15">
        <f t="shared" si="7"/>
        <v>5.6</v>
      </c>
      <c r="F102" s="16">
        <f t="shared" si="8"/>
        <v>8.6999999999999993</v>
      </c>
      <c r="G102" s="16">
        <f t="shared" si="9"/>
        <v>30</v>
      </c>
      <c r="H102" s="16">
        <f t="shared" si="10"/>
        <v>46.6</v>
      </c>
      <c r="I102" s="17" t="str">
        <f>IFERROR(VLOOKUP(C102,#REF!,8,FALSE),"")</f>
        <v/>
      </c>
      <c r="J102" s="18">
        <v>495000</v>
      </c>
      <c r="K102" s="18">
        <v>306000</v>
      </c>
      <c r="L102" s="17" t="str">
        <f>IFERROR(VLOOKUP(C102,#REF!,11,FALSE),"")</f>
        <v/>
      </c>
      <c r="M102" s="18">
        <v>93000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93000</v>
      </c>
      <c r="W102" s="18">
        <v>0</v>
      </c>
      <c r="X102" s="22">
        <v>588000</v>
      </c>
      <c r="Y102" s="16">
        <v>35.6</v>
      </c>
      <c r="Z102" s="23">
        <v>55.3</v>
      </c>
      <c r="AA102" s="22">
        <v>16500</v>
      </c>
      <c r="AB102" s="18">
        <v>10632</v>
      </c>
      <c r="AC102" s="24">
        <v>0.6</v>
      </c>
      <c r="AD102" s="25">
        <f t="shared" si="11"/>
        <v>100</v>
      </c>
      <c r="AE102" s="18">
        <v>82035</v>
      </c>
      <c r="AF102" s="18">
        <v>36048</v>
      </c>
      <c r="AG102" s="18">
        <v>64086</v>
      </c>
      <c r="AH102" s="18">
        <v>70461</v>
      </c>
      <c r="AI102" s="14" t="s">
        <v>44</v>
      </c>
    </row>
    <row r="103" spans="1:35" ht="16.5" customHeight="1">
      <c r="A103">
        <v>4343</v>
      </c>
      <c r="B103" s="12" t="str">
        <f t="shared" si="6"/>
        <v>FCST</v>
      </c>
      <c r="C103" s="13" t="s">
        <v>92</v>
      </c>
      <c r="D103" s="14" t="s">
        <v>62</v>
      </c>
      <c r="E103" s="15" t="str">
        <f t="shared" si="7"/>
        <v>前八週無拉料</v>
      </c>
      <c r="F103" s="16">
        <f t="shared" si="8"/>
        <v>0</v>
      </c>
      <c r="G103" s="16" t="str">
        <f t="shared" si="9"/>
        <v>--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>
        <v>0</v>
      </c>
      <c r="AA103" s="22">
        <v>0</v>
      </c>
      <c r="AB103" s="18">
        <v>70</v>
      </c>
      <c r="AC103" s="24" t="s">
        <v>50</v>
      </c>
      <c r="AD103" s="25" t="str">
        <f t="shared" si="11"/>
        <v>F</v>
      </c>
      <c r="AE103" s="18">
        <v>994</v>
      </c>
      <c r="AF103" s="18">
        <v>0</v>
      </c>
      <c r="AG103" s="18">
        <v>97</v>
      </c>
      <c r="AH103" s="18">
        <v>0</v>
      </c>
      <c r="AI103" s="14" t="s">
        <v>44</v>
      </c>
    </row>
    <row r="104" spans="1:35" ht="16.5" customHeight="1">
      <c r="A104">
        <v>5353</v>
      </c>
      <c r="B104" s="12" t="str">
        <f t="shared" si="6"/>
        <v>Normal</v>
      </c>
      <c r="C104" s="13" t="s">
        <v>93</v>
      </c>
      <c r="D104" s="14" t="s">
        <v>62</v>
      </c>
      <c r="E104" s="15">
        <f t="shared" si="7"/>
        <v>8</v>
      </c>
      <c r="F104" s="16" t="str">
        <f t="shared" si="8"/>
        <v>--</v>
      </c>
      <c r="G104" s="16">
        <f t="shared" si="9"/>
        <v>0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3000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0</v>
      </c>
      <c r="W104" s="18">
        <v>0</v>
      </c>
      <c r="X104" s="22">
        <v>3000</v>
      </c>
      <c r="Y104" s="16">
        <v>8</v>
      </c>
      <c r="Z104" s="23" t="s">
        <v>39</v>
      </c>
      <c r="AA104" s="22">
        <v>375</v>
      </c>
      <c r="AB104" s="18">
        <v>0</v>
      </c>
      <c r="AC104" s="24" t="s">
        <v>43</v>
      </c>
      <c r="AD104" s="25" t="str">
        <f t="shared" si="11"/>
        <v>E</v>
      </c>
      <c r="AE104" s="18">
        <v>96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5350</v>
      </c>
      <c r="B105" s="12" t="str">
        <f t="shared" si="6"/>
        <v>OverStock</v>
      </c>
      <c r="C105" s="13" t="s">
        <v>94</v>
      </c>
      <c r="D105" s="14" t="s">
        <v>62</v>
      </c>
      <c r="E105" s="15">
        <f t="shared" si="7"/>
        <v>32.6</v>
      </c>
      <c r="F105" s="16">
        <f t="shared" si="8"/>
        <v>38.200000000000003</v>
      </c>
      <c r="G105" s="16">
        <f t="shared" si="9"/>
        <v>0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142500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77500</v>
      </c>
      <c r="U105" s="18">
        <v>0</v>
      </c>
      <c r="V105" s="18">
        <v>65000</v>
      </c>
      <c r="W105" s="18">
        <v>0</v>
      </c>
      <c r="X105" s="22">
        <v>142500</v>
      </c>
      <c r="Y105" s="16">
        <v>32.6</v>
      </c>
      <c r="Z105" s="23">
        <v>38.200000000000003</v>
      </c>
      <c r="AA105" s="22">
        <v>4375</v>
      </c>
      <c r="AB105" s="18">
        <v>3729</v>
      </c>
      <c r="AC105" s="24">
        <v>0.9</v>
      </c>
      <c r="AD105" s="25">
        <f t="shared" si="11"/>
        <v>100</v>
      </c>
      <c r="AE105" s="18">
        <v>35752</v>
      </c>
      <c r="AF105" s="18">
        <v>15972</v>
      </c>
      <c r="AG105" s="18">
        <v>13420</v>
      </c>
      <c r="AH105" s="18">
        <v>2016</v>
      </c>
      <c r="AI105" s="14" t="s">
        <v>44</v>
      </c>
    </row>
    <row r="106" spans="1:35" ht="16.5" customHeight="1">
      <c r="A106">
        <v>5100</v>
      </c>
      <c r="B106" s="12" t="str">
        <f t="shared" si="6"/>
        <v>FCST</v>
      </c>
      <c r="C106" s="13" t="s">
        <v>96</v>
      </c>
      <c r="D106" s="14" t="s">
        <v>62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45</v>
      </c>
      <c r="I106" s="17" t="str">
        <f>IFERROR(VLOOKUP(C106,#REF!,8,FALSE),"")</f>
        <v/>
      </c>
      <c r="J106" s="18">
        <v>50000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50000</v>
      </c>
      <c r="Y106" s="16" t="s">
        <v>39</v>
      </c>
      <c r="Z106" s="23">
        <v>45</v>
      </c>
      <c r="AA106" s="22">
        <v>0</v>
      </c>
      <c r="AB106" s="18">
        <v>1111</v>
      </c>
      <c r="AC106" s="24" t="s">
        <v>50</v>
      </c>
      <c r="AD106" s="25" t="str">
        <f t="shared" si="11"/>
        <v>F</v>
      </c>
      <c r="AE106" s="18">
        <v>10000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5355</v>
      </c>
      <c r="B107" s="12" t="str">
        <f t="shared" si="6"/>
        <v>ZeroZero</v>
      </c>
      <c r="C107" s="13" t="s">
        <v>97</v>
      </c>
      <c r="D107" s="14" t="s">
        <v>62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24000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24000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8765</v>
      </c>
      <c r="B108" s="12" t="str">
        <f t="shared" si="6"/>
        <v>Normal</v>
      </c>
      <c r="C108" s="13" t="s">
        <v>98</v>
      </c>
      <c r="D108" s="14" t="s">
        <v>62</v>
      </c>
      <c r="E108" s="15">
        <f t="shared" si="7"/>
        <v>8</v>
      </c>
      <c r="F108" s="16" t="str">
        <f t="shared" si="8"/>
        <v>--</v>
      </c>
      <c r="G108" s="16">
        <f t="shared" si="9"/>
        <v>0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3000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3000</v>
      </c>
      <c r="U108" s="18">
        <v>0</v>
      </c>
      <c r="V108" s="18">
        <v>0</v>
      </c>
      <c r="W108" s="18">
        <v>0</v>
      </c>
      <c r="X108" s="22">
        <v>3000</v>
      </c>
      <c r="Y108" s="16">
        <v>8</v>
      </c>
      <c r="Z108" s="23" t="s">
        <v>39</v>
      </c>
      <c r="AA108" s="22">
        <v>375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5358</v>
      </c>
      <c r="B109" s="12" t="str">
        <f t="shared" si="6"/>
        <v>OverStock</v>
      </c>
      <c r="C109" s="13" t="s">
        <v>99</v>
      </c>
      <c r="D109" s="14" t="s">
        <v>62</v>
      </c>
      <c r="E109" s="15">
        <f t="shared" si="7"/>
        <v>5</v>
      </c>
      <c r="F109" s="16">
        <f t="shared" si="8"/>
        <v>6.8</v>
      </c>
      <c r="G109" s="16">
        <f t="shared" si="9"/>
        <v>23.1</v>
      </c>
      <c r="H109" s="16">
        <f t="shared" si="10"/>
        <v>31.2</v>
      </c>
      <c r="I109" s="17" t="str">
        <f>IFERROR(VLOOKUP(C109,#REF!,8,FALSE),"")</f>
        <v/>
      </c>
      <c r="J109" s="18">
        <v>2022000</v>
      </c>
      <c r="K109" s="18">
        <v>48000</v>
      </c>
      <c r="L109" s="17" t="str">
        <f>IFERROR(VLOOKUP(C109,#REF!,11,FALSE),"")</f>
        <v/>
      </c>
      <c r="M109" s="18">
        <v>438000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438000</v>
      </c>
      <c r="W109" s="18">
        <v>0</v>
      </c>
      <c r="X109" s="22">
        <v>2460000</v>
      </c>
      <c r="Y109" s="16">
        <v>28.2</v>
      </c>
      <c r="Z109" s="23">
        <v>38</v>
      </c>
      <c r="AA109" s="22">
        <v>87375</v>
      </c>
      <c r="AB109" s="18">
        <v>64747</v>
      </c>
      <c r="AC109" s="24">
        <v>0.7</v>
      </c>
      <c r="AD109" s="25">
        <f t="shared" si="11"/>
        <v>100</v>
      </c>
      <c r="AE109" s="18">
        <v>478044</v>
      </c>
      <c r="AF109" s="18">
        <v>104677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1912</v>
      </c>
      <c r="B110" s="12" t="str">
        <f t="shared" si="6"/>
        <v>OverStock</v>
      </c>
      <c r="C110" s="13" t="s">
        <v>100</v>
      </c>
      <c r="D110" s="14" t="s">
        <v>62</v>
      </c>
      <c r="E110" s="15">
        <f t="shared" si="7"/>
        <v>10</v>
      </c>
      <c r="F110" s="16">
        <f t="shared" si="8"/>
        <v>5.7</v>
      </c>
      <c r="G110" s="16">
        <f t="shared" si="9"/>
        <v>1250</v>
      </c>
      <c r="H110" s="16">
        <f t="shared" si="10"/>
        <v>717</v>
      </c>
      <c r="I110" s="17" t="str">
        <f>IFERROR(VLOOKUP(C110,#REF!,8,FALSE),"")</f>
        <v/>
      </c>
      <c r="J110" s="18">
        <v>1875000</v>
      </c>
      <c r="K110" s="18">
        <v>375000</v>
      </c>
      <c r="L110" s="17" t="str">
        <f>IFERROR(VLOOKUP(C110,#REF!,11,FALSE),"")</f>
        <v/>
      </c>
      <c r="M110" s="18">
        <v>15000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15000</v>
      </c>
      <c r="W110" s="18">
        <v>0</v>
      </c>
      <c r="X110" s="22">
        <v>1890000</v>
      </c>
      <c r="Y110" s="16">
        <v>1260</v>
      </c>
      <c r="Z110" s="23">
        <v>722.8</v>
      </c>
      <c r="AA110" s="22">
        <v>1500</v>
      </c>
      <c r="AB110" s="18">
        <v>2615</v>
      </c>
      <c r="AC110" s="24">
        <v>1.7</v>
      </c>
      <c r="AD110" s="25">
        <f t="shared" si="11"/>
        <v>100</v>
      </c>
      <c r="AE110" s="18">
        <v>6481</v>
      </c>
      <c r="AF110" s="18">
        <v>17056</v>
      </c>
      <c r="AG110" s="18">
        <v>19196</v>
      </c>
      <c r="AH110" s="18">
        <v>0</v>
      </c>
      <c r="AI110" s="14" t="s">
        <v>44</v>
      </c>
    </row>
    <row r="111" spans="1:35" ht="16.5" customHeight="1">
      <c r="A111">
        <v>2808</v>
      </c>
      <c r="B111" s="12" t="str">
        <f t="shared" si="6"/>
        <v>FCST</v>
      </c>
      <c r="C111" s="13" t="s">
        <v>102</v>
      </c>
      <c r="D111" s="14" t="s">
        <v>62</v>
      </c>
      <c r="E111" s="15" t="str">
        <f t="shared" si="7"/>
        <v>前八週無拉料</v>
      </c>
      <c r="F111" s="16">
        <f t="shared" si="8"/>
        <v>0</v>
      </c>
      <c r="G111" s="16" t="str">
        <f t="shared" si="9"/>
        <v>--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>
        <v>0</v>
      </c>
      <c r="AA111" s="22">
        <v>0</v>
      </c>
      <c r="AB111" s="18">
        <v>96</v>
      </c>
      <c r="AC111" s="24" t="s">
        <v>50</v>
      </c>
      <c r="AD111" s="25" t="str">
        <f t="shared" si="11"/>
        <v>F</v>
      </c>
      <c r="AE111" s="18">
        <v>1684</v>
      </c>
      <c r="AF111" s="18">
        <v>0</v>
      </c>
      <c r="AG111" s="18">
        <v>864</v>
      </c>
      <c r="AH111" s="18">
        <v>576</v>
      </c>
      <c r="AI111" s="14" t="s">
        <v>44</v>
      </c>
    </row>
    <row r="112" spans="1:35" ht="16.5" customHeight="1">
      <c r="A112">
        <v>3237</v>
      </c>
      <c r="B112" s="12" t="str">
        <f t="shared" si="6"/>
        <v>OverStock</v>
      </c>
      <c r="C112" s="13" t="s">
        <v>106</v>
      </c>
      <c r="D112" s="14" t="s">
        <v>62</v>
      </c>
      <c r="E112" s="15">
        <f t="shared" si="7"/>
        <v>8</v>
      </c>
      <c r="F112" s="16">
        <f t="shared" si="8"/>
        <v>5.4</v>
      </c>
      <c r="G112" s="16">
        <f t="shared" si="9"/>
        <v>198.4</v>
      </c>
      <c r="H112" s="16">
        <f t="shared" si="10"/>
        <v>133.5</v>
      </c>
      <c r="I112" s="17" t="str">
        <f>IFERROR(VLOOKUP(C112,#REF!,8,FALSE),"")</f>
        <v/>
      </c>
      <c r="J112" s="18">
        <v>372000</v>
      </c>
      <c r="K112" s="18">
        <v>108000</v>
      </c>
      <c r="L112" s="17" t="str">
        <f>IFERROR(VLOOKUP(C112,#REF!,11,FALSE),"")</f>
        <v/>
      </c>
      <c r="M112" s="18">
        <v>15000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9000</v>
      </c>
      <c r="U112" s="18">
        <v>0</v>
      </c>
      <c r="V112" s="18">
        <v>6000</v>
      </c>
      <c r="W112" s="18">
        <v>0</v>
      </c>
      <c r="X112" s="22">
        <v>387000</v>
      </c>
      <c r="Y112" s="16">
        <v>206.4</v>
      </c>
      <c r="Z112" s="23">
        <v>138.9</v>
      </c>
      <c r="AA112" s="22">
        <v>1875</v>
      </c>
      <c r="AB112" s="18">
        <v>2787</v>
      </c>
      <c r="AC112" s="24">
        <v>1.5</v>
      </c>
      <c r="AD112" s="25">
        <f t="shared" si="11"/>
        <v>100</v>
      </c>
      <c r="AE112" s="18">
        <v>41584</v>
      </c>
      <c r="AF112" s="18">
        <v>10560</v>
      </c>
      <c r="AG112" s="18">
        <v>5079</v>
      </c>
      <c r="AH112" s="18">
        <v>0</v>
      </c>
      <c r="AI112" s="14" t="s">
        <v>44</v>
      </c>
    </row>
    <row r="113" spans="1:35" ht="16.5" customHeight="1">
      <c r="A113">
        <v>1831</v>
      </c>
      <c r="B113" s="12" t="str">
        <f t="shared" si="6"/>
        <v>OverStock</v>
      </c>
      <c r="C113" s="13" t="s">
        <v>109</v>
      </c>
      <c r="D113" s="14" t="s">
        <v>62</v>
      </c>
      <c r="E113" s="15">
        <f t="shared" si="7"/>
        <v>26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39000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21000</v>
      </c>
      <c r="U113" s="18">
        <v>0</v>
      </c>
      <c r="V113" s="18">
        <v>18000</v>
      </c>
      <c r="W113" s="18">
        <v>0</v>
      </c>
      <c r="X113" s="22">
        <v>39000</v>
      </c>
      <c r="Y113" s="16">
        <v>26</v>
      </c>
      <c r="Z113" s="23" t="s">
        <v>39</v>
      </c>
      <c r="AA113" s="22">
        <v>1500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1832</v>
      </c>
      <c r="B114" s="12" t="str">
        <f t="shared" si="6"/>
        <v>OverStock</v>
      </c>
      <c r="C114" s="13" t="s">
        <v>111</v>
      </c>
      <c r="D114" s="14" t="s">
        <v>62</v>
      </c>
      <c r="E114" s="15">
        <f t="shared" si="7"/>
        <v>3</v>
      </c>
      <c r="F114" s="16">
        <f t="shared" si="8"/>
        <v>2.6</v>
      </c>
      <c r="G114" s="16">
        <f t="shared" si="9"/>
        <v>33.200000000000003</v>
      </c>
      <c r="H114" s="16">
        <f t="shared" si="10"/>
        <v>29.2</v>
      </c>
      <c r="I114" s="17" t="str">
        <f>IFERROR(VLOOKUP(C114,#REF!,8,FALSE),"")</f>
        <v/>
      </c>
      <c r="J114" s="18">
        <v>4050000</v>
      </c>
      <c r="K114" s="18">
        <v>960000</v>
      </c>
      <c r="L114" s="17" t="str">
        <f>IFERROR(VLOOKUP(C114,#REF!,11,FALSE),"")</f>
        <v/>
      </c>
      <c r="M114" s="18">
        <v>360000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12000</v>
      </c>
      <c r="U114" s="18">
        <v>0</v>
      </c>
      <c r="V114" s="18">
        <v>348000</v>
      </c>
      <c r="W114" s="18">
        <v>0</v>
      </c>
      <c r="X114" s="22">
        <v>4410000</v>
      </c>
      <c r="Y114" s="16">
        <v>36.200000000000003</v>
      </c>
      <c r="Z114" s="23">
        <v>31.8</v>
      </c>
      <c r="AA114" s="22">
        <v>121875</v>
      </c>
      <c r="AB114" s="18">
        <v>138556</v>
      </c>
      <c r="AC114" s="24">
        <v>1.1000000000000001</v>
      </c>
      <c r="AD114" s="25">
        <f t="shared" si="11"/>
        <v>100</v>
      </c>
      <c r="AE114" s="18">
        <v>1068072</v>
      </c>
      <c r="AF114" s="18">
        <v>178932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4081</v>
      </c>
      <c r="B115" s="12" t="str">
        <f t="shared" si="6"/>
        <v>FCST</v>
      </c>
      <c r="C115" s="13" t="s">
        <v>112</v>
      </c>
      <c r="D115" s="14" t="s">
        <v>62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 t="s">
        <v>39</v>
      </c>
      <c r="Z115" s="23">
        <v>0</v>
      </c>
      <c r="AA115" s="22">
        <v>0</v>
      </c>
      <c r="AB115" s="18">
        <v>333</v>
      </c>
      <c r="AC115" s="24" t="s">
        <v>50</v>
      </c>
      <c r="AD115" s="25" t="str">
        <f t="shared" si="11"/>
        <v>F</v>
      </c>
      <c r="AE115" s="18">
        <v>3000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4652</v>
      </c>
      <c r="B116" s="12" t="str">
        <f t="shared" si="6"/>
        <v>OverStock</v>
      </c>
      <c r="C116" s="13" t="s">
        <v>113</v>
      </c>
      <c r="D116" s="14" t="s">
        <v>62</v>
      </c>
      <c r="E116" s="15">
        <f t="shared" si="7"/>
        <v>3.3</v>
      </c>
      <c r="F116" s="16">
        <f t="shared" si="8"/>
        <v>3.2</v>
      </c>
      <c r="G116" s="16">
        <f t="shared" si="9"/>
        <v>40.299999999999997</v>
      </c>
      <c r="H116" s="16">
        <f t="shared" si="10"/>
        <v>38.9</v>
      </c>
      <c r="I116" s="17" t="str">
        <f>IFERROR(VLOOKUP(C116,#REF!,8,FALSE),"")</f>
        <v/>
      </c>
      <c r="J116" s="18">
        <v>363000</v>
      </c>
      <c r="K116" s="18">
        <v>258000</v>
      </c>
      <c r="L116" s="17" t="str">
        <f>IFERROR(VLOOKUP(C116,#REF!,11,FALSE),"")</f>
        <v/>
      </c>
      <c r="M116" s="18">
        <v>30000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30000</v>
      </c>
      <c r="U116" s="18">
        <v>0</v>
      </c>
      <c r="V116" s="18">
        <v>0</v>
      </c>
      <c r="W116" s="18">
        <v>0</v>
      </c>
      <c r="X116" s="22">
        <v>393000</v>
      </c>
      <c r="Y116" s="16">
        <v>43.7</v>
      </c>
      <c r="Z116" s="23">
        <v>42.2</v>
      </c>
      <c r="AA116" s="22">
        <v>9000</v>
      </c>
      <c r="AB116" s="18">
        <v>9322</v>
      </c>
      <c r="AC116" s="24">
        <v>1</v>
      </c>
      <c r="AD116" s="25">
        <f t="shared" si="11"/>
        <v>100</v>
      </c>
      <c r="AE116" s="18">
        <v>69978</v>
      </c>
      <c r="AF116" s="18">
        <v>39930</v>
      </c>
      <c r="AG116" s="18">
        <v>33550</v>
      </c>
      <c r="AH116" s="18">
        <v>5040</v>
      </c>
      <c r="AI116" s="14" t="s">
        <v>44</v>
      </c>
    </row>
    <row r="117" spans="1:35" ht="16.5" customHeight="1">
      <c r="A117">
        <v>1843</v>
      </c>
      <c r="B117" s="12" t="str">
        <f t="shared" si="6"/>
        <v>OverStock</v>
      </c>
      <c r="C117" s="13" t="s">
        <v>114</v>
      </c>
      <c r="D117" s="14" t="s">
        <v>62</v>
      </c>
      <c r="E117" s="15">
        <f t="shared" si="7"/>
        <v>2.7</v>
      </c>
      <c r="F117" s="16">
        <f t="shared" si="8"/>
        <v>2.4</v>
      </c>
      <c r="G117" s="16">
        <f t="shared" si="9"/>
        <v>28.3</v>
      </c>
      <c r="H117" s="16">
        <f t="shared" si="10"/>
        <v>25.2</v>
      </c>
      <c r="I117" s="17" t="str">
        <f>IFERROR(VLOOKUP(C117,#REF!,8,FALSE),"")</f>
        <v/>
      </c>
      <c r="J117" s="18">
        <v>7683000</v>
      </c>
      <c r="K117" s="18">
        <v>2619000</v>
      </c>
      <c r="L117" s="17" t="str">
        <f>IFERROR(VLOOKUP(C117,#REF!,11,FALSE),"")</f>
        <v/>
      </c>
      <c r="M117" s="18">
        <v>732000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207000</v>
      </c>
      <c r="U117" s="18">
        <v>0</v>
      </c>
      <c r="V117" s="18">
        <v>525000</v>
      </c>
      <c r="W117" s="18">
        <v>0</v>
      </c>
      <c r="X117" s="22">
        <v>8415000</v>
      </c>
      <c r="Y117" s="16">
        <v>31</v>
      </c>
      <c r="Z117" s="23">
        <v>27.6</v>
      </c>
      <c r="AA117" s="22">
        <v>271125</v>
      </c>
      <c r="AB117" s="18">
        <v>304801</v>
      </c>
      <c r="AC117" s="24">
        <v>1.1000000000000001</v>
      </c>
      <c r="AD117" s="25">
        <f t="shared" si="11"/>
        <v>100</v>
      </c>
      <c r="AE117" s="18">
        <v>1906298</v>
      </c>
      <c r="AF117" s="18">
        <v>836914</v>
      </c>
      <c r="AG117" s="18">
        <v>778571</v>
      </c>
      <c r="AH117" s="18">
        <v>0</v>
      </c>
      <c r="AI117" s="14" t="s">
        <v>44</v>
      </c>
    </row>
    <row r="118" spans="1:35" ht="16.5" customHeight="1">
      <c r="A118">
        <v>1833</v>
      </c>
      <c r="B118" s="12" t="str">
        <f t="shared" si="6"/>
        <v>OverStock</v>
      </c>
      <c r="C118" s="13" t="s">
        <v>115</v>
      </c>
      <c r="D118" s="14" t="s">
        <v>62</v>
      </c>
      <c r="E118" s="15">
        <f t="shared" si="7"/>
        <v>3.6</v>
      </c>
      <c r="F118" s="16">
        <f t="shared" si="8"/>
        <v>1.9</v>
      </c>
      <c r="G118" s="16">
        <f t="shared" si="9"/>
        <v>51.3</v>
      </c>
      <c r="H118" s="16">
        <f t="shared" si="10"/>
        <v>27.1</v>
      </c>
      <c r="I118" s="17" t="str">
        <f>IFERROR(VLOOKUP(C118,#REF!,8,FALSE),"")</f>
        <v/>
      </c>
      <c r="J118" s="18">
        <v>2961000</v>
      </c>
      <c r="K118" s="18">
        <v>510000</v>
      </c>
      <c r="L118" s="17" t="str">
        <f>IFERROR(VLOOKUP(C118,#REF!,11,FALSE),"")</f>
        <v/>
      </c>
      <c r="M118" s="18">
        <v>207000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207000</v>
      </c>
      <c r="W118" s="18">
        <v>0</v>
      </c>
      <c r="X118" s="22">
        <v>3168000</v>
      </c>
      <c r="Y118" s="16">
        <v>54.9</v>
      </c>
      <c r="Z118" s="23">
        <v>29</v>
      </c>
      <c r="AA118" s="22">
        <v>57750</v>
      </c>
      <c r="AB118" s="18">
        <v>109284</v>
      </c>
      <c r="AC118" s="24">
        <v>1.9</v>
      </c>
      <c r="AD118" s="25">
        <f t="shared" si="11"/>
        <v>100</v>
      </c>
      <c r="AE118" s="18">
        <v>671892</v>
      </c>
      <c r="AF118" s="18">
        <v>311661</v>
      </c>
      <c r="AG118" s="18">
        <v>260773</v>
      </c>
      <c r="AH118" s="18">
        <v>0</v>
      </c>
      <c r="AI118" s="14" t="s">
        <v>44</v>
      </c>
    </row>
    <row r="119" spans="1:35" ht="16.5" customHeight="1">
      <c r="A119">
        <v>1834</v>
      </c>
      <c r="B119" s="12" t="str">
        <f t="shared" si="6"/>
        <v>ZeroZero</v>
      </c>
      <c r="C119" s="13" t="s">
        <v>116</v>
      </c>
      <c r="D119" s="14" t="s">
        <v>62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200000</v>
      </c>
      <c r="K119" s="18">
        <v>110000</v>
      </c>
      <c r="L119" s="17" t="str">
        <f>IFERROR(VLOOKUP(C119,#REF!,11,FALSE),"")</f>
        <v/>
      </c>
      <c r="M119" s="18">
        <v>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200000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1835</v>
      </c>
      <c r="B120" s="12" t="str">
        <f t="shared" si="6"/>
        <v>OverStock</v>
      </c>
      <c r="C120" s="13" t="s">
        <v>117</v>
      </c>
      <c r="D120" s="14" t="s">
        <v>62</v>
      </c>
      <c r="E120" s="15">
        <f t="shared" si="7"/>
        <v>7.7</v>
      </c>
      <c r="F120" s="16">
        <f t="shared" si="8"/>
        <v>5.2</v>
      </c>
      <c r="G120" s="16">
        <f t="shared" si="9"/>
        <v>39.6</v>
      </c>
      <c r="H120" s="16">
        <f t="shared" si="10"/>
        <v>26.6</v>
      </c>
      <c r="I120" s="17" t="str">
        <f>IFERROR(VLOOKUP(C120,#REF!,8,FALSE),"")</f>
        <v/>
      </c>
      <c r="J120" s="18">
        <v>4060000</v>
      </c>
      <c r="K120" s="18">
        <v>1190000</v>
      </c>
      <c r="L120" s="17" t="str">
        <f>IFERROR(VLOOKUP(C120,#REF!,11,FALSE),"")</f>
        <v/>
      </c>
      <c r="M120" s="18">
        <v>790000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325000</v>
      </c>
      <c r="U120" s="18">
        <v>0</v>
      </c>
      <c r="V120" s="18">
        <v>465000</v>
      </c>
      <c r="W120" s="18">
        <v>0</v>
      </c>
      <c r="X120" s="22">
        <v>4850000</v>
      </c>
      <c r="Y120" s="16">
        <v>47.3</v>
      </c>
      <c r="Z120" s="23">
        <v>31.7</v>
      </c>
      <c r="AA120" s="22">
        <v>102500</v>
      </c>
      <c r="AB120" s="18">
        <v>152907</v>
      </c>
      <c r="AC120" s="24">
        <v>1.5</v>
      </c>
      <c r="AD120" s="25">
        <f t="shared" si="11"/>
        <v>100</v>
      </c>
      <c r="AE120" s="18">
        <v>946743</v>
      </c>
      <c r="AF120" s="18">
        <v>429419</v>
      </c>
      <c r="AG120" s="18">
        <v>423805</v>
      </c>
      <c r="AH120" s="18">
        <v>0</v>
      </c>
      <c r="AI120" s="14" t="s">
        <v>44</v>
      </c>
    </row>
    <row r="121" spans="1:35" ht="16.5" customHeight="1">
      <c r="A121">
        <v>1821</v>
      </c>
      <c r="B121" s="12" t="str">
        <f t="shared" si="6"/>
        <v>OverStock</v>
      </c>
      <c r="C121" s="13" t="s">
        <v>118</v>
      </c>
      <c r="D121" s="14" t="s">
        <v>62</v>
      </c>
      <c r="E121" s="15">
        <f t="shared" si="7"/>
        <v>9.3000000000000007</v>
      </c>
      <c r="F121" s="16">
        <f t="shared" si="8"/>
        <v>6.2</v>
      </c>
      <c r="G121" s="16">
        <f t="shared" si="9"/>
        <v>44.4</v>
      </c>
      <c r="H121" s="16">
        <f t="shared" si="10"/>
        <v>29.4</v>
      </c>
      <c r="I121" s="17" t="str">
        <f>IFERROR(VLOOKUP(C121,#REF!,8,FALSE),"")</f>
        <v/>
      </c>
      <c r="J121" s="18">
        <v>1500000</v>
      </c>
      <c r="K121" s="18">
        <v>660000</v>
      </c>
      <c r="L121" s="17" t="str">
        <f>IFERROR(VLOOKUP(C121,#REF!,11,FALSE),"")</f>
        <v/>
      </c>
      <c r="M121" s="18">
        <v>315000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25000</v>
      </c>
      <c r="U121" s="18">
        <v>0</v>
      </c>
      <c r="V121" s="18">
        <v>290000</v>
      </c>
      <c r="W121" s="18">
        <v>0</v>
      </c>
      <c r="X121" s="22">
        <v>1815000</v>
      </c>
      <c r="Y121" s="16">
        <v>53.8</v>
      </c>
      <c r="Z121" s="23">
        <v>35.6</v>
      </c>
      <c r="AA121" s="22">
        <v>33750</v>
      </c>
      <c r="AB121" s="18">
        <v>50974</v>
      </c>
      <c r="AC121" s="24">
        <v>1.5</v>
      </c>
      <c r="AD121" s="25">
        <f t="shared" si="11"/>
        <v>100</v>
      </c>
      <c r="AE121" s="18">
        <v>329993</v>
      </c>
      <c r="AF121" s="18">
        <v>128772</v>
      </c>
      <c r="AG121" s="18">
        <v>130467</v>
      </c>
      <c r="AH121" s="18">
        <v>0</v>
      </c>
      <c r="AI121" s="14" t="s">
        <v>44</v>
      </c>
    </row>
    <row r="122" spans="1:35" ht="16.5" customHeight="1">
      <c r="A122">
        <v>1822</v>
      </c>
      <c r="B122" s="12" t="str">
        <f t="shared" si="6"/>
        <v>None</v>
      </c>
      <c r="C122" s="13" t="s">
        <v>119</v>
      </c>
      <c r="D122" s="14" t="s">
        <v>62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6426</v>
      </c>
      <c r="B123" s="12" t="str">
        <f t="shared" si="6"/>
        <v>Normal</v>
      </c>
      <c r="C123" s="13" t="s">
        <v>120</v>
      </c>
      <c r="D123" s="14" t="s">
        <v>62</v>
      </c>
      <c r="E123" s="15">
        <f t="shared" si="7"/>
        <v>14</v>
      </c>
      <c r="F123" s="16">
        <f t="shared" si="8"/>
        <v>31.1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35000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30000</v>
      </c>
      <c r="U123" s="18">
        <v>0</v>
      </c>
      <c r="V123" s="18">
        <v>5000</v>
      </c>
      <c r="W123" s="18">
        <v>0</v>
      </c>
      <c r="X123" s="22">
        <v>35000</v>
      </c>
      <c r="Y123" s="16">
        <v>14</v>
      </c>
      <c r="Z123" s="23">
        <v>31.1</v>
      </c>
      <c r="AA123" s="22">
        <v>2500</v>
      </c>
      <c r="AB123" s="18">
        <v>1124</v>
      </c>
      <c r="AC123" s="24">
        <v>0.4</v>
      </c>
      <c r="AD123" s="25">
        <f t="shared" si="11"/>
        <v>50</v>
      </c>
      <c r="AE123" s="18">
        <v>6450</v>
      </c>
      <c r="AF123" s="18">
        <v>3670</v>
      </c>
      <c r="AG123" s="18">
        <v>989</v>
      </c>
      <c r="AH123" s="18">
        <v>0</v>
      </c>
      <c r="AI123" s="14" t="s">
        <v>44</v>
      </c>
    </row>
    <row r="124" spans="1:35" ht="16.5" customHeight="1">
      <c r="A124">
        <v>1823</v>
      </c>
      <c r="B124" s="12" t="str">
        <f t="shared" si="6"/>
        <v>OverStock</v>
      </c>
      <c r="C124" s="13" t="s">
        <v>121</v>
      </c>
      <c r="D124" s="14" t="s">
        <v>62</v>
      </c>
      <c r="E124" s="15">
        <f t="shared" si="7"/>
        <v>8</v>
      </c>
      <c r="F124" s="16">
        <f t="shared" si="8"/>
        <v>17.899999999999999</v>
      </c>
      <c r="G124" s="16">
        <f t="shared" si="9"/>
        <v>40</v>
      </c>
      <c r="H124" s="16">
        <f t="shared" si="10"/>
        <v>89.6</v>
      </c>
      <c r="I124" s="17" t="str">
        <f>IFERROR(VLOOKUP(C124,#REF!,8,FALSE),"")</f>
        <v/>
      </c>
      <c r="J124" s="18">
        <v>50000</v>
      </c>
      <c r="K124" s="18">
        <v>0</v>
      </c>
      <c r="L124" s="17" t="str">
        <f>IFERROR(VLOOKUP(C124,#REF!,11,FALSE),"")</f>
        <v/>
      </c>
      <c r="M124" s="18">
        <v>10000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10000</v>
      </c>
      <c r="W124" s="18">
        <v>0</v>
      </c>
      <c r="X124" s="22">
        <v>60000</v>
      </c>
      <c r="Y124" s="16">
        <v>48</v>
      </c>
      <c r="Z124" s="23">
        <v>107.5</v>
      </c>
      <c r="AA124" s="22">
        <v>1250</v>
      </c>
      <c r="AB124" s="18">
        <v>558</v>
      </c>
      <c r="AC124" s="24">
        <v>0.4</v>
      </c>
      <c r="AD124" s="25">
        <f t="shared" si="11"/>
        <v>50</v>
      </c>
      <c r="AE124" s="18">
        <v>5000</v>
      </c>
      <c r="AF124" s="18">
        <v>20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1824</v>
      </c>
      <c r="B125" s="12" t="str">
        <f t="shared" si="6"/>
        <v>None</v>
      </c>
      <c r="C125" s="13" t="s">
        <v>123</v>
      </c>
      <c r="D125" s="14" t="s">
        <v>62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 t="s">
        <v>39</v>
      </c>
      <c r="AA125" s="22">
        <v>0</v>
      </c>
      <c r="AB125" s="18">
        <v>0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1825</v>
      </c>
      <c r="B126" s="12" t="str">
        <f t="shared" si="6"/>
        <v>OverStock</v>
      </c>
      <c r="C126" s="13" t="s">
        <v>124</v>
      </c>
      <c r="D126" s="14" t="s">
        <v>62</v>
      </c>
      <c r="E126" s="15">
        <f t="shared" si="7"/>
        <v>3.9</v>
      </c>
      <c r="F126" s="16">
        <f t="shared" si="8"/>
        <v>2.8</v>
      </c>
      <c r="G126" s="16">
        <f t="shared" si="9"/>
        <v>33.4</v>
      </c>
      <c r="H126" s="16">
        <f t="shared" si="10"/>
        <v>24.2</v>
      </c>
      <c r="I126" s="17" t="str">
        <f>IFERROR(VLOOKUP(C126,#REF!,8,FALSE),"")</f>
        <v/>
      </c>
      <c r="J126" s="18">
        <v>7290000</v>
      </c>
      <c r="K126" s="18">
        <v>1670000</v>
      </c>
      <c r="L126" s="17" t="str">
        <f>IFERROR(VLOOKUP(C126,#REF!,11,FALSE),"")</f>
        <v/>
      </c>
      <c r="M126" s="18">
        <v>845000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40000</v>
      </c>
      <c r="U126" s="18">
        <v>0</v>
      </c>
      <c r="V126" s="18">
        <v>805000</v>
      </c>
      <c r="W126" s="18">
        <v>0</v>
      </c>
      <c r="X126" s="22">
        <v>8135000</v>
      </c>
      <c r="Y126" s="16">
        <v>37.299999999999997</v>
      </c>
      <c r="Z126" s="23">
        <v>27</v>
      </c>
      <c r="AA126" s="22">
        <v>218125</v>
      </c>
      <c r="AB126" s="18">
        <v>301158</v>
      </c>
      <c r="AC126" s="24">
        <v>1.4</v>
      </c>
      <c r="AD126" s="25">
        <f t="shared" si="11"/>
        <v>100</v>
      </c>
      <c r="AE126" s="18">
        <v>1748847</v>
      </c>
      <c r="AF126" s="18">
        <v>961577</v>
      </c>
      <c r="AG126" s="18">
        <v>895066</v>
      </c>
      <c r="AH126" s="18">
        <v>0</v>
      </c>
      <c r="AI126" s="14" t="s">
        <v>44</v>
      </c>
    </row>
    <row r="127" spans="1:35" ht="16.5" customHeight="1">
      <c r="A127">
        <v>2989</v>
      </c>
      <c r="B127" s="12" t="str">
        <f t="shared" si="6"/>
        <v>OverStock</v>
      </c>
      <c r="C127" s="13" t="s">
        <v>125</v>
      </c>
      <c r="D127" s="14" t="s">
        <v>62</v>
      </c>
      <c r="E127" s="15">
        <f t="shared" si="7"/>
        <v>7.8</v>
      </c>
      <c r="F127" s="16">
        <f t="shared" si="8"/>
        <v>5.9</v>
      </c>
      <c r="G127" s="16">
        <f t="shared" si="9"/>
        <v>25.1</v>
      </c>
      <c r="H127" s="16">
        <f t="shared" si="10"/>
        <v>19</v>
      </c>
      <c r="I127" s="17" t="str">
        <f>IFERROR(VLOOKUP(C127,#REF!,8,FALSE),"")</f>
        <v/>
      </c>
      <c r="J127" s="18">
        <v>7220000</v>
      </c>
      <c r="K127" s="18">
        <v>1175000</v>
      </c>
      <c r="L127" s="17" t="str">
        <f>IFERROR(VLOOKUP(C127,#REF!,11,FALSE),"")</f>
        <v/>
      </c>
      <c r="M127" s="18">
        <v>2255000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45000</v>
      </c>
      <c r="U127" s="18">
        <v>0</v>
      </c>
      <c r="V127" s="18">
        <v>2210000</v>
      </c>
      <c r="W127" s="18">
        <v>0</v>
      </c>
      <c r="X127" s="22">
        <v>9475000</v>
      </c>
      <c r="Y127" s="16">
        <v>32.9</v>
      </c>
      <c r="Z127" s="23">
        <v>24.9</v>
      </c>
      <c r="AA127" s="22">
        <v>288125</v>
      </c>
      <c r="AB127" s="18">
        <v>380981</v>
      </c>
      <c r="AC127" s="24">
        <v>1.3</v>
      </c>
      <c r="AD127" s="25">
        <f t="shared" si="11"/>
        <v>100</v>
      </c>
      <c r="AE127" s="18">
        <v>2433351</v>
      </c>
      <c r="AF127" s="18">
        <v>995483</v>
      </c>
      <c r="AG127" s="18">
        <v>864825</v>
      </c>
      <c r="AH127" s="18">
        <v>0</v>
      </c>
      <c r="AI127" s="14" t="s">
        <v>44</v>
      </c>
    </row>
    <row r="128" spans="1:35" ht="16.5" customHeight="1">
      <c r="A128">
        <v>1826</v>
      </c>
      <c r="B128" s="12" t="str">
        <f t="shared" si="6"/>
        <v>None</v>
      </c>
      <c r="C128" s="13" t="s">
        <v>126</v>
      </c>
      <c r="D128" s="14" t="s">
        <v>62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3238</v>
      </c>
      <c r="B129" s="12" t="str">
        <f t="shared" si="6"/>
        <v>OverStock</v>
      </c>
      <c r="C129" s="13" t="s">
        <v>127</v>
      </c>
      <c r="D129" s="14" t="s">
        <v>62</v>
      </c>
      <c r="E129" s="15">
        <f t="shared" si="7"/>
        <v>48</v>
      </c>
      <c r="F129" s="16">
        <f t="shared" si="8"/>
        <v>5.3</v>
      </c>
      <c r="G129" s="16">
        <f t="shared" si="9"/>
        <v>320</v>
      </c>
      <c r="H129" s="16">
        <f t="shared" si="10"/>
        <v>35.4</v>
      </c>
      <c r="I129" s="17" t="str">
        <f>IFERROR(VLOOKUP(C129,#REF!,8,FALSE),"")</f>
        <v/>
      </c>
      <c r="J129" s="18">
        <v>200000</v>
      </c>
      <c r="K129" s="18">
        <v>95000</v>
      </c>
      <c r="L129" s="17" t="str">
        <f>IFERROR(VLOOKUP(C129,#REF!,11,FALSE),"")</f>
        <v/>
      </c>
      <c r="M129" s="18">
        <v>30000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30000</v>
      </c>
      <c r="W129" s="18">
        <v>0</v>
      </c>
      <c r="X129" s="22">
        <v>230000</v>
      </c>
      <c r="Y129" s="16">
        <v>368</v>
      </c>
      <c r="Z129" s="23">
        <v>40.700000000000003</v>
      </c>
      <c r="AA129" s="22">
        <v>625</v>
      </c>
      <c r="AB129" s="18">
        <v>5654</v>
      </c>
      <c r="AC129" s="24">
        <v>9</v>
      </c>
      <c r="AD129" s="25">
        <f t="shared" si="11"/>
        <v>150</v>
      </c>
      <c r="AE129" s="18">
        <v>35639</v>
      </c>
      <c r="AF129" s="18">
        <v>15247</v>
      </c>
      <c r="AG129" s="18">
        <v>10290</v>
      </c>
      <c r="AH129" s="18">
        <v>0</v>
      </c>
      <c r="AI129" s="14" t="s">
        <v>44</v>
      </c>
    </row>
    <row r="130" spans="1:35" ht="16.5" customHeight="1">
      <c r="A130">
        <v>1827</v>
      </c>
      <c r="B130" s="12" t="str">
        <f t="shared" si="6"/>
        <v>FCST</v>
      </c>
      <c r="C130" s="13" t="s">
        <v>129</v>
      </c>
      <c r="D130" s="14" t="s">
        <v>62</v>
      </c>
      <c r="E130" s="15" t="str">
        <f t="shared" si="7"/>
        <v>前八週無拉料</v>
      </c>
      <c r="F130" s="16">
        <f t="shared" si="8"/>
        <v>260.89999999999998</v>
      </c>
      <c r="G130" s="16" t="str">
        <f t="shared" si="9"/>
        <v>--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6000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6000</v>
      </c>
      <c r="W130" s="18">
        <v>0</v>
      </c>
      <c r="X130" s="22">
        <v>6000</v>
      </c>
      <c r="Y130" s="16" t="s">
        <v>39</v>
      </c>
      <c r="Z130" s="23">
        <v>260.89999999999998</v>
      </c>
      <c r="AA130" s="22">
        <v>0</v>
      </c>
      <c r="AB130" s="18">
        <v>23</v>
      </c>
      <c r="AC130" s="24" t="s">
        <v>50</v>
      </c>
      <c r="AD130" s="25" t="str">
        <f t="shared" si="11"/>
        <v>F</v>
      </c>
      <c r="AE130" s="18">
        <v>665</v>
      </c>
      <c r="AF130" s="18">
        <v>0</v>
      </c>
      <c r="AG130" s="18">
        <v>260</v>
      </c>
      <c r="AH130" s="18">
        <v>0</v>
      </c>
      <c r="AI130" s="14" t="s">
        <v>44</v>
      </c>
    </row>
    <row r="131" spans="1:35" ht="16.5" customHeight="1">
      <c r="A131">
        <v>1828</v>
      </c>
      <c r="B131" s="12" t="str">
        <f t="shared" si="6"/>
        <v>FCST</v>
      </c>
      <c r="C131" s="13" t="s">
        <v>130</v>
      </c>
      <c r="D131" s="14" t="s">
        <v>62</v>
      </c>
      <c r="E131" s="15" t="str">
        <f t="shared" si="7"/>
        <v>前八週無拉料</v>
      </c>
      <c r="F131" s="16">
        <f t="shared" si="8"/>
        <v>18</v>
      </c>
      <c r="G131" s="16" t="str">
        <f t="shared" si="9"/>
        <v>--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10000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10000</v>
      </c>
      <c r="W131" s="18">
        <v>0</v>
      </c>
      <c r="X131" s="22">
        <v>10000</v>
      </c>
      <c r="Y131" s="16" t="s">
        <v>39</v>
      </c>
      <c r="Z131" s="23">
        <v>18</v>
      </c>
      <c r="AA131" s="22">
        <v>0</v>
      </c>
      <c r="AB131" s="18">
        <v>556</v>
      </c>
      <c r="AC131" s="24" t="s">
        <v>50</v>
      </c>
      <c r="AD131" s="25" t="str">
        <f t="shared" si="11"/>
        <v>F</v>
      </c>
      <c r="AE131" s="18">
        <v>5000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1829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135</v>
      </c>
      <c r="D132" s="14" t="s">
        <v>62</v>
      </c>
      <c r="E132" s="15">
        <f t="shared" ref="E132:E195" si="13">IF(AA132=0,"前八週無拉料",ROUND(M132/AA132,1))</f>
        <v>21.2</v>
      </c>
      <c r="F132" s="16">
        <f t="shared" ref="F132:F195" si="14">IF(OR(AB132=0,LEN(AB132)=0),"--",ROUND(M132/AB132,1))</f>
        <v>31.3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207000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57000</v>
      </c>
      <c r="U132" s="18">
        <v>0</v>
      </c>
      <c r="V132" s="18">
        <v>150000</v>
      </c>
      <c r="W132" s="18">
        <v>0</v>
      </c>
      <c r="X132" s="22">
        <v>207000</v>
      </c>
      <c r="Y132" s="16">
        <v>21.2</v>
      </c>
      <c r="Z132" s="23">
        <v>31.3</v>
      </c>
      <c r="AA132" s="22">
        <v>9750</v>
      </c>
      <c r="AB132" s="18">
        <v>6622</v>
      </c>
      <c r="AC132" s="24">
        <v>0.7</v>
      </c>
      <c r="AD132" s="25">
        <f t="shared" ref="AD132:AD195" si="17">IF($AC132="E","E",IF($AC132="F","F",IF($AC132&lt;0.5,50,IF($AC132&lt;2,100,150))))</f>
        <v>100</v>
      </c>
      <c r="AE132" s="18">
        <v>37452</v>
      </c>
      <c r="AF132" s="18">
        <v>22146</v>
      </c>
      <c r="AG132" s="18">
        <v>20309</v>
      </c>
      <c r="AH132" s="18">
        <v>0</v>
      </c>
      <c r="AI132" s="14" t="s">
        <v>44</v>
      </c>
    </row>
    <row r="133" spans="1:35" ht="16.5" customHeight="1">
      <c r="A133">
        <v>1836</v>
      </c>
      <c r="B133" s="12" t="str">
        <f t="shared" si="12"/>
        <v>ZeroZero</v>
      </c>
      <c r="C133" s="13" t="s">
        <v>138</v>
      </c>
      <c r="D133" s="14" t="s">
        <v>62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270000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270000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1837</v>
      </c>
      <c r="B134" s="12" t="str">
        <f t="shared" si="12"/>
        <v>ZeroZero</v>
      </c>
      <c r="C134" s="13" t="s">
        <v>140</v>
      </c>
      <c r="D134" s="14" t="s">
        <v>62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1740000</v>
      </c>
      <c r="K134" s="18">
        <v>117000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1740000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4628</v>
      </c>
      <c r="B135" s="12" t="str">
        <f t="shared" si="12"/>
        <v>OverStock</v>
      </c>
      <c r="C135" s="13" t="s">
        <v>141</v>
      </c>
      <c r="D135" s="14" t="s">
        <v>62</v>
      </c>
      <c r="E135" s="15">
        <f t="shared" si="13"/>
        <v>464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174000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174000</v>
      </c>
      <c r="U135" s="18">
        <v>0</v>
      </c>
      <c r="V135" s="18">
        <v>0</v>
      </c>
      <c r="W135" s="18">
        <v>0</v>
      </c>
      <c r="X135" s="22">
        <v>174000</v>
      </c>
      <c r="Y135" s="16">
        <v>464</v>
      </c>
      <c r="Z135" s="23" t="s">
        <v>39</v>
      </c>
      <c r="AA135" s="22">
        <v>375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4634</v>
      </c>
      <c r="B136" s="12" t="str">
        <f t="shared" si="12"/>
        <v>ZeroZero</v>
      </c>
      <c r="C136" s="13" t="s">
        <v>142</v>
      </c>
      <c r="D136" s="14" t="s">
        <v>62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95000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95000</v>
      </c>
      <c r="U136" s="18">
        <v>0</v>
      </c>
      <c r="V136" s="18">
        <v>0</v>
      </c>
      <c r="W136" s="18">
        <v>0</v>
      </c>
      <c r="X136" s="22">
        <v>95000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4597</v>
      </c>
      <c r="B137" s="12" t="str">
        <f t="shared" si="12"/>
        <v>FCST</v>
      </c>
      <c r="C137" s="13" t="s">
        <v>143</v>
      </c>
      <c r="D137" s="14" t="s">
        <v>62</v>
      </c>
      <c r="E137" s="15" t="str">
        <f t="shared" si="13"/>
        <v>前八週無拉料</v>
      </c>
      <c r="F137" s="16">
        <f t="shared" si="14"/>
        <v>12.2</v>
      </c>
      <c r="G137" s="16" t="str">
        <f t="shared" si="15"/>
        <v>--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9000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9000</v>
      </c>
      <c r="U137" s="18">
        <v>0</v>
      </c>
      <c r="V137" s="18">
        <v>0</v>
      </c>
      <c r="W137" s="18">
        <v>0</v>
      </c>
      <c r="X137" s="22">
        <v>9000</v>
      </c>
      <c r="Y137" s="16" t="s">
        <v>39</v>
      </c>
      <c r="Z137" s="23">
        <v>12.2</v>
      </c>
      <c r="AA137" s="22">
        <v>0</v>
      </c>
      <c r="AB137" s="18">
        <v>739</v>
      </c>
      <c r="AC137" s="24" t="s">
        <v>50</v>
      </c>
      <c r="AD137" s="25" t="str">
        <f t="shared" si="17"/>
        <v>F</v>
      </c>
      <c r="AE137" s="18">
        <v>5608</v>
      </c>
      <c r="AF137" s="18">
        <v>1045</v>
      </c>
      <c r="AG137" s="18">
        <v>925</v>
      </c>
      <c r="AH137" s="18">
        <v>0</v>
      </c>
      <c r="AI137" s="14" t="s">
        <v>44</v>
      </c>
    </row>
    <row r="138" spans="1:35" ht="16.5" customHeight="1">
      <c r="A138">
        <v>4657</v>
      </c>
      <c r="B138" s="12" t="str">
        <f t="shared" si="12"/>
        <v>Normal</v>
      </c>
      <c r="C138" s="13" t="s">
        <v>144</v>
      </c>
      <c r="D138" s="14" t="s">
        <v>55</v>
      </c>
      <c r="E138" s="15">
        <f t="shared" si="13"/>
        <v>2.7</v>
      </c>
      <c r="F138" s="16">
        <f t="shared" si="14"/>
        <v>15</v>
      </c>
      <c r="G138" s="16">
        <f t="shared" si="15"/>
        <v>5.3</v>
      </c>
      <c r="H138" s="16">
        <f t="shared" si="16"/>
        <v>30</v>
      </c>
      <c r="I138" s="17" t="str">
        <f>IFERROR(VLOOKUP(C138,#REF!,8,FALSE),"")</f>
        <v/>
      </c>
      <c r="J138" s="18">
        <v>6000</v>
      </c>
      <c r="K138" s="18">
        <v>3000</v>
      </c>
      <c r="L138" s="17" t="str">
        <f>IFERROR(VLOOKUP(C138,#REF!,11,FALSE),"")</f>
        <v/>
      </c>
      <c r="M138" s="18">
        <v>3000</v>
      </c>
      <c r="N138" s="19" t="s">
        <v>56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3000</v>
      </c>
      <c r="U138" s="18">
        <v>0</v>
      </c>
      <c r="V138" s="18">
        <v>0</v>
      </c>
      <c r="W138" s="18">
        <v>0</v>
      </c>
      <c r="X138" s="22">
        <v>9000</v>
      </c>
      <c r="Y138" s="16">
        <v>8</v>
      </c>
      <c r="Z138" s="23">
        <v>45</v>
      </c>
      <c r="AA138" s="22">
        <v>1125</v>
      </c>
      <c r="AB138" s="18">
        <v>200</v>
      </c>
      <c r="AC138" s="24">
        <v>0.2</v>
      </c>
      <c r="AD138" s="25">
        <f t="shared" si="17"/>
        <v>50</v>
      </c>
      <c r="AE138" s="18">
        <v>2160</v>
      </c>
      <c r="AF138" s="18">
        <v>1800</v>
      </c>
      <c r="AG138" s="18">
        <v>2400</v>
      </c>
      <c r="AH138" s="18">
        <v>0</v>
      </c>
      <c r="AI138" s="14" t="s">
        <v>44</v>
      </c>
    </row>
    <row r="139" spans="1:35" ht="16.5" customHeight="1">
      <c r="A139">
        <v>8493</v>
      </c>
      <c r="B139" s="12" t="str">
        <f t="shared" si="12"/>
        <v>OverStock</v>
      </c>
      <c r="C139" s="13" t="s">
        <v>146</v>
      </c>
      <c r="D139" s="14" t="s">
        <v>55</v>
      </c>
      <c r="E139" s="15">
        <f t="shared" si="13"/>
        <v>8</v>
      </c>
      <c r="F139" s="16">
        <f t="shared" si="14"/>
        <v>17.100000000000001</v>
      </c>
      <c r="G139" s="16">
        <f t="shared" si="15"/>
        <v>80</v>
      </c>
      <c r="H139" s="16">
        <f t="shared" si="16"/>
        <v>170.7</v>
      </c>
      <c r="I139" s="17" t="str">
        <f>IFERROR(VLOOKUP(C139,#REF!,8,FALSE),"")</f>
        <v/>
      </c>
      <c r="J139" s="18">
        <v>120000</v>
      </c>
      <c r="K139" s="18">
        <v>24000</v>
      </c>
      <c r="L139" s="17" t="str">
        <f>IFERROR(VLOOKUP(C139,#REF!,11,FALSE),"")</f>
        <v/>
      </c>
      <c r="M139" s="18">
        <v>12000</v>
      </c>
      <c r="N139" s="19" t="s">
        <v>56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12000</v>
      </c>
      <c r="W139" s="18">
        <v>0</v>
      </c>
      <c r="X139" s="22">
        <v>132000</v>
      </c>
      <c r="Y139" s="16">
        <v>88</v>
      </c>
      <c r="Z139" s="23">
        <v>187.8</v>
      </c>
      <c r="AA139" s="22">
        <v>1500</v>
      </c>
      <c r="AB139" s="18">
        <v>703</v>
      </c>
      <c r="AC139" s="24">
        <v>0.5</v>
      </c>
      <c r="AD139" s="25">
        <f t="shared" si="17"/>
        <v>100</v>
      </c>
      <c r="AE139" s="18">
        <v>4590</v>
      </c>
      <c r="AF139" s="18">
        <v>1740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4641</v>
      </c>
      <c r="B140" s="12" t="str">
        <f t="shared" si="12"/>
        <v>OverStock</v>
      </c>
      <c r="C140" s="13" t="s">
        <v>147</v>
      </c>
      <c r="D140" s="14" t="s">
        <v>55</v>
      </c>
      <c r="E140" s="15">
        <f t="shared" si="13"/>
        <v>40</v>
      </c>
      <c r="F140" s="16">
        <f t="shared" si="14"/>
        <v>77.3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15000</v>
      </c>
      <c r="N140" s="19" t="s">
        <v>56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15000</v>
      </c>
      <c r="U140" s="18">
        <v>0</v>
      </c>
      <c r="V140" s="18">
        <v>0</v>
      </c>
      <c r="W140" s="18">
        <v>0</v>
      </c>
      <c r="X140" s="22">
        <v>15000</v>
      </c>
      <c r="Y140" s="16">
        <v>40</v>
      </c>
      <c r="Z140" s="23">
        <v>77.3</v>
      </c>
      <c r="AA140" s="22">
        <v>375</v>
      </c>
      <c r="AB140" s="18">
        <v>194</v>
      </c>
      <c r="AC140" s="24">
        <v>0.5</v>
      </c>
      <c r="AD140" s="25">
        <f t="shared" si="17"/>
        <v>100</v>
      </c>
      <c r="AE140" s="18">
        <v>966</v>
      </c>
      <c r="AF140" s="18">
        <v>778</v>
      </c>
      <c r="AG140" s="18">
        <v>1750</v>
      </c>
      <c r="AH140" s="18">
        <v>1361</v>
      </c>
      <c r="AI140" s="14" t="s">
        <v>44</v>
      </c>
    </row>
    <row r="141" spans="1:35" ht="16.5" customHeight="1">
      <c r="A141">
        <v>4604</v>
      </c>
      <c r="B141" s="12" t="str">
        <f t="shared" si="12"/>
        <v>FCST</v>
      </c>
      <c r="C141" s="13" t="s">
        <v>149</v>
      </c>
      <c r="D141" s="14" t="s">
        <v>41</v>
      </c>
      <c r="E141" s="15" t="str">
        <f t="shared" si="13"/>
        <v>前八週無拉料</v>
      </c>
      <c r="F141" s="16">
        <f t="shared" si="14"/>
        <v>28.9</v>
      </c>
      <c r="G141" s="16" t="str">
        <f t="shared" si="15"/>
        <v>--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5000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5000</v>
      </c>
      <c r="U141" s="18">
        <v>0</v>
      </c>
      <c r="V141" s="18">
        <v>0</v>
      </c>
      <c r="W141" s="18">
        <v>0</v>
      </c>
      <c r="X141" s="22">
        <v>5000</v>
      </c>
      <c r="Y141" s="16" t="s">
        <v>39</v>
      </c>
      <c r="Z141" s="23">
        <v>28.9</v>
      </c>
      <c r="AA141" s="22">
        <v>0</v>
      </c>
      <c r="AB141" s="18">
        <v>173</v>
      </c>
      <c r="AC141" s="24" t="s">
        <v>50</v>
      </c>
      <c r="AD141" s="25" t="str">
        <f t="shared" si="17"/>
        <v>F</v>
      </c>
      <c r="AE141" s="18">
        <v>2405</v>
      </c>
      <c r="AF141" s="18">
        <v>560</v>
      </c>
      <c r="AG141" s="18">
        <v>0</v>
      </c>
      <c r="AH141" s="18">
        <v>396</v>
      </c>
      <c r="AI141" s="14" t="s">
        <v>44</v>
      </c>
    </row>
    <row r="142" spans="1:35" ht="16.5" customHeight="1">
      <c r="A142">
        <v>4599</v>
      </c>
      <c r="B142" s="12" t="str">
        <f t="shared" si="12"/>
        <v>OverStock</v>
      </c>
      <c r="C142" s="13" t="s">
        <v>150</v>
      </c>
      <c r="D142" s="14" t="s">
        <v>41</v>
      </c>
      <c r="E142" s="15">
        <f t="shared" si="13"/>
        <v>32</v>
      </c>
      <c r="F142" s="16">
        <f t="shared" si="14"/>
        <v>24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20000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20000</v>
      </c>
      <c r="W142" s="18">
        <v>0</v>
      </c>
      <c r="X142" s="22">
        <v>20000</v>
      </c>
      <c r="Y142" s="16">
        <v>32</v>
      </c>
      <c r="Z142" s="23">
        <v>24</v>
      </c>
      <c r="AA142" s="22">
        <v>625</v>
      </c>
      <c r="AB142" s="18">
        <v>835</v>
      </c>
      <c r="AC142" s="24">
        <v>1.3</v>
      </c>
      <c r="AD142" s="25">
        <f t="shared" si="17"/>
        <v>100</v>
      </c>
      <c r="AE142" s="18">
        <v>8855</v>
      </c>
      <c r="AF142" s="18">
        <v>1639</v>
      </c>
      <c r="AG142" s="18">
        <v>5310</v>
      </c>
      <c r="AH142" s="18">
        <v>5772</v>
      </c>
      <c r="AI142" s="14" t="s">
        <v>44</v>
      </c>
    </row>
    <row r="143" spans="1:35" ht="16.5" customHeight="1">
      <c r="A143">
        <v>4600</v>
      </c>
      <c r="B143" s="12" t="str">
        <f t="shared" si="12"/>
        <v>OverStock</v>
      </c>
      <c r="C143" s="13" t="s">
        <v>151</v>
      </c>
      <c r="D143" s="14" t="s">
        <v>41</v>
      </c>
      <c r="E143" s="15">
        <f t="shared" si="13"/>
        <v>6.3</v>
      </c>
      <c r="F143" s="16" t="str">
        <f t="shared" si="14"/>
        <v>--</v>
      </c>
      <c r="G143" s="16">
        <f t="shared" si="15"/>
        <v>12.6</v>
      </c>
      <c r="H143" s="16" t="str">
        <f t="shared" si="16"/>
        <v>--</v>
      </c>
      <c r="I143" s="17" t="str">
        <f>IFERROR(VLOOKUP(C143,#REF!,8,FALSE),"")</f>
        <v/>
      </c>
      <c r="J143" s="18">
        <v>50000</v>
      </c>
      <c r="K143" s="18">
        <v>20000</v>
      </c>
      <c r="L143" s="17" t="str">
        <f>IFERROR(VLOOKUP(C143,#REF!,11,FALSE),"")</f>
        <v/>
      </c>
      <c r="M143" s="18">
        <v>25000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25000</v>
      </c>
      <c r="U143" s="18">
        <v>0</v>
      </c>
      <c r="V143" s="18">
        <v>0</v>
      </c>
      <c r="W143" s="18">
        <v>0</v>
      </c>
      <c r="X143" s="22">
        <v>75000</v>
      </c>
      <c r="Y143" s="16">
        <v>18.899999999999999</v>
      </c>
      <c r="Z143" s="23" t="s">
        <v>39</v>
      </c>
      <c r="AA143" s="22">
        <v>3963</v>
      </c>
      <c r="AB143" s="18">
        <v>0</v>
      </c>
      <c r="AC143" s="24" t="s">
        <v>43</v>
      </c>
      <c r="AD143" s="25" t="str">
        <f t="shared" si="17"/>
        <v>E</v>
      </c>
      <c r="AE143" s="18">
        <v>5000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1852</v>
      </c>
      <c r="B144" s="12" t="str">
        <f t="shared" si="12"/>
        <v>OverStock</v>
      </c>
      <c r="C144" s="13" t="s">
        <v>152</v>
      </c>
      <c r="D144" s="14" t="s">
        <v>41</v>
      </c>
      <c r="E144" s="15">
        <f t="shared" si="13"/>
        <v>0</v>
      </c>
      <c r="F144" s="16" t="str">
        <f t="shared" si="14"/>
        <v>--</v>
      </c>
      <c r="G144" s="16">
        <f t="shared" si="15"/>
        <v>263.2</v>
      </c>
      <c r="H144" s="16" t="str">
        <f t="shared" si="16"/>
        <v>--</v>
      </c>
      <c r="I144" s="17" t="str">
        <f>IFERROR(VLOOKUP(C144,#REF!,8,FALSE),"")</f>
        <v/>
      </c>
      <c r="J144" s="18">
        <v>10000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10000</v>
      </c>
      <c r="Y144" s="16">
        <v>263.2</v>
      </c>
      <c r="Z144" s="23" t="s">
        <v>39</v>
      </c>
      <c r="AA144" s="22">
        <v>38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4606</v>
      </c>
      <c r="B145" s="12" t="str">
        <f t="shared" si="12"/>
        <v>OverStock</v>
      </c>
      <c r="C145" s="13" t="s">
        <v>156</v>
      </c>
      <c r="D145" s="14" t="s">
        <v>155</v>
      </c>
      <c r="E145" s="15">
        <f t="shared" si="13"/>
        <v>92</v>
      </c>
      <c r="F145" s="16">
        <f t="shared" si="14"/>
        <v>59.1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460000</v>
      </c>
      <c r="N145" s="19" t="s">
        <v>56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460000</v>
      </c>
      <c r="W145" s="18">
        <v>0</v>
      </c>
      <c r="X145" s="22">
        <v>460000</v>
      </c>
      <c r="Y145" s="16">
        <v>92</v>
      </c>
      <c r="Z145" s="23">
        <v>59.1</v>
      </c>
      <c r="AA145" s="22">
        <v>5000</v>
      </c>
      <c r="AB145" s="18">
        <v>7790</v>
      </c>
      <c r="AC145" s="24">
        <v>1.6</v>
      </c>
      <c r="AD145" s="25">
        <f t="shared" si="17"/>
        <v>100</v>
      </c>
      <c r="AE145" s="18">
        <v>52897</v>
      </c>
      <c r="AF145" s="18">
        <v>17209</v>
      </c>
      <c r="AG145" s="18">
        <v>10448</v>
      </c>
      <c r="AH145" s="18">
        <v>0</v>
      </c>
      <c r="AI145" s="14" t="s">
        <v>44</v>
      </c>
    </row>
    <row r="146" spans="1:35" ht="16.5" customHeight="1">
      <c r="A146">
        <v>4585</v>
      </c>
      <c r="B146" s="12" t="str">
        <f t="shared" si="12"/>
        <v>OverStock</v>
      </c>
      <c r="C146" s="13" t="s">
        <v>157</v>
      </c>
      <c r="D146" s="14" t="s">
        <v>155</v>
      </c>
      <c r="E146" s="15">
        <f t="shared" si="13"/>
        <v>32.799999999999997</v>
      </c>
      <c r="F146" s="16">
        <f t="shared" si="14"/>
        <v>10.199999999999999</v>
      </c>
      <c r="G146" s="16">
        <f t="shared" si="15"/>
        <v>19.3</v>
      </c>
      <c r="H146" s="16">
        <f t="shared" si="16"/>
        <v>6</v>
      </c>
      <c r="I146" s="17" t="str">
        <f>IFERROR(VLOOKUP(C146,#REF!,8,FALSE),"")</f>
        <v/>
      </c>
      <c r="J146" s="18">
        <v>354000</v>
      </c>
      <c r="K146" s="18">
        <v>264000</v>
      </c>
      <c r="L146" s="17" t="str">
        <f>IFERROR(VLOOKUP(C146,#REF!,11,FALSE),"")</f>
        <v/>
      </c>
      <c r="M146" s="18">
        <v>603000</v>
      </c>
      <c r="N146" s="19" t="s">
        <v>56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129000</v>
      </c>
      <c r="U146" s="18">
        <v>249000</v>
      </c>
      <c r="V146" s="18">
        <v>225000</v>
      </c>
      <c r="W146" s="18">
        <v>0</v>
      </c>
      <c r="X146" s="22">
        <v>957000</v>
      </c>
      <c r="Y146" s="16">
        <v>52.1</v>
      </c>
      <c r="Z146" s="23">
        <v>16.100000000000001</v>
      </c>
      <c r="AA146" s="22">
        <v>18375</v>
      </c>
      <c r="AB146" s="18">
        <v>59311</v>
      </c>
      <c r="AC146" s="24">
        <v>3.2</v>
      </c>
      <c r="AD146" s="25">
        <f t="shared" si="17"/>
        <v>150</v>
      </c>
      <c r="AE146" s="18">
        <v>394070</v>
      </c>
      <c r="AF146" s="18">
        <v>139733</v>
      </c>
      <c r="AG146" s="18">
        <v>68047</v>
      </c>
      <c r="AH146" s="18">
        <v>0</v>
      </c>
      <c r="AI146" s="14" t="s">
        <v>44</v>
      </c>
    </row>
    <row r="147" spans="1:35" ht="16.5" customHeight="1">
      <c r="A147">
        <v>4643</v>
      </c>
      <c r="B147" s="12" t="str">
        <f t="shared" si="12"/>
        <v>Normal</v>
      </c>
      <c r="C147" s="13" t="s">
        <v>158</v>
      </c>
      <c r="D147" s="14" t="s">
        <v>155</v>
      </c>
      <c r="E147" s="15">
        <f t="shared" si="13"/>
        <v>13.8</v>
      </c>
      <c r="F147" s="16">
        <f t="shared" si="14"/>
        <v>29.9</v>
      </c>
      <c r="G147" s="16">
        <f t="shared" si="15"/>
        <v>0</v>
      </c>
      <c r="H147" s="16">
        <f t="shared" si="16"/>
        <v>0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351000</v>
      </c>
      <c r="N147" s="19" t="s">
        <v>56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279000</v>
      </c>
      <c r="U147" s="18">
        <v>0</v>
      </c>
      <c r="V147" s="18">
        <v>72000</v>
      </c>
      <c r="W147" s="18">
        <v>0</v>
      </c>
      <c r="X147" s="22">
        <v>351000</v>
      </c>
      <c r="Y147" s="16">
        <v>13.8</v>
      </c>
      <c r="Z147" s="23">
        <v>29.9</v>
      </c>
      <c r="AA147" s="22">
        <v>25500</v>
      </c>
      <c r="AB147" s="18">
        <v>11724</v>
      </c>
      <c r="AC147" s="24">
        <v>0.5</v>
      </c>
      <c r="AD147" s="25">
        <f t="shared" si="17"/>
        <v>100</v>
      </c>
      <c r="AE147" s="18">
        <v>55131</v>
      </c>
      <c r="AF147" s="18">
        <v>50381</v>
      </c>
      <c r="AG147" s="18">
        <v>53045</v>
      </c>
      <c r="AH147" s="18">
        <v>0</v>
      </c>
      <c r="AI147" s="14" t="s">
        <v>44</v>
      </c>
    </row>
    <row r="148" spans="1:35" ht="16.5" customHeight="1">
      <c r="A148">
        <v>4614</v>
      </c>
      <c r="B148" s="12" t="str">
        <f t="shared" si="12"/>
        <v>OverStock</v>
      </c>
      <c r="C148" s="13" t="s">
        <v>159</v>
      </c>
      <c r="D148" s="14" t="s">
        <v>155</v>
      </c>
      <c r="E148" s="15">
        <f t="shared" si="13"/>
        <v>20</v>
      </c>
      <c r="F148" s="16">
        <f t="shared" si="14"/>
        <v>29</v>
      </c>
      <c r="G148" s="16">
        <f t="shared" si="15"/>
        <v>0</v>
      </c>
      <c r="H148" s="16">
        <f t="shared" si="16"/>
        <v>0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15000</v>
      </c>
      <c r="N148" s="19" t="s">
        <v>56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3000</v>
      </c>
      <c r="U148" s="18">
        <v>0</v>
      </c>
      <c r="V148" s="18">
        <v>12000</v>
      </c>
      <c r="W148" s="18">
        <v>0</v>
      </c>
      <c r="X148" s="22">
        <v>15000</v>
      </c>
      <c r="Y148" s="16">
        <v>20</v>
      </c>
      <c r="Z148" s="23">
        <v>29</v>
      </c>
      <c r="AA148" s="22">
        <v>750</v>
      </c>
      <c r="AB148" s="18">
        <v>518</v>
      </c>
      <c r="AC148" s="24">
        <v>0.7</v>
      </c>
      <c r="AD148" s="25">
        <f t="shared" si="17"/>
        <v>100</v>
      </c>
      <c r="AE148" s="18">
        <v>3795</v>
      </c>
      <c r="AF148" s="18">
        <v>870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1856</v>
      </c>
      <c r="B149" s="12" t="str">
        <f t="shared" si="12"/>
        <v>Normal</v>
      </c>
      <c r="C149" s="13" t="s">
        <v>160</v>
      </c>
      <c r="D149" s="14" t="s">
        <v>155</v>
      </c>
      <c r="E149" s="15">
        <f t="shared" si="13"/>
        <v>0</v>
      </c>
      <c r="F149" s="16">
        <f t="shared" si="14"/>
        <v>0</v>
      </c>
      <c r="G149" s="16">
        <f t="shared" si="15"/>
        <v>8.4</v>
      </c>
      <c r="H149" s="16">
        <f t="shared" si="16"/>
        <v>25.7</v>
      </c>
      <c r="I149" s="17" t="str">
        <f>IFERROR(VLOOKUP(C149,#REF!,8,FALSE),"")</f>
        <v/>
      </c>
      <c r="J149" s="18">
        <v>60000</v>
      </c>
      <c r="K149" s="18">
        <v>45000</v>
      </c>
      <c r="L149" s="17" t="str">
        <f>IFERROR(VLOOKUP(C149,#REF!,11,FALSE),"")</f>
        <v/>
      </c>
      <c r="M149" s="18">
        <v>0</v>
      </c>
      <c r="N149" s="19" t="s">
        <v>56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60000</v>
      </c>
      <c r="Y149" s="16">
        <v>8.4</v>
      </c>
      <c r="Z149" s="23">
        <v>25.7</v>
      </c>
      <c r="AA149" s="22">
        <v>7125</v>
      </c>
      <c r="AB149" s="18">
        <v>2331</v>
      </c>
      <c r="AC149" s="24">
        <v>0.3</v>
      </c>
      <c r="AD149" s="25">
        <f t="shared" si="17"/>
        <v>50</v>
      </c>
      <c r="AE149" s="18">
        <v>17565</v>
      </c>
      <c r="AF149" s="18">
        <v>3414</v>
      </c>
      <c r="AG149" s="18">
        <v>1458</v>
      </c>
      <c r="AH149" s="18">
        <v>0</v>
      </c>
      <c r="AI149" s="14" t="s">
        <v>44</v>
      </c>
    </row>
    <row r="150" spans="1:35" ht="16.5" customHeight="1">
      <c r="A150">
        <v>4088</v>
      </c>
      <c r="B150" s="12" t="str">
        <f t="shared" si="12"/>
        <v>FCST</v>
      </c>
      <c r="C150" s="13" t="s">
        <v>161</v>
      </c>
      <c r="D150" s="14" t="s">
        <v>55</v>
      </c>
      <c r="E150" s="15" t="str">
        <f t="shared" si="13"/>
        <v>前八週無拉料</v>
      </c>
      <c r="F150" s="16">
        <f t="shared" si="14"/>
        <v>0</v>
      </c>
      <c r="G150" s="16" t="str">
        <f t="shared" si="15"/>
        <v>--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0</v>
      </c>
      <c r="N150" s="19" t="s">
        <v>56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0</v>
      </c>
      <c r="Y150" s="16" t="s">
        <v>39</v>
      </c>
      <c r="Z150" s="23">
        <v>0</v>
      </c>
      <c r="AA150" s="22">
        <v>0</v>
      </c>
      <c r="AB150" s="18">
        <v>1142</v>
      </c>
      <c r="AC150" s="24" t="s">
        <v>50</v>
      </c>
      <c r="AD150" s="25" t="str">
        <f t="shared" si="17"/>
        <v>F</v>
      </c>
      <c r="AE150" s="18">
        <v>9140</v>
      </c>
      <c r="AF150" s="18">
        <v>1140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4586</v>
      </c>
      <c r="B151" s="12" t="str">
        <f t="shared" si="12"/>
        <v>OverStock</v>
      </c>
      <c r="C151" s="13" t="s">
        <v>163</v>
      </c>
      <c r="D151" s="14" t="s">
        <v>155</v>
      </c>
      <c r="E151" s="15">
        <f t="shared" si="13"/>
        <v>7.7</v>
      </c>
      <c r="F151" s="16">
        <f t="shared" si="14"/>
        <v>13</v>
      </c>
      <c r="G151" s="16">
        <f t="shared" si="15"/>
        <v>14.9</v>
      </c>
      <c r="H151" s="16">
        <f t="shared" si="16"/>
        <v>25.3</v>
      </c>
      <c r="I151" s="17" t="str">
        <f>IFERROR(VLOOKUP(C151,#REF!,8,FALSE),"")</f>
        <v/>
      </c>
      <c r="J151" s="18">
        <v>26400</v>
      </c>
      <c r="K151" s="18">
        <v>23200</v>
      </c>
      <c r="L151" s="17" t="str">
        <f>IFERROR(VLOOKUP(C151,#REF!,11,FALSE),"")</f>
        <v/>
      </c>
      <c r="M151" s="18">
        <v>13600</v>
      </c>
      <c r="N151" s="19" t="s">
        <v>56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13600</v>
      </c>
      <c r="W151" s="18">
        <v>0</v>
      </c>
      <c r="X151" s="22">
        <v>40000</v>
      </c>
      <c r="Y151" s="16">
        <v>22.5</v>
      </c>
      <c r="Z151" s="23">
        <v>38.4</v>
      </c>
      <c r="AA151" s="22">
        <v>1775</v>
      </c>
      <c r="AB151" s="18">
        <v>1043</v>
      </c>
      <c r="AC151" s="24">
        <v>0.6</v>
      </c>
      <c r="AD151" s="25">
        <f t="shared" si="17"/>
        <v>100</v>
      </c>
      <c r="AE151" s="18">
        <v>10892</v>
      </c>
      <c r="AF151" s="18">
        <v>3724</v>
      </c>
      <c r="AG151" s="18">
        <v>2676</v>
      </c>
      <c r="AH151" s="18">
        <v>5196</v>
      </c>
      <c r="AI151" s="14" t="s">
        <v>44</v>
      </c>
    </row>
    <row r="152" spans="1:35" ht="16.5" customHeight="1">
      <c r="A152">
        <v>4090</v>
      </c>
      <c r="B152" s="12" t="str">
        <f t="shared" si="12"/>
        <v>Normal</v>
      </c>
      <c r="C152" s="13" t="s">
        <v>166</v>
      </c>
      <c r="D152" s="14" t="s">
        <v>167</v>
      </c>
      <c r="E152" s="15">
        <f t="shared" si="13"/>
        <v>8.3000000000000007</v>
      </c>
      <c r="F152" s="16">
        <f t="shared" si="14"/>
        <v>11.3</v>
      </c>
      <c r="G152" s="16">
        <f t="shared" si="15"/>
        <v>1.6</v>
      </c>
      <c r="H152" s="16">
        <f t="shared" si="16"/>
        <v>2.2000000000000002</v>
      </c>
      <c r="I152" s="17" t="str">
        <f>IFERROR(VLOOKUP(C152,#REF!,8,FALSE),"")</f>
        <v/>
      </c>
      <c r="J152" s="18">
        <v>40000</v>
      </c>
      <c r="K152" s="18">
        <v>40000</v>
      </c>
      <c r="L152" s="17" t="str">
        <f>IFERROR(VLOOKUP(C152,#REF!,11,FALSE),"")</f>
        <v/>
      </c>
      <c r="M152" s="18">
        <v>208000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60000</v>
      </c>
      <c r="U152" s="18">
        <v>60000</v>
      </c>
      <c r="V152" s="18">
        <v>88000</v>
      </c>
      <c r="W152" s="18">
        <v>0</v>
      </c>
      <c r="X152" s="22">
        <v>248000</v>
      </c>
      <c r="Y152" s="16">
        <v>9.9</v>
      </c>
      <c r="Z152" s="23">
        <v>13.4</v>
      </c>
      <c r="AA152" s="22">
        <v>25000</v>
      </c>
      <c r="AB152" s="18">
        <v>18458</v>
      </c>
      <c r="AC152" s="24">
        <v>0.7</v>
      </c>
      <c r="AD152" s="25">
        <f t="shared" si="17"/>
        <v>100</v>
      </c>
      <c r="AE152" s="18">
        <v>132576</v>
      </c>
      <c r="AF152" s="18">
        <v>33548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3125</v>
      </c>
      <c r="B153" s="12" t="str">
        <f t="shared" si="12"/>
        <v>None</v>
      </c>
      <c r="C153" s="13" t="s">
        <v>168</v>
      </c>
      <c r="D153" s="14" t="s">
        <v>167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1857</v>
      </c>
      <c r="B154" s="12" t="str">
        <f t="shared" si="12"/>
        <v>Normal</v>
      </c>
      <c r="C154" s="13" t="s">
        <v>169</v>
      </c>
      <c r="D154" s="14" t="s">
        <v>167</v>
      </c>
      <c r="E154" s="15">
        <f t="shared" si="13"/>
        <v>1.1000000000000001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38000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38000</v>
      </c>
      <c r="U154" s="18">
        <v>0</v>
      </c>
      <c r="V154" s="18">
        <v>0</v>
      </c>
      <c r="W154" s="18">
        <v>0</v>
      </c>
      <c r="X154" s="22">
        <v>38000</v>
      </c>
      <c r="Y154" s="16">
        <v>1.1000000000000001</v>
      </c>
      <c r="Z154" s="23" t="s">
        <v>39</v>
      </c>
      <c r="AA154" s="22">
        <v>34250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4584</v>
      </c>
      <c r="B155" s="12" t="str">
        <f t="shared" si="12"/>
        <v>OverStock</v>
      </c>
      <c r="C155" s="13" t="s">
        <v>170</v>
      </c>
      <c r="D155" s="14" t="s">
        <v>167</v>
      </c>
      <c r="E155" s="15">
        <f t="shared" si="13"/>
        <v>48</v>
      </c>
      <c r="F155" s="16">
        <f t="shared" si="14"/>
        <v>17.5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24000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12000</v>
      </c>
      <c r="U155" s="18">
        <v>0</v>
      </c>
      <c r="V155" s="18">
        <v>12000</v>
      </c>
      <c r="W155" s="18">
        <v>0</v>
      </c>
      <c r="X155" s="22">
        <v>24000</v>
      </c>
      <c r="Y155" s="16">
        <v>48</v>
      </c>
      <c r="Z155" s="23">
        <v>17.5</v>
      </c>
      <c r="AA155" s="22">
        <v>500</v>
      </c>
      <c r="AB155" s="18">
        <v>1372</v>
      </c>
      <c r="AC155" s="24">
        <v>2.7</v>
      </c>
      <c r="AD155" s="25">
        <f t="shared" si="17"/>
        <v>150</v>
      </c>
      <c r="AE155" s="18">
        <v>10786</v>
      </c>
      <c r="AF155" s="18">
        <v>1558</v>
      </c>
      <c r="AG155" s="18">
        <v>1170</v>
      </c>
      <c r="AH155" s="18">
        <v>0</v>
      </c>
      <c r="AI155" s="14" t="s">
        <v>44</v>
      </c>
    </row>
    <row r="156" spans="1:35" ht="16.5" customHeight="1">
      <c r="A156">
        <v>4591</v>
      </c>
      <c r="B156" s="12" t="str">
        <f t="shared" si="12"/>
        <v>OverStock</v>
      </c>
      <c r="C156" s="13" t="s">
        <v>171</v>
      </c>
      <c r="D156" s="14" t="s">
        <v>167</v>
      </c>
      <c r="E156" s="15">
        <f t="shared" si="13"/>
        <v>13.6</v>
      </c>
      <c r="F156" s="16">
        <f t="shared" si="14"/>
        <v>16.3</v>
      </c>
      <c r="G156" s="16">
        <f t="shared" si="15"/>
        <v>5.9</v>
      </c>
      <c r="H156" s="16">
        <f t="shared" si="16"/>
        <v>7.1</v>
      </c>
      <c r="I156" s="17" t="str">
        <f>IFERROR(VLOOKUP(C156,#REF!,8,FALSE),"")</f>
        <v/>
      </c>
      <c r="J156" s="18">
        <v>40000</v>
      </c>
      <c r="K156" s="18">
        <v>40000</v>
      </c>
      <c r="L156" s="17" t="str">
        <f>IFERROR(VLOOKUP(C156,#REF!,11,FALSE),"")</f>
        <v/>
      </c>
      <c r="M156" s="18">
        <v>92000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40000</v>
      </c>
      <c r="U156" s="18">
        <v>0</v>
      </c>
      <c r="V156" s="18">
        <v>52000</v>
      </c>
      <c r="W156" s="18">
        <v>0</v>
      </c>
      <c r="X156" s="22">
        <v>132000</v>
      </c>
      <c r="Y156" s="16">
        <v>19.600000000000001</v>
      </c>
      <c r="Z156" s="23">
        <v>23.4</v>
      </c>
      <c r="AA156" s="22">
        <v>6750</v>
      </c>
      <c r="AB156" s="18">
        <v>5643</v>
      </c>
      <c r="AC156" s="24">
        <v>0.8</v>
      </c>
      <c r="AD156" s="25">
        <f t="shared" si="17"/>
        <v>100</v>
      </c>
      <c r="AE156" s="18">
        <v>30046</v>
      </c>
      <c r="AF156" s="18">
        <v>20741</v>
      </c>
      <c r="AG156" s="18">
        <v>21293</v>
      </c>
      <c r="AH156" s="18">
        <v>0</v>
      </c>
      <c r="AI156" s="14" t="s">
        <v>44</v>
      </c>
    </row>
    <row r="157" spans="1:35" ht="16.5" customHeight="1">
      <c r="A157">
        <v>4596</v>
      </c>
      <c r="B157" s="12" t="str">
        <f t="shared" si="12"/>
        <v>OverStock</v>
      </c>
      <c r="C157" s="13" t="s">
        <v>172</v>
      </c>
      <c r="D157" s="14" t="s">
        <v>167</v>
      </c>
      <c r="E157" s="15">
        <f t="shared" si="13"/>
        <v>12.8</v>
      </c>
      <c r="F157" s="16">
        <f t="shared" si="14"/>
        <v>12.9</v>
      </c>
      <c r="G157" s="16">
        <f t="shared" si="15"/>
        <v>4.5</v>
      </c>
      <c r="H157" s="16">
        <f t="shared" si="16"/>
        <v>4.5</v>
      </c>
      <c r="I157" s="17" t="str">
        <f>IFERROR(VLOOKUP(C157,#REF!,8,FALSE),"")</f>
        <v/>
      </c>
      <c r="J157" s="18">
        <v>36000</v>
      </c>
      <c r="K157" s="18">
        <v>36000</v>
      </c>
      <c r="L157" s="17" t="str">
        <f>IFERROR(VLOOKUP(C157,#REF!,11,FALSE),"")</f>
        <v/>
      </c>
      <c r="M157" s="18">
        <v>102000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30000</v>
      </c>
      <c r="U157" s="18">
        <v>0</v>
      </c>
      <c r="V157" s="18">
        <v>72000</v>
      </c>
      <c r="W157" s="18">
        <v>0</v>
      </c>
      <c r="X157" s="22">
        <v>138000</v>
      </c>
      <c r="Y157" s="16">
        <v>17.3</v>
      </c>
      <c r="Z157" s="23">
        <v>17.399999999999999</v>
      </c>
      <c r="AA157" s="22">
        <v>8000</v>
      </c>
      <c r="AB157" s="18">
        <v>7930</v>
      </c>
      <c r="AC157" s="24">
        <v>1</v>
      </c>
      <c r="AD157" s="25">
        <f t="shared" si="17"/>
        <v>100</v>
      </c>
      <c r="AE157" s="18">
        <v>44137</v>
      </c>
      <c r="AF157" s="18">
        <v>27235</v>
      </c>
      <c r="AG157" s="18">
        <v>31940</v>
      </c>
      <c r="AH157" s="18">
        <v>0</v>
      </c>
      <c r="AI157" s="14" t="s">
        <v>44</v>
      </c>
    </row>
    <row r="158" spans="1:35" ht="16.5" customHeight="1">
      <c r="A158">
        <v>4631</v>
      </c>
      <c r="B158" s="12" t="str">
        <f t="shared" si="12"/>
        <v>Normal</v>
      </c>
      <c r="C158" s="13" t="s">
        <v>173</v>
      </c>
      <c r="D158" s="14" t="s">
        <v>167</v>
      </c>
      <c r="E158" s="15">
        <f t="shared" si="13"/>
        <v>0.8</v>
      </c>
      <c r="F158" s="16">
        <f t="shared" si="14"/>
        <v>23.7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27000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25000</v>
      </c>
      <c r="U158" s="18">
        <v>0</v>
      </c>
      <c r="V158" s="18">
        <v>2000</v>
      </c>
      <c r="W158" s="18">
        <v>0</v>
      </c>
      <c r="X158" s="22">
        <v>27000</v>
      </c>
      <c r="Y158" s="16">
        <v>0.8</v>
      </c>
      <c r="Z158" s="23">
        <v>23.7</v>
      </c>
      <c r="AA158" s="22">
        <v>32625</v>
      </c>
      <c r="AB158" s="18">
        <v>1140</v>
      </c>
      <c r="AC158" s="24">
        <v>0</v>
      </c>
      <c r="AD158" s="25">
        <f t="shared" si="17"/>
        <v>50</v>
      </c>
      <c r="AE158" s="18">
        <v>8388</v>
      </c>
      <c r="AF158" s="18">
        <v>1873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4635</v>
      </c>
      <c r="B159" s="12" t="str">
        <f t="shared" si="12"/>
        <v>FCST</v>
      </c>
      <c r="C159" s="13" t="s">
        <v>174</v>
      </c>
      <c r="D159" s="14" t="s">
        <v>167</v>
      </c>
      <c r="E159" s="15" t="str">
        <f t="shared" si="13"/>
        <v>前八週無拉料</v>
      </c>
      <c r="F159" s="16">
        <f t="shared" si="14"/>
        <v>15</v>
      </c>
      <c r="G159" s="16" t="str">
        <f t="shared" si="15"/>
        <v>--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8000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8000</v>
      </c>
      <c r="W159" s="18">
        <v>0</v>
      </c>
      <c r="X159" s="22">
        <v>8000</v>
      </c>
      <c r="Y159" s="16" t="s">
        <v>39</v>
      </c>
      <c r="Z159" s="23">
        <v>15</v>
      </c>
      <c r="AA159" s="22">
        <v>0</v>
      </c>
      <c r="AB159" s="18">
        <v>534</v>
      </c>
      <c r="AC159" s="24" t="s">
        <v>50</v>
      </c>
      <c r="AD159" s="25" t="str">
        <f t="shared" si="17"/>
        <v>F</v>
      </c>
      <c r="AE159" s="18">
        <v>4497</v>
      </c>
      <c r="AF159" s="18">
        <v>312</v>
      </c>
      <c r="AG159" s="18">
        <v>157</v>
      </c>
      <c r="AH159" s="18">
        <v>0</v>
      </c>
      <c r="AI159" s="14" t="s">
        <v>44</v>
      </c>
    </row>
    <row r="160" spans="1:35" ht="16.5" customHeight="1">
      <c r="A160">
        <v>4661</v>
      </c>
      <c r="B160" s="12" t="str">
        <f t="shared" si="12"/>
        <v>OverStock</v>
      </c>
      <c r="C160" s="13" t="s">
        <v>175</v>
      </c>
      <c r="D160" s="14" t="s">
        <v>167</v>
      </c>
      <c r="E160" s="15">
        <f t="shared" si="13"/>
        <v>33</v>
      </c>
      <c r="F160" s="16">
        <f t="shared" si="14"/>
        <v>9</v>
      </c>
      <c r="G160" s="16">
        <f t="shared" si="15"/>
        <v>6</v>
      </c>
      <c r="H160" s="16">
        <f t="shared" si="16"/>
        <v>1.6</v>
      </c>
      <c r="I160" s="17" t="str">
        <f>IFERROR(VLOOKUP(C160,#REF!,8,FALSE),"")</f>
        <v/>
      </c>
      <c r="J160" s="18">
        <v>9000</v>
      </c>
      <c r="K160" s="18">
        <v>9000</v>
      </c>
      <c r="L160" s="17" t="str">
        <f>IFERROR(VLOOKUP(C160,#REF!,11,FALSE),"")</f>
        <v/>
      </c>
      <c r="M160" s="18">
        <v>49500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</v>
      </c>
      <c r="U160" s="18">
        <v>0</v>
      </c>
      <c r="V160" s="18">
        <v>40500</v>
      </c>
      <c r="W160" s="18">
        <v>0</v>
      </c>
      <c r="X160" s="22">
        <v>58500</v>
      </c>
      <c r="Y160" s="16">
        <v>39</v>
      </c>
      <c r="Z160" s="23">
        <v>10.6</v>
      </c>
      <c r="AA160" s="22">
        <v>1500</v>
      </c>
      <c r="AB160" s="18">
        <v>5512</v>
      </c>
      <c r="AC160" s="24">
        <v>3.7</v>
      </c>
      <c r="AD160" s="25">
        <f t="shared" si="17"/>
        <v>150</v>
      </c>
      <c r="AE160" s="18">
        <v>39893</v>
      </c>
      <c r="AF160" s="18">
        <v>9712</v>
      </c>
      <c r="AG160" s="18">
        <v>7727</v>
      </c>
      <c r="AH160" s="18">
        <v>0</v>
      </c>
      <c r="AI160" s="14" t="s">
        <v>44</v>
      </c>
    </row>
    <row r="161" spans="1:35" ht="16.5" customHeight="1">
      <c r="A161">
        <v>4589</v>
      </c>
      <c r="B161" s="12" t="str">
        <f t="shared" si="12"/>
        <v>Normal</v>
      </c>
      <c r="C161" s="13" t="s">
        <v>176</v>
      </c>
      <c r="D161" s="14" t="s">
        <v>167</v>
      </c>
      <c r="E161" s="15">
        <f t="shared" si="13"/>
        <v>8.3000000000000007</v>
      </c>
      <c r="F161" s="16">
        <f t="shared" si="14"/>
        <v>9.1</v>
      </c>
      <c r="G161" s="16">
        <f t="shared" si="15"/>
        <v>0</v>
      </c>
      <c r="H161" s="16">
        <f t="shared" si="16"/>
        <v>0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46500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10500</v>
      </c>
      <c r="U161" s="18">
        <v>0</v>
      </c>
      <c r="V161" s="18">
        <v>36000</v>
      </c>
      <c r="W161" s="18">
        <v>0</v>
      </c>
      <c r="X161" s="22">
        <v>46500</v>
      </c>
      <c r="Y161" s="16">
        <v>8.3000000000000007</v>
      </c>
      <c r="Z161" s="23">
        <v>9.1</v>
      </c>
      <c r="AA161" s="22">
        <v>5625</v>
      </c>
      <c r="AB161" s="18">
        <v>5098</v>
      </c>
      <c r="AC161" s="24">
        <v>0.9</v>
      </c>
      <c r="AD161" s="25">
        <f t="shared" si="17"/>
        <v>100</v>
      </c>
      <c r="AE161" s="18">
        <v>37542</v>
      </c>
      <c r="AF161" s="18">
        <v>8341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4588</v>
      </c>
      <c r="B162" s="12" t="str">
        <f t="shared" si="12"/>
        <v>ZeroZero</v>
      </c>
      <c r="C162" s="13" t="s">
        <v>177</v>
      </c>
      <c r="D162" s="14" t="s">
        <v>167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2000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2000</v>
      </c>
      <c r="U162" s="18">
        <v>0</v>
      </c>
      <c r="V162" s="18">
        <v>0</v>
      </c>
      <c r="W162" s="18">
        <v>0</v>
      </c>
      <c r="X162" s="22">
        <v>2000</v>
      </c>
      <c r="Y162" s="16" t="s">
        <v>39</v>
      </c>
      <c r="Z162" s="23" t="s">
        <v>39</v>
      </c>
      <c r="AA162" s="22">
        <v>0</v>
      </c>
      <c r="AB162" s="18">
        <v>0</v>
      </c>
      <c r="AC162" s="24" t="s">
        <v>43</v>
      </c>
      <c r="AD162" s="25" t="str">
        <f t="shared" si="17"/>
        <v>E</v>
      </c>
      <c r="AE162" s="18">
        <v>2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4615</v>
      </c>
      <c r="B163" s="12" t="str">
        <f t="shared" si="12"/>
        <v>Normal</v>
      </c>
      <c r="C163" s="13" t="s">
        <v>178</v>
      </c>
      <c r="D163" s="14" t="s">
        <v>167</v>
      </c>
      <c r="E163" s="15">
        <f t="shared" si="13"/>
        <v>10</v>
      </c>
      <c r="F163" s="16">
        <f t="shared" si="14"/>
        <v>11.2</v>
      </c>
      <c r="G163" s="16">
        <f t="shared" si="15"/>
        <v>2.1</v>
      </c>
      <c r="H163" s="16">
        <f t="shared" si="16"/>
        <v>2.2999999999999998</v>
      </c>
      <c r="I163" s="17" t="str">
        <f>IFERROR(VLOOKUP(C163,#REF!,8,FALSE),"")</f>
        <v/>
      </c>
      <c r="J163" s="18">
        <v>120000</v>
      </c>
      <c r="K163" s="18">
        <v>120000</v>
      </c>
      <c r="L163" s="17" t="str">
        <f>IFERROR(VLOOKUP(C163,#REF!,11,FALSE),"")</f>
        <v/>
      </c>
      <c r="M163" s="18">
        <v>584000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108000</v>
      </c>
      <c r="U163" s="18">
        <v>180000</v>
      </c>
      <c r="V163" s="18">
        <v>296000</v>
      </c>
      <c r="W163" s="18">
        <v>0</v>
      </c>
      <c r="X163" s="22">
        <v>704000</v>
      </c>
      <c r="Y163" s="16">
        <v>12</v>
      </c>
      <c r="Z163" s="23">
        <v>13.5</v>
      </c>
      <c r="AA163" s="22">
        <v>58500</v>
      </c>
      <c r="AB163" s="18">
        <v>52116</v>
      </c>
      <c r="AC163" s="24">
        <v>0.9</v>
      </c>
      <c r="AD163" s="25">
        <f t="shared" si="17"/>
        <v>100</v>
      </c>
      <c r="AE163" s="18">
        <v>372151</v>
      </c>
      <c r="AF163" s="18">
        <v>96889</v>
      </c>
      <c r="AG163" s="18">
        <v>18388</v>
      </c>
      <c r="AH163" s="18">
        <v>0</v>
      </c>
      <c r="AI163" s="14" t="s">
        <v>44</v>
      </c>
    </row>
    <row r="164" spans="1:35" ht="16.5" customHeight="1">
      <c r="A164">
        <v>4590</v>
      </c>
      <c r="B164" s="12" t="str">
        <f t="shared" si="12"/>
        <v>OverStock</v>
      </c>
      <c r="C164" s="13" t="s">
        <v>179</v>
      </c>
      <c r="D164" s="14" t="s">
        <v>155</v>
      </c>
      <c r="E164" s="15">
        <f t="shared" si="13"/>
        <v>5.3</v>
      </c>
      <c r="F164" s="16">
        <f t="shared" si="14"/>
        <v>8.8000000000000007</v>
      </c>
      <c r="G164" s="16">
        <f t="shared" si="15"/>
        <v>13.3</v>
      </c>
      <c r="H164" s="16">
        <f t="shared" si="16"/>
        <v>21.9</v>
      </c>
      <c r="I164" s="17" t="str">
        <f>IFERROR(VLOOKUP(C164,#REF!,8,FALSE),"")</f>
        <v/>
      </c>
      <c r="J164" s="18">
        <v>15000</v>
      </c>
      <c r="K164" s="18">
        <v>15000</v>
      </c>
      <c r="L164" s="17" t="str">
        <f>IFERROR(VLOOKUP(C164,#REF!,11,FALSE),"")</f>
        <v/>
      </c>
      <c r="M164" s="18">
        <v>6000</v>
      </c>
      <c r="N164" s="19" t="s">
        <v>56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6000</v>
      </c>
      <c r="W164" s="18">
        <v>0</v>
      </c>
      <c r="X164" s="22">
        <v>21000</v>
      </c>
      <c r="Y164" s="16">
        <v>18.7</v>
      </c>
      <c r="Z164" s="23">
        <v>30.7</v>
      </c>
      <c r="AA164" s="22">
        <v>1125</v>
      </c>
      <c r="AB164" s="18">
        <v>685</v>
      </c>
      <c r="AC164" s="24">
        <v>0.6</v>
      </c>
      <c r="AD164" s="25">
        <f t="shared" si="17"/>
        <v>100</v>
      </c>
      <c r="AE164" s="18">
        <v>7421</v>
      </c>
      <c r="AF164" s="18">
        <v>2400</v>
      </c>
      <c r="AG164" s="18">
        <v>1736</v>
      </c>
      <c r="AH164" s="18">
        <v>1367</v>
      </c>
      <c r="AI164" s="14" t="s">
        <v>44</v>
      </c>
    </row>
    <row r="165" spans="1:35" ht="16.5" customHeight="1">
      <c r="A165">
        <v>4605</v>
      </c>
      <c r="B165" s="12" t="str">
        <f t="shared" si="12"/>
        <v>Normal</v>
      </c>
      <c r="C165" s="13" t="s">
        <v>180</v>
      </c>
      <c r="D165" s="14" t="s">
        <v>155</v>
      </c>
      <c r="E165" s="15">
        <f t="shared" si="13"/>
        <v>0</v>
      </c>
      <c r="F165" s="16">
        <f t="shared" si="14"/>
        <v>0</v>
      </c>
      <c r="G165" s="16">
        <f t="shared" si="15"/>
        <v>12</v>
      </c>
      <c r="H165" s="16">
        <f t="shared" si="16"/>
        <v>35.9</v>
      </c>
      <c r="I165" s="17" t="str">
        <f>IFERROR(VLOOKUP(C165,#REF!,8,FALSE),"")</f>
        <v/>
      </c>
      <c r="J165" s="18">
        <v>9000</v>
      </c>
      <c r="K165" s="18">
        <v>3000</v>
      </c>
      <c r="L165" s="17" t="str">
        <f>IFERROR(VLOOKUP(C165,#REF!,11,FALSE),"")</f>
        <v/>
      </c>
      <c r="M165" s="18">
        <v>0</v>
      </c>
      <c r="N165" s="19" t="s">
        <v>56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9000</v>
      </c>
      <c r="Y165" s="16">
        <v>12</v>
      </c>
      <c r="Z165" s="23">
        <v>35.9</v>
      </c>
      <c r="AA165" s="22">
        <v>750</v>
      </c>
      <c r="AB165" s="18">
        <v>251</v>
      </c>
      <c r="AC165" s="24">
        <v>0.3</v>
      </c>
      <c r="AD165" s="25">
        <f t="shared" si="17"/>
        <v>50</v>
      </c>
      <c r="AE165" s="18">
        <v>2406</v>
      </c>
      <c r="AF165" s="18">
        <v>749</v>
      </c>
      <c r="AG165" s="18">
        <v>1187</v>
      </c>
      <c r="AH165" s="18">
        <v>688</v>
      </c>
      <c r="AI165" s="14" t="s">
        <v>44</v>
      </c>
    </row>
    <row r="166" spans="1:35" ht="16.5" customHeight="1">
      <c r="A166">
        <v>4630</v>
      </c>
      <c r="B166" s="12" t="str">
        <f t="shared" si="12"/>
        <v>OverStock</v>
      </c>
      <c r="C166" s="13" t="s">
        <v>181</v>
      </c>
      <c r="D166" s="14" t="s">
        <v>55</v>
      </c>
      <c r="E166" s="15">
        <f t="shared" si="13"/>
        <v>8</v>
      </c>
      <c r="F166" s="16">
        <f t="shared" si="14"/>
        <v>11.4</v>
      </c>
      <c r="G166" s="16">
        <f t="shared" si="15"/>
        <v>9.3000000000000007</v>
      </c>
      <c r="H166" s="16">
        <f t="shared" si="16"/>
        <v>13.2</v>
      </c>
      <c r="I166" s="17" t="str">
        <f>IFERROR(VLOOKUP(C166,#REF!,8,FALSE),"")</f>
        <v/>
      </c>
      <c r="J166" s="18">
        <v>420000</v>
      </c>
      <c r="K166" s="18">
        <v>420000</v>
      </c>
      <c r="L166" s="17" t="str">
        <f>IFERROR(VLOOKUP(C166,#REF!,11,FALSE),"")</f>
        <v/>
      </c>
      <c r="M166" s="18">
        <v>363000</v>
      </c>
      <c r="N166" s="19" t="s">
        <v>56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273000</v>
      </c>
      <c r="U166" s="18">
        <v>0</v>
      </c>
      <c r="V166" s="18">
        <v>90000</v>
      </c>
      <c r="W166" s="18">
        <v>0</v>
      </c>
      <c r="X166" s="22">
        <v>783000</v>
      </c>
      <c r="Y166" s="16">
        <v>17.3</v>
      </c>
      <c r="Z166" s="23">
        <v>24.5</v>
      </c>
      <c r="AA166" s="22">
        <v>45375</v>
      </c>
      <c r="AB166" s="18">
        <v>31923</v>
      </c>
      <c r="AC166" s="24">
        <v>0.7</v>
      </c>
      <c r="AD166" s="25">
        <f t="shared" si="17"/>
        <v>100</v>
      </c>
      <c r="AE166" s="18">
        <v>234678</v>
      </c>
      <c r="AF166" s="18">
        <v>108788</v>
      </c>
      <c r="AG166" s="18">
        <v>194972</v>
      </c>
      <c r="AH166" s="18">
        <v>213470</v>
      </c>
      <c r="AI166" s="14" t="s">
        <v>44</v>
      </c>
    </row>
    <row r="167" spans="1:35" ht="16.5" customHeight="1">
      <c r="A167">
        <v>4598</v>
      </c>
      <c r="B167" s="12" t="str">
        <f t="shared" si="12"/>
        <v>ZeroZero</v>
      </c>
      <c r="C167" s="13" t="s">
        <v>185</v>
      </c>
      <c r="D167" s="14" t="s">
        <v>55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6000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56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6000</v>
      </c>
      <c r="Y167" s="16" t="s">
        <v>39</v>
      </c>
      <c r="Z167" s="23" t="s">
        <v>39</v>
      </c>
      <c r="AA167" s="22">
        <v>0</v>
      </c>
      <c r="AB167" s="18">
        <v>0</v>
      </c>
      <c r="AC167" s="24" t="s">
        <v>43</v>
      </c>
      <c r="AD167" s="25" t="str">
        <f t="shared" si="17"/>
        <v>E</v>
      </c>
      <c r="AE167" s="18">
        <v>181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4648</v>
      </c>
      <c r="B168" s="12" t="str">
        <f t="shared" si="12"/>
        <v>Normal</v>
      </c>
      <c r="C168" s="13" t="s">
        <v>186</v>
      </c>
      <c r="D168" s="14" t="s">
        <v>55</v>
      </c>
      <c r="E168" s="15">
        <f t="shared" si="13"/>
        <v>11.4</v>
      </c>
      <c r="F168" s="16">
        <f t="shared" si="14"/>
        <v>7.7</v>
      </c>
      <c r="G168" s="16">
        <f t="shared" si="15"/>
        <v>4.5999999999999996</v>
      </c>
      <c r="H168" s="16">
        <f t="shared" si="16"/>
        <v>3.1</v>
      </c>
      <c r="I168" s="17" t="str">
        <f>IFERROR(VLOOKUP(C168,#REF!,8,FALSE),"")</f>
        <v/>
      </c>
      <c r="J168" s="18">
        <v>32000</v>
      </c>
      <c r="K168" s="18">
        <v>0</v>
      </c>
      <c r="L168" s="17" t="str">
        <f>IFERROR(VLOOKUP(C168,#REF!,11,FALSE),"")</f>
        <v/>
      </c>
      <c r="M168" s="18">
        <v>80000</v>
      </c>
      <c r="N168" s="19" t="s">
        <v>56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80000</v>
      </c>
      <c r="U168" s="18">
        <v>0</v>
      </c>
      <c r="V168" s="18">
        <v>0</v>
      </c>
      <c r="W168" s="18">
        <v>0</v>
      </c>
      <c r="X168" s="22">
        <v>112000</v>
      </c>
      <c r="Y168" s="16">
        <v>16</v>
      </c>
      <c r="Z168" s="23">
        <v>10.8</v>
      </c>
      <c r="AA168" s="22">
        <v>7000</v>
      </c>
      <c r="AB168" s="18">
        <v>10363</v>
      </c>
      <c r="AC168" s="24">
        <v>1.5</v>
      </c>
      <c r="AD168" s="25">
        <f t="shared" si="17"/>
        <v>100</v>
      </c>
      <c r="AE168" s="18">
        <v>28014</v>
      </c>
      <c r="AF168" s="18">
        <v>65250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4640</v>
      </c>
      <c r="B169" s="12" t="str">
        <f t="shared" si="12"/>
        <v>OverStock</v>
      </c>
      <c r="C169" s="13" t="s">
        <v>187</v>
      </c>
      <c r="D169" s="14" t="s">
        <v>55</v>
      </c>
      <c r="E169" s="15">
        <f t="shared" si="13"/>
        <v>12.3</v>
      </c>
      <c r="F169" s="16">
        <f t="shared" si="14"/>
        <v>12.9</v>
      </c>
      <c r="G169" s="16">
        <f t="shared" si="15"/>
        <v>4.7</v>
      </c>
      <c r="H169" s="16">
        <f t="shared" si="16"/>
        <v>4.9000000000000004</v>
      </c>
      <c r="I169" s="17" t="str">
        <f>IFERROR(VLOOKUP(C169,#REF!,8,FALSE),"")</f>
        <v/>
      </c>
      <c r="J169" s="18">
        <v>1719000</v>
      </c>
      <c r="K169" s="18">
        <v>24000</v>
      </c>
      <c r="L169" s="17" t="str">
        <f>IFERROR(VLOOKUP(C169,#REF!,11,FALSE),"")</f>
        <v/>
      </c>
      <c r="M169" s="18">
        <v>4503000</v>
      </c>
      <c r="N169" s="19" t="s">
        <v>56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597000</v>
      </c>
      <c r="U169" s="18">
        <v>0</v>
      </c>
      <c r="V169" s="18">
        <v>3906000</v>
      </c>
      <c r="W169" s="18">
        <v>0</v>
      </c>
      <c r="X169" s="22">
        <v>6222000</v>
      </c>
      <c r="Y169" s="16">
        <v>16.899999999999999</v>
      </c>
      <c r="Z169" s="23">
        <v>17.8</v>
      </c>
      <c r="AA169" s="22">
        <v>367500</v>
      </c>
      <c r="AB169" s="18">
        <v>349264</v>
      </c>
      <c r="AC169" s="24">
        <v>1</v>
      </c>
      <c r="AD169" s="25">
        <f t="shared" si="17"/>
        <v>100</v>
      </c>
      <c r="AE169" s="18">
        <v>2277627</v>
      </c>
      <c r="AF169" s="18">
        <v>865747</v>
      </c>
      <c r="AG169" s="18">
        <v>700419</v>
      </c>
      <c r="AH169" s="18">
        <v>0</v>
      </c>
      <c r="AI169" s="14" t="s">
        <v>44</v>
      </c>
    </row>
    <row r="170" spans="1:35" ht="16.5" customHeight="1">
      <c r="A170">
        <v>4649</v>
      </c>
      <c r="B170" s="12" t="str">
        <f t="shared" si="12"/>
        <v>OverStock</v>
      </c>
      <c r="C170" s="13" t="s">
        <v>188</v>
      </c>
      <c r="D170" s="14" t="s">
        <v>55</v>
      </c>
      <c r="E170" s="15">
        <f t="shared" si="13"/>
        <v>17.5</v>
      </c>
      <c r="F170" s="16">
        <f t="shared" si="14"/>
        <v>6.1</v>
      </c>
      <c r="G170" s="16">
        <f t="shared" si="15"/>
        <v>123</v>
      </c>
      <c r="H170" s="16">
        <f t="shared" si="16"/>
        <v>43.1</v>
      </c>
      <c r="I170" s="17" t="str">
        <f>IFERROR(VLOOKUP(C170,#REF!,8,FALSE),"")</f>
        <v/>
      </c>
      <c r="J170" s="18">
        <v>738000</v>
      </c>
      <c r="K170" s="18">
        <v>699000</v>
      </c>
      <c r="L170" s="17" t="str">
        <f>IFERROR(VLOOKUP(C170,#REF!,11,FALSE),"")</f>
        <v/>
      </c>
      <c r="M170" s="18">
        <v>105000</v>
      </c>
      <c r="N170" s="19" t="s">
        <v>56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105000</v>
      </c>
      <c r="W170" s="18">
        <v>0</v>
      </c>
      <c r="X170" s="22">
        <v>843000</v>
      </c>
      <c r="Y170" s="16">
        <v>140.5</v>
      </c>
      <c r="Z170" s="23">
        <v>49.2</v>
      </c>
      <c r="AA170" s="22">
        <v>6000</v>
      </c>
      <c r="AB170" s="18">
        <v>17117</v>
      </c>
      <c r="AC170" s="24">
        <v>2.9</v>
      </c>
      <c r="AD170" s="25">
        <f t="shared" si="17"/>
        <v>150</v>
      </c>
      <c r="AE170" s="18">
        <v>98121</v>
      </c>
      <c r="AF170" s="18">
        <v>55930</v>
      </c>
      <c r="AG170" s="18">
        <v>65267</v>
      </c>
      <c r="AH170" s="18">
        <v>0</v>
      </c>
      <c r="AI170" s="14" t="s">
        <v>44</v>
      </c>
    </row>
    <row r="171" spans="1:35" ht="16.5" customHeight="1">
      <c r="A171">
        <v>4650</v>
      </c>
      <c r="B171" s="12" t="str">
        <f t="shared" si="12"/>
        <v>OverStock</v>
      </c>
      <c r="C171" s="13" t="s">
        <v>189</v>
      </c>
      <c r="D171" s="14" t="s">
        <v>55</v>
      </c>
      <c r="E171" s="15">
        <f t="shared" si="13"/>
        <v>22.1</v>
      </c>
      <c r="F171" s="16">
        <f t="shared" si="14"/>
        <v>56.5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2871000</v>
      </c>
      <c r="N171" s="19" t="s">
        <v>56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2076000</v>
      </c>
      <c r="U171" s="18">
        <v>0</v>
      </c>
      <c r="V171" s="18">
        <v>795000</v>
      </c>
      <c r="W171" s="18">
        <v>0</v>
      </c>
      <c r="X171" s="22">
        <v>2871000</v>
      </c>
      <c r="Y171" s="16">
        <v>22.1</v>
      </c>
      <c r="Z171" s="23">
        <v>56.5</v>
      </c>
      <c r="AA171" s="22">
        <v>130125</v>
      </c>
      <c r="AB171" s="18">
        <v>50780</v>
      </c>
      <c r="AC171" s="24">
        <v>0.4</v>
      </c>
      <c r="AD171" s="25">
        <f t="shared" si="17"/>
        <v>50</v>
      </c>
      <c r="AE171" s="18">
        <v>314363</v>
      </c>
      <c r="AF171" s="18">
        <v>142658</v>
      </c>
      <c r="AG171" s="18">
        <v>159394</v>
      </c>
      <c r="AH171" s="18">
        <v>0</v>
      </c>
      <c r="AI171" s="14" t="s">
        <v>44</v>
      </c>
    </row>
    <row r="172" spans="1:35" ht="16.5" customHeight="1">
      <c r="A172">
        <v>4602</v>
      </c>
      <c r="B172" s="12" t="str">
        <f t="shared" si="12"/>
        <v>OverStock</v>
      </c>
      <c r="C172" s="13" t="s">
        <v>190</v>
      </c>
      <c r="D172" s="14" t="s">
        <v>55</v>
      </c>
      <c r="E172" s="15">
        <f t="shared" si="13"/>
        <v>169.5</v>
      </c>
      <c r="F172" s="16">
        <f t="shared" si="14"/>
        <v>35.6</v>
      </c>
      <c r="G172" s="16">
        <f t="shared" si="15"/>
        <v>23.1</v>
      </c>
      <c r="H172" s="16">
        <f t="shared" si="16"/>
        <v>4.8</v>
      </c>
      <c r="I172" s="17" t="str">
        <f>IFERROR(VLOOKUP(C172,#REF!,8,FALSE),"")</f>
        <v/>
      </c>
      <c r="J172" s="18">
        <v>1314000</v>
      </c>
      <c r="K172" s="18">
        <v>1314000</v>
      </c>
      <c r="L172" s="17" t="str">
        <f>IFERROR(VLOOKUP(C172,#REF!,11,FALSE),"")</f>
        <v/>
      </c>
      <c r="M172" s="18">
        <v>9660000</v>
      </c>
      <c r="N172" s="19" t="s">
        <v>56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7200000</v>
      </c>
      <c r="U172" s="18">
        <v>0</v>
      </c>
      <c r="V172" s="18">
        <v>2460000</v>
      </c>
      <c r="W172" s="18">
        <v>0</v>
      </c>
      <c r="X172" s="22">
        <v>10974000</v>
      </c>
      <c r="Y172" s="16">
        <v>192.5</v>
      </c>
      <c r="Z172" s="23">
        <v>40.4</v>
      </c>
      <c r="AA172" s="22">
        <v>57000</v>
      </c>
      <c r="AB172" s="18">
        <v>271383</v>
      </c>
      <c r="AC172" s="24">
        <v>4.8</v>
      </c>
      <c r="AD172" s="25">
        <f t="shared" si="17"/>
        <v>150</v>
      </c>
      <c r="AE172" s="18">
        <v>1368662</v>
      </c>
      <c r="AF172" s="18">
        <v>1073791</v>
      </c>
      <c r="AG172" s="18">
        <v>1037106</v>
      </c>
      <c r="AH172" s="18">
        <v>0</v>
      </c>
      <c r="AI172" s="14" t="s">
        <v>44</v>
      </c>
    </row>
    <row r="173" spans="1:35" ht="16.5" customHeight="1">
      <c r="A173">
        <v>4616</v>
      </c>
      <c r="B173" s="12" t="str">
        <f t="shared" si="12"/>
        <v>OverStock</v>
      </c>
      <c r="C173" s="13" t="s">
        <v>194</v>
      </c>
      <c r="D173" s="14" t="s">
        <v>55</v>
      </c>
      <c r="E173" s="15">
        <f t="shared" si="13"/>
        <v>19.5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1701000</v>
      </c>
      <c r="N173" s="19" t="s">
        <v>56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1701000</v>
      </c>
      <c r="W173" s="18">
        <v>0</v>
      </c>
      <c r="X173" s="22">
        <v>1701000</v>
      </c>
      <c r="Y173" s="16">
        <v>19.5</v>
      </c>
      <c r="Z173" s="23" t="s">
        <v>39</v>
      </c>
      <c r="AA173" s="22">
        <v>87375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1861</v>
      </c>
      <c r="B174" s="12" t="str">
        <f t="shared" si="12"/>
        <v>OverStock</v>
      </c>
      <c r="C174" s="13" t="s">
        <v>195</v>
      </c>
      <c r="D174" s="14" t="s">
        <v>55</v>
      </c>
      <c r="E174" s="15">
        <f t="shared" si="13"/>
        <v>52.2</v>
      </c>
      <c r="F174" s="16">
        <f t="shared" si="14"/>
        <v>11.1</v>
      </c>
      <c r="G174" s="16">
        <f t="shared" si="15"/>
        <v>14.4</v>
      </c>
      <c r="H174" s="16">
        <f t="shared" si="16"/>
        <v>3.1</v>
      </c>
      <c r="I174" s="17" t="str">
        <f>IFERROR(VLOOKUP(C174,#REF!,8,FALSE),"")</f>
        <v/>
      </c>
      <c r="J174" s="18">
        <v>900000</v>
      </c>
      <c r="K174" s="18">
        <v>0</v>
      </c>
      <c r="L174" s="17" t="str">
        <f>IFERROR(VLOOKUP(C174,#REF!,11,FALSE),"")</f>
        <v/>
      </c>
      <c r="M174" s="18">
        <v>3267000</v>
      </c>
      <c r="N174" s="19" t="s">
        <v>56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2187000</v>
      </c>
      <c r="U174" s="18">
        <v>0</v>
      </c>
      <c r="V174" s="18">
        <v>1080000</v>
      </c>
      <c r="W174" s="18">
        <v>0</v>
      </c>
      <c r="X174" s="22">
        <v>4167000</v>
      </c>
      <c r="Y174" s="16">
        <v>66.5</v>
      </c>
      <c r="Z174" s="23">
        <v>14.2</v>
      </c>
      <c r="AA174" s="22">
        <v>62625</v>
      </c>
      <c r="AB174" s="18">
        <v>293848</v>
      </c>
      <c r="AC174" s="24">
        <v>4.7</v>
      </c>
      <c r="AD174" s="25">
        <f t="shared" si="17"/>
        <v>150</v>
      </c>
      <c r="AE174" s="18">
        <v>1593205</v>
      </c>
      <c r="AF174" s="18">
        <v>1051428</v>
      </c>
      <c r="AG174" s="18">
        <v>1009347</v>
      </c>
      <c r="AH174" s="18">
        <v>0</v>
      </c>
      <c r="AI174" s="14" t="s">
        <v>44</v>
      </c>
    </row>
    <row r="175" spans="1:35" ht="16.5" customHeight="1">
      <c r="A175">
        <v>4617</v>
      </c>
      <c r="B175" s="12" t="str">
        <f t="shared" si="12"/>
        <v>OverStock</v>
      </c>
      <c r="C175" s="13" t="s">
        <v>197</v>
      </c>
      <c r="D175" s="14" t="s">
        <v>55</v>
      </c>
      <c r="E175" s="15">
        <f t="shared" si="13"/>
        <v>92.9</v>
      </c>
      <c r="F175" s="16">
        <f t="shared" si="14"/>
        <v>86.3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6618000</v>
      </c>
      <c r="N175" s="19" t="s">
        <v>56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2709000</v>
      </c>
      <c r="U175" s="18">
        <v>0</v>
      </c>
      <c r="V175" s="18">
        <v>3909000</v>
      </c>
      <c r="W175" s="18">
        <v>0</v>
      </c>
      <c r="X175" s="22">
        <v>6618000</v>
      </c>
      <c r="Y175" s="16">
        <v>92.9</v>
      </c>
      <c r="Z175" s="23">
        <v>86.3</v>
      </c>
      <c r="AA175" s="22">
        <v>71250</v>
      </c>
      <c r="AB175" s="18">
        <v>76686</v>
      </c>
      <c r="AC175" s="24">
        <v>1.1000000000000001</v>
      </c>
      <c r="AD175" s="25">
        <f t="shared" si="17"/>
        <v>100</v>
      </c>
      <c r="AE175" s="18">
        <v>562755</v>
      </c>
      <c r="AF175" s="18">
        <v>262101</v>
      </c>
      <c r="AG175" s="18">
        <v>467742</v>
      </c>
      <c r="AH175" s="18">
        <v>497552</v>
      </c>
      <c r="AI175" s="14" t="s">
        <v>44</v>
      </c>
    </row>
    <row r="176" spans="1:35" ht="16.5" customHeight="1">
      <c r="A176">
        <v>4583</v>
      </c>
      <c r="B176" s="12" t="str">
        <f t="shared" si="12"/>
        <v>ZeroZero</v>
      </c>
      <c r="C176" s="13" t="s">
        <v>200</v>
      </c>
      <c r="D176" s="14" t="s">
        <v>55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13904000</v>
      </c>
      <c r="N176" s="19" t="s">
        <v>56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13904000</v>
      </c>
      <c r="U176" s="18">
        <v>0</v>
      </c>
      <c r="V176" s="18">
        <v>0</v>
      </c>
      <c r="W176" s="18">
        <v>0</v>
      </c>
      <c r="X176" s="22">
        <v>13904000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4663</v>
      </c>
      <c r="B177" s="12" t="str">
        <f t="shared" si="12"/>
        <v>OverStock</v>
      </c>
      <c r="C177" s="13" t="s">
        <v>202</v>
      </c>
      <c r="D177" s="14" t="s">
        <v>55</v>
      </c>
      <c r="E177" s="15">
        <f t="shared" si="13"/>
        <v>30</v>
      </c>
      <c r="F177" s="16">
        <f t="shared" si="14"/>
        <v>45.8</v>
      </c>
      <c r="G177" s="16">
        <f t="shared" si="15"/>
        <v>2</v>
      </c>
      <c r="H177" s="16">
        <f t="shared" si="16"/>
        <v>3.1</v>
      </c>
      <c r="I177" s="17" t="str">
        <f>IFERROR(VLOOKUP(C177,#REF!,8,FALSE),"")</f>
        <v/>
      </c>
      <c r="J177" s="18">
        <v>4000</v>
      </c>
      <c r="K177" s="18">
        <v>4000</v>
      </c>
      <c r="L177" s="17" t="str">
        <f>IFERROR(VLOOKUP(C177,#REF!,11,FALSE),"")</f>
        <v/>
      </c>
      <c r="M177" s="18">
        <v>60000</v>
      </c>
      <c r="N177" s="19" t="s">
        <v>56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40000</v>
      </c>
      <c r="U177" s="18">
        <v>0</v>
      </c>
      <c r="V177" s="18">
        <v>20000</v>
      </c>
      <c r="W177" s="18">
        <v>0</v>
      </c>
      <c r="X177" s="22">
        <v>64000</v>
      </c>
      <c r="Y177" s="16">
        <v>32</v>
      </c>
      <c r="Z177" s="23">
        <v>48.9</v>
      </c>
      <c r="AA177" s="22">
        <v>2000</v>
      </c>
      <c r="AB177" s="18">
        <v>1310</v>
      </c>
      <c r="AC177" s="24">
        <v>0.7</v>
      </c>
      <c r="AD177" s="25">
        <f t="shared" si="17"/>
        <v>100</v>
      </c>
      <c r="AE177" s="18">
        <v>7904</v>
      </c>
      <c r="AF177" s="18">
        <v>7892</v>
      </c>
      <c r="AG177" s="18">
        <v>6686</v>
      </c>
      <c r="AH177" s="18">
        <v>7922</v>
      </c>
      <c r="AI177" s="14" t="s">
        <v>44</v>
      </c>
    </row>
    <row r="178" spans="1:35" ht="16.5" customHeight="1">
      <c r="A178">
        <v>4629</v>
      </c>
      <c r="B178" s="12" t="str">
        <f t="shared" si="12"/>
        <v>OverStock</v>
      </c>
      <c r="C178" s="13" t="s">
        <v>203</v>
      </c>
      <c r="D178" s="14" t="s">
        <v>55</v>
      </c>
      <c r="E178" s="15">
        <f t="shared" si="13"/>
        <v>5.3</v>
      </c>
      <c r="F178" s="16">
        <f t="shared" si="14"/>
        <v>8</v>
      </c>
      <c r="G178" s="16">
        <f t="shared" si="15"/>
        <v>15.1</v>
      </c>
      <c r="H178" s="16">
        <f t="shared" si="16"/>
        <v>22.8</v>
      </c>
      <c r="I178" s="17" t="str">
        <f>IFERROR(VLOOKUP(C178,#REF!,8,FALSE),"")</f>
        <v/>
      </c>
      <c r="J178" s="18">
        <v>34000</v>
      </c>
      <c r="K178" s="18">
        <v>22000</v>
      </c>
      <c r="L178" s="17" t="str">
        <f>IFERROR(VLOOKUP(C178,#REF!,11,FALSE),"")</f>
        <v/>
      </c>
      <c r="M178" s="18">
        <v>12000</v>
      </c>
      <c r="N178" s="19" t="s">
        <v>56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12000</v>
      </c>
      <c r="W178" s="18">
        <v>0</v>
      </c>
      <c r="X178" s="22">
        <v>46000</v>
      </c>
      <c r="Y178" s="16">
        <v>20.399999999999999</v>
      </c>
      <c r="Z178" s="23">
        <v>30.8</v>
      </c>
      <c r="AA178" s="22">
        <v>2250</v>
      </c>
      <c r="AB178" s="18">
        <v>1493</v>
      </c>
      <c r="AC178" s="24">
        <v>0.7</v>
      </c>
      <c r="AD178" s="25">
        <f t="shared" si="17"/>
        <v>100</v>
      </c>
      <c r="AE178" s="18">
        <v>19877</v>
      </c>
      <c r="AF178" s="18">
        <v>6090</v>
      </c>
      <c r="AG178" s="18">
        <v>432</v>
      </c>
      <c r="AH178" s="18">
        <v>288</v>
      </c>
      <c r="AI178" s="14" t="s">
        <v>44</v>
      </c>
    </row>
    <row r="179" spans="1:35" ht="16.5" customHeight="1">
      <c r="A179">
        <v>4592</v>
      </c>
      <c r="B179" s="12" t="str">
        <f t="shared" si="12"/>
        <v>OverStock</v>
      </c>
      <c r="C179" s="13" t="s">
        <v>205</v>
      </c>
      <c r="D179" s="14" t="s">
        <v>55</v>
      </c>
      <c r="E179" s="15">
        <f t="shared" si="13"/>
        <v>96</v>
      </c>
      <c r="F179" s="16">
        <f t="shared" si="14"/>
        <v>111.1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24000</v>
      </c>
      <c r="N179" s="19" t="s">
        <v>56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24000</v>
      </c>
      <c r="U179" s="18">
        <v>0</v>
      </c>
      <c r="V179" s="18">
        <v>0</v>
      </c>
      <c r="W179" s="18">
        <v>0</v>
      </c>
      <c r="X179" s="22">
        <v>24000</v>
      </c>
      <c r="Y179" s="16">
        <v>96</v>
      </c>
      <c r="Z179" s="23">
        <v>111.1</v>
      </c>
      <c r="AA179" s="22">
        <v>250</v>
      </c>
      <c r="AB179" s="18">
        <v>216</v>
      </c>
      <c r="AC179" s="24">
        <v>0.9</v>
      </c>
      <c r="AD179" s="25">
        <f t="shared" si="17"/>
        <v>100</v>
      </c>
      <c r="AE179" s="18">
        <v>1523</v>
      </c>
      <c r="AF179" s="18">
        <v>854</v>
      </c>
      <c r="AG179" s="18">
        <v>580</v>
      </c>
      <c r="AH179" s="18">
        <v>587</v>
      </c>
      <c r="AI179" s="14" t="s">
        <v>44</v>
      </c>
    </row>
    <row r="180" spans="1:35" ht="16.5" customHeight="1">
      <c r="A180">
        <v>4654</v>
      </c>
      <c r="B180" s="12" t="str">
        <f t="shared" si="12"/>
        <v>OverStock</v>
      </c>
      <c r="C180" s="13" t="s">
        <v>206</v>
      </c>
      <c r="D180" s="14" t="s">
        <v>55</v>
      </c>
      <c r="E180" s="15">
        <f t="shared" si="13"/>
        <v>4</v>
      </c>
      <c r="F180" s="16" t="str">
        <f t="shared" si="14"/>
        <v>--</v>
      </c>
      <c r="G180" s="16">
        <f t="shared" si="15"/>
        <v>16</v>
      </c>
      <c r="H180" s="16" t="str">
        <f t="shared" si="16"/>
        <v>--</v>
      </c>
      <c r="I180" s="17" t="str">
        <f>IFERROR(VLOOKUP(C180,#REF!,8,FALSE),"")</f>
        <v/>
      </c>
      <c r="J180" s="18">
        <v>8000</v>
      </c>
      <c r="K180" s="18">
        <v>0</v>
      </c>
      <c r="L180" s="17" t="str">
        <f>IFERROR(VLOOKUP(C180,#REF!,11,FALSE),"")</f>
        <v/>
      </c>
      <c r="M180" s="18">
        <v>2000</v>
      </c>
      <c r="N180" s="19" t="s">
        <v>56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2000</v>
      </c>
      <c r="U180" s="18">
        <v>0</v>
      </c>
      <c r="V180" s="18">
        <v>0</v>
      </c>
      <c r="W180" s="18">
        <v>0</v>
      </c>
      <c r="X180" s="22">
        <v>10000</v>
      </c>
      <c r="Y180" s="16">
        <v>20</v>
      </c>
      <c r="Z180" s="23" t="s">
        <v>39</v>
      </c>
      <c r="AA180" s="22">
        <v>500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1867</v>
      </c>
      <c r="B181" s="12" t="str">
        <f t="shared" si="12"/>
        <v>OverStock</v>
      </c>
      <c r="C181" s="13" t="s">
        <v>208</v>
      </c>
      <c r="D181" s="14" t="s">
        <v>55</v>
      </c>
      <c r="E181" s="15">
        <f t="shared" si="13"/>
        <v>32</v>
      </c>
      <c r="F181" s="16">
        <f t="shared" si="14"/>
        <v>347.8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8000</v>
      </c>
      <c r="N181" s="19" t="s">
        <v>56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8000</v>
      </c>
      <c r="U181" s="18">
        <v>0</v>
      </c>
      <c r="V181" s="18">
        <v>0</v>
      </c>
      <c r="W181" s="18">
        <v>0</v>
      </c>
      <c r="X181" s="22">
        <v>8000</v>
      </c>
      <c r="Y181" s="16">
        <v>32</v>
      </c>
      <c r="Z181" s="23">
        <v>347.8</v>
      </c>
      <c r="AA181" s="22">
        <v>250</v>
      </c>
      <c r="AB181" s="18">
        <v>23</v>
      </c>
      <c r="AC181" s="24">
        <v>0.1</v>
      </c>
      <c r="AD181" s="25">
        <f t="shared" si="17"/>
        <v>50</v>
      </c>
      <c r="AE181" s="18">
        <v>766</v>
      </c>
      <c r="AF181" s="18">
        <v>0</v>
      </c>
      <c r="AG181" s="18">
        <v>84</v>
      </c>
      <c r="AH181" s="18">
        <v>0</v>
      </c>
      <c r="AI181" s="14" t="s">
        <v>44</v>
      </c>
    </row>
    <row r="182" spans="1:35" ht="16.5" customHeight="1">
      <c r="A182">
        <v>4647</v>
      </c>
      <c r="B182" s="12" t="str">
        <f t="shared" si="12"/>
        <v>OverStock</v>
      </c>
      <c r="C182" s="13" t="s">
        <v>210</v>
      </c>
      <c r="D182" s="14" t="s">
        <v>55</v>
      </c>
      <c r="E182" s="15">
        <f t="shared" si="13"/>
        <v>138</v>
      </c>
      <c r="F182" s="16" t="str">
        <f t="shared" si="14"/>
        <v>--</v>
      </c>
      <c r="G182" s="16">
        <f t="shared" si="15"/>
        <v>0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138000</v>
      </c>
      <c r="N182" s="19" t="s">
        <v>56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134000</v>
      </c>
      <c r="U182" s="18">
        <v>0</v>
      </c>
      <c r="V182" s="18">
        <v>4000</v>
      </c>
      <c r="W182" s="18">
        <v>0</v>
      </c>
      <c r="X182" s="22">
        <v>138000</v>
      </c>
      <c r="Y182" s="16">
        <v>138</v>
      </c>
      <c r="Z182" s="23" t="s">
        <v>39</v>
      </c>
      <c r="AA182" s="22">
        <v>1000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4610</v>
      </c>
      <c r="B183" s="12" t="str">
        <f t="shared" si="12"/>
        <v>OverStock</v>
      </c>
      <c r="C183" s="13" t="s">
        <v>214</v>
      </c>
      <c r="D183" s="14" t="s">
        <v>55</v>
      </c>
      <c r="E183" s="15">
        <f t="shared" si="13"/>
        <v>80</v>
      </c>
      <c r="F183" s="16">
        <f t="shared" si="14"/>
        <v>17.899999999999999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100000</v>
      </c>
      <c r="N183" s="19" t="s">
        <v>56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65000</v>
      </c>
      <c r="U183" s="18">
        <v>0</v>
      </c>
      <c r="V183" s="18">
        <v>35000</v>
      </c>
      <c r="W183" s="18">
        <v>0</v>
      </c>
      <c r="X183" s="22">
        <v>100000</v>
      </c>
      <c r="Y183" s="16">
        <v>80</v>
      </c>
      <c r="Z183" s="23">
        <v>17.899999999999999</v>
      </c>
      <c r="AA183" s="22">
        <v>1250</v>
      </c>
      <c r="AB183" s="18">
        <v>5601</v>
      </c>
      <c r="AC183" s="24">
        <v>4.5</v>
      </c>
      <c r="AD183" s="25">
        <f t="shared" si="17"/>
        <v>150</v>
      </c>
      <c r="AE183" s="18">
        <v>30138</v>
      </c>
      <c r="AF183" s="18">
        <v>20274</v>
      </c>
      <c r="AG183" s="18">
        <v>22875</v>
      </c>
      <c r="AH183" s="18">
        <v>0</v>
      </c>
      <c r="AI183" s="14" t="s">
        <v>44</v>
      </c>
    </row>
    <row r="184" spans="1:35" ht="16.5" customHeight="1">
      <c r="A184">
        <v>4638</v>
      </c>
      <c r="B184" s="12" t="str">
        <f t="shared" si="12"/>
        <v>OverStock</v>
      </c>
      <c r="C184" s="13" t="s">
        <v>216</v>
      </c>
      <c r="D184" s="14" t="s">
        <v>55</v>
      </c>
      <c r="E184" s="15">
        <f t="shared" si="13"/>
        <v>40</v>
      </c>
      <c r="F184" s="16">
        <f t="shared" si="14"/>
        <v>112.9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120000</v>
      </c>
      <c r="N184" s="19" t="s">
        <v>56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114000</v>
      </c>
      <c r="W184" s="18">
        <v>0</v>
      </c>
      <c r="X184" s="22">
        <v>120000</v>
      </c>
      <c r="Y184" s="16">
        <v>40</v>
      </c>
      <c r="Z184" s="23">
        <v>112.9</v>
      </c>
      <c r="AA184" s="22">
        <v>3000</v>
      </c>
      <c r="AB184" s="18">
        <v>1063</v>
      </c>
      <c r="AC184" s="24">
        <v>0.4</v>
      </c>
      <c r="AD184" s="25">
        <f t="shared" si="17"/>
        <v>50</v>
      </c>
      <c r="AE184" s="18">
        <v>25890</v>
      </c>
      <c r="AF184" s="18">
        <v>870</v>
      </c>
      <c r="AG184" s="18">
        <v>443</v>
      </c>
      <c r="AH184" s="18">
        <v>61</v>
      </c>
      <c r="AI184" s="14" t="s">
        <v>44</v>
      </c>
    </row>
    <row r="185" spans="1:35" ht="16.5" customHeight="1">
      <c r="A185">
        <v>4611</v>
      </c>
      <c r="B185" s="12" t="str">
        <f t="shared" si="12"/>
        <v>OverStock</v>
      </c>
      <c r="C185" s="13" t="s">
        <v>218</v>
      </c>
      <c r="D185" s="14" t="s">
        <v>55</v>
      </c>
      <c r="E185" s="15">
        <f t="shared" si="13"/>
        <v>32</v>
      </c>
      <c r="F185" s="16">
        <f t="shared" si="14"/>
        <v>25.6</v>
      </c>
      <c r="G185" s="16">
        <f t="shared" si="15"/>
        <v>0</v>
      </c>
      <c r="H185" s="16">
        <f t="shared" si="16"/>
        <v>0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24000</v>
      </c>
      <c r="N185" s="19" t="s">
        <v>56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18000</v>
      </c>
      <c r="U185" s="18">
        <v>0</v>
      </c>
      <c r="V185" s="18">
        <v>6000</v>
      </c>
      <c r="W185" s="18">
        <v>0</v>
      </c>
      <c r="X185" s="22">
        <v>24000</v>
      </c>
      <c r="Y185" s="16">
        <v>32</v>
      </c>
      <c r="Z185" s="23">
        <v>25.6</v>
      </c>
      <c r="AA185" s="22">
        <v>750</v>
      </c>
      <c r="AB185" s="18">
        <v>937</v>
      </c>
      <c r="AC185" s="24">
        <v>1.2</v>
      </c>
      <c r="AD185" s="25">
        <f t="shared" si="17"/>
        <v>100</v>
      </c>
      <c r="AE185" s="18">
        <v>8575</v>
      </c>
      <c r="AF185" s="18">
        <v>3776</v>
      </c>
      <c r="AG185" s="18">
        <v>1781</v>
      </c>
      <c r="AH185" s="18">
        <v>2850</v>
      </c>
      <c r="AI185" s="14" t="s">
        <v>44</v>
      </c>
    </row>
    <row r="186" spans="1:35" ht="16.5" customHeight="1">
      <c r="A186">
        <v>4593</v>
      </c>
      <c r="B186" s="12" t="str">
        <f t="shared" si="12"/>
        <v>Normal</v>
      </c>
      <c r="C186" s="13" t="s">
        <v>219</v>
      </c>
      <c r="D186" s="14" t="s">
        <v>55</v>
      </c>
      <c r="E186" s="15">
        <f t="shared" si="13"/>
        <v>5.3</v>
      </c>
      <c r="F186" s="16">
        <f t="shared" si="14"/>
        <v>5.2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6000</v>
      </c>
      <c r="N186" s="19" t="s">
        <v>56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6000</v>
      </c>
      <c r="W186" s="18">
        <v>0</v>
      </c>
      <c r="X186" s="22">
        <v>6000</v>
      </c>
      <c r="Y186" s="16">
        <v>5.3</v>
      </c>
      <c r="Z186" s="23">
        <v>5.2</v>
      </c>
      <c r="AA186" s="22">
        <v>1125</v>
      </c>
      <c r="AB186" s="18">
        <v>1143</v>
      </c>
      <c r="AC186" s="24">
        <v>1</v>
      </c>
      <c r="AD186" s="25">
        <f t="shared" si="17"/>
        <v>100</v>
      </c>
      <c r="AE186" s="18">
        <v>9456</v>
      </c>
      <c r="AF186" s="18">
        <v>833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4627</v>
      </c>
      <c r="B187" s="12" t="str">
        <f t="shared" si="12"/>
        <v>OverStock</v>
      </c>
      <c r="C187" s="13" t="s">
        <v>220</v>
      </c>
      <c r="D187" s="14" t="s">
        <v>55</v>
      </c>
      <c r="E187" s="15">
        <f t="shared" si="13"/>
        <v>40</v>
      </c>
      <c r="F187" s="16" t="str">
        <f t="shared" si="14"/>
        <v>--</v>
      </c>
      <c r="G187" s="16">
        <f t="shared" si="15"/>
        <v>0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15000</v>
      </c>
      <c r="N187" s="19" t="s">
        <v>56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15000</v>
      </c>
      <c r="U187" s="18">
        <v>0</v>
      </c>
      <c r="V187" s="18">
        <v>0</v>
      </c>
      <c r="W187" s="18">
        <v>0</v>
      </c>
      <c r="X187" s="22">
        <v>15000</v>
      </c>
      <c r="Y187" s="16">
        <v>40</v>
      </c>
      <c r="Z187" s="23" t="s">
        <v>39</v>
      </c>
      <c r="AA187" s="22">
        <v>375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4662</v>
      </c>
      <c r="B188" s="12" t="str">
        <f t="shared" si="12"/>
        <v>OverStock</v>
      </c>
      <c r="C188" s="13" t="s">
        <v>222</v>
      </c>
      <c r="D188" s="14" t="s">
        <v>55</v>
      </c>
      <c r="E188" s="15">
        <f t="shared" si="13"/>
        <v>10.9</v>
      </c>
      <c r="F188" s="16">
        <f t="shared" si="14"/>
        <v>9.1999999999999993</v>
      </c>
      <c r="G188" s="16">
        <f t="shared" si="15"/>
        <v>6.4</v>
      </c>
      <c r="H188" s="16">
        <f t="shared" si="16"/>
        <v>5.4</v>
      </c>
      <c r="I188" s="17" t="str">
        <f>IFERROR(VLOOKUP(C188,#REF!,8,FALSE),"")</f>
        <v/>
      </c>
      <c r="J188" s="18">
        <v>60000</v>
      </c>
      <c r="K188" s="18">
        <v>3000</v>
      </c>
      <c r="L188" s="17" t="str">
        <f>IFERROR(VLOOKUP(C188,#REF!,11,FALSE),"")</f>
        <v/>
      </c>
      <c r="M188" s="18">
        <v>102000</v>
      </c>
      <c r="N188" s="19" t="s">
        <v>56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36000</v>
      </c>
      <c r="U188" s="18">
        <v>0</v>
      </c>
      <c r="V188" s="18">
        <v>66000</v>
      </c>
      <c r="W188" s="18">
        <v>0</v>
      </c>
      <c r="X188" s="22">
        <v>162000</v>
      </c>
      <c r="Y188" s="16">
        <v>17.3</v>
      </c>
      <c r="Z188" s="23">
        <v>14.6</v>
      </c>
      <c r="AA188" s="22">
        <v>9375</v>
      </c>
      <c r="AB188" s="18">
        <v>11071</v>
      </c>
      <c r="AC188" s="24">
        <v>1.2</v>
      </c>
      <c r="AD188" s="25">
        <f t="shared" si="17"/>
        <v>100</v>
      </c>
      <c r="AE188" s="18">
        <v>65469</v>
      </c>
      <c r="AF188" s="18">
        <v>34171</v>
      </c>
      <c r="AG188" s="18">
        <v>34502</v>
      </c>
      <c r="AH188" s="18">
        <v>0</v>
      </c>
      <c r="AI188" s="14" t="s">
        <v>44</v>
      </c>
    </row>
    <row r="189" spans="1:35" ht="16.5" customHeight="1">
      <c r="A189">
        <v>4601</v>
      </c>
      <c r="B189" s="12" t="str">
        <f t="shared" si="12"/>
        <v>OverStock</v>
      </c>
      <c r="C189" s="13" t="s">
        <v>223</v>
      </c>
      <c r="D189" s="14" t="s">
        <v>55</v>
      </c>
      <c r="E189" s="15">
        <f t="shared" si="13"/>
        <v>20.8</v>
      </c>
      <c r="F189" s="16">
        <f t="shared" si="14"/>
        <v>15.7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117000</v>
      </c>
      <c r="N189" s="19" t="s">
        <v>56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90000</v>
      </c>
      <c r="U189" s="18">
        <v>0</v>
      </c>
      <c r="V189" s="18">
        <v>27000</v>
      </c>
      <c r="W189" s="18">
        <v>0</v>
      </c>
      <c r="X189" s="22">
        <v>117000</v>
      </c>
      <c r="Y189" s="16">
        <v>20.8</v>
      </c>
      <c r="Z189" s="23">
        <v>15.7</v>
      </c>
      <c r="AA189" s="22">
        <v>5625</v>
      </c>
      <c r="AB189" s="18">
        <v>7474</v>
      </c>
      <c r="AC189" s="24">
        <v>1.3</v>
      </c>
      <c r="AD189" s="25">
        <f t="shared" si="17"/>
        <v>100</v>
      </c>
      <c r="AE189" s="18">
        <v>67227</v>
      </c>
      <c r="AF189" s="18">
        <v>21840</v>
      </c>
      <c r="AG189" s="18">
        <v>32284</v>
      </c>
      <c r="AH189" s="18">
        <v>22176</v>
      </c>
      <c r="AI189" s="14" t="s">
        <v>44</v>
      </c>
    </row>
    <row r="190" spans="1:35" ht="16.5" customHeight="1">
      <c r="A190">
        <v>1873</v>
      </c>
      <c r="B190" s="12" t="str">
        <f t="shared" si="12"/>
        <v>FCST</v>
      </c>
      <c r="C190" s="13" t="s">
        <v>225</v>
      </c>
      <c r="D190" s="14" t="s">
        <v>55</v>
      </c>
      <c r="E190" s="15" t="str">
        <f t="shared" si="13"/>
        <v>前八週無拉料</v>
      </c>
      <c r="F190" s="16">
        <f t="shared" si="14"/>
        <v>63.1</v>
      </c>
      <c r="G190" s="16" t="str">
        <f t="shared" si="15"/>
        <v>--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21000</v>
      </c>
      <c r="N190" s="19" t="s">
        <v>56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15000</v>
      </c>
      <c r="U190" s="18">
        <v>0</v>
      </c>
      <c r="V190" s="18">
        <v>6000</v>
      </c>
      <c r="W190" s="18">
        <v>0</v>
      </c>
      <c r="X190" s="22">
        <v>21000</v>
      </c>
      <c r="Y190" s="16" t="s">
        <v>39</v>
      </c>
      <c r="Z190" s="23">
        <v>63.1</v>
      </c>
      <c r="AA190" s="22">
        <v>0</v>
      </c>
      <c r="AB190" s="18">
        <v>333</v>
      </c>
      <c r="AC190" s="24" t="s">
        <v>50</v>
      </c>
      <c r="AD190" s="25" t="str">
        <f t="shared" si="17"/>
        <v>F</v>
      </c>
      <c r="AE190" s="18">
        <v>3000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4644</v>
      </c>
      <c r="B191" s="12" t="str">
        <f t="shared" si="12"/>
        <v>None</v>
      </c>
      <c r="C191" s="13" t="s">
        <v>227</v>
      </c>
      <c r="D191" s="14" t="s">
        <v>55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56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 t="s">
        <v>39</v>
      </c>
      <c r="AA191" s="22">
        <v>0</v>
      </c>
      <c r="AB191" s="18">
        <v>0</v>
      </c>
      <c r="AC191" s="24" t="s">
        <v>43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4607</v>
      </c>
      <c r="B192" s="12" t="str">
        <f t="shared" si="12"/>
        <v>OverStock</v>
      </c>
      <c r="C192" s="13" t="s">
        <v>228</v>
      </c>
      <c r="D192" s="14" t="s">
        <v>55</v>
      </c>
      <c r="E192" s="15">
        <f t="shared" si="13"/>
        <v>96</v>
      </c>
      <c r="F192" s="16">
        <f t="shared" si="14"/>
        <v>38.700000000000003</v>
      </c>
      <c r="G192" s="16">
        <f t="shared" si="15"/>
        <v>12</v>
      </c>
      <c r="H192" s="16">
        <f t="shared" si="16"/>
        <v>4.8</v>
      </c>
      <c r="I192" s="17" t="str">
        <f>IFERROR(VLOOKUP(C192,#REF!,8,FALSE),"")</f>
        <v/>
      </c>
      <c r="J192" s="18">
        <v>9000</v>
      </c>
      <c r="K192" s="18">
        <v>9000</v>
      </c>
      <c r="L192" s="17" t="str">
        <f>IFERROR(VLOOKUP(C192,#REF!,11,FALSE),"")</f>
        <v/>
      </c>
      <c r="M192" s="18">
        <v>72000</v>
      </c>
      <c r="N192" s="19" t="s">
        <v>56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36000</v>
      </c>
      <c r="U192" s="18">
        <v>0</v>
      </c>
      <c r="V192" s="18">
        <v>36000</v>
      </c>
      <c r="W192" s="18">
        <v>0</v>
      </c>
      <c r="X192" s="22">
        <v>81000</v>
      </c>
      <c r="Y192" s="16">
        <v>108</v>
      </c>
      <c r="Z192" s="23">
        <v>43.5</v>
      </c>
      <c r="AA192" s="22">
        <v>750</v>
      </c>
      <c r="AB192" s="18">
        <v>1862</v>
      </c>
      <c r="AC192" s="24">
        <v>2.5</v>
      </c>
      <c r="AD192" s="25">
        <f t="shared" si="17"/>
        <v>150</v>
      </c>
      <c r="AE192" s="18">
        <v>11237</v>
      </c>
      <c r="AF192" s="18">
        <v>5528</v>
      </c>
      <c r="AG192" s="18">
        <v>6454</v>
      </c>
      <c r="AH192" s="18">
        <v>0</v>
      </c>
      <c r="AI192" s="14" t="s">
        <v>44</v>
      </c>
    </row>
    <row r="193" spans="1:35" ht="16.5" customHeight="1">
      <c r="A193">
        <v>4642</v>
      </c>
      <c r="B193" s="12" t="str">
        <f t="shared" si="12"/>
        <v>OverStock</v>
      </c>
      <c r="C193" s="13" t="s">
        <v>229</v>
      </c>
      <c r="D193" s="14" t="s">
        <v>55</v>
      </c>
      <c r="E193" s="15">
        <f t="shared" si="13"/>
        <v>18.7</v>
      </c>
      <c r="F193" s="16">
        <f t="shared" si="14"/>
        <v>18.7</v>
      </c>
      <c r="G193" s="16">
        <f t="shared" si="15"/>
        <v>5.3</v>
      </c>
      <c r="H193" s="16">
        <f t="shared" si="16"/>
        <v>5.4</v>
      </c>
      <c r="I193" s="17" t="str">
        <f>IFERROR(VLOOKUP(C193,#REF!,8,FALSE),"")</f>
        <v/>
      </c>
      <c r="J193" s="18">
        <v>24000</v>
      </c>
      <c r="K193" s="18">
        <v>18000</v>
      </c>
      <c r="L193" s="17" t="str">
        <f>IFERROR(VLOOKUP(C193,#REF!,11,FALSE),"")</f>
        <v/>
      </c>
      <c r="M193" s="18">
        <v>84000</v>
      </c>
      <c r="N193" s="19" t="s">
        <v>56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66000</v>
      </c>
      <c r="U193" s="18">
        <v>0</v>
      </c>
      <c r="V193" s="18">
        <v>18000</v>
      </c>
      <c r="W193" s="18">
        <v>0</v>
      </c>
      <c r="X193" s="22">
        <v>108000</v>
      </c>
      <c r="Y193" s="16">
        <v>24</v>
      </c>
      <c r="Z193" s="23">
        <v>24.1</v>
      </c>
      <c r="AA193" s="22">
        <v>4500</v>
      </c>
      <c r="AB193" s="18">
        <v>4482</v>
      </c>
      <c r="AC193" s="24">
        <v>1</v>
      </c>
      <c r="AD193" s="25">
        <f t="shared" si="17"/>
        <v>100</v>
      </c>
      <c r="AE193" s="18">
        <v>38881</v>
      </c>
      <c r="AF193" s="18">
        <v>21162</v>
      </c>
      <c r="AG193" s="18">
        <v>15668</v>
      </c>
      <c r="AH193" s="18">
        <v>20849</v>
      </c>
      <c r="AI193" s="14" t="s">
        <v>44</v>
      </c>
    </row>
    <row r="194" spans="1:35" ht="16.5" customHeight="1">
      <c r="A194">
        <v>4618</v>
      </c>
      <c r="B194" s="12" t="str">
        <f t="shared" si="12"/>
        <v>Normal</v>
      </c>
      <c r="C194" s="13" t="s">
        <v>230</v>
      </c>
      <c r="D194" s="14" t="s">
        <v>55</v>
      </c>
      <c r="E194" s="15">
        <f t="shared" si="13"/>
        <v>4</v>
      </c>
      <c r="F194" s="16">
        <f t="shared" si="14"/>
        <v>6.4</v>
      </c>
      <c r="G194" s="16">
        <f t="shared" si="15"/>
        <v>8</v>
      </c>
      <c r="H194" s="16">
        <f t="shared" si="16"/>
        <v>12.7</v>
      </c>
      <c r="I194" s="17" t="str">
        <f>IFERROR(VLOOKUP(C194,#REF!,8,FALSE),"")</f>
        <v/>
      </c>
      <c r="J194" s="18">
        <v>6000</v>
      </c>
      <c r="K194" s="18">
        <v>6000</v>
      </c>
      <c r="L194" s="17" t="str">
        <f>IFERROR(VLOOKUP(C194,#REF!,11,FALSE),"")</f>
        <v/>
      </c>
      <c r="M194" s="18">
        <v>3000</v>
      </c>
      <c r="N194" s="19" t="s">
        <v>56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3000</v>
      </c>
      <c r="W194" s="18">
        <v>0</v>
      </c>
      <c r="X194" s="22">
        <v>9000</v>
      </c>
      <c r="Y194" s="16">
        <v>12</v>
      </c>
      <c r="Z194" s="23">
        <v>19.100000000000001</v>
      </c>
      <c r="AA194" s="22">
        <v>750</v>
      </c>
      <c r="AB194" s="18">
        <v>471</v>
      </c>
      <c r="AC194" s="24">
        <v>0.6</v>
      </c>
      <c r="AD194" s="25">
        <f t="shared" si="17"/>
        <v>100</v>
      </c>
      <c r="AE194" s="18">
        <v>4722</v>
      </c>
      <c r="AF194" s="18">
        <v>1463</v>
      </c>
      <c r="AG194" s="18">
        <v>2966</v>
      </c>
      <c r="AH194" s="18">
        <v>1443</v>
      </c>
      <c r="AI194" s="14" t="s">
        <v>44</v>
      </c>
    </row>
    <row r="195" spans="1:35" ht="16.5" customHeight="1">
      <c r="A195">
        <v>4619</v>
      </c>
      <c r="B195" s="12" t="str">
        <f t="shared" si="12"/>
        <v>OverStock</v>
      </c>
      <c r="C195" s="13" t="s">
        <v>231</v>
      </c>
      <c r="D195" s="14" t="s">
        <v>55</v>
      </c>
      <c r="E195" s="15">
        <f t="shared" si="13"/>
        <v>336</v>
      </c>
      <c r="F195" s="16">
        <f t="shared" si="14"/>
        <v>46.7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126000</v>
      </c>
      <c r="N195" s="19" t="s">
        <v>56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102000</v>
      </c>
      <c r="U195" s="18">
        <v>0</v>
      </c>
      <c r="V195" s="18">
        <v>24000</v>
      </c>
      <c r="W195" s="18">
        <v>0</v>
      </c>
      <c r="X195" s="22">
        <v>126000</v>
      </c>
      <c r="Y195" s="16">
        <v>336</v>
      </c>
      <c r="Z195" s="23">
        <v>46.7</v>
      </c>
      <c r="AA195" s="22">
        <v>375</v>
      </c>
      <c r="AB195" s="18">
        <v>2696</v>
      </c>
      <c r="AC195" s="24">
        <v>7.2</v>
      </c>
      <c r="AD195" s="25">
        <f t="shared" si="17"/>
        <v>150</v>
      </c>
      <c r="AE195" s="18">
        <v>23262</v>
      </c>
      <c r="AF195" s="18">
        <v>9190</v>
      </c>
      <c r="AG195" s="18">
        <v>16682</v>
      </c>
      <c r="AH195" s="18">
        <v>18315</v>
      </c>
      <c r="AI195" s="14" t="s">
        <v>44</v>
      </c>
    </row>
    <row r="196" spans="1:35" ht="16.5" customHeight="1">
      <c r="A196">
        <v>4620</v>
      </c>
      <c r="B196" s="12" t="str">
        <f t="shared" ref="B196:B241" si="18">IF(OR(AA196=0,LEN(AA196)=0)*OR(AB196=0,LEN(AB196)=0),IF(X196&gt;0,"ZeroZero","None"),IF(IF(LEN(Y196)=0,0,Y196)&gt;16,"OverStock",IF(AA196=0,"FCST","Normal")))</f>
        <v>OverStock</v>
      </c>
      <c r="C196" s="13" t="s">
        <v>232</v>
      </c>
      <c r="D196" s="14" t="s">
        <v>55</v>
      </c>
      <c r="E196" s="15">
        <f t="shared" ref="E196:E241" si="19">IF(AA196=0,"前八週無拉料",ROUND(M196/AA196,1))</f>
        <v>80</v>
      </c>
      <c r="F196" s="16">
        <f t="shared" ref="F196:F241" si="20">IF(OR(AB196=0,LEN(AB196)=0),"--",ROUND(M196/AB196,1))</f>
        <v>97.1</v>
      </c>
      <c r="G196" s="16">
        <f t="shared" ref="G196:G241" si="21">IF(AA196=0,"--",ROUND(J196/AA196,1))</f>
        <v>0</v>
      </c>
      <c r="H196" s="16">
        <f t="shared" ref="H196:H241" si="22">IF(OR(AB196=0,LEN(AB196)=0),"--",ROUND(J196/AB196,1))</f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30000</v>
      </c>
      <c r="N196" s="19" t="s">
        <v>56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18000</v>
      </c>
      <c r="U196" s="18">
        <v>0</v>
      </c>
      <c r="V196" s="18">
        <v>12000</v>
      </c>
      <c r="W196" s="18">
        <v>0</v>
      </c>
      <c r="X196" s="22">
        <v>30000</v>
      </c>
      <c r="Y196" s="16">
        <v>80</v>
      </c>
      <c r="Z196" s="23">
        <v>97.1</v>
      </c>
      <c r="AA196" s="22">
        <v>375</v>
      </c>
      <c r="AB196" s="18">
        <v>309</v>
      </c>
      <c r="AC196" s="24">
        <v>0.8</v>
      </c>
      <c r="AD196" s="25">
        <f t="shared" ref="AD196:AD241" si="23">IF($AC196="E","E",IF($AC196="F","F",IF($AC196&lt;0.5,50,IF($AC196&lt;2,100,150))))</f>
        <v>100</v>
      </c>
      <c r="AE196" s="18">
        <v>1944</v>
      </c>
      <c r="AF196" s="18">
        <v>576</v>
      </c>
      <c r="AG196" s="18">
        <v>1032</v>
      </c>
      <c r="AH196" s="18">
        <v>732</v>
      </c>
      <c r="AI196" s="14" t="s">
        <v>44</v>
      </c>
    </row>
    <row r="197" spans="1:35" ht="16.5" customHeight="1">
      <c r="A197">
        <v>4612</v>
      </c>
      <c r="B197" s="12" t="str">
        <f t="shared" si="18"/>
        <v>Normal</v>
      </c>
      <c r="C197" s="13" t="s">
        <v>233</v>
      </c>
      <c r="D197" s="14" t="s">
        <v>55</v>
      </c>
      <c r="E197" s="15">
        <f t="shared" si="19"/>
        <v>4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3000</v>
      </c>
      <c r="N197" s="19" t="s">
        <v>56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3000</v>
      </c>
      <c r="U197" s="18">
        <v>0</v>
      </c>
      <c r="V197" s="18">
        <v>0</v>
      </c>
      <c r="W197" s="18">
        <v>0</v>
      </c>
      <c r="X197" s="22">
        <v>3000</v>
      </c>
      <c r="Y197" s="16">
        <v>4</v>
      </c>
      <c r="Z197" s="23" t="s">
        <v>39</v>
      </c>
      <c r="AA197" s="22">
        <v>750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4621</v>
      </c>
      <c r="B198" s="12" t="str">
        <f t="shared" si="18"/>
        <v>OverStock</v>
      </c>
      <c r="C198" s="13" t="s">
        <v>236</v>
      </c>
      <c r="D198" s="14" t="s">
        <v>55</v>
      </c>
      <c r="E198" s="15">
        <f t="shared" si="19"/>
        <v>0</v>
      </c>
      <c r="F198" s="16">
        <f t="shared" si="20"/>
        <v>0</v>
      </c>
      <c r="G198" s="16">
        <f t="shared" si="21"/>
        <v>24</v>
      </c>
      <c r="H198" s="16">
        <f t="shared" si="22"/>
        <v>26.2</v>
      </c>
      <c r="I198" s="17" t="str">
        <f>IFERROR(VLOOKUP(C198,#REF!,8,FALSE),"")</f>
        <v/>
      </c>
      <c r="J198" s="18">
        <v>30000</v>
      </c>
      <c r="K198" s="18">
        <v>10000</v>
      </c>
      <c r="L198" s="17" t="str">
        <f>IFERROR(VLOOKUP(C198,#REF!,11,FALSE),"")</f>
        <v/>
      </c>
      <c r="M198" s="18">
        <v>0</v>
      </c>
      <c r="N198" s="19" t="s">
        <v>56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30000</v>
      </c>
      <c r="Y198" s="16">
        <v>24</v>
      </c>
      <c r="Z198" s="23">
        <v>26.2</v>
      </c>
      <c r="AA198" s="22">
        <v>1250</v>
      </c>
      <c r="AB198" s="18">
        <v>1146</v>
      </c>
      <c r="AC198" s="24">
        <v>0.9</v>
      </c>
      <c r="AD198" s="25">
        <f t="shared" si="23"/>
        <v>100</v>
      </c>
      <c r="AE198" s="18">
        <v>2481</v>
      </c>
      <c r="AF198" s="18">
        <v>7830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4622</v>
      </c>
      <c r="B199" s="12" t="str">
        <f t="shared" si="18"/>
        <v>Normal</v>
      </c>
      <c r="C199" s="13" t="s">
        <v>237</v>
      </c>
      <c r="D199" s="14" t="s">
        <v>55</v>
      </c>
      <c r="E199" s="15">
        <f t="shared" si="19"/>
        <v>16</v>
      </c>
      <c r="F199" s="16">
        <f t="shared" si="20"/>
        <v>47.2</v>
      </c>
      <c r="G199" s="16">
        <f t="shared" si="21"/>
        <v>0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6000</v>
      </c>
      <c r="N199" s="19" t="s">
        <v>56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6000</v>
      </c>
      <c r="U199" s="18">
        <v>0</v>
      </c>
      <c r="V199" s="18">
        <v>0</v>
      </c>
      <c r="W199" s="18">
        <v>0</v>
      </c>
      <c r="X199" s="22">
        <v>6000</v>
      </c>
      <c r="Y199" s="16">
        <v>16</v>
      </c>
      <c r="Z199" s="23">
        <v>47.2</v>
      </c>
      <c r="AA199" s="22">
        <v>375</v>
      </c>
      <c r="AB199" s="18">
        <v>127</v>
      </c>
      <c r="AC199" s="24">
        <v>0.3</v>
      </c>
      <c r="AD199" s="25">
        <f t="shared" si="23"/>
        <v>50</v>
      </c>
      <c r="AE199" s="18">
        <v>462</v>
      </c>
      <c r="AF199" s="18">
        <v>752</v>
      </c>
      <c r="AG199" s="18">
        <v>420</v>
      </c>
      <c r="AH199" s="18">
        <v>545</v>
      </c>
      <c r="AI199" s="14" t="s">
        <v>44</v>
      </c>
    </row>
    <row r="200" spans="1:35" ht="16.5" customHeight="1">
      <c r="A200">
        <v>8909</v>
      </c>
      <c r="B200" s="12" t="str">
        <f t="shared" si="18"/>
        <v>Normal</v>
      </c>
      <c r="C200" s="13" t="s">
        <v>239</v>
      </c>
      <c r="D200" s="14" t="s">
        <v>55</v>
      </c>
      <c r="E200" s="15">
        <f t="shared" si="19"/>
        <v>2.9</v>
      </c>
      <c r="F200" s="16">
        <f t="shared" si="20"/>
        <v>11.7</v>
      </c>
      <c r="G200" s="16">
        <f t="shared" si="21"/>
        <v>8.6</v>
      </c>
      <c r="H200" s="16">
        <f t="shared" si="22"/>
        <v>35.1</v>
      </c>
      <c r="I200" s="17" t="str">
        <f>IFERROR(VLOOKUP(C200,#REF!,8,FALSE),"")</f>
        <v/>
      </c>
      <c r="J200" s="18">
        <v>45000</v>
      </c>
      <c r="K200" s="18">
        <v>45000</v>
      </c>
      <c r="L200" s="17" t="str">
        <f>IFERROR(VLOOKUP(C200,#REF!,11,FALSE),"")</f>
        <v/>
      </c>
      <c r="M200" s="18">
        <v>15000</v>
      </c>
      <c r="N200" s="19" t="s">
        <v>56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9000</v>
      </c>
      <c r="U200" s="18">
        <v>0</v>
      </c>
      <c r="V200" s="18">
        <v>6000</v>
      </c>
      <c r="W200" s="18">
        <v>0</v>
      </c>
      <c r="X200" s="22">
        <v>60000</v>
      </c>
      <c r="Y200" s="16">
        <v>11.4</v>
      </c>
      <c r="Z200" s="23">
        <v>46.8</v>
      </c>
      <c r="AA200" s="22">
        <v>5250</v>
      </c>
      <c r="AB200" s="18">
        <v>1281</v>
      </c>
      <c r="AC200" s="24">
        <v>0.2</v>
      </c>
      <c r="AD200" s="25">
        <f t="shared" si="23"/>
        <v>50</v>
      </c>
      <c r="AE200" s="18">
        <v>10876</v>
      </c>
      <c r="AF200" s="18">
        <v>7654</v>
      </c>
      <c r="AG200" s="18">
        <v>6365</v>
      </c>
      <c r="AH200" s="18">
        <v>6206</v>
      </c>
      <c r="AI200" s="14" t="s">
        <v>44</v>
      </c>
    </row>
    <row r="201" spans="1:35" ht="16.5" customHeight="1">
      <c r="A201">
        <v>4633</v>
      </c>
      <c r="B201" s="12" t="str">
        <f t="shared" si="18"/>
        <v>OverStock</v>
      </c>
      <c r="C201" s="13" t="s">
        <v>240</v>
      </c>
      <c r="D201" s="14" t="s">
        <v>55</v>
      </c>
      <c r="E201" s="15">
        <f t="shared" si="19"/>
        <v>48</v>
      </c>
      <c r="F201" s="16">
        <f t="shared" si="20"/>
        <v>20.5</v>
      </c>
      <c r="G201" s="16">
        <f t="shared" si="21"/>
        <v>4</v>
      </c>
      <c r="H201" s="16">
        <f t="shared" si="22"/>
        <v>1.7</v>
      </c>
      <c r="I201" s="17" t="str">
        <f>IFERROR(VLOOKUP(C201,#REF!,8,FALSE),"")</f>
        <v/>
      </c>
      <c r="J201" s="18">
        <v>9000</v>
      </c>
      <c r="K201" s="18">
        <v>9000</v>
      </c>
      <c r="L201" s="17" t="str">
        <f>IFERROR(VLOOKUP(C201,#REF!,11,FALSE),"")</f>
        <v/>
      </c>
      <c r="M201" s="18">
        <v>108000</v>
      </c>
      <c r="N201" s="19" t="s">
        <v>56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69000</v>
      </c>
      <c r="U201" s="18">
        <v>0</v>
      </c>
      <c r="V201" s="18">
        <v>39000</v>
      </c>
      <c r="W201" s="18">
        <v>0</v>
      </c>
      <c r="X201" s="22">
        <v>117000</v>
      </c>
      <c r="Y201" s="16">
        <v>52</v>
      </c>
      <c r="Z201" s="23">
        <v>22.2</v>
      </c>
      <c r="AA201" s="22">
        <v>2250</v>
      </c>
      <c r="AB201" s="18">
        <v>5267</v>
      </c>
      <c r="AC201" s="24">
        <v>2.2999999999999998</v>
      </c>
      <c r="AD201" s="25">
        <f t="shared" si="23"/>
        <v>150</v>
      </c>
      <c r="AE201" s="18">
        <v>39113</v>
      </c>
      <c r="AF201" s="18">
        <v>18207</v>
      </c>
      <c r="AG201" s="18">
        <v>2345</v>
      </c>
      <c r="AH201" s="18">
        <v>2429</v>
      </c>
      <c r="AI201" s="14" t="s">
        <v>44</v>
      </c>
    </row>
    <row r="202" spans="1:35" ht="16.5" customHeight="1">
      <c r="A202">
        <v>4655</v>
      </c>
      <c r="B202" s="12" t="str">
        <f t="shared" si="18"/>
        <v>OverStock</v>
      </c>
      <c r="C202" s="13" t="s">
        <v>241</v>
      </c>
      <c r="D202" s="14" t="s">
        <v>55</v>
      </c>
      <c r="E202" s="15">
        <f t="shared" si="19"/>
        <v>11.9</v>
      </c>
      <c r="F202" s="16">
        <f t="shared" si="20"/>
        <v>14</v>
      </c>
      <c r="G202" s="16">
        <f t="shared" si="21"/>
        <v>7.7</v>
      </c>
      <c r="H202" s="16">
        <f t="shared" si="22"/>
        <v>9</v>
      </c>
      <c r="I202" s="17" t="str">
        <f>IFERROR(VLOOKUP(C202,#REF!,8,FALSE),"")</f>
        <v/>
      </c>
      <c r="J202" s="18">
        <v>135000</v>
      </c>
      <c r="K202" s="18">
        <v>135000</v>
      </c>
      <c r="L202" s="17" t="str">
        <f>IFERROR(VLOOKUP(C202,#REF!,11,FALSE),"")</f>
        <v/>
      </c>
      <c r="M202" s="18">
        <v>210000</v>
      </c>
      <c r="N202" s="19" t="s">
        <v>56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81000</v>
      </c>
      <c r="U202" s="18">
        <v>0</v>
      </c>
      <c r="V202" s="18">
        <v>129000</v>
      </c>
      <c r="W202" s="18">
        <v>0</v>
      </c>
      <c r="X202" s="22">
        <v>345000</v>
      </c>
      <c r="Y202" s="16">
        <v>19.600000000000001</v>
      </c>
      <c r="Z202" s="23">
        <v>23</v>
      </c>
      <c r="AA202" s="22">
        <v>17625</v>
      </c>
      <c r="AB202" s="18">
        <v>14992</v>
      </c>
      <c r="AC202" s="24">
        <v>0.9</v>
      </c>
      <c r="AD202" s="25">
        <f t="shared" si="23"/>
        <v>100</v>
      </c>
      <c r="AE202" s="18">
        <v>134562</v>
      </c>
      <c r="AF202" s="18">
        <v>57868</v>
      </c>
      <c r="AG202" s="18">
        <v>48892</v>
      </c>
      <c r="AH202" s="18">
        <v>13178</v>
      </c>
      <c r="AI202" s="14" t="s">
        <v>44</v>
      </c>
    </row>
    <row r="203" spans="1:35" ht="16.5" customHeight="1">
      <c r="A203">
        <v>6427</v>
      </c>
      <c r="B203" s="12" t="str">
        <f t="shared" si="18"/>
        <v>OverStock</v>
      </c>
      <c r="C203" s="13" t="s">
        <v>242</v>
      </c>
      <c r="D203" s="14" t="s">
        <v>55</v>
      </c>
      <c r="E203" s="15">
        <f t="shared" si="19"/>
        <v>13.9</v>
      </c>
      <c r="F203" s="16">
        <f t="shared" si="20"/>
        <v>17.2</v>
      </c>
      <c r="G203" s="16">
        <f t="shared" si="21"/>
        <v>3.7</v>
      </c>
      <c r="H203" s="16">
        <f t="shared" si="22"/>
        <v>4.5999999999999996</v>
      </c>
      <c r="I203" s="17" t="str">
        <f>IFERROR(VLOOKUP(C203,#REF!,8,FALSE),"")</f>
        <v/>
      </c>
      <c r="J203" s="18">
        <v>171000</v>
      </c>
      <c r="K203" s="18">
        <v>171000</v>
      </c>
      <c r="L203" s="17" t="str">
        <f>IFERROR(VLOOKUP(C203,#REF!,11,FALSE),"")</f>
        <v/>
      </c>
      <c r="M203" s="18">
        <v>639000</v>
      </c>
      <c r="N203" s="19" t="s">
        <v>56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309000</v>
      </c>
      <c r="U203" s="18">
        <v>0</v>
      </c>
      <c r="V203" s="18">
        <v>330000</v>
      </c>
      <c r="W203" s="18">
        <v>0</v>
      </c>
      <c r="X203" s="22">
        <v>810000</v>
      </c>
      <c r="Y203" s="16">
        <v>17.600000000000001</v>
      </c>
      <c r="Z203" s="23">
        <v>21.8</v>
      </c>
      <c r="AA203" s="22">
        <v>46125</v>
      </c>
      <c r="AB203" s="18">
        <v>37084</v>
      </c>
      <c r="AC203" s="24">
        <v>0.8</v>
      </c>
      <c r="AD203" s="25">
        <f t="shared" si="23"/>
        <v>100</v>
      </c>
      <c r="AE203" s="18">
        <v>304103</v>
      </c>
      <c r="AF203" s="18">
        <v>109921</v>
      </c>
      <c r="AG203" s="18">
        <v>92935</v>
      </c>
      <c r="AH203" s="18">
        <v>7800</v>
      </c>
      <c r="AI203" s="14" t="s">
        <v>44</v>
      </c>
    </row>
    <row r="204" spans="1:35" ht="16.5" customHeight="1">
      <c r="A204">
        <v>4658</v>
      </c>
      <c r="B204" s="12" t="str">
        <f t="shared" si="18"/>
        <v>ZeroZero</v>
      </c>
      <c r="C204" s="13" t="s">
        <v>246</v>
      </c>
      <c r="D204" s="14" t="s">
        <v>55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141000</v>
      </c>
      <c r="K204" s="18">
        <v>141000</v>
      </c>
      <c r="L204" s="17" t="str">
        <f>IFERROR(VLOOKUP(C204,#REF!,11,FALSE),"")</f>
        <v/>
      </c>
      <c r="M204" s="18">
        <v>66000</v>
      </c>
      <c r="N204" s="19" t="s">
        <v>56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66000</v>
      </c>
      <c r="U204" s="18">
        <v>0</v>
      </c>
      <c r="V204" s="18">
        <v>0</v>
      </c>
      <c r="W204" s="18">
        <v>0</v>
      </c>
      <c r="X204" s="22">
        <v>207000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4637</v>
      </c>
      <c r="B205" s="12" t="str">
        <f t="shared" si="18"/>
        <v>Normal</v>
      </c>
      <c r="C205" s="13" t="s">
        <v>247</v>
      </c>
      <c r="D205" s="14" t="s">
        <v>55</v>
      </c>
      <c r="E205" s="15">
        <f t="shared" si="19"/>
        <v>8.5</v>
      </c>
      <c r="F205" s="16">
        <f t="shared" si="20"/>
        <v>13.5</v>
      </c>
      <c r="G205" s="16">
        <f t="shared" si="21"/>
        <v>2.7</v>
      </c>
      <c r="H205" s="16">
        <f t="shared" si="22"/>
        <v>4.2</v>
      </c>
      <c r="I205" s="17" t="str">
        <f>IFERROR(VLOOKUP(C205,#REF!,8,FALSE),"")</f>
        <v/>
      </c>
      <c r="J205" s="18">
        <v>15000</v>
      </c>
      <c r="K205" s="18">
        <v>15000</v>
      </c>
      <c r="L205" s="17" t="str">
        <f>IFERROR(VLOOKUP(C205,#REF!,11,FALSE),"")</f>
        <v/>
      </c>
      <c r="M205" s="18">
        <v>48000</v>
      </c>
      <c r="N205" s="19" t="s">
        <v>56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48000</v>
      </c>
      <c r="W205" s="18">
        <v>0</v>
      </c>
      <c r="X205" s="22">
        <v>63000</v>
      </c>
      <c r="Y205" s="16">
        <v>11.2</v>
      </c>
      <c r="Z205" s="23">
        <v>17.7</v>
      </c>
      <c r="AA205" s="22">
        <v>5625</v>
      </c>
      <c r="AB205" s="18">
        <v>3561</v>
      </c>
      <c r="AC205" s="24">
        <v>0.6</v>
      </c>
      <c r="AD205" s="25">
        <f t="shared" si="23"/>
        <v>100</v>
      </c>
      <c r="AE205" s="18">
        <v>24552</v>
      </c>
      <c r="AF205" s="18">
        <v>7497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4623</v>
      </c>
      <c r="B206" s="12" t="str">
        <f t="shared" si="18"/>
        <v>Normal</v>
      </c>
      <c r="C206" s="13" t="s">
        <v>248</v>
      </c>
      <c r="D206" s="14" t="s">
        <v>55</v>
      </c>
      <c r="E206" s="15">
        <f t="shared" si="19"/>
        <v>9.3000000000000007</v>
      </c>
      <c r="F206" s="16">
        <f t="shared" si="20"/>
        <v>10.1</v>
      </c>
      <c r="G206" s="16">
        <f t="shared" si="21"/>
        <v>4.5999999999999996</v>
      </c>
      <c r="H206" s="16">
        <f t="shared" si="22"/>
        <v>5</v>
      </c>
      <c r="I206" s="17" t="str">
        <f>IFERROR(VLOOKUP(C206,#REF!,8,FALSE),"")</f>
        <v/>
      </c>
      <c r="J206" s="18">
        <v>93000</v>
      </c>
      <c r="K206" s="18">
        <v>93000</v>
      </c>
      <c r="L206" s="17" t="str">
        <f>IFERROR(VLOOKUP(C206,#REF!,11,FALSE),"")</f>
        <v/>
      </c>
      <c r="M206" s="18">
        <v>189000</v>
      </c>
      <c r="N206" s="19" t="s">
        <v>56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189000</v>
      </c>
      <c r="U206" s="18">
        <v>0</v>
      </c>
      <c r="V206" s="18">
        <v>0</v>
      </c>
      <c r="W206" s="18">
        <v>0</v>
      </c>
      <c r="X206" s="22">
        <v>282000</v>
      </c>
      <c r="Y206" s="16">
        <v>13.9</v>
      </c>
      <c r="Z206" s="23">
        <v>15.1</v>
      </c>
      <c r="AA206" s="22">
        <v>20250</v>
      </c>
      <c r="AB206" s="18">
        <v>18644</v>
      </c>
      <c r="AC206" s="24">
        <v>0.9</v>
      </c>
      <c r="AD206" s="25">
        <f t="shared" si="23"/>
        <v>100</v>
      </c>
      <c r="AE206" s="18">
        <v>146500</v>
      </c>
      <c r="AF206" s="18">
        <v>79860</v>
      </c>
      <c r="AG206" s="18">
        <v>67100</v>
      </c>
      <c r="AH206" s="18">
        <v>10080</v>
      </c>
      <c r="AI206" s="14" t="s">
        <v>44</v>
      </c>
    </row>
    <row r="207" spans="1:35" ht="16.5" customHeight="1">
      <c r="A207">
        <v>4269</v>
      </c>
      <c r="B207" s="12" t="str">
        <f t="shared" si="18"/>
        <v>ZeroZero</v>
      </c>
      <c r="C207" s="13" t="s">
        <v>249</v>
      </c>
      <c r="D207" s="14" t="s">
        <v>55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6000</v>
      </c>
      <c r="N207" s="19" t="s">
        <v>56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0</v>
      </c>
      <c r="W207" s="18">
        <v>0</v>
      </c>
      <c r="X207" s="22">
        <v>6000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5121</v>
      </c>
      <c r="B208" s="12" t="str">
        <f t="shared" si="18"/>
        <v>OverStock</v>
      </c>
      <c r="C208" s="13" t="s">
        <v>250</v>
      </c>
      <c r="D208" s="14" t="s">
        <v>55</v>
      </c>
      <c r="E208" s="15">
        <f t="shared" si="19"/>
        <v>29.1</v>
      </c>
      <c r="F208" s="16">
        <f t="shared" si="20"/>
        <v>18.8</v>
      </c>
      <c r="G208" s="16">
        <f t="shared" si="21"/>
        <v>10.1</v>
      </c>
      <c r="H208" s="16">
        <f t="shared" si="22"/>
        <v>6.5</v>
      </c>
      <c r="I208" s="17" t="str">
        <f>IFERROR(VLOOKUP(C208,#REF!,8,FALSE),"")</f>
        <v/>
      </c>
      <c r="J208" s="18">
        <v>72000</v>
      </c>
      <c r="K208" s="18">
        <v>60000</v>
      </c>
      <c r="L208" s="17" t="str">
        <f>IFERROR(VLOOKUP(C208,#REF!,11,FALSE),"")</f>
        <v/>
      </c>
      <c r="M208" s="18">
        <v>207000</v>
      </c>
      <c r="N208" s="19" t="s">
        <v>56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129000</v>
      </c>
      <c r="U208" s="18">
        <v>0</v>
      </c>
      <c r="V208" s="18">
        <v>78000</v>
      </c>
      <c r="W208" s="18">
        <v>0</v>
      </c>
      <c r="X208" s="22">
        <v>279000</v>
      </c>
      <c r="Y208" s="16">
        <v>39.200000000000003</v>
      </c>
      <c r="Z208" s="23">
        <v>25.3</v>
      </c>
      <c r="AA208" s="22">
        <v>7125</v>
      </c>
      <c r="AB208" s="18">
        <v>11011</v>
      </c>
      <c r="AC208" s="24">
        <v>1.5</v>
      </c>
      <c r="AD208" s="25">
        <f t="shared" si="23"/>
        <v>100</v>
      </c>
      <c r="AE208" s="18">
        <v>66184</v>
      </c>
      <c r="AF208" s="18">
        <v>32914</v>
      </c>
      <c r="AG208" s="18">
        <v>40302</v>
      </c>
      <c r="AH208" s="18">
        <v>0</v>
      </c>
      <c r="AI208" s="14" t="s">
        <v>44</v>
      </c>
    </row>
    <row r="209" spans="1:35" ht="16.5" customHeight="1">
      <c r="A209">
        <v>9068</v>
      </c>
      <c r="B209" s="12" t="str">
        <f t="shared" si="18"/>
        <v>OverStock</v>
      </c>
      <c r="C209" s="13" t="s">
        <v>252</v>
      </c>
      <c r="D209" s="14" t="s">
        <v>55</v>
      </c>
      <c r="E209" s="15">
        <f t="shared" si="19"/>
        <v>21.8</v>
      </c>
      <c r="F209" s="16">
        <f t="shared" si="20"/>
        <v>19.7</v>
      </c>
      <c r="G209" s="16">
        <f t="shared" si="21"/>
        <v>6.1</v>
      </c>
      <c r="H209" s="16">
        <f t="shared" si="22"/>
        <v>5.5</v>
      </c>
      <c r="I209" s="17" t="str">
        <f>IFERROR(VLOOKUP(C209,#REF!,8,FALSE),"")</f>
        <v/>
      </c>
      <c r="J209" s="18">
        <v>75000</v>
      </c>
      <c r="K209" s="18">
        <v>75000</v>
      </c>
      <c r="L209" s="17" t="str">
        <f>IFERROR(VLOOKUP(C209,#REF!,11,FALSE),"")</f>
        <v/>
      </c>
      <c r="M209" s="18">
        <v>270000</v>
      </c>
      <c r="N209" s="19" t="s">
        <v>56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156000</v>
      </c>
      <c r="U209" s="18">
        <v>0</v>
      </c>
      <c r="V209" s="18">
        <v>114000</v>
      </c>
      <c r="W209" s="18">
        <v>0</v>
      </c>
      <c r="X209" s="22">
        <v>345000</v>
      </c>
      <c r="Y209" s="16">
        <v>27.9</v>
      </c>
      <c r="Z209" s="23">
        <v>25.2</v>
      </c>
      <c r="AA209" s="22">
        <v>12375</v>
      </c>
      <c r="AB209" s="18">
        <v>13676</v>
      </c>
      <c r="AC209" s="24">
        <v>1.1000000000000001</v>
      </c>
      <c r="AD209" s="25">
        <f t="shared" si="23"/>
        <v>100</v>
      </c>
      <c r="AE209" s="18">
        <v>104110</v>
      </c>
      <c r="AF209" s="18">
        <v>58489</v>
      </c>
      <c r="AG209" s="18">
        <v>51386</v>
      </c>
      <c r="AH209" s="18">
        <v>16959</v>
      </c>
      <c r="AI209" s="14" t="s">
        <v>44</v>
      </c>
    </row>
    <row r="210" spans="1:35" ht="16.5" customHeight="1">
      <c r="A210">
        <v>1887</v>
      </c>
      <c r="B210" s="12" t="str">
        <f t="shared" si="18"/>
        <v>OverStock</v>
      </c>
      <c r="C210" s="13" t="s">
        <v>253</v>
      </c>
      <c r="D210" s="14" t="s">
        <v>55</v>
      </c>
      <c r="E210" s="15">
        <f t="shared" si="19"/>
        <v>0</v>
      </c>
      <c r="F210" s="16">
        <f t="shared" si="20"/>
        <v>0</v>
      </c>
      <c r="G210" s="16">
        <f t="shared" si="21"/>
        <v>38.9</v>
      </c>
      <c r="H210" s="16">
        <f t="shared" si="22"/>
        <v>29.3</v>
      </c>
      <c r="I210" s="17" t="str">
        <f>IFERROR(VLOOKUP(C210,#REF!,8,FALSE),"")</f>
        <v/>
      </c>
      <c r="J210" s="18">
        <v>102000</v>
      </c>
      <c r="K210" s="18">
        <v>72000</v>
      </c>
      <c r="L210" s="17" t="str">
        <f>IFERROR(VLOOKUP(C210,#REF!,11,FALSE),"")</f>
        <v/>
      </c>
      <c r="M210" s="18">
        <v>0</v>
      </c>
      <c r="N210" s="19" t="s">
        <v>56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102000</v>
      </c>
      <c r="Y210" s="16">
        <v>38.9</v>
      </c>
      <c r="Z210" s="23">
        <v>29.3</v>
      </c>
      <c r="AA210" s="22">
        <v>2625</v>
      </c>
      <c r="AB210" s="18">
        <v>3479</v>
      </c>
      <c r="AC210" s="24">
        <v>1.3</v>
      </c>
      <c r="AD210" s="25">
        <f t="shared" si="23"/>
        <v>100</v>
      </c>
      <c r="AE210" s="18">
        <v>35150</v>
      </c>
      <c r="AF210" s="18">
        <v>9510</v>
      </c>
      <c r="AG210" s="18">
        <v>18510</v>
      </c>
      <c r="AH210" s="18">
        <v>18101</v>
      </c>
      <c r="AI210" s="14" t="s">
        <v>44</v>
      </c>
    </row>
    <row r="211" spans="1:35" ht="16.5" customHeight="1">
      <c r="A211">
        <v>4625</v>
      </c>
      <c r="B211" s="12" t="str">
        <f t="shared" si="18"/>
        <v>Normal</v>
      </c>
      <c r="C211" s="13" t="s">
        <v>254</v>
      </c>
      <c r="D211" s="14" t="s">
        <v>55</v>
      </c>
      <c r="E211" s="15">
        <f t="shared" si="19"/>
        <v>0</v>
      </c>
      <c r="F211" s="16">
        <f t="shared" si="20"/>
        <v>0</v>
      </c>
      <c r="G211" s="16">
        <f t="shared" si="21"/>
        <v>4.8</v>
      </c>
      <c r="H211" s="16">
        <f t="shared" si="22"/>
        <v>4.5</v>
      </c>
      <c r="I211" s="17" t="str">
        <f>IFERROR(VLOOKUP(C211,#REF!,8,FALSE),"")</f>
        <v/>
      </c>
      <c r="J211" s="18">
        <v>504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56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504</v>
      </c>
      <c r="Y211" s="16">
        <v>4.8</v>
      </c>
      <c r="Z211" s="23">
        <v>4.5</v>
      </c>
      <c r="AA211" s="22">
        <v>106</v>
      </c>
      <c r="AB211" s="18">
        <v>112</v>
      </c>
      <c r="AC211" s="24">
        <v>1.1000000000000001</v>
      </c>
      <c r="AD211" s="25">
        <f t="shared" si="23"/>
        <v>100</v>
      </c>
      <c r="AE211" s="18">
        <v>1344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4595</v>
      </c>
      <c r="B212" s="12" t="str">
        <f t="shared" si="18"/>
        <v>Normal</v>
      </c>
      <c r="C212" s="13" t="s">
        <v>254</v>
      </c>
      <c r="D212" s="14" t="s">
        <v>55</v>
      </c>
      <c r="E212" s="15">
        <f t="shared" si="19"/>
        <v>0</v>
      </c>
      <c r="F212" s="16">
        <f t="shared" si="20"/>
        <v>0</v>
      </c>
      <c r="G212" s="16">
        <f t="shared" si="21"/>
        <v>4.8</v>
      </c>
      <c r="H212" s="16">
        <f t="shared" si="22"/>
        <v>4.5</v>
      </c>
      <c r="I212" s="17" t="str">
        <f>IFERROR(VLOOKUP(C212,#REF!,8,FALSE),"")</f>
        <v/>
      </c>
      <c r="J212" s="18">
        <v>504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39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504</v>
      </c>
      <c r="Y212" s="16">
        <v>4.8</v>
      </c>
      <c r="Z212" s="23">
        <v>4.5</v>
      </c>
      <c r="AA212" s="22">
        <v>106</v>
      </c>
      <c r="AB212" s="18">
        <v>112</v>
      </c>
      <c r="AC212" s="24">
        <v>1.1000000000000001</v>
      </c>
      <c r="AD212" s="25">
        <f t="shared" si="23"/>
        <v>100</v>
      </c>
      <c r="AE212" s="18">
        <v>1344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4603</v>
      </c>
      <c r="B213" s="12" t="str">
        <f t="shared" si="18"/>
        <v>OverStock</v>
      </c>
      <c r="C213" s="13" t="s">
        <v>255</v>
      </c>
      <c r="D213" s="14" t="s">
        <v>55</v>
      </c>
      <c r="E213" s="15">
        <f t="shared" si="19"/>
        <v>30.5</v>
      </c>
      <c r="F213" s="16">
        <f t="shared" si="20"/>
        <v>21</v>
      </c>
      <c r="G213" s="16">
        <f t="shared" si="21"/>
        <v>0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126000</v>
      </c>
      <c r="N213" s="19" t="s">
        <v>56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75000</v>
      </c>
      <c r="U213" s="18">
        <v>0</v>
      </c>
      <c r="V213" s="18">
        <v>51000</v>
      </c>
      <c r="W213" s="18">
        <v>0</v>
      </c>
      <c r="X213" s="22">
        <v>126000</v>
      </c>
      <c r="Y213" s="16">
        <v>30.5</v>
      </c>
      <c r="Z213" s="23">
        <v>21</v>
      </c>
      <c r="AA213" s="22">
        <v>4125</v>
      </c>
      <c r="AB213" s="18">
        <v>5999</v>
      </c>
      <c r="AC213" s="24">
        <v>1.5</v>
      </c>
      <c r="AD213" s="25">
        <f t="shared" si="23"/>
        <v>100</v>
      </c>
      <c r="AE213" s="18">
        <v>35512</v>
      </c>
      <c r="AF213" s="18">
        <v>19025</v>
      </c>
      <c r="AG213" s="18">
        <v>14497</v>
      </c>
      <c r="AH213" s="18">
        <v>0</v>
      </c>
      <c r="AI213" s="14" t="s">
        <v>44</v>
      </c>
    </row>
    <row r="214" spans="1:35" ht="16.5" customHeight="1">
      <c r="A214">
        <v>4664</v>
      </c>
      <c r="B214" s="12" t="str">
        <f t="shared" si="18"/>
        <v>OverStock</v>
      </c>
      <c r="C214" s="13" t="s">
        <v>256</v>
      </c>
      <c r="D214" s="14" t="s">
        <v>55</v>
      </c>
      <c r="E214" s="15">
        <f t="shared" si="19"/>
        <v>18.5</v>
      </c>
      <c r="F214" s="16">
        <f t="shared" si="20"/>
        <v>19.8</v>
      </c>
      <c r="G214" s="16">
        <f t="shared" si="21"/>
        <v>5.5</v>
      </c>
      <c r="H214" s="16">
        <f t="shared" si="22"/>
        <v>6</v>
      </c>
      <c r="I214" s="17" t="str">
        <f>IFERROR(VLOOKUP(C214,#REF!,8,FALSE),"")</f>
        <v/>
      </c>
      <c r="J214" s="18">
        <v>27000</v>
      </c>
      <c r="K214" s="18">
        <v>15000</v>
      </c>
      <c r="L214" s="17" t="str">
        <f>IFERROR(VLOOKUP(C214,#REF!,11,FALSE),"")</f>
        <v/>
      </c>
      <c r="M214" s="18">
        <v>90000</v>
      </c>
      <c r="N214" s="19" t="s">
        <v>56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63000</v>
      </c>
      <c r="U214" s="18">
        <v>0</v>
      </c>
      <c r="V214" s="18">
        <v>27000</v>
      </c>
      <c r="W214" s="18">
        <v>0</v>
      </c>
      <c r="X214" s="22">
        <v>117000</v>
      </c>
      <c r="Y214" s="16">
        <v>24</v>
      </c>
      <c r="Z214" s="23">
        <v>25.8</v>
      </c>
      <c r="AA214" s="22">
        <v>4875</v>
      </c>
      <c r="AB214" s="18">
        <v>4535</v>
      </c>
      <c r="AC214" s="24">
        <v>0.9</v>
      </c>
      <c r="AD214" s="25">
        <f t="shared" si="23"/>
        <v>100</v>
      </c>
      <c r="AE214" s="18">
        <v>30837</v>
      </c>
      <c r="AF214" s="18">
        <v>9984</v>
      </c>
      <c r="AG214" s="18">
        <v>9771</v>
      </c>
      <c r="AH214" s="18">
        <v>0</v>
      </c>
      <c r="AI214" s="14" t="s">
        <v>44</v>
      </c>
    </row>
    <row r="215" spans="1:35" ht="16.5" customHeight="1">
      <c r="A215">
        <v>4608</v>
      </c>
      <c r="B215" s="12" t="str">
        <f t="shared" si="18"/>
        <v>Normal</v>
      </c>
      <c r="C215" s="13" t="s">
        <v>257</v>
      </c>
      <c r="D215" s="14" t="s">
        <v>55</v>
      </c>
      <c r="E215" s="15">
        <f t="shared" si="19"/>
        <v>8</v>
      </c>
      <c r="F215" s="16" t="str">
        <f t="shared" si="20"/>
        <v>--</v>
      </c>
      <c r="G215" s="16">
        <f t="shared" si="21"/>
        <v>0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56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3000</v>
      </c>
      <c r="Y215" s="16">
        <v>8</v>
      </c>
      <c r="Z215" s="23" t="s">
        <v>39</v>
      </c>
      <c r="AA215" s="22">
        <v>375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4609</v>
      </c>
      <c r="B216" s="12" t="str">
        <f t="shared" si="18"/>
        <v>FCST</v>
      </c>
      <c r="C216" s="13" t="s">
        <v>258</v>
      </c>
      <c r="D216" s="14" t="s">
        <v>55</v>
      </c>
      <c r="E216" s="15" t="str">
        <f t="shared" si="19"/>
        <v>前八週無拉料</v>
      </c>
      <c r="F216" s="16">
        <f t="shared" si="20"/>
        <v>27</v>
      </c>
      <c r="G216" s="16" t="str">
        <f t="shared" si="21"/>
        <v>--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9000</v>
      </c>
      <c r="N216" s="19" t="s">
        <v>56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3000</v>
      </c>
      <c r="U216" s="18">
        <v>0</v>
      </c>
      <c r="V216" s="18">
        <v>6000</v>
      </c>
      <c r="W216" s="18">
        <v>0</v>
      </c>
      <c r="X216" s="22">
        <v>9000</v>
      </c>
      <c r="Y216" s="16" t="s">
        <v>39</v>
      </c>
      <c r="Z216" s="23">
        <v>27</v>
      </c>
      <c r="AA216" s="22">
        <v>0</v>
      </c>
      <c r="AB216" s="18">
        <v>333</v>
      </c>
      <c r="AC216" s="24" t="s">
        <v>50</v>
      </c>
      <c r="AD216" s="25" t="str">
        <f t="shared" si="23"/>
        <v>F</v>
      </c>
      <c r="AE216" s="18">
        <v>3001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4613</v>
      </c>
      <c r="B217" s="12" t="str">
        <f t="shared" si="18"/>
        <v>Normal</v>
      </c>
      <c r="C217" s="13" t="s">
        <v>260</v>
      </c>
      <c r="D217" s="14" t="s">
        <v>55</v>
      </c>
      <c r="E217" s="15">
        <f t="shared" si="19"/>
        <v>0</v>
      </c>
      <c r="F217" s="16" t="str">
        <f t="shared" si="20"/>
        <v>--</v>
      </c>
      <c r="G217" s="16">
        <f t="shared" si="21"/>
        <v>0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56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>
        <v>0</v>
      </c>
      <c r="Z217" s="23" t="s">
        <v>39</v>
      </c>
      <c r="AA217" s="22">
        <v>375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4665</v>
      </c>
      <c r="B218" s="12" t="str">
        <f t="shared" si="18"/>
        <v>OverStock</v>
      </c>
      <c r="C218" s="13" t="s">
        <v>261</v>
      </c>
      <c r="D218" s="14" t="s">
        <v>55</v>
      </c>
      <c r="E218" s="15">
        <f t="shared" si="19"/>
        <v>22.7</v>
      </c>
      <c r="F218" s="16">
        <f t="shared" si="20"/>
        <v>13.8</v>
      </c>
      <c r="G218" s="16">
        <f t="shared" si="21"/>
        <v>2.7</v>
      </c>
      <c r="H218" s="16">
        <f t="shared" si="22"/>
        <v>1.7</v>
      </c>
      <c r="I218" s="17" t="str">
        <f>IFERROR(VLOOKUP(C218,#REF!,8,FALSE),"")</f>
        <v/>
      </c>
      <c r="J218" s="18">
        <v>210000</v>
      </c>
      <c r="K218" s="18">
        <v>0</v>
      </c>
      <c r="L218" s="17" t="str">
        <f>IFERROR(VLOOKUP(C218,#REF!,11,FALSE),"")</f>
        <v/>
      </c>
      <c r="M218" s="18">
        <v>1737000</v>
      </c>
      <c r="N218" s="19" t="s">
        <v>56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885000</v>
      </c>
      <c r="U218" s="18">
        <v>0</v>
      </c>
      <c r="V218" s="18">
        <v>852000</v>
      </c>
      <c r="W218" s="18">
        <v>0</v>
      </c>
      <c r="X218" s="22">
        <v>1947000</v>
      </c>
      <c r="Y218" s="16">
        <v>25.5</v>
      </c>
      <c r="Z218" s="23">
        <v>15.5</v>
      </c>
      <c r="AA218" s="22">
        <v>76500</v>
      </c>
      <c r="AB218" s="18">
        <v>126000</v>
      </c>
      <c r="AC218" s="24">
        <v>1.6</v>
      </c>
      <c r="AD218" s="25">
        <f t="shared" si="23"/>
        <v>100</v>
      </c>
      <c r="AE218" s="18">
        <v>818666</v>
      </c>
      <c r="AF218" s="18">
        <v>315336</v>
      </c>
      <c r="AG218" s="18">
        <v>185988</v>
      </c>
      <c r="AH218" s="18">
        <v>0</v>
      </c>
      <c r="AI218" s="14" t="s">
        <v>44</v>
      </c>
    </row>
    <row r="219" spans="1:35" ht="16.5" customHeight="1">
      <c r="A219">
        <v>4335</v>
      </c>
      <c r="B219" s="12" t="str">
        <f t="shared" si="18"/>
        <v>Normal</v>
      </c>
      <c r="C219" s="13" t="s">
        <v>262</v>
      </c>
      <c r="D219" s="14" t="s">
        <v>55</v>
      </c>
      <c r="E219" s="15">
        <f t="shared" si="19"/>
        <v>0</v>
      </c>
      <c r="F219" s="16" t="str">
        <f t="shared" si="20"/>
        <v>--</v>
      </c>
      <c r="G219" s="16">
        <f t="shared" si="21"/>
        <v>0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0</v>
      </c>
      <c r="N219" s="19" t="s">
        <v>56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0</v>
      </c>
      <c r="Y219" s="16">
        <v>0</v>
      </c>
      <c r="Z219" s="23" t="s">
        <v>39</v>
      </c>
      <c r="AA219" s="22">
        <v>375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1838</v>
      </c>
      <c r="B220" s="12" t="str">
        <f t="shared" si="18"/>
        <v>OverStock</v>
      </c>
      <c r="C220" s="13" t="s">
        <v>263</v>
      </c>
      <c r="D220" s="14" t="s">
        <v>55</v>
      </c>
      <c r="E220" s="15">
        <f t="shared" si="19"/>
        <v>5.8</v>
      </c>
      <c r="F220" s="16">
        <f t="shared" si="20"/>
        <v>9.6999999999999993</v>
      </c>
      <c r="G220" s="16">
        <f t="shared" si="21"/>
        <v>12.4</v>
      </c>
      <c r="H220" s="16">
        <f t="shared" si="22"/>
        <v>20.7</v>
      </c>
      <c r="I220" s="17" t="str">
        <f>IFERROR(VLOOKUP(C220,#REF!,8,FALSE),"")</f>
        <v/>
      </c>
      <c r="J220" s="18">
        <v>660000</v>
      </c>
      <c r="K220" s="18">
        <v>355000</v>
      </c>
      <c r="L220" s="17" t="str">
        <f>IFERROR(VLOOKUP(C220,#REF!,11,FALSE),"")</f>
        <v/>
      </c>
      <c r="M220" s="18">
        <v>310000</v>
      </c>
      <c r="N220" s="19" t="s">
        <v>56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200000</v>
      </c>
      <c r="U220" s="18">
        <v>0</v>
      </c>
      <c r="V220" s="18">
        <v>110000</v>
      </c>
      <c r="W220" s="18">
        <v>0</v>
      </c>
      <c r="X220" s="22">
        <v>970000</v>
      </c>
      <c r="Y220" s="16">
        <v>18.3</v>
      </c>
      <c r="Z220" s="23">
        <v>30.5</v>
      </c>
      <c r="AA220" s="22">
        <v>53125</v>
      </c>
      <c r="AB220" s="18">
        <v>31810</v>
      </c>
      <c r="AC220" s="24">
        <v>0.6</v>
      </c>
      <c r="AD220" s="25">
        <f t="shared" si="23"/>
        <v>100</v>
      </c>
      <c r="AE220" s="18">
        <v>237435</v>
      </c>
      <c r="AF220" s="18">
        <v>108047</v>
      </c>
      <c r="AG220" s="18">
        <v>194390</v>
      </c>
      <c r="AH220" s="18">
        <v>213216</v>
      </c>
      <c r="AI220" s="14" t="s">
        <v>44</v>
      </c>
    </row>
    <row r="221" spans="1:35" ht="16.5" customHeight="1">
      <c r="A221">
        <v>1839</v>
      </c>
      <c r="B221" s="12" t="str">
        <f t="shared" si="18"/>
        <v>Normal</v>
      </c>
      <c r="C221" s="13" t="s">
        <v>265</v>
      </c>
      <c r="D221" s="14" t="s">
        <v>155</v>
      </c>
      <c r="E221" s="15">
        <f t="shared" si="19"/>
        <v>8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3000</v>
      </c>
      <c r="N221" s="19" t="s">
        <v>56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3000</v>
      </c>
      <c r="U221" s="18">
        <v>0</v>
      </c>
      <c r="V221" s="18">
        <v>0</v>
      </c>
      <c r="W221" s="18">
        <v>0</v>
      </c>
      <c r="X221" s="22">
        <v>3000</v>
      </c>
      <c r="Y221" s="16">
        <v>8</v>
      </c>
      <c r="Z221" s="23" t="s">
        <v>39</v>
      </c>
      <c r="AA221" s="22">
        <v>375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1840</v>
      </c>
      <c r="B222" s="12" t="str">
        <f t="shared" si="18"/>
        <v>OverStock</v>
      </c>
      <c r="C222" s="13" t="s">
        <v>266</v>
      </c>
      <c r="D222" s="14" t="s">
        <v>155</v>
      </c>
      <c r="E222" s="15">
        <f t="shared" si="19"/>
        <v>36</v>
      </c>
      <c r="F222" s="16">
        <f t="shared" si="20"/>
        <v>18.7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54000</v>
      </c>
      <c r="N222" s="19" t="s">
        <v>56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48000</v>
      </c>
      <c r="U222" s="18">
        <v>0</v>
      </c>
      <c r="V222" s="18">
        <v>6000</v>
      </c>
      <c r="W222" s="18">
        <v>0</v>
      </c>
      <c r="X222" s="22">
        <v>54000</v>
      </c>
      <c r="Y222" s="16">
        <v>36</v>
      </c>
      <c r="Z222" s="23">
        <v>18.7</v>
      </c>
      <c r="AA222" s="22">
        <v>1500</v>
      </c>
      <c r="AB222" s="18">
        <v>2894</v>
      </c>
      <c r="AC222" s="24">
        <v>1.9</v>
      </c>
      <c r="AD222" s="25">
        <f t="shared" si="23"/>
        <v>100</v>
      </c>
      <c r="AE222" s="18">
        <v>12374</v>
      </c>
      <c r="AF222" s="18">
        <v>16996</v>
      </c>
      <c r="AG222" s="18">
        <v>8000</v>
      </c>
      <c r="AH222" s="18">
        <v>16500</v>
      </c>
      <c r="AI222" s="14" t="s">
        <v>44</v>
      </c>
    </row>
    <row r="223" spans="1:35" ht="16.5" customHeight="1">
      <c r="A223">
        <v>1895</v>
      </c>
      <c r="B223" s="12" t="str">
        <f t="shared" si="18"/>
        <v>OverStock</v>
      </c>
      <c r="C223" s="13" t="s">
        <v>267</v>
      </c>
      <c r="D223" s="14" t="s">
        <v>155</v>
      </c>
      <c r="E223" s="15">
        <f t="shared" si="19"/>
        <v>18</v>
      </c>
      <c r="F223" s="16">
        <f t="shared" si="20"/>
        <v>11.5</v>
      </c>
      <c r="G223" s="16">
        <f t="shared" si="21"/>
        <v>0</v>
      </c>
      <c r="H223" s="16">
        <f t="shared" si="22"/>
        <v>0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27000</v>
      </c>
      <c r="N223" s="19" t="s">
        <v>56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15000</v>
      </c>
      <c r="U223" s="18">
        <v>0</v>
      </c>
      <c r="V223" s="18">
        <v>12000</v>
      </c>
      <c r="W223" s="18">
        <v>0</v>
      </c>
      <c r="X223" s="22">
        <v>27000</v>
      </c>
      <c r="Y223" s="16">
        <v>18</v>
      </c>
      <c r="Z223" s="23">
        <v>11.5</v>
      </c>
      <c r="AA223" s="22">
        <v>1500</v>
      </c>
      <c r="AB223" s="18">
        <v>2352</v>
      </c>
      <c r="AC223" s="24">
        <v>1.6</v>
      </c>
      <c r="AD223" s="25">
        <f t="shared" si="23"/>
        <v>100</v>
      </c>
      <c r="AE223" s="18">
        <v>19584</v>
      </c>
      <c r="AF223" s="18">
        <v>6000</v>
      </c>
      <c r="AG223" s="18">
        <v>12000</v>
      </c>
      <c r="AH223" s="18">
        <v>12000</v>
      </c>
      <c r="AI223" s="14" t="s">
        <v>44</v>
      </c>
    </row>
    <row r="224" spans="1:35" ht="16.5" customHeight="1">
      <c r="A224">
        <v>1896</v>
      </c>
      <c r="B224" s="12" t="str">
        <f t="shared" si="18"/>
        <v>ZeroZero</v>
      </c>
      <c r="C224" s="13" t="s">
        <v>268</v>
      </c>
      <c r="D224" s="14" t="s">
        <v>269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5000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5000</v>
      </c>
      <c r="U224" s="18">
        <v>0</v>
      </c>
      <c r="V224" s="18">
        <v>0</v>
      </c>
      <c r="W224" s="18">
        <v>0</v>
      </c>
      <c r="X224" s="22">
        <v>5000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3140</v>
      </c>
      <c r="B225" s="12" t="str">
        <f t="shared" si="18"/>
        <v>Normal</v>
      </c>
      <c r="C225" s="13" t="s">
        <v>270</v>
      </c>
      <c r="D225" s="14" t="s">
        <v>269</v>
      </c>
      <c r="E225" s="15">
        <f t="shared" si="19"/>
        <v>0</v>
      </c>
      <c r="F225" s="16" t="str">
        <f t="shared" si="20"/>
        <v>--</v>
      </c>
      <c r="G225" s="16">
        <f t="shared" si="21"/>
        <v>0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0</v>
      </c>
      <c r="Y225" s="16">
        <v>0</v>
      </c>
      <c r="Z225" s="23" t="s">
        <v>39</v>
      </c>
      <c r="AA225" s="22">
        <v>313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1897</v>
      </c>
      <c r="B226" s="12" t="str">
        <f t="shared" si="18"/>
        <v>FCST</v>
      </c>
      <c r="C226" s="13" t="s">
        <v>271</v>
      </c>
      <c r="D226" s="14" t="s">
        <v>269</v>
      </c>
      <c r="E226" s="15" t="str">
        <f t="shared" si="19"/>
        <v>前八週無拉料</v>
      </c>
      <c r="F226" s="16">
        <f t="shared" si="20"/>
        <v>36</v>
      </c>
      <c r="G226" s="16" t="str">
        <f t="shared" si="21"/>
        <v>--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12000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6000</v>
      </c>
      <c r="U226" s="18">
        <v>0</v>
      </c>
      <c r="V226" s="18">
        <v>6000</v>
      </c>
      <c r="W226" s="18">
        <v>0</v>
      </c>
      <c r="X226" s="22">
        <v>12000</v>
      </c>
      <c r="Y226" s="16" t="s">
        <v>39</v>
      </c>
      <c r="Z226" s="23">
        <v>36</v>
      </c>
      <c r="AA226" s="22">
        <v>0</v>
      </c>
      <c r="AB226" s="18">
        <v>333</v>
      </c>
      <c r="AC226" s="24" t="s">
        <v>50</v>
      </c>
      <c r="AD226" s="25" t="str">
        <f t="shared" si="23"/>
        <v>F</v>
      </c>
      <c r="AE226" s="18">
        <v>3000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3950</v>
      </c>
      <c r="B227" s="12" t="str">
        <f t="shared" si="18"/>
        <v>None</v>
      </c>
      <c r="C227" s="13" t="s">
        <v>272</v>
      </c>
      <c r="D227" s="14" t="s">
        <v>269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1898</v>
      </c>
      <c r="B228" s="12" t="str">
        <f t="shared" si="18"/>
        <v>OverStock</v>
      </c>
      <c r="C228" s="13" t="s">
        <v>273</v>
      </c>
      <c r="D228" s="14" t="s">
        <v>269</v>
      </c>
      <c r="E228" s="15">
        <f t="shared" si="19"/>
        <v>87.9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27500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27500</v>
      </c>
      <c r="U228" s="18">
        <v>0</v>
      </c>
      <c r="V228" s="18">
        <v>0</v>
      </c>
      <c r="W228" s="18">
        <v>0</v>
      </c>
      <c r="X228" s="22">
        <v>27500</v>
      </c>
      <c r="Y228" s="16">
        <v>87.9</v>
      </c>
      <c r="Z228" s="23" t="s">
        <v>39</v>
      </c>
      <c r="AA228" s="22">
        <v>313</v>
      </c>
      <c r="AB228" s="18" t="s">
        <v>39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1899</v>
      </c>
      <c r="B229" s="12" t="str">
        <f t="shared" si="18"/>
        <v>OverStock</v>
      </c>
      <c r="C229" s="13" t="s">
        <v>275</v>
      </c>
      <c r="D229" s="14" t="s">
        <v>269</v>
      </c>
      <c r="E229" s="15">
        <f t="shared" si="19"/>
        <v>29.6</v>
      </c>
      <c r="F229" s="16">
        <f t="shared" si="20"/>
        <v>16</v>
      </c>
      <c r="G229" s="16">
        <f t="shared" si="21"/>
        <v>12.1</v>
      </c>
      <c r="H229" s="16">
        <f t="shared" si="22"/>
        <v>6.5</v>
      </c>
      <c r="I229" s="17" t="str">
        <f>IFERROR(VLOOKUP(C229,#REF!,8,FALSE),"")</f>
        <v/>
      </c>
      <c r="J229" s="18">
        <v>200000</v>
      </c>
      <c r="K229" s="18">
        <v>0</v>
      </c>
      <c r="L229" s="17" t="str">
        <f>IFERROR(VLOOKUP(C229,#REF!,11,FALSE),"")</f>
        <v/>
      </c>
      <c r="M229" s="18">
        <v>490000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490000</v>
      </c>
      <c r="W229" s="18">
        <v>0</v>
      </c>
      <c r="X229" s="22">
        <v>690000</v>
      </c>
      <c r="Y229" s="16">
        <v>41.7</v>
      </c>
      <c r="Z229" s="23">
        <v>22.5</v>
      </c>
      <c r="AA229" s="22">
        <v>16563</v>
      </c>
      <c r="AB229" s="18">
        <v>30695</v>
      </c>
      <c r="AC229" s="24">
        <v>1.9</v>
      </c>
      <c r="AD229" s="25">
        <f t="shared" si="23"/>
        <v>100</v>
      </c>
      <c r="AE229" s="18">
        <v>189505</v>
      </c>
      <c r="AF229" s="18">
        <v>86749</v>
      </c>
      <c r="AG229" s="18">
        <v>63406</v>
      </c>
      <c r="AH229" s="18">
        <v>0</v>
      </c>
      <c r="AI229" s="14" t="s">
        <v>44</v>
      </c>
    </row>
    <row r="230" spans="1:35" ht="16.5" customHeight="1">
      <c r="A230">
        <v>1900</v>
      </c>
      <c r="B230" s="12" t="str">
        <f t="shared" si="18"/>
        <v>Normal</v>
      </c>
      <c r="C230" s="13" t="s">
        <v>276</v>
      </c>
      <c r="D230" s="14" t="s">
        <v>269</v>
      </c>
      <c r="E230" s="15">
        <f t="shared" si="19"/>
        <v>2.9</v>
      </c>
      <c r="F230" s="16" t="str">
        <f t="shared" si="20"/>
        <v>--</v>
      </c>
      <c r="G230" s="16">
        <f t="shared" si="21"/>
        <v>0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2500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2500</v>
      </c>
      <c r="U230" s="18">
        <v>0</v>
      </c>
      <c r="V230" s="18">
        <v>0</v>
      </c>
      <c r="W230" s="18">
        <v>0</v>
      </c>
      <c r="X230" s="22">
        <v>2500</v>
      </c>
      <c r="Y230" s="16">
        <v>2.9</v>
      </c>
      <c r="Z230" s="23" t="s">
        <v>39</v>
      </c>
      <c r="AA230" s="22">
        <v>865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1901</v>
      </c>
      <c r="B231" s="12" t="str">
        <f t="shared" si="18"/>
        <v>Normal</v>
      </c>
      <c r="C231" s="13" t="s">
        <v>277</v>
      </c>
      <c r="D231" s="14" t="s">
        <v>269</v>
      </c>
      <c r="E231" s="15">
        <f t="shared" si="19"/>
        <v>6.1</v>
      </c>
      <c r="F231" s="16">
        <f t="shared" si="20"/>
        <v>10.1</v>
      </c>
      <c r="G231" s="16">
        <f t="shared" si="21"/>
        <v>3.3</v>
      </c>
      <c r="H231" s="16">
        <f t="shared" si="22"/>
        <v>5.5</v>
      </c>
      <c r="I231" s="17" t="str">
        <f>IFERROR(VLOOKUP(C231,#REF!,8,FALSE),"")</f>
        <v/>
      </c>
      <c r="J231" s="18">
        <v>65000</v>
      </c>
      <c r="K231" s="18">
        <v>65000</v>
      </c>
      <c r="L231" s="17" t="str">
        <f>IFERROR(VLOOKUP(C231,#REF!,11,FALSE),"")</f>
        <v/>
      </c>
      <c r="M231" s="18">
        <v>120000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65000</v>
      </c>
      <c r="U231" s="18">
        <v>0</v>
      </c>
      <c r="V231" s="18">
        <v>55000</v>
      </c>
      <c r="W231" s="18">
        <v>0</v>
      </c>
      <c r="X231" s="22">
        <v>185000</v>
      </c>
      <c r="Y231" s="16">
        <v>9.4</v>
      </c>
      <c r="Z231" s="23">
        <v>15.6</v>
      </c>
      <c r="AA231" s="22">
        <v>19688</v>
      </c>
      <c r="AB231" s="18">
        <v>11882</v>
      </c>
      <c r="AC231" s="24">
        <v>0.6</v>
      </c>
      <c r="AD231" s="25">
        <f t="shared" si="23"/>
        <v>100</v>
      </c>
      <c r="AE231" s="18">
        <v>87796</v>
      </c>
      <c r="AF231" s="18">
        <v>19144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1902</v>
      </c>
      <c r="B232" s="12" t="str">
        <f t="shared" si="18"/>
        <v>FCST</v>
      </c>
      <c r="C232" s="13" t="s">
        <v>278</v>
      </c>
      <c r="D232" s="14" t="s">
        <v>269</v>
      </c>
      <c r="E232" s="15" t="str">
        <f t="shared" si="19"/>
        <v>前八週無拉料</v>
      </c>
      <c r="F232" s="16">
        <f t="shared" si="20"/>
        <v>0</v>
      </c>
      <c r="G232" s="16" t="str">
        <f t="shared" si="21"/>
        <v>--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>
        <v>0</v>
      </c>
      <c r="AA232" s="22">
        <v>0</v>
      </c>
      <c r="AB232" s="18">
        <v>5</v>
      </c>
      <c r="AC232" s="24" t="s">
        <v>50</v>
      </c>
      <c r="AD232" s="25" t="str">
        <f t="shared" si="23"/>
        <v>F</v>
      </c>
      <c r="AE232" s="18">
        <v>0</v>
      </c>
      <c r="AF232" s="18">
        <v>46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8942</v>
      </c>
      <c r="B233" s="12" t="str">
        <f t="shared" si="18"/>
        <v>None</v>
      </c>
      <c r="C233" s="13" t="s">
        <v>279</v>
      </c>
      <c r="D233" s="14" t="s">
        <v>280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 t="s">
        <v>39</v>
      </c>
      <c r="AA233" s="22">
        <v>0</v>
      </c>
      <c r="AB233" s="18">
        <v>0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6481</v>
      </c>
      <c r="B234" s="12" t="str">
        <f t="shared" si="18"/>
        <v>None</v>
      </c>
      <c r="C234" s="13" t="s">
        <v>281</v>
      </c>
      <c r="D234" s="14" t="s">
        <v>280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6382</v>
      </c>
      <c r="B235" s="12" t="str">
        <f t="shared" si="18"/>
        <v>FCST</v>
      </c>
      <c r="C235" s="13" t="s">
        <v>282</v>
      </c>
      <c r="D235" s="14" t="s">
        <v>280</v>
      </c>
      <c r="E235" s="15" t="str">
        <f t="shared" si="19"/>
        <v>前八週無拉料</v>
      </c>
      <c r="F235" s="16">
        <f t="shared" si="20"/>
        <v>0</v>
      </c>
      <c r="G235" s="16" t="str">
        <f t="shared" si="21"/>
        <v>--</v>
      </c>
      <c r="H235" s="16">
        <f t="shared" si="22"/>
        <v>9</v>
      </c>
      <c r="I235" s="17" t="str">
        <f>IFERROR(VLOOKUP(C235,#REF!,8,FALSE),"")</f>
        <v/>
      </c>
      <c r="J235" s="18">
        <v>9000</v>
      </c>
      <c r="K235" s="18">
        <v>9000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9000</v>
      </c>
      <c r="Y235" s="16" t="s">
        <v>39</v>
      </c>
      <c r="Z235" s="23">
        <v>9</v>
      </c>
      <c r="AA235" s="22">
        <v>0</v>
      </c>
      <c r="AB235" s="18">
        <v>1004</v>
      </c>
      <c r="AC235" s="24" t="s">
        <v>50</v>
      </c>
      <c r="AD235" s="25" t="str">
        <f t="shared" si="23"/>
        <v>F</v>
      </c>
      <c r="AE235" s="18">
        <v>1786</v>
      </c>
      <c r="AF235" s="18">
        <v>7250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6383</v>
      </c>
      <c r="B236" s="12" t="str">
        <f t="shared" si="18"/>
        <v>FCST</v>
      </c>
      <c r="C236" s="13" t="s">
        <v>283</v>
      </c>
      <c r="D236" s="14" t="s">
        <v>280</v>
      </c>
      <c r="E236" s="15" t="str">
        <f t="shared" si="19"/>
        <v>前八週無拉料</v>
      </c>
      <c r="F236" s="16">
        <f t="shared" si="20"/>
        <v>0</v>
      </c>
      <c r="G236" s="16" t="str">
        <f t="shared" si="21"/>
        <v>--</v>
      </c>
      <c r="H236" s="16">
        <f t="shared" si="22"/>
        <v>5.9</v>
      </c>
      <c r="I236" s="17" t="str">
        <f>IFERROR(VLOOKUP(C236,#REF!,8,FALSE),"")</f>
        <v/>
      </c>
      <c r="J236" s="18">
        <v>35000</v>
      </c>
      <c r="K236" s="18">
        <v>35000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35000</v>
      </c>
      <c r="Y236" s="16" t="s">
        <v>39</v>
      </c>
      <c r="Z236" s="23">
        <v>5.9</v>
      </c>
      <c r="AA236" s="22">
        <v>0</v>
      </c>
      <c r="AB236" s="18">
        <v>5945</v>
      </c>
      <c r="AC236" s="24" t="s">
        <v>50</v>
      </c>
      <c r="AD236" s="25" t="str">
        <f t="shared" si="23"/>
        <v>F</v>
      </c>
      <c r="AE236" s="18">
        <v>39123</v>
      </c>
      <c r="AF236" s="18">
        <v>14383</v>
      </c>
      <c r="AG236" s="18">
        <v>8745</v>
      </c>
      <c r="AH236" s="18">
        <v>0</v>
      </c>
      <c r="AI236" s="14" t="s">
        <v>44</v>
      </c>
    </row>
    <row r="237" spans="1:35" ht="16.5" customHeight="1">
      <c r="A237">
        <v>6384</v>
      </c>
      <c r="B237" s="12" t="str">
        <f t="shared" si="18"/>
        <v>ZeroZero</v>
      </c>
      <c r="C237" s="13" t="s">
        <v>284</v>
      </c>
      <c r="D237" s="14" t="s">
        <v>280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5000</v>
      </c>
      <c r="K237" s="18">
        <v>5000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5000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8831</v>
      </c>
      <c r="B238" s="12" t="str">
        <f t="shared" si="18"/>
        <v>FCST</v>
      </c>
      <c r="C238" s="13" t="s">
        <v>285</v>
      </c>
      <c r="D238" s="14" t="s">
        <v>280</v>
      </c>
      <c r="E238" s="15" t="str">
        <f t="shared" si="19"/>
        <v>前八週無拉料</v>
      </c>
      <c r="F238" s="16">
        <f t="shared" si="20"/>
        <v>0</v>
      </c>
      <c r="G238" s="16" t="str">
        <f t="shared" si="21"/>
        <v>--</v>
      </c>
      <c r="H238" s="16">
        <f t="shared" si="22"/>
        <v>10.3</v>
      </c>
      <c r="I238" s="17" t="str">
        <f>IFERROR(VLOOKUP(C238,#REF!,8,FALSE),"")</f>
        <v/>
      </c>
      <c r="J238" s="18">
        <v>15000</v>
      </c>
      <c r="K238" s="18">
        <v>15000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15000</v>
      </c>
      <c r="Y238" s="16" t="s">
        <v>39</v>
      </c>
      <c r="Z238" s="23">
        <v>10.3</v>
      </c>
      <c r="AA238" s="22">
        <v>0</v>
      </c>
      <c r="AB238" s="18">
        <v>1461</v>
      </c>
      <c r="AC238" s="24" t="s">
        <v>50</v>
      </c>
      <c r="AD238" s="25" t="str">
        <f t="shared" si="23"/>
        <v>F</v>
      </c>
      <c r="AE238" s="18">
        <v>11258</v>
      </c>
      <c r="AF238" s="18">
        <v>1892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6385</v>
      </c>
      <c r="B239" s="12" t="str">
        <f t="shared" si="18"/>
        <v>FCST</v>
      </c>
      <c r="C239" s="13" t="s">
        <v>286</v>
      </c>
      <c r="D239" s="14" t="s">
        <v>280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9.4</v>
      </c>
      <c r="I239" s="17" t="str">
        <f>IFERROR(VLOOKUP(C239,#REF!,8,FALSE),"")</f>
        <v/>
      </c>
      <c r="J239" s="18">
        <v>70000</v>
      </c>
      <c r="K239" s="18">
        <v>70000</v>
      </c>
      <c r="L239" s="17" t="str">
        <f>IFERROR(VLOOKUP(C239,#REF!,11,FALSE),"")</f>
        <v/>
      </c>
      <c r="M239" s="18">
        <v>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70000</v>
      </c>
      <c r="Y239" s="16" t="s">
        <v>39</v>
      </c>
      <c r="Z239" s="23">
        <v>9.4</v>
      </c>
      <c r="AA239" s="22">
        <v>0</v>
      </c>
      <c r="AB239" s="18">
        <v>7449</v>
      </c>
      <c r="AC239" s="24" t="s">
        <v>50</v>
      </c>
      <c r="AD239" s="25" t="str">
        <f t="shared" si="23"/>
        <v>F</v>
      </c>
      <c r="AE239" s="18">
        <v>35554</v>
      </c>
      <c r="AF239" s="18">
        <v>31488</v>
      </c>
      <c r="AG239" s="18">
        <v>3270</v>
      </c>
      <c r="AH239" s="18">
        <v>0</v>
      </c>
      <c r="AI239" s="14" t="s">
        <v>44</v>
      </c>
    </row>
    <row r="240" spans="1:35" ht="16.5" customHeight="1">
      <c r="A240">
        <v>7846</v>
      </c>
      <c r="B240" s="12" t="str">
        <f t="shared" si="18"/>
        <v>FCST</v>
      </c>
      <c r="C240" s="13" t="s">
        <v>287</v>
      </c>
      <c r="D240" s="14" t="s">
        <v>280</v>
      </c>
      <c r="E240" s="15" t="str">
        <f t="shared" si="19"/>
        <v>前八週無拉料</v>
      </c>
      <c r="F240" s="16">
        <f t="shared" si="20"/>
        <v>27</v>
      </c>
      <c r="G240" s="16" t="str">
        <f t="shared" si="21"/>
        <v>--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15000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15000</v>
      </c>
      <c r="U240" s="18">
        <v>0</v>
      </c>
      <c r="V240" s="18">
        <v>0</v>
      </c>
      <c r="W240" s="18">
        <v>0</v>
      </c>
      <c r="X240" s="22">
        <v>15000</v>
      </c>
      <c r="Y240" s="16" t="s">
        <v>39</v>
      </c>
      <c r="Z240" s="23">
        <v>27</v>
      </c>
      <c r="AA240" s="22">
        <v>0</v>
      </c>
      <c r="AB240" s="18">
        <v>556</v>
      </c>
      <c r="AC240" s="24" t="s">
        <v>50</v>
      </c>
      <c r="AD240" s="25" t="str">
        <f t="shared" si="23"/>
        <v>F</v>
      </c>
      <c r="AE240" s="18">
        <v>5000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8535</v>
      </c>
      <c r="B241" s="12" t="str">
        <f t="shared" si="18"/>
        <v>FCST</v>
      </c>
      <c r="C241" s="13" t="s">
        <v>288</v>
      </c>
      <c r="D241" s="14" t="s">
        <v>280</v>
      </c>
      <c r="E241" s="15" t="str">
        <f t="shared" si="19"/>
        <v>前八週無拉料</v>
      </c>
      <c r="F241" s="16">
        <f t="shared" si="20"/>
        <v>2.8</v>
      </c>
      <c r="G241" s="16" t="str">
        <f t="shared" si="21"/>
        <v>--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10000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10000</v>
      </c>
      <c r="U241" s="18">
        <v>0</v>
      </c>
      <c r="V241" s="18">
        <v>0</v>
      </c>
      <c r="W241" s="18">
        <v>0</v>
      </c>
      <c r="X241" s="22">
        <v>10000</v>
      </c>
      <c r="Y241" s="16" t="s">
        <v>39</v>
      </c>
      <c r="Z241" s="23">
        <v>2.8</v>
      </c>
      <c r="AA241" s="22">
        <v>0</v>
      </c>
      <c r="AB241" s="18">
        <v>3562</v>
      </c>
      <c r="AC241" s="24" t="s">
        <v>50</v>
      </c>
      <c r="AD241" s="25" t="str">
        <f t="shared" si="23"/>
        <v>F</v>
      </c>
      <c r="AE241" s="18">
        <v>32058</v>
      </c>
      <c r="AF241" s="18">
        <v>0</v>
      </c>
      <c r="AG241" s="18">
        <v>0</v>
      </c>
      <c r="AH241" s="18">
        <v>0</v>
      </c>
      <c r="AI241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2017-03-14T12:26:09Z</dcterms:modified>
</cp:coreProperties>
</file>