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7" i="1"/>
  <c r="B57"/>
  <c r="O57" l="1"/>
  <c r="S57" l="1"/>
  <c r="Q57"/>
  <c r="P57"/>
  <c r="L57"/>
  <c r="I57"/>
  <c r="G57"/>
  <c r="F57"/>
  <c r="E57"/>
  <c r="AD57" l="1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56"/>
  <c r="S56"/>
  <c r="Q56"/>
  <c r="P56"/>
  <c r="O56"/>
  <c r="L56"/>
  <c r="I56"/>
  <c r="H56"/>
  <c r="G56"/>
  <c r="F56"/>
  <c r="E56"/>
  <c r="B56"/>
  <c r="AD38"/>
  <c r="S38"/>
  <c r="Q38"/>
  <c r="P38"/>
  <c r="O38"/>
  <c r="L38"/>
  <c r="I38"/>
  <c r="H38"/>
  <c r="G38"/>
  <c r="F38"/>
  <c r="E38"/>
  <c r="B3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31"/>
  <c r="S31"/>
  <c r="Q31"/>
  <c r="P31"/>
  <c r="O31"/>
  <c r="L31"/>
  <c r="I31"/>
  <c r="H31"/>
  <c r="G31"/>
  <c r="F31"/>
  <c r="E31"/>
  <c r="B31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48"/>
  <c r="S48"/>
  <c r="Q48"/>
  <c r="P48"/>
  <c r="O48"/>
  <c r="L48"/>
  <c r="I48"/>
  <c r="H48"/>
  <c r="G48"/>
  <c r="F48"/>
  <c r="E48"/>
  <c r="B48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34"/>
  <c r="S34"/>
  <c r="Q34"/>
  <c r="P34"/>
  <c r="O34"/>
  <c r="L34"/>
  <c r="I34"/>
  <c r="H34"/>
  <c r="G34"/>
  <c r="F34"/>
  <c r="E34"/>
  <c r="B34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41"/>
  <c r="S41"/>
  <c r="Q41"/>
  <c r="P41"/>
  <c r="O41"/>
  <c r="L41"/>
  <c r="I41"/>
  <c r="H41"/>
  <c r="G41"/>
  <c r="F41"/>
  <c r="E41"/>
  <c r="B4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32"/>
  <c r="S32"/>
  <c r="Q32"/>
  <c r="P32"/>
  <c r="O32"/>
  <c r="L32"/>
  <c r="I32"/>
  <c r="H32"/>
  <c r="G32"/>
  <c r="F32"/>
  <c r="E32"/>
  <c r="B32"/>
  <c r="AD214"/>
  <c r="S214"/>
  <c r="Q214"/>
  <c r="P214"/>
  <c r="O214"/>
  <c r="L214"/>
  <c r="I214"/>
  <c r="H214"/>
  <c r="G214"/>
  <c r="F214"/>
  <c r="E214"/>
  <c r="B214"/>
  <c r="AD53"/>
  <c r="S53"/>
  <c r="Q53"/>
  <c r="P53"/>
  <c r="O53"/>
  <c r="L53"/>
  <c r="I53"/>
  <c r="H53"/>
  <c r="G53"/>
  <c r="F53"/>
  <c r="E53"/>
  <c r="B53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54"/>
  <c r="S54"/>
  <c r="Q54"/>
  <c r="P54"/>
  <c r="O54"/>
  <c r="L54"/>
  <c r="I54"/>
  <c r="H54"/>
  <c r="G54"/>
  <c r="F54"/>
  <c r="E54"/>
  <c r="B54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7"/>
  <c r="S7"/>
  <c r="Q7"/>
  <c r="P7"/>
  <c r="O7"/>
  <c r="L7"/>
  <c r="I7"/>
  <c r="H7"/>
  <c r="G7"/>
  <c r="F7"/>
  <c r="E7"/>
  <c r="B7"/>
  <c r="AD36"/>
  <c r="S36"/>
  <c r="Q36"/>
  <c r="P36"/>
  <c r="O36"/>
  <c r="L36"/>
  <c r="I36"/>
  <c r="H36"/>
  <c r="G36"/>
  <c r="F36"/>
  <c r="E36"/>
  <c r="B36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27"/>
  <c r="S27"/>
  <c r="Q27"/>
  <c r="P27"/>
  <c r="O27"/>
  <c r="L27"/>
  <c r="I27"/>
  <c r="H27"/>
  <c r="G27"/>
  <c r="F27"/>
  <c r="E27"/>
  <c r="B27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30"/>
  <c r="S30"/>
  <c r="Q30"/>
  <c r="P30"/>
  <c r="O30"/>
  <c r="L30"/>
  <c r="I30"/>
  <c r="H30"/>
  <c r="G30"/>
  <c r="F30"/>
  <c r="E30"/>
  <c r="B30"/>
  <c r="AD190"/>
  <c r="S190"/>
  <c r="Q190"/>
  <c r="P190"/>
  <c r="O190"/>
  <c r="L190"/>
  <c r="I190"/>
  <c r="H190"/>
  <c r="G190"/>
  <c r="F190"/>
  <c r="E190"/>
  <c r="B190"/>
  <c r="AD24"/>
  <c r="S24"/>
  <c r="Q24"/>
  <c r="P24"/>
  <c r="O24"/>
  <c r="L24"/>
  <c r="I24"/>
  <c r="H24"/>
  <c r="G24"/>
  <c r="F24"/>
  <c r="E24"/>
  <c r="B24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1"/>
  <c r="S11"/>
  <c r="Q11"/>
  <c r="P11"/>
  <c r="O11"/>
  <c r="L11"/>
  <c r="I11"/>
  <c r="H11"/>
  <c r="G11"/>
  <c r="F11"/>
  <c r="E11"/>
  <c r="B11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29"/>
  <c r="S29"/>
  <c r="Q29"/>
  <c r="P29"/>
  <c r="O29"/>
  <c r="L29"/>
  <c r="I29"/>
  <c r="H29"/>
  <c r="G29"/>
  <c r="F29"/>
  <c r="E29"/>
  <c r="B29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7"/>
  <c r="S17"/>
  <c r="Q17"/>
  <c r="P17"/>
  <c r="O17"/>
  <c r="L17"/>
  <c r="I17"/>
  <c r="H17"/>
  <c r="G17"/>
  <c r="F17"/>
  <c r="E17"/>
  <c r="B17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46"/>
  <c r="S46"/>
  <c r="Q46"/>
  <c r="P46"/>
  <c r="O46"/>
  <c r="L46"/>
  <c r="I46"/>
  <c r="H46"/>
  <c r="G46"/>
  <c r="F46"/>
  <c r="E46"/>
  <c r="B46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39"/>
  <c r="S39"/>
  <c r="Q39"/>
  <c r="P39"/>
  <c r="O39"/>
  <c r="L39"/>
  <c r="I39"/>
  <c r="H39"/>
  <c r="G39"/>
  <c r="F39"/>
  <c r="E39"/>
  <c r="B3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3"/>
  <c r="S13"/>
  <c r="Q13"/>
  <c r="P13"/>
  <c r="O13"/>
  <c r="L13"/>
  <c r="I13"/>
  <c r="H13"/>
  <c r="G13"/>
  <c r="F13"/>
  <c r="E13"/>
  <c r="B13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22"/>
  <c r="S22"/>
  <c r="Q22"/>
  <c r="P22"/>
  <c r="O22"/>
  <c r="L22"/>
  <c r="I22"/>
  <c r="H22"/>
  <c r="G22"/>
  <c r="F22"/>
  <c r="E22"/>
  <c r="B22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43"/>
  <c r="S43"/>
  <c r="Q43"/>
  <c r="P43"/>
  <c r="O43"/>
  <c r="L43"/>
  <c r="I43"/>
  <c r="H43"/>
  <c r="G43"/>
  <c r="F43"/>
  <c r="E43"/>
  <c r="B43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49"/>
  <c r="S49"/>
  <c r="Q49"/>
  <c r="P49"/>
  <c r="O49"/>
  <c r="L49"/>
  <c r="I49"/>
  <c r="H49"/>
  <c r="G49"/>
  <c r="F49"/>
  <c r="E49"/>
  <c r="B49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40"/>
  <c r="S40"/>
  <c r="Q40"/>
  <c r="P40"/>
  <c r="O40"/>
  <c r="L40"/>
  <c r="I40"/>
  <c r="H40"/>
  <c r="G40"/>
  <c r="F40"/>
  <c r="E40"/>
  <c r="B4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6"/>
  <c r="S6"/>
  <c r="Q6"/>
  <c r="P6"/>
  <c r="O6"/>
  <c r="L6"/>
  <c r="I6"/>
  <c r="H6"/>
  <c r="G6"/>
  <c r="F6"/>
  <c r="E6"/>
  <c r="B6"/>
  <c r="AD106"/>
  <c r="S106"/>
  <c r="Q106"/>
  <c r="P106"/>
  <c r="O106"/>
  <c r="L106"/>
  <c r="I106"/>
  <c r="H106"/>
  <c r="G106"/>
  <c r="F106"/>
  <c r="E106"/>
  <c r="B106"/>
  <c r="AD35"/>
  <c r="S35"/>
  <c r="Q35"/>
  <c r="P35"/>
  <c r="O35"/>
  <c r="L35"/>
  <c r="I35"/>
  <c r="H35"/>
  <c r="G35"/>
  <c r="F35"/>
  <c r="E35"/>
  <c r="B35"/>
  <c r="AD44"/>
  <c r="S44"/>
  <c r="Q44"/>
  <c r="P44"/>
  <c r="O44"/>
  <c r="L44"/>
  <c r="I44"/>
  <c r="H44"/>
  <c r="G44"/>
  <c r="F44"/>
  <c r="E44"/>
  <c r="B44"/>
  <c r="AD4"/>
  <c r="S4"/>
  <c r="Q4"/>
  <c r="P4"/>
  <c r="O4"/>
  <c r="L4"/>
  <c r="I4"/>
  <c r="H4"/>
  <c r="G4"/>
  <c r="F4"/>
  <c r="E4"/>
  <c r="B4"/>
  <c r="AD105"/>
  <c r="S105"/>
  <c r="Q105"/>
  <c r="P105"/>
  <c r="O105"/>
  <c r="L105"/>
  <c r="I105"/>
  <c r="H105"/>
  <c r="G105"/>
  <c r="F105"/>
  <c r="E105"/>
  <c r="B105"/>
  <c r="AD18"/>
  <c r="S18"/>
  <c r="Q18"/>
  <c r="P18"/>
  <c r="O18"/>
  <c r="L18"/>
  <c r="I18"/>
  <c r="H18"/>
  <c r="G18"/>
  <c r="F18"/>
  <c r="E18"/>
  <c r="B18"/>
  <c r="AD104"/>
  <c r="S104"/>
  <c r="Q104"/>
  <c r="P104"/>
  <c r="O104"/>
  <c r="L104"/>
  <c r="I104"/>
  <c r="H104"/>
  <c r="G104"/>
  <c r="F104"/>
  <c r="E104"/>
  <c r="B104"/>
  <c r="AD15"/>
  <c r="S15"/>
  <c r="Q15"/>
  <c r="P15"/>
  <c r="O15"/>
  <c r="L15"/>
  <c r="I15"/>
  <c r="H15"/>
  <c r="G15"/>
  <c r="F15"/>
  <c r="E15"/>
  <c r="B15"/>
  <c r="AD5"/>
  <c r="S5"/>
  <c r="Q5"/>
  <c r="P5"/>
  <c r="O5"/>
  <c r="L5"/>
  <c r="I5"/>
  <c r="H5"/>
  <c r="G5"/>
  <c r="F5"/>
  <c r="E5"/>
  <c r="B5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10"/>
  <c r="S10"/>
  <c r="Q10"/>
  <c r="P10"/>
  <c r="O10"/>
  <c r="L10"/>
  <c r="I10"/>
  <c r="H10"/>
  <c r="G10"/>
  <c r="F10"/>
  <c r="E10"/>
  <c r="B10"/>
  <c r="AD94"/>
  <c r="S94"/>
  <c r="Q94"/>
  <c r="P94"/>
  <c r="O94"/>
  <c r="L94"/>
  <c r="I94"/>
  <c r="H94"/>
  <c r="G94"/>
  <c r="F94"/>
  <c r="E94"/>
  <c r="B94"/>
  <c r="AD25"/>
  <c r="S25"/>
  <c r="Q25"/>
  <c r="P25"/>
  <c r="O25"/>
  <c r="L25"/>
  <c r="I25"/>
  <c r="H25"/>
  <c r="G25"/>
  <c r="F25"/>
  <c r="E25"/>
  <c r="B25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14"/>
  <c r="S14"/>
  <c r="Q14"/>
  <c r="P14"/>
  <c r="O14"/>
  <c r="L14"/>
  <c r="I14"/>
  <c r="H14"/>
  <c r="G14"/>
  <c r="F14"/>
  <c r="E14"/>
  <c r="B14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42"/>
  <c r="S42"/>
  <c r="Q42"/>
  <c r="P42"/>
  <c r="O42"/>
  <c r="L42"/>
  <c r="I42"/>
  <c r="H42"/>
  <c r="G42"/>
  <c r="F42"/>
  <c r="E42"/>
  <c r="B42"/>
  <c r="AD23"/>
  <c r="S23"/>
  <c r="Q23"/>
  <c r="P23"/>
  <c r="O23"/>
  <c r="L23"/>
  <c r="I23"/>
  <c r="H23"/>
  <c r="G23"/>
  <c r="F23"/>
  <c r="E23"/>
  <c r="B23"/>
  <c r="AD26"/>
  <c r="S26"/>
  <c r="Q26"/>
  <c r="P26"/>
  <c r="O26"/>
  <c r="L26"/>
  <c r="I26"/>
  <c r="H26"/>
  <c r="G26"/>
  <c r="F26"/>
  <c r="E26"/>
  <c r="B26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19"/>
  <c r="S19"/>
  <c r="Q19"/>
  <c r="P19"/>
  <c r="O19"/>
  <c r="L19"/>
  <c r="I19"/>
  <c r="H19"/>
  <c r="G19"/>
  <c r="F19"/>
  <c r="E19"/>
  <c r="B19"/>
  <c r="AD83"/>
  <c r="S83"/>
  <c r="Q83"/>
  <c r="P83"/>
  <c r="O83"/>
  <c r="L83"/>
  <c r="I83"/>
  <c r="H83"/>
  <c r="G83"/>
  <c r="F83"/>
  <c r="E83"/>
  <c r="B83"/>
  <c r="AD47"/>
  <c r="S47"/>
  <c r="Q47"/>
  <c r="P47"/>
  <c r="O47"/>
  <c r="L47"/>
  <c r="I47"/>
  <c r="H47"/>
  <c r="G47"/>
  <c r="F47"/>
  <c r="E47"/>
  <c r="B47"/>
  <c r="AD37"/>
  <c r="S37"/>
  <c r="Q37"/>
  <c r="P37"/>
  <c r="O37"/>
  <c r="L37"/>
  <c r="I37"/>
  <c r="H37"/>
  <c r="G37"/>
  <c r="F37"/>
  <c r="E37"/>
  <c r="B37"/>
  <c r="AD50"/>
  <c r="S50"/>
  <c r="Q50"/>
  <c r="P50"/>
  <c r="O50"/>
  <c r="L50"/>
  <c r="I50"/>
  <c r="H50"/>
  <c r="G50"/>
  <c r="F50"/>
  <c r="E50"/>
  <c r="B50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20"/>
  <c r="S20"/>
  <c r="Q20"/>
  <c r="P20"/>
  <c r="O20"/>
  <c r="L20"/>
  <c r="I20"/>
  <c r="H20"/>
  <c r="G20"/>
  <c r="F20"/>
  <c r="E20"/>
  <c r="B20"/>
  <c r="AD8"/>
  <c r="S8"/>
  <c r="Q8"/>
  <c r="P8"/>
  <c r="O8"/>
  <c r="L8"/>
  <c r="I8"/>
  <c r="H8"/>
  <c r="G8"/>
  <c r="F8"/>
  <c r="E8"/>
  <c r="B8"/>
  <c r="AD12"/>
  <c r="S12"/>
  <c r="Q12"/>
  <c r="P12"/>
  <c r="O12"/>
  <c r="L12"/>
  <c r="I12"/>
  <c r="H12"/>
  <c r="G12"/>
  <c r="F12"/>
  <c r="E12"/>
  <c r="B12"/>
  <c r="AD16"/>
  <c r="S16"/>
  <c r="Q16"/>
  <c r="P16"/>
  <c r="O16"/>
  <c r="L16"/>
  <c r="I16"/>
  <c r="H16"/>
  <c r="G16"/>
  <c r="F16"/>
  <c r="E16"/>
  <c r="B16"/>
  <c r="AD33"/>
  <c r="S33"/>
  <c r="Q33"/>
  <c r="P33"/>
  <c r="O33"/>
  <c r="L33"/>
  <c r="I33"/>
  <c r="H33"/>
  <c r="G33"/>
  <c r="F33"/>
  <c r="E33"/>
  <c r="B33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55"/>
  <c r="S55"/>
  <c r="Q55"/>
  <c r="P55"/>
  <c r="O55"/>
  <c r="L55"/>
  <c r="I55"/>
  <c r="H55"/>
  <c r="G55"/>
  <c r="F55"/>
  <c r="E55"/>
  <c r="B55"/>
  <c r="AD51"/>
  <c r="S51"/>
  <c r="Q51"/>
  <c r="P51"/>
  <c r="O51"/>
  <c r="L51"/>
  <c r="I51"/>
  <c r="H51"/>
  <c r="G51"/>
  <c r="F51"/>
  <c r="E51"/>
  <c r="B51"/>
  <c r="AD28"/>
  <c r="S28"/>
  <c r="Q28"/>
  <c r="P28"/>
  <c r="O28"/>
  <c r="L28"/>
  <c r="I28"/>
  <c r="H28"/>
  <c r="G28"/>
  <c r="F28"/>
  <c r="E28"/>
  <c r="B28"/>
  <c r="AD68"/>
  <c r="S68"/>
  <c r="Q68"/>
  <c r="P68"/>
  <c r="O68"/>
  <c r="L68"/>
  <c r="I68"/>
  <c r="H68"/>
  <c r="G68"/>
  <c r="F68"/>
  <c r="E68"/>
  <c r="B68"/>
  <c r="AD9"/>
  <c r="S9"/>
  <c r="Q9"/>
  <c r="P9"/>
  <c r="O9"/>
  <c r="L9"/>
  <c r="I9"/>
  <c r="H9"/>
  <c r="G9"/>
  <c r="F9"/>
  <c r="E9"/>
  <c r="B9"/>
  <c r="AD67"/>
  <c r="S67"/>
  <c r="Q67"/>
  <c r="P67"/>
  <c r="O67"/>
  <c r="L67"/>
  <c r="I67"/>
  <c r="H67"/>
  <c r="G67"/>
  <c r="F67"/>
  <c r="E67"/>
  <c r="B67"/>
  <c r="AD21"/>
  <c r="S21"/>
  <c r="Q21"/>
  <c r="P21"/>
  <c r="O21"/>
  <c r="L21"/>
  <c r="I21"/>
  <c r="H21"/>
  <c r="G21"/>
  <c r="F21"/>
  <c r="E21"/>
  <c r="B21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52"/>
  <c r="S52"/>
  <c r="Q52"/>
  <c r="P52"/>
  <c r="O52"/>
  <c r="L52"/>
  <c r="I52"/>
  <c r="H52"/>
  <c r="G52"/>
  <c r="F52"/>
  <c r="E52"/>
  <c r="B52"/>
  <c r="AD45"/>
  <c r="S45"/>
  <c r="Q45"/>
  <c r="P45"/>
  <c r="O45"/>
  <c r="L45"/>
  <c r="I45"/>
  <c r="H45"/>
  <c r="G45"/>
  <c r="F45"/>
  <c r="E45"/>
  <c r="B45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</calcChain>
</file>

<file path=xl/sharedStrings.xml><?xml version="1.0" encoding="utf-8"?>
<sst xmlns="http://schemas.openxmlformats.org/spreadsheetml/2006/main" count="1531" uniqueCount="294">
  <si>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</si>
  <si>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</si>
  <si>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</si>
  <si>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</si>
  <si>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</si>
  <si>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</si>
  <si>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</si>
  <si>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</si>
  <si>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</si>
  <si>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</si>
  <si>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</si>
  <si>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</si>
  <si>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</si>
  <si>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</si>
  <si>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</si>
  <si>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</si>
  <si>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</si>
  <si>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</si>
  <si>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</si>
  <si>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</si>
  <si>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</si>
  <si>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</si>
  <si>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</si>
  <si>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</si>
  <si>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</si>
  <si>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</si>
  <si>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</si>
  <si>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</si>
  <si>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</si>
  <si>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</si>
  <si>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</si>
  <si>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</si>
  <si>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</si>
  <si>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</si>
  <si>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</si>
  <si>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</si>
  <si>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</si>
  <si>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2017/02/20 01:34</t>
  </si>
  <si>
    <t>AITG</t>
  </si>
  <si>
    <t/>
  </si>
  <si>
    <t>1SS383(TE85L,F)</t>
  </si>
  <si>
    <t>TOSHIBA</t>
  </si>
  <si>
    <t>E</t>
  </si>
  <si>
    <t>85464</t>
  </si>
  <si>
    <t>2SC4738-GR</t>
  </si>
  <si>
    <t>Angel Liao</t>
  </si>
  <si>
    <t>74LCX07FT</t>
  </si>
  <si>
    <t>74LCX74FT</t>
  </si>
  <si>
    <t>74VHC08FT</t>
  </si>
  <si>
    <t>74VHC125FT(BE)</t>
  </si>
  <si>
    <t>74VHC165FT(BE)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</si>
  <si>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</si>
  <si>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</si>
  <si>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</si>
  <si>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</si>
  <si>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</si>
  <si>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</si>
  <si>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</si>
  <si>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</si>
  <si>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</si>
  <si>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</si>
  <si>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AO3415AL_105</t>
  </si>
  <si>
    <t>AO3418</t>
  </si>
  <si>
    <t>AO3420L</t>
  </si>
  <si>
    <t>F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</si>
  <si>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</si>
  <si>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</si>
  <si>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</si>
  <si>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</si>
  <si>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</si>
  <si>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</si>
  <si>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</si>
  <si>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</si>
  <si>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</si>
  <si>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</si>
  <si>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</si>
  <si>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</si>
  <si>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</si>
  <si>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</si>
  <si>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</si>
  <si>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AO6802</t>
  </si>
  <si>
    <t>AO7400L</t>
  </si>
  <si>
    <t>AOD425</t>
  </si>
  <si>
    <t>AOE6930</t>
  </si>
  <si>
    <t>AOE6936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</si>
  <si>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</si>
  <si>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</si>
  <si>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</si>
  <si>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</si>
  <si>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</si>
  <si>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</si>
  <si>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</si>
  <si>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</si>
  <si>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</si>
  <si>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</si>
  <si>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</si>
  <si>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</si>
  <si>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</si>
  <si>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</si>
  <si>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</si>
  <si>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</si>
  <si>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</si>
  <si>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</si>
  <si>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</si>
  <si>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</si>
  <si>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</si>
  <si>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</si>
  <si>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</si>
  <si>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</si>
  <si>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</si>
  <si>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</si>
  <si>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</si>
  <si>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</si>
  <si>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</si>
  <si>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</si>
  <si>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</si>
  <si>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</si>
  <si>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</si>
  <si>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</si>
  <si>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</si>
  <si>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</si>
  <si>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</si>
  <si>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</si>
  <si>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</si>
  <si>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</si>
  <si>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</si>
  <si>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AOZ5049QI</t>
  </si>
  <si>
    <t>AOZ8105CI</t>
  </si>
  <si>
    <t>AOZ8231ADI-03</t>
  </si>
  <si>
    <t>AOZ8231ADI-12</t>
  </si>
  <si>
    <t>AOZ8902CIL</t>
  </si>
  <si>
    <t>AXE630124</t>
  </si>
  <si>
    <t>PANASONIC</t>
  </si>
  <si>
    <t>AXE650124</t>
  </si>
  <si>
    <t>AXK5F5039KB1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</si>
  <si>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</si>
  <si>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</si>
  <si>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</si>
  <si>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</si>
  <si>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</si>
  <si>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</si>
  <si>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</si>
  <si>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</si>
  <si>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</si>
  <si>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</si>
  <si>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</si>
  <si>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</si>
  <si>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</si>
  <si>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</si>
  <si>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CRS30I30A(TE85L,Q)</t>
  </si>
  <si>
    <t>CSR8811A12-ICXR-R</t>
  </si>
  <si>
    <t>CSR</t>
  </si>
  <si>
    <t>DF10G5M4N</t>
  </si>
  <si>
    <t>DF10G7M1N,LF(D</t>
  </si>
  <si>
    <t>DF2B6.8AFS,L3M(T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</si>
  <si>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</si>
  <si>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</si>
  <si>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</si>
  <si>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</si>
  <si>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</si>
  <si>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</si>
  <si>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</si>
  <si>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</si>
  <si>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</si>
  <si>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MPQ8623GL-Z</t>
  </si>
  <si>
    <t>MPQ8632GV-15-Z</t>
  </si>
  <si>
    <t>MPQ8633AGLE-Z</t>
  </si>
  <si>
    <t>MPQ8633BGLE-Z</t>
  </si>
  <si>
    <t>RCLAMP0504S.TCT</t>
  </si>
  <si>
    <t>SEMTECH</t>
  </si>
  <si>
    <t>RCLAMP0521P.TCT</t>
  </si>
  <si>
    <t>RCLAMP0521Z.TNT</t>
  </si>
  <si>
    <t>RCLAMP0524P.TCT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</si>
  <si>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</si>
  <si>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</si>
  <si>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</si>
  <si>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</si>
  <si>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</si>
  <si>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</si>
  <si>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</si>
  <si>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</si>
  <si>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</si>
  <si>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</si>
  <si>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</si>
  <si>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</si>
  <si>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</si>
  <si>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</si>
  <si>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</si>
  <si>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</si>
  <si>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</si>
  <si>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</si>
  <si>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</si>
  <si>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</si>
  <si>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SPR-P260T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</si>
  <si>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</si>
  <si>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</si>
  <si>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</si>
  <si>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</si>
  <si>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</si>
  <si>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</si>
  <si>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</si>
  <si>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</si>
  <si>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</si>
  <si>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</si>
  <si>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</si>
  <si>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</si>
  <si>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</si>
  <si>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</si>
  <si>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SSM6J412TU,LF(T</t>
  </si>
  <si>
    <t>SSM6L40TU,LF(T</t>
  </si>
  <si>
    <t>SSM6N43FU</t>
  </si>
  <si>
    <t>SSM6N7002BFU</t>
  </si>
  <si>
    <t>SSM6N7002CFU,LF(T</t>
  </si>
  <si>
    <t>SSM6N7002FU</t>
  </si>
  <si>
    <t>SSM6N7002KFU,LF(T</t>
  </si>
  <si>
    <t>SX9500IULTRT</t>
  </si>
  <si>
    <t>T6TW3AFG-0003(O)</t>
  </si>
  <si>
    <t>TA75S393F</t>
  </si>
  <si>
    <t>TB6865AFG-7R49(OHZ</t>
  </si>
  <si>
    <t>TC58BYG0S3HBAI6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</si>
  <si>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</si>
  <si>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</si>
  <si>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</si>
  <si>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</si>
  <si>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</si>
  <si>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</si>
  <si>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</si>
  <si>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</si>
  <si>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</si>
  <si>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</si>
  <si>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</si>
  <si>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</si>
  <si>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</si>
  <si>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</si>
  <si>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</si>
  <si>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</si>
  <si>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</si>
  <si>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</si>
  <si>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</si>
  <si>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</si>
  <si>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</si>
  <si>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</si>
  <si>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TC7SET02F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</si>
  <si>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</si>
  <si>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</si>
  <si>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</si>
  <si>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</si>
  <si>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</si>
  <si>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</si>
  <si>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</si>
  <si>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</si>
  <si>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</si>
  <si>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</si>
  <si>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</si>
  <si>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</si>
  <si>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</si>
  <si>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</si>
  <si>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</si>
  <si>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</si>
  <si>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</si>
  <si>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</si>
  <si>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</si>
  <si>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</si>
  <si>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</si>
  <si>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</si>
  <si>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</si>
  <si>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</si>
  <si>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</si>
  <si>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</si>
  <si>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</si>
  <si>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</si>
  <si>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</si>
  <si>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</si>
  <si>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</si>
  <si>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THGBMHG6C1LBAIL</t>
  </si>
  <si>
    <t>TLP175A(TPL,E(T</t>
  </si>
  <si>
    <t>TMBT3904,LM(T</t>
  </si>
  <si>
    <t>TPC6111</t>
  </si>
  <si>
    <t>TPCA8065-H</t>
  </si>
  <si>
    <t>TPCA8120</t>
  </si>
  <si>
    <t>TPCA8201-H</t>
  </si>
  <si>
    <t>TPCA8A09-H</t>
  </si>
  <si>
    <t>TPCC8067-H</t>
  </si>
  <si>
    <t>TPHR9003NL</t>
  </si>
  <si>
    <t>TS30011-M000QFNR</t>
  </si>
  <si>
    <t>UCLAMP0501P.TCT</t>
  </si>
  <si>
    <t>UCLAMP0511P.TCT</t>
  </si>
  <si>
    <t>UCLAMP3311P.TCT</t>
  </si>
  <si>
    <t>UP0108BMA5-25</t>
  </si>
  <si>
    <t>UPI</t>
  </si>
  <si>
    <t>UP1591SQKF</t>
  </si>
  <si>
    <t>UP1727PDDA</t>
  </si>
  <si>
    <t>UP1740SQMI</t>
  </si>
  <si>
    <t>UP7549PRA8-25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</si>
</sst>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4" totalsRowShown="0" dataDxfId="35" tableBorderDxfId="34">
  <autoFilter ref="B3:AI24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44"/>
  <sheetViews>
    <sheetView tabSelected="1" zoomScale="70" zoomScaleNormal="70" workbookViewId="0">
      <pane xSplit="4" ySplit="3" topLeftCell="AB4" activePane="bottomRight" state="frozen"/>
      <selection pane="topRight" activeCell="D1" sqref="D1"/>
      <selection pane="bottomLeft" activeCell="A4" sqref="A4"/>
      <selection pane="bottomRight" activeCell="AL16" sqref="AL1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8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9564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121</v>
      </c>
      <c r="D4" s="14" t="s">
        <v>52</v>
      </c>
      <c r="E4" s="15">
        <f t="shared" ref="E4:E67" si="1">IF(AA4=0,"前八週無拉料",ROUND(M4/AA4,1))</f>
        <v>54.2</v>
      </c>
      <c r="F4" s="16">
        <f t="shared" ref="F4:F67" si="2">IF(OR(AB4=0,LEN(AB4)=0),"--",ROUND(M4/AB4,1))</f>
        <v>64.7</v>
      </c>
      <c r="G4" s="16">
        <f t="shared" ref="G4:G67" si="3">IF(AA4=0,"--",ROUND(J4/AA4,1))</f>
        <v>35.200000000000003</v>
      </c>
      <c r="H4" s="16">
        <f t="shared" ref="H4:H67" si="4">IF(OR(AB4=0,LEN(AB4)=0),"--",ROUND(J4/AB4,1))</f>
        <v>42</v>
      </c>
      <c r="I4" s="25" t="str">
        <f>IFERROR(VLOOKUP(C4,#REF!,8,FALSE),"")</f>
        <v/>
      </c>
      <c r="J4" s="17">
        <v>2193000</v>
      </c>
      <c r="K4" s="17">
        <v>693000</v>
      </c>
      <c r="L4" s="25" t="str">
        <f>IFERROR(VLOOKUP(C4,#REF!,11,FALSE),"")</f>
        <v/>
      </c>
      <c r="M4" s="17">
        <v>3375000</v>
      </c>
      <c r="N4" s="18" t="s">
        <v>53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2622000</v>
      </c>
      <c r="U4" s="17">
        <v>0</v>
      </c>
      <c r="V4" s="17">
        <v>753000</v>
      </c>
      <c r="W4" s="17">
        <v>0</v>
      </c>
      <c r="X4" s="20">
        <v>5568000</v>
      </c>
      <c r="Y4" s="16">
        <v>138.5</v>
      </c>
      <c r="Z4" s="21">
        <v>165.1</v>
      </c>
      <c r="AA4" s="20">
        <v>62250</v>
      </c>
      <c r="AB4" s="17">
        <v>52200</v>
      </c>
      <c r="AC4" s="22">
        <v>0.8</v>
      </c>
      <c r="AD4" s="23">
        <f t="shared" ref="AD4:AD67" si="5">IF($AC4="E","E",IF($AC4="F","F",IF($AC4&lt;0.5,50,IF($AC4&lt;2,100,150))))</f>
        <v>100</v>
      </c>
      <c r="AE4" s="17">
        <v>264034</v>
      </c>
      <c r="AF4" s="17">
        <v>140284</v>
      </c>
      <c r="AG4" s="17">
        <v>103315</v>
      </c>
      <c r="AH4" s="17">
        <v>157438</v>
      </c>
      <c r="AI4" s="14" t="s">
        <v>43</v>
      </c>
    </row>
    <row r="5" spans="1:35" ht="16.5" customHeight="1">
      <c r="A5">
        <v>4666</v>
      </c>
      <c r="B5" s="12" t="str">
        <f t="shared" si="0"/>
        <v>OverStock</v>
      </c>
      <c r="C5" s="13" t="s">
        <v>116</v>
      </c>
      <c r="D5" s="14" t="s">
        <v>52</v>
      </c>
      <c r="E5" s="15">
        <f t="shared" si="1"/>
        <v>14.4</v>
      </c>
      <c r="F5" s="16">
        <f t="shared" si="2"/>
        <v>11.4</v>
      </c>
      <c r="G5" s="16">
        <f t="shared" si="3"/>
        <v>15.8</v>
      </c>
      <c r="H5" s="16">
        <f t="shared" si="4"/>
        <v>12.4</v>
      </c>
      <c r="I5" s="25" t="str">
        <f>IFERROR(VLOOKUP(C5,#REF!,8,FALSE),"")</f>
        <v/>
      </c>
      <c r="J5" s="17">
        <v>2370000</v>
      </c>
      <c r="K5" s="17">
        <v>1470000</v>
      </c>
      <c r="L5" s="25" t="str">
        <f>IFERROR(VLOOKUP(C5,#REF!,11,FALSE),"")</f>
        <v/>
      </c>
      <c r="M5" s="17">
        <v>2165000</v>
      </c>
      <c r="N5" s="18" t="s">
        <v>53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0</v>
      </c>
      <c r="U5" s="17">
        <v>820000</v>
      </c>
      <c r="V5" s="17">
        <v>1345000</v>
      </c>
      <c r="W5" s="17">
        <v>0</v>
      </c>
      <c r="X5" s="20">
        <v>4535000</v>
      </c>
      <c r="Y5" s="16">
        <v>57.7</v>
      </c>
      <c r="Z5" s="21">
        <v>45.4</v>
      </c>
      <c r="AA5" s="20">
        <v>150000</v>
      </c>
      <c r="AB5" s="17">
        <v>190476</v>
      </c>
      <c r="AC5" s="22">
        <v>1.3</v>
      </c>
      <c r="AD5" s="23">
        <f t="shared" si="5"/>
        <v>100</v>
      </c>
      <c r="AE5" s="17">
        <v>762498</v>
      </c>
      <c r="AF5" s="17">
        <v>621827</v>
      </c>
      <c r="AG5" s="17">
        <v>566267</v>
      </c>
      <c r="AH5" s="17">
        <v>822722</v>
      </c>
      <c r="AI5" s="14" t="s">
        <v>43</v>
      </c>
    </row>
    <row r="6" spans="1:35" ht="16.5" customHeight="1">
      <c r="A6">
        <v>5139</v>
      </c>
      <c r="B6" s="12" t="str">
        <f t="shared" si="0"/>
        <v>ZeroZero</v>
      </c>
      <c r="C6" s="13" t="s">
        <v>125</v>
      </c>
      <c r="D6" s="14" t="s">
        <v>52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213000</v>
      </c>
      <c r="K6" s="17">
        <v>36000</v>
      </c>
      <c r="L6" s="25" t="str">
        <f>IFERROR(VLOOKUP(C6,#REF!,11,FALSE),"")</f>
        <v/>
      </c>
      <c r="M6" s="17">
        <v>60000</v>
      </c>
      <c r="N6" s="18" t="s">
        <v>53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60000</v>
      </c>
      <c r="U6" s="17">
        <v>0</v>
      </c>
      <c r="V6" s="17">
        <v>0</v>
      </c>
      <c r="W6" s="17">
        <v>0</v>
      </c>
      <c r="X6" s="20">
        <v>273000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42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43</v>
      </c>
    </row>
    <row r="7" spans="1:35" ht="16.5" customHeight="1">
      <c r="A7">
        <v>9316</v>
      </c>
      <c r="B7" s="12" t="str">
        <f t="shared" si="0"/>
        <v>OverStock</v>
      </c>
      <c r="C7" s="13" t="s">
        <v>235</v>
      </c>
      <c r="D7" s="14" t="s">
        <v>41</v>
      </c>
      <c r="E7" s="15">
        <f t="shared" si="1"/>
        <v>72</v>
      </c>
      <c r="F7" s="16">
        <f t="shared" si="2"/>
        <v>8.1999999999999993</v>
      </c>
      <c r="G7" s="16">
        <f t="shared" si="3"/>
        <v>72</v>
      </c>
      <c r="H7" s="16">
        <f t="shared" si="4"/>
        <v>8.1999999999999993</v>
      </c>
      <c r="I7" s="25" t="str">
        <f>IFERROR(VLOOKUP(C7,#REF!,8,FALSE),"")</f>
        <v/>
      </c>
      <c r="J7" s="17">
        <v>90000</v>
      </c>
      <c r="K7" s="17">
        <v>60000</v>
      </c>
      <c r="L7" s="25" t="str">
        <f>IFERROR(VLOOKUP(C7,#REF!,11,FALSE),"")</f>
        <v/>
      </c>
      <c r="M7" s="17">
        <v>90000</v>
      </c>
      <c r="N7" s="18" t="s">
        <v>45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45000</v>
      </c>
      <c r="U7" s="17">
        <v>15000</v>
      </c>
      <c r="V7" s="17">
        <v>30000</v>
      </c>
      <c r="W7" s="17">
        <v>0</v>
      </c>
      <c r="X7" s="20">
        <v>180000</v>
      </c>
      <c r="Y7" s="16">
        <v>144</v>
      </c>
      <c r="Z7" s="21">
        <v>16.399999999999999</v>
      </c>
      <c r="AA7" s="20">
        <v>1250</v>
      </c>
      <c r="AB7" s="17">
        <v>10946</v>
      </c>
      <c r="AC7" s="22">
        <v>8.8000000000000007</v>
      </c>
      <c r="AD7" s="23">
        <f t="shared" si="5"/>
        <v>150</v>
      </c>
      <c r="AE7" s="17">
        <v>49367</v>
      </c>
      <c r="AF7" s="17">
        <v>30596</v>
      </c>
      <c r="AG7" s="17">
        <v>32115</v>
      </c>
      <c r="AH7" s="17">
        <v>56766</v>
      </c>
      <c r="AI7" s="14" t="s">
        <v>43</v>
      </c>
    </row>
    <row r="8" spans="1:35" ht="16.5" customHeight="1">
      <c r="A8">
        <v>6347</v>
      </c>
      <c r="B8" s="12" t="str">
        <f t="shared" si="0"/>
        <v>OverStock</v>
      </c>
      <c r="C8" s="13" t="s">
        <v>77</v>
      </c>
      <c r="D8" s="14" t="s">
        <v>52</v>
      </c>
      <c r="E8" s="15">
        <f t="shared" si="1"/>
        <v>16.7</v>
      </c>
      <c r="F8" s="16">
        <f t="shared" si="2"/>
        <v>10.9</v>
      </c>
      <c r="G8" s="16">
        <f t="shared" si="3"/>
        <v>13.3</v>
      </c>
      <c r="H8" s="16">
        <f t="shared" si="4"/>
        <v>8.6</v>
      </c>
      <c r="I8" s="25" t="str">
        <f>IFERROR(VLOOKUP(C8,#REF!,8,FALSE),"")</f>
        <v/>
      </c>
      <c r="J8" s="17">
        <v>1179000</v>
      </c>
      <c r="K8" s="17">
        <v>606000</v>
      </c>
      <c r="L8" s="25" t="str">
        <f>IFERROR(VLOOKUP(C8,#REF!,11,FALSE),"")</f>
        <v/>
      </c>
      <c r="M8" s="17">
        <v>1485000</v>
      </c>
      <c r="N8" s="18" t="s">
        <v>53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576000</v>
      </c>
      <c r="U8" s="17">
        <v>12000</v>
      </c>
      <c r="V8" s="17">
        <v>897000</v>
      </c>
      <c r="W8" s="17">
        <v>0</v>
      </c>
      <c r="X8" s="20">
        <v>2664000</v>
      </c>
      <c r="Y8" s="16">
        <v>34.299999999999997</v>
      </c>
      <c r="Z8" s="21">
        <v>22.3</v>
      </c>
      <c r="AA8" s="20">
        <v>88875</v>
      </c>
      <c r="AB8" s="17">
        <v>136698</v>
      </c>
      <c r="AC8" s="22">
        <v>1.5</v>
      </c>
      <c r="AD8" s="23">
        <f t="shared" si="5"/>
        <v>100</v>
      </c>
      <c r="AE8" s="17">
        <v>604719</v>
      </c>
      <c r="AF8" s="17">
        <v>437115</v>
      </c>
      <c r="AG8" s="17">
        <v>341278</v>
      </c>
      <c r="AH8" s="17">
        <v>442698</v>
      </c>
      <c r="AI8" s="14" t="s">
        <v>43</v>
      </c>
    </row>
    <row r="9" spans="1:35" ht="16.5" customHeight="1">
      <c r="A9">
        <v>5178</v>
      </c>
      <c r="B9" s="12" t="str">
        <f t="shared" si="0"/>
        <v>ZeroZero</v>
      </c>
      <c r="C9" s="13" t="s">
        <v>60</v>
      </c>
      <c r="D9" s="14" t="s">
        <v>52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750000</v>
      </c>
      <c r="K9" s="17">
        <v>750000</v>
      </c>
      <c r="L9" s="25" t="str">
        <f>IFERROR(VLOOKUP(C9,#REF!,11,FALSE),"")</f>
        <v/>
      </c>
      <c r="M9" s="17">
        <v>570000</v>
      </c>
      <c r="N9" s="18" t="s">
        <v>53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570000</v>
      </c>
      <c r="U9" s="17">
        <v>0</v>
      </c>
      <c r="V9" s="17">
        <v>0</v>
      </c>
      <c r="W9" s="17">
        <v>0</v>
      </c>
      <c r="X9" s="20">
        <v>1320000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42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43</v>
      </c>
    </row>
    <row r="10" spans="1:35" ht="16.5" customHeight="1">
      <c r="A10">
        <v>9077</v>
      </c>
      <c r="B10" s="12" t="str">
        <f t="shared" si="0"/>
        <v>OverStock</v>
      </c>
      <c r="C10" s="13" t="s">
        <v>106</v>
      </c>
      <c r="D10" s="14" t="s">
        <v>52</v>
      </c>
      <c r="E10" s="15">
        <f t="shared" si="1"/>
        <v>13.3</v>
      </c>
      <c r="F10" s="16">
        <f t="shared" si="2"/>
        <v>9.1999999999999993</v>
      </c>
      <c r="G10" s="16">
        <f t="shared" si="3"/>
        <v>17.3</v>
      </c>
      <c r="H10" s="16">
        <f t="shared" si="4"/>
        <v>12</v>
      </c>
      <c r="I10" s="25" t="str">
        <f>IFERROR(VLOOKUP(C10,#REF!,8,FALSE),"")</f>
        <v/>
      </c>
      <c r="J10" s="17">
        <v>520000</v>
      </c>
      <c r="K10" s="17">
        <v>430000</v>
      </c>
      <c r="L10" s="25" t="str">
        <f>IFERROR(VLOOKUP(C10,#REF!,11,FALSE),"")</f>
        <v/>
      </c>
      <c r="M10" s="17">
        <v>400000</v>
      </c>
      <c r="N10" s="18" t="s">
        <v>53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5000</v>
      </c>
      <c r="U10" s="17">
        <v>0</v>
      </c>
      <c r="V10" s="17">
        <v>395000</v>
      </c>
      <c r="W10" s="17">
        <v>0</v>
      </c>
      <c r="X10" s="20">
        <v>920000</v>
      </c>
      <c r="Y10" s="16">
        <v>64.7</v>
      </c>
      <c r="Z10" s="21">
        <v>44.7</v>
      </c>
      <c r="AA10" s="20">
        <v>30000</v>
      </c>
      <c r="AB10" s="17">
        <v>43374</v>
      </c>
      <c r="AC10" s="22">
        <v>1.4</v>
      </c>
      <c r="AD10" s="23">
        <f t="shared" si="5"/>
        <v>100</v>
      </c>
      <c r="AE10" s="17">
        <v>173030</v>
      </c>
      <c r="AF10" s="17">
        <v>149305</v>
      </c>
      <c r="AG10" s="17">
        <v>125569</v>
      </c>
      <c r="AH10" s="17">
        <v>185242</v>
      </c>
      <c r="AI10" s="14" t="s">
        <v>43</v>
      </c>
    </row>
    <row r="11" spans="1:35" ht="16.5" customHeight="1">
      <c r="A11">
        <v>4064</v>
      </c>
      <c r="B11" s="12" t="str">
        <f t="shared" si="0"/>
        <v>OverStock</v>
      </c>
      <c r="C11" s="13" t="s">
        <v>202</v>
      </c>
      <c r="D11" s="14" t="s">
        <v>41</v>
      </c>
      <c r="E11" s="15">
        <f t="shared" si="1"/>
        <v>16.399999999999999</v>
      </c>
      <c r="F11" s="16">
        <f t="shared" si="2"/>
        <v>12</v>
      </c>
      <c r="G11" s="16">
        <f t="shared" si="3"/>
        <v>11.6</v>
      </c>
      <c r="H11" s="16">
        <f t="shared" si="4"/>
        <v>8.5</v>
      </c>
      <c r="I11" s="25" t="str">
        <f>IFERROR(VLOOKUP(C11,#REF!,8,FALSE),"")</f>
        <v/>
      </c>
      <c r="J11" s="17">
        <v>1962000</v>
      </c>
      <c r="K11" s="17">
        <v>1962000</v>
      </c>
      <c r="L11" s="25" t="str">
        <f>IFERROR(VLOOKUP(C11,#REF!,11,FALSE),"")</f>
        <v/>
      </c>
      <c r="M11" s="17">
        <v>2781000</v>
      </c>
      <c r="N11" s="18" t="s">
        <v>45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1623000</v>
      </c>
      <c r="U11" s="17">
        <v>210000</v>
      </c>
      <c r="V11" s="17">
        <v>948000</v>
      </c>
      <c r="W11" s="17">
        <v>0</v>
      </c>
      <c r="X11" s="20">
        <v>4743000</v>
      </c>
      <c r="Y11" s="16">
        <v>28</v>
      </c>
      <c r="Z11" s="21">
        <v>20.399999999999999</v>
      </c>
      <c r="AA11" s="20">
        <v>169125</v>
      </c>
      <c r="AB11" s="17">
        <v>231966</v>
      </c>
      <c r="AC11" s="22">
        <v>1.4</v>
      </c>
      <c r="AD11" s="23">
        <f t="shared" si="5"/>
        <v>100</v>
      </c>
      <c r="AE11" s="17">
        <v>1212754</v>
      </c>
      <c r="AF11" s="17">
        <v>597220</v>
      </c>
      <c r="AG11" s="17">
        <v>425970</v>
      </c>
      <c r="AH11" s="17">
        <v>548983</v>
      </c>
      <c r="AI11" s="14" t="s">
        <v>43</v>
      </c>
    </row>
    <row r="12" spans="1:35" ht="16.5" customHeight="1">
      <c r="A12">
        <v>4065</v>
      </c>
      <c r="B12" s="12" t="str">
        <f t="shared" si="0"/>
        <v>OverStock</v>
      </c>
      <c r="C12" s="13" t="s">
        <v>76</v>
      </c>
      <c r="D12" s="14" t="s">
        <v>52</v>
      </c>
      <c r="E12" s="15">
        <f t="shared" si="1"/>
        <v>832</v>
      </c>
      <c r="F12" s="16">
        <f t="shared" si="2"/>
        <v>104.5</v>
      </c>
      <c r="G12" s="16">
        <f t="shared" si="3"/>
        <v>400</v>
      </c>
      <c r="H12" s="16">
        <f t="shared" si="4"/>
        <v>50.2</v>
      </c>
      <c r="I12" s="25" t="str">
        <f>IFERROR(VLOOKUP(C12,#REF!,8,FALSE),"")</f>
        <v/>
      </c>
      <c r="J12" s="17">
        <v>150000</v>
      </c>
      <c r="K12" s="17">
        <v>150000</v>
      </c>
      <c r="L12" s="25" t="str">
        <f>IFERROR(VLOOKUP(C12,#REF!,11,FALSE),"")</f>
        <v/>
      </c>
      <c r="M12" s="17">
        <v>312000</v>
      </c>
      <c r="N12" s="18" t="s">
        <v>53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285000</v>
      </c>
      <c r="U12" s="17">
        <v>0</v>
      </c>
      <c r="V12" s="17">
        <v>27000</v>
      </c>
      <c r="W12" s="17">
        <v>0</v>
      </c>
      <c r="X12" s="20">
        <v>462000</v>
      </c>
      <c r="Y12" s="16">
        <v>1232</v>
      </c>
      <c r="Z12" s="21">
        <v>154.69999999999999</v>
      </c>
      <c r="AA12" s="20">
        <v>375</v>
      </c>
      <c r="AB12" s="17">
        <v>2987</v>
      </c>
      <c r="AC12" s="22">
        <v>8</v>
      </c>
      <c r="AD12" s="23">
        <f t="shared" si="5"/>
        <v>150</v>
      </c>
      <c r="AE12" s="17">
        <v>13138</v>
      </c>
      <c r="AF12" s="17">
        <v>9108</v>
      </c>
      <c r="AG12" s="17">
        <v>8020</v>
      </c>
      <c r="AH12" s="17">
        <v>13524</v>
      </c>
      <c r="AI12" s="14" t="s">
        <v>43</v>
      </c>
    </row>
    <row r="13" spans="1:35" ht="16.5" customHeight="1">
      <c r="A13">
        <v>1766</v>
      </c>
      <c r="B13" s="12" t="str">
        <f t="shared" si="0"/>
        <v>ZeroZero</v>
      </c>
      <c r="C13" s="13" t="s">
        <v>172</v>
      </c>
      <c r="D13" s="14" t="s">
        <v>169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25" t="str">
        <f>IFERROR(VLOOKUP(C13,#REF!,8,FALSE),"")</f>
        <v/>
      </c>
      <c r="J13" s="17">
        <v>0</v>
      </c>
      <c r="K13" s="17">
        <v>0</v>
      </c>
      <c r="L13" s="25" t="str">
        <f>IFERROR(VLOOKUP(C13,#REF!,11,FALSE),"")</f>
        <v/>
      </c>
      <c r="M13" s="17">
        <v>261000</v>
      </c>
      <c r="N13" s="18" t="s">
        <v>45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261000</v>
      </c>
      <c r="U13" s="17">
        <v>0</v>
      </c>
      <c r="V13" s="17">
        <v>0</v>
      </c>
      <c r="W13" s="17">
        <v>0</v>
      </c>
      <c r="X13" s="20">
        <v>261000</v>
      </c>
      <c r="Y13" s="16" t="s">
        <v>39</v>
      </c>
      <c r="Z13" s="21" t="s">
        <v>39</v>
      </c>
      <c r="AA13" s="20">
        <v>0</v>
      </c>
      <c r="AB13" s="17" t="s">
        <v>39</v>
      </c>
      <c r="AC13" s="22" t="s">
        <v>42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43</v>
      </c>
    </row>
    <row r="14" spans="1:35" ht="16.5" customHeight="1">
      <c r="A14">
        <v>4066</v>
      </c>
      <c r="B14" s="12" t="str">
        <f t="shared" si="0"/>
        <v>OverStock</v>
      </c>
      <c r="C14" s="13" t="s">
        <v>101</v>
      </c>
      <c r="D14" s="14" t="s">
        <v>52</v>
      </c>
      <c r="E14" s="15">
        <f t="shared" si="1"/>
        <v>8.3000000000000007</v>
      </c>
      <c r="F14" s="16">
        <f t="shared" si="2"/>
        <v>76.099999999999994</v>
      </c>
      <c r="G14" s="16">
        <f t="shared" si="3"/>
        <v>16</v>
      </c>
      <c r="H14" s="16">
        <f t="shared" si="4"/>
        <v>146.69999999999999</v>
      </c>
      <c r="I14" s="25" t="str">
        <f>IFERROR(VLOOKUP(C14,#REF!,8,FALSE),"")</f>
        <v/>
      </c>
      <c r="J14" s="17">
        <v>162000</v>
      </c>
      <c r="K14" s="17">
        <v>0</v>
      </c>
      <c r="L14" s="25" t="str">
        <f>IFERROR(VLOOKUP(C14,#REF!,11,FALSE),"")</f>
        <v/>
      </c>
      <c r="M14" s="17">
        <v>84000</v>
      </c>
      <c r="N14" s="18" t="s">
        <v>53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45000</v>
      </c>
      <c r="U14" s="17">
        <v>0</v>
      </c>
      <c r="V14" s="17">
        <v>39000</v>
      </c>
      <c r="W14" s="17">
        <v>0</v>
      </c>
      <c r="X14" s="20">
        <v>246000</v>
      </c>
      <c r="Y14" s="16">
        <v>28.7</v>
      </c>
      <c r="Z14" s="21">
        <v>263.60000000000002</v>
      </c>
      <c r="AA14" s="20">
        <v>10125</v>
      </c>
      <c r="AB14" s="17">
        <v>1104</v>
      </c>
      <c r="AC14" s="22">
        <v>0.1</v>
      </c>
      <c r="AD14" s="23">
        <f t="shared" si="5"/>
        <v>50</v>
      </c>
      <c r="AE14" s="17">
        <v>9972</v>
      </c>
      <c r="AF14" s="17">
        <v>0</v>
      </c>
      <c r="AG14" s="17">
        <v>0</v>
      </c>
      <c r="AH14" s="17">
        <v>0</v>
      </c>
      <c r="AI14" s="14" t="s">
        <v>43</v>
      </c>
    </row>
    <row r="15" spans="1:35" ht="16.5" customHeight="1">
      <c r="A15">
        <v>4067</v>
      </c>
      <c r="B15" s="12" t="str">
        <f t="shared" si="0"/>
        <v>ZeroZero</v>
      </c>
      <c r="C15" s="13" t="s">
        <v>117</v>
      </c>
      <c r="D15" s="14" t="s">
        <v>52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115000</v>
      </c>
      <c r="N15" s="18" t="s">
        <v>53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115000</v>
      </c>
      <c r="U15" s="17">
        <v>0</v>
      </c>
      <c r="V15" s="17">
        <v>0</v>
      </c>
      <c r="W15" s="17">
        <v>0</v>
      </c>
      <c r="X15" s="20">
        <v>115000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42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4587</v>
      </c>
      <c r="B16" s="12" t="str">
        <f t="shared" si="0"/>
        <v>OverStock</v>
      </c>
      <c r="C16" s="13" t="s">
        <v>75</v>
      </c>
      <c r="D16" s="14" t="s">
        <v>52</v>
      </c>
      <c r="E16" s="15">
        <f t="shared" si="1"/>
        <v>21.8</v>
      </c>
      <c r="F16" s="16">
        <f t="shared" si="2"/>
        <v>17</v>
      </c>
      <c r="G16" s="16">
        <f t="shared" si="3"/>
        <v>12.3</v>
      </c>
      <c r="H16" s="16">
        <f t="shared" si="4"/>
        <v>9.6</v>
      </c>
      <c r="I16" s="25" t="str">
        <f>IFERROR(VLOOKUP(C16,#REF!,8,FALSE),"")</f>
        <v/>
      </c>
      <c r="J16" s="17">
        <v>300000</v>
      </c>
      <c r="K16" s="17">
        <v>90000</v>
      </c>
      <c r="L16" s="25" t="str">
        <f>IFERROR(VLOOKUP(C16,#REF!,11,FALSE),"")</f>
        <v/>
      </c>
      <c r="M16" s="17">
        <v>531000</v>
      </c>
      <c r="N16" s="18" t="s">
        <v>53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384000</v>
      </c>
      <c r="U16" s="17">
        <v>0</v>
      </c>
      <c r="V16" s="17">
        <v>147000</v>
      </c>
      <c r="W16" s="17">
        <v>0</v>
      </c>
      <c r="X16" s="20">
        <v>831000</v>
      </c>
      <c r="Y16" s="16">
        <v>34.1</v>
      </c>
      <c r="Z16" s="21">
        <v>26.6</v>
      </c>
      <c r="AA16" s="20">
        <v>24375</v>
      </c>
      <c r="AB16" s="17">
        <v>31261</v>
      </c>
      <c r="AC16" s="22">
        <v>1.3</v>
      </c>
      <c r="AD16" s="23">
        <f t="shared" si="5"/>
        <v>100</v>
      </c>
      <c r="AE16" s="17">
        <v>124573</v>
      </c>
      <c r="AF16" s="17">
        <v>108802</v>
      </c>
      <c r="AG16" s="17">
        <v>98067</v>
      </c>
      <c r="AH16" s="17">
        <v>153637</v>
      </c>
      <c r="AI16" s="14" t="s">
        <v>43</v>
      </c>
    </row>
    <row r="17" spans="1:35" ht="16.5" customHeight="1">
      <c r="A17">
        <v>4068</v>
      </c>
      <c r="B17" s="12" t="str">
        <f t="shared" si="0"/>
        <v>OverStock</v>
      </c>
      <c r="C17" s="13" t="s">
        <v>196</v>
      </c>
      <c r="D17" s="14" t="s">
        <v>41</v>
      </c>
      <c r="E17" s="15">
        <f t="shared" si="1"/>
        <v>17.899999999999999</v>
      </c>
      <c r="F17" s="16">
        <f t="shared" si="2"/>
        <v>11.3</v>
      </c>
      <c r="G17" s="16">
        <f t="shared" si="3"/>
        <v>15.8</v>
      </c>
      <c r="H17" s="16">
        <f t="shared" si="4"/>
        <v>10</v>
      </c>
      <c r="I17" s="25" t="str">
        <f>IFERROR(VLOOKUP(C17,#REF!,8,FALSE),"")</f>
        <v/>
      </c>
      <c r="J17" s="17">
        <v>522000</v>
      </c>
      <c r="K17" s="17">
        <v>432000</v>
      </c>
      <c r="L17" s="25" t="str">
        <f>IFERROR(VLOOKUP(C17,#REF!,11,FALSE),"")</f>
        <v/>
      </c>
      <c r="M17" s="17">
        <v>591000</v>
      </c>
      <c r="N17" s="18" t="s">
        <v>45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552000</v>
      </c>
      <c r="U17" s="17">
        <v>0</v>
      </c>
      <c r="V17" s="17">
        <v>39000</v>
      </c>
      <c r="W17" s="17">
        <v>0</v>
      </c>
      <c r="X17" s="20">
        <v>1113000</v>
      </c>
      <c r="Y17" s="16">
        <v>33.700000000000003</v>
      </c>
      <c r="Z17" s="21">
        <v>21.3</v>
      </c>
      <c r="AA17" s="20">
        <v>33000</v>
      </c>
      <c r="AB17" s="17">
        <v>52361</v>
      </c>
      <c r="AC17" s="22">
        <v>1.6</v>
      </c>
      <c r="AD17" s="23">
        <f t="shared" si="5"/>
        <v>100</v>
      </c>
      <c r="AE17" s="17">
        <v>182251</v>
      </c>
      <c r="AF17" s="17">
        <v>240707</v>
      </c>
      <c r="AG17" s="17">
        <v>172811</v>
      </c>
      <c r="AH17" s="17">
        <v>893</v>
      </c>
      <c r="AI17" s="14" t="s">
        <v>43</v>
      </c>
    </row>
    <row r="18" spans="1:35" ht="16.5" customHeight="1">
      <c r="A18">
        <v>5204</v>
      </c>
      <c r="B18" s="12" t="str">
        <f t="shared" si="0"/>
        <v>OverStock</v>
      </c>
      <c r="C18" s="13" t="s">
        <v>119</v>
      </c>
      <c r="D18" s="14" t="s">
        <v>52</v>
      </c>
      <c r="E18" s="15">
        <f t="shared" si="1"/>
        <v>28</v>
      </c>
      <c r="F18" s="16">
        <f t="shared" si="2"/>
        <v>14.3</v>
      </c>
      <c r="G18" s="16">
        <f t="shared" si="3"/>
        <v>26.7</v>
      </c>
      <c r="H18" s="16">
        <f t="shared" si="4"/>
        <v>13.6</v>
      </c>
      <c r="I18" s="25" t="str">
        <f>IFERROR(VLOOKUP(C18,#REF!,8,FALSE),"")</f>
        <v/>
      </c>
      <c r="J18" s="17">
        <v>60000</v>
      </c>
      <c r="K18" s="17">
        <v>0</v>
      </c>
      <c r="L18" s="25" t="str">
        <f>IFERROR(VLOOKUP(C18,#REF!,11,FALSE),"")</f>
        <v/>
      </c>
      <c r="M18" s="17">
        <v>63000</v>
      </c>
      <c r="N18" s="18" t="s">
        <v>53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6000</v>
      </c>
      <c r="U18" s="17">
        <v>0</v>
      </c>
      <c r="V18" s="17">
        <v>57000</v>
      </c>
      <c r="W18" s="17">
        <v>0</v>
      </c>
      <c r="X18" s="20">
        <v>123000</v>
      </c>
      <c r="Y18" s="16">
        <v>65.3</v>
      </c>
      <c r="Z18" s="21">
        <v>33.299999999999997</v>
      </c>
      <c r="AA18" s="20">
        <v>2250</v>
      </c>
      <c r="AB18" s="17">
        <v>4408</v>
      </c>
      <c r="AC18" s="22">
        <v>2</v>
      </c>
      <c r="AD18" s="23">
        <f t="shared" si="5"/>
        <v>150</v>
      </c>
      <c r="AE18" s="17">
        <v>20194</v>
      </c>
      <c r="AF18" s="17">
        <v>13137</v>
      </c>
      <c r="AG18" s="17">
        <v>9996</v>
      </c>
      <c r="AH18" s="17">
        <v>11184</v>
      </c>
      <c r="AI18" s="14" t="s">
        <v>43</v>
      </c>
    </row>
    <row r="19" spans="1:35" ht="16.5" customHeight="1">
      <c r="A19">
        <v>9570</v>
      </c>
      <c r="B19" s="12" t="str">
        <f t="shared" si="0"/>
        <v>OverStock</v>
      </c>
      <c r="C19" s="13" t="s">
        <v>89</v>
      </c>
      <c r="D19" s="14" t="s">
        <v>52</v>
      </c>
      <c r="E19" s="15">
        <f t="shared" si="1"/>
        <v>77.3</v>
      </c>
      <c r="F19" s="16">
        <f t="shared" si="2"/>
        <v>57.1</v>
      </c>
      <c r="G19" s="16">
        <f t="shared" si="3"/>
        <v>381.3</v>
      </c>
      <c r="H19" s="16">
        <f t="shared" si="4"/>
        <v>281.5</v>
      </c>
      <c r="I19" s="25" t="str">
        <f>IFERROR(VLOOKUP(C19,#REF!,8,FALSE),"")</f>
        <v/>
      </c>
      <c r="J19" s="17">
        <v>858000</v>
      </c>
      <c r="K19" s="17">
        <v>765000</v>
      </c>
      <c r="L19" s="25" t="str">
        <f>IFERROR(VLOOKUP(C19,#REF!,11,FALSE),"")</f>
        <v/>
      </c>
      <c r="M19" s="17">
        <v>174000</v>
      </c>
      <c r="N19" s="18" t="s">
        <v>53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144000</v>
      </c>
      <c r="U19" s="17">
        <v>0</v>
      </c>
      <c r="V19" s="17">
        <v>30000</v>
      </c>
      <c r="W19" s="17">
        <v>0</v>
      </c>
      <c r="X19" s="20">
        <v>1032000</v>
      </c>
      <c r="Y19" s="16">
        <v>890.7</v>
      </c>
      <c r="Z19" s="21">
        <v>657.5</v>
      </c>
      <c r="AA19" s="20">
        <v>2250</v>
      </c>
      <c r="AB19" s="17">
        <v>3048</v>
      </c>
      <c r="AC19" s="22">
        <v>1.4</v>
      </c>
      <c r="AD19" s="23">
        <f t="shared" si="5"/>
        <v>100</v>
      </c>
      <c r="AE19" s="17">
        <v>9682</v>
      </c>
      <c r="AF19" s="17">
        <v>12818</v>
      </c>
      <c r="AG19" s="17">
        <v>10874</v>
      </c>
      <c r="AH19" s="17">
        <v>20290</v>
      </c>
      <c r="AI19" s="14" t="s">
        <v>43</v>
      </c>
    </row>
    <row r="20" spans="1:35" ht="16.5" customHeight="1">
      <c r="A20">
        <v>5308</v>
      </c>
      <c r="B20" s="12" t="str">
        <f t="shared" si="0"/>
        <v>OverStock</v>
      </c>
      <c r="C20" s="13" t="s">
        <v>78</v>
      </c>
      <c r="D20" s="14" t="s">
        <v>52</v>
      </c>
      <c r="E20" s="15">
        <f t="shared" si="1"/>
        <v>14.8</v>
      </c>
      <c r="F20" s="16">
        <f t="shared" si="2"/>
        <v>8.6999999999999993</v>
      </c>
      <c r="G20" s="16">
        <f t="shared" si="3"/>
        <v>16.899999999999999</v>
      </c>
      <c r="H20" s="16">
        <f t="shared" si="4"/>
        <v>9.9</v>
      </c>
      <c r="I20" s="25" t="str">
        <f>IFERROR(VLOOKUP(C20,#REF!,8,FALSE),"")</f>
        <v/>
      </c>
      <c r="J20" s="17">
        <v>171000</v>
      </c>
      <c r="K20" s="17">
        <v>111000</v>
      </c>
      <c r="L20" s="25" t="str">
        <f>IFERROR(VLOOKUP(C20,#REF!,11,FALSE),"")</f>
        <v/>
      </c>
      <c r="M20" s="17">
        <v>150000</v>
      </c>
      <c r="N20" s="18" t="s">
        <v>53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30000</v>
      </c>
      <c r="U20" s="17">
        <v>0</v>
      </c>
      <c r="V20" s="17">
        <v>120000</v>
      </c>
      <c r="W20" s="17">
        <v>0</v>
      </c>
      <c r="X20" s="20">
        <v>321000</v>
      </c>
      <c r="Y20" s="16">
        <v>57.8</v>
      </c>
      <c r="Z20" s="21">
        <v>33.799999999999997</v>
      </c>
      <c r="AA20" s="20">
        <v>10125</v>
      </c>
      <c r="AB20" s="17">
        <v>17289</v>
      </c>
      <c r="AC20" s="22">
        <v>1.7</v>
      </c>
      <c r="AD20" s="23">
        <f t="shared" si="5"/>
        <v>100</v>
      </c>
      <c r="AE20" s="17">
        <v>61369</v>
      </c>
      <c r="AF20" s="17">
        <v>78487</v>
      </c>
      <c r="AG20" s="17">
        <v>57927</v>
      </c>
      <c r="AH20" s="17">
        <v>0</v>
      </c>
      <c r="AI20" s="14" t="s">
        <v>43</v>
      </c>
    </row>
    <row r="21" spans="1:35" ht="16.5" customHeight="1">
      <c r="A21">
        <v>4070</v>
      </c>
      <c r="B21" s="12" t="str">
        <f t="shared" si="0"/>
        <v>OverStock</v>
      </c>
      <c r="C21" s="13" t="s">
        <v>58</v>
      </c>
      <c r="D21" s="14" t="s">
        <v>52</v>
      </c>
      <c r="E21" s="15">
        <f t="shared" si="1"/>
        <v>270</v>
      </c>
      <c r="F21" s="16">
        <f t="shared" si="2"/>
        <v>859.9</v>
      </c>
      <c r="G21" s="16">
        <f t="shared" si="3"/>
        <v>46</v>
      </c>
      <c r="H21" s="16">
        <f t="shared" si="4"/>
        <v>146.5</v>
      </c>
      <c r="I21" s="25" t="str">
        <f>IFERROR(VLOOKUP(C21,#REF!,8,FALSE),"")</f>
        <v/>
      </c>
      <c r="J21" s="17">
        <v>69000</v>
      </c>
      <c r="K21" s="17">
        <v>0</v>
      </c>
      <c r="L21" s="25" t="str">
        <f>IFERROR(VLOOKUP(C21,#REF!,11,FALSE),"")</f>
        <v/>
      </c>
      <c r="M21" s="17">
        <v>405000</v>
      </c>
      <c r="N21" s="18" t="s">
        <v>53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330000</v>
      </c>
      <c r="U21" s="17">
        <v>0</v>
      </c>
      <c r="V21" s="17">
        <v>75000</v>
      </c>
      <c r="W21" s="17">
        <v>0</v>
      </c>
      <c r="X21" s="20">
        <v>474000</v>
      </c>
      <c r="Y21" s="16">
        <v>316</v>
      </c>
      <c r="Z21" s="21">
        <v>1006.4</v>
      </c>
      <c r="AA21" s="20">
        <v>1500</v>
      </c>
      <c r="AB21" s="17">
        <v>471</v>
      </c>
      <c r="AC21" s="22">
        <v>0.3</v>
      </c>
      <c r="AD21" s="23">
        <f t="shared" si="5"/>
        <v>50</v>
      </c>
      <c r="AE21" s="17">
        <v>4000</v>
      </c>
      <c r="AF21" s="17">
        <v>1121</v>
      </c>
      <c r="AG21" s="17">
        <v>372</v>
      </c>
      <c r="AH21" s="17">
        <v>0</v>
      </c>
      <c r="AI21" s="14" t="s">
        <v>43</v>
      </c>
    </row>
    <row r="22" spans="1:35" ht="16.5" customHeight="1">
      <c r="A22">
        <v>1772</v>
      </c>
      <c r="B22" s="12" t="str">
        <f t="shared" si="0"/>
        <v>ZeroZero</v>
      </c>
      <c r="C22" s="13" t="s">
        <v>159</v>
      </c>
      <c r="D22" s="14" t="s">
        <v>156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5000</v>
      </c>
      <c r="N22" s="18" t="s">
        <v>53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5000</v>
      </c>
      <c r="U22" s="17">
        <v>0</v>
      </c>
      <c r="V22" s="17">
        <v>0</v>
      </c>
      <c r="W22" s="17">
        <v>0</v>
      </c>
      <c r="X22" s="20">
        <v>5000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42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4071</v>
      </c>
      <c r="B23" s="12" t="str">
        <f t="shared" si="0"/>
        <v>OverStock</v>
      </c>
      <c r="C23" s="13" t="s">
        <v>97</v>
      </c>
      <c r="D23" s="14" t="s">
        <v>52</v>
      </c>
      <c r="E23" s="15">
        <f t="shared" si="1"/>
        <v>19</v>
      </c>
      <c r="F23" s="16">
        <f t="shared" si="2"/>
        <v>22.5</v>
      </c>
      <c r="G23" s="16">
        <f t="shared" si="3"/>
        <v>11</v>
      </c>
      <c r="H23" s="16">
        <f t="shared" si="4"/>
        <v>13</v>
      </c>
      <c r="I23" s="25" t="str">
        <f>IFERROR(VLOOKUP(C23,#REF!,8,FALSE),"")</f>
        <v/>
      </c>
      <c r="J23" s="17">
        <v>33000</v>
      </c>
      <c r="K23" s="17">
        <v>33000</v>
      </c>
      <c r="L23" s="25" t="str">
        <f>IFERROR(VLOOKUP(C23,#REF!,11,FALSE),"")</f>
        <v/>
      </c>
      <c r="M23" s="17">
        <v>57000</v>
      </c>
      <c r="N23" s="18" t="s">
        <v>53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33000</v>
      </c>
      <c r="U23" s="17">
        <v>0</v>
      </c>
      <c r="V23" s="17">
        <v>24000</v>
      </c>
      <c r="W23" s="17">
        <v>0</v>
      </c>
      <c r="X23" s="20">
        <v>90000</v>
      </c>
      <c r="Y23" s="16">
        <v>42</v>
      </c>
      <c r="Z23" s="21">
        <v>49.7</v>
      </c>
      <c r="AA23" s="20">
        <v>3000</v>
      </c>
      <c r="AB23" s="17">
        <v>2535</v>
      </c>
      <c r="AC23" s="22">
        <v>0.8</v>
      </c>
      <c r="AD23" s="23">
        <f t="shared" si="5"/>
        <v>100</v>
      </c>
      <c r="AE23" s="17">
        <v>7138</v>
      </c>
      <c r="AF23" s="17">
        <v>11702</v>
      </c>
      <c r="AG23" s="17">
        <v>8066</v>
      </c>
      <c r="AH23" s="17">
        <v>11442</v>
      </c>
      <c r="AI23" s="14" t="s">
        <v>43</v>
      </c>
    </row>
    <row r="24" spans="1:35" ht="16.5" customHeight="1">
      <c r="A24">
        <v>4072</v>
      </c>
      <c r="B24" s="12" t="str">
        <f t="shared" si="0"/>
        <v>OverStock</v>
      </c>
      <c r="C24" s="13" t="s">
        <v>224</v>
      </c>
      <c r="D24" s="14" t="s">
        <v>41</v>
      </c>
      <c r="E24" s="15">
        <f t="shared" si="1"/>
        <v>215.7</v>
      </c>
      <c r="F24" s="16">
        <f t="shared" si="2"/>
        <v>21.6</v>
      </c>
      <c r="G24" s="16">
        <f t="shared" si="3"/>
        <v>127.8</v>
      </c>
      <c r="H24" s="16">
        <f t="shared" si="4"/>
        <v>12.8</v>
      </c>
      <c r="I24" s="25" t="str">
        <f>IFERROR(VLOOKUP(C24,#REF!,8,FALSE),"")</f>
        <v/>
      </c>
      <c r="J24" s="17">
        <v>40000</v>
      </c>
      <c r="K24" s="17">
        <v>40000</v>
      </c>
      <c r="L24" s="25" t="str">
        <f>IFERROR(VLOOKUP(C24,#REF!,11,FALSE),"")</f>
        <v/>
      </c>
      <c r="M24" s="17">
        <v>67500</v>
      </c>
      <c r="N24" s="18" t="s">
        <v>45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45000</v>
      </c>
      <c r="U24" s="17">
        <v>5000</v>
      </c>
      <c r="V24" s="17">
        <v>17500</v>
      </c>
      <c r="W24" s="17">
        <v>0</v>
      </c>
      <c r="X24" s="20">
        <v>107500</v>
      </c>
      <c r="Y24" s="16">
        <v>343.5</v>
      </c>
      <c r="Z24" s="21">
        <v>34.4</v>
      </c>
      <c r="AA24" s="20">
        <v>313</v>
      </c>
      <c r="AB24" s="17">
        <v>3124</v>
      </c>
      <c r="AC24" s="22">
        <v>10</v>
      </c>
      <c r="AD24" s="23">
        <f t="shared" si="5"/>
        <v>150</v>
      </c>
      <c r="AE24" s="17">
        <v>22500</v>
      </c>
      <c r="AF24" s="17">
        <v>1280</v>
      </c>
      <c r="AG24" s="17">
        <v>4340</v>
      </c>
      <c r="AH24" s="17">
        <v>5640</v>
      </c>
      <c r="AI24" s="14" t="s">
        <v>43</v>
      </c>
    </row>
    <row r="25" spans="1:35" ht="16.5" customHeight="1">
      <c r="A25">
        <v>1773</v>
      </c>
      <c r="B25" s="12" t="str">
        <f t="shared" si="0"/>
        <v>ZeroZero</v>
      </c>
      <c r="C25" s="13" t="s">
        <v>104</v>
      </c>
      <c r="D25" s="14" t="s">
        <v>52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35000</v>
      </c>
      <c r="K25" s="17">
        <v>35000</v>
      </c>
      <c r="L25" s="25" t="str">
        <f>IFERROR(VLOOKUP(C25,#REF!,11,FALSE),"")</f>
        <v/>
      </c>
      <c r="M25" s="17">
        <v>75000</v>
      </c>
      <c r="N25" s="18" t="s">
        <v>53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75000</v>
      </c>
      <c r="U25" s="17">
        <v>0</v>
      </c>
      <c r="V25" s="17">
        <v>0</v>
      </c>
      <c r="W25" s="17">
        <v>0</v>
      </c>
      <c r="X25" s="20">
        <v>110000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6546</v>
      </c>
      <c r="B26" s="12" t="str">
        <f t="shared" si="0"/>
        <v>OverStock</v>
      </c>
      <c r="C26" s="13" t="s">
        <v>96</v>
      </c>
      <c r="D26" s="14" t="s">
        <v>52</v>
      </c>
      <c r="E26" s="15">
        <f t="shared" si="1"/>
        <v>23</v>
      </c>
      <c r="F26" s="16">
        <f t="shared" si="2"/>
        <v>24.1</v>
      </c>
      <c r="G26" s="16">
        <f t="shared" si="3"/>
        <v>15</v>
      </c>
      <c r="H26" s="16">
        <f t="shared" si="4"/>
        <v>15.7</v>
      </c>
      <c r="I26" s="25" t="str">
        <f>IFERROR(VLOOKUP(C26,#REF!,8,FALSE),"")</f>
        <v/>
      </c>
      <c r="J26" s="17">
        <v>45000</v>
      </c>
      <c r="K26" s="17">
        <v>27000</v>
      </c>
      <c r="L26" s="25" t="str">
        <f>IFERROR(VLOOKUP(C26,#REF!,11,FALSE),"")</f>
        <v/>
      </c>
      <c r="M26" s="17">
        <v>69000</v>
      </c>
      <c r="N26" s="18" t="s">
        <v>53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51000</v>
      </c>
      <c r="U26" s="17">
        <v>0</v>
      </c>
      <c r="V26" s="17">
        <v>18000</v>
      </c>
      <c r="W26" s="17">
        <v>0</v>
      </c>
      <c r="X26" s="20">
        <v>114000</v>
      </c>
      <c r="Y26" s="16">
        <v>44</v>
      </c>
      <c r="Z26" s="21">
        <v>46</v>
      </c>
      <c r="AA26" s="20">
        <v>3000</v>
      </c>
      <c r="AB26" s="17">
        <v>2868</v>
      </c>
      <c r="AC26" s="22">
        <v>1</v>
      </c>
      <c r="AD26" s="23">
        <f t="shared" si="5"/>
        <v>100</v>
      </c>
      <c r="AE26" s="17">
        <v>10138</v>
      </c>
      <c r="AF26" s="17">
        <v>11702</v>
      </c>
      <c r="AG26" s="17">
        <v>8066</v>
      </c>
      <c r="AH26" s="17">
        <v>11442</v>
      </c>
      <c r="AI26" s="14" t="s">
        <v>43</v>
      </c>
    </row>
    <row r="27" spans="1:35" ht="16.5" customHeight="1">
      <c r="A27">
        <v>1775</v>
      </c>
      <c r="B27" s="12" t="str">
        <f t="shared" si="0"/>
        <v>ZeroZero</v>
      </c>
      <c r="C27" s="13" t="s">
        <v>229</v>
      </c>
      <c r="D27" s="14" t="s">
        <v>41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94000</v>
      </c>
      <c r="N27" s="18" t="s">
        <v>45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92000</v>
      </c>
      <c r="U27" s="17">
        <v>0</v>
      </c>
      <c r="V27" s="17">
        <v>2000</v>
      </c>
      <c r="W27" s="17">
        <v>0</v>
      </c>
      <c r="X27" s="20">
        <v>94000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4073</v>
      </c>
      <c r="B28" s="12" t="str">
        <f t="shared" si="0"/>
        <v>ZeroZero</v>
      </c>
      <c r="C28" s="13" t="s">
        <v>62</v>
      </c>
      <c r="D28" s="14" t="s">
        <v>52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117000</v>
      </c>
      <c r="K28" s="17">
        <v>45000</v>
      </c>
      <c r="L28" s="25" t="str">
        <f>IFERROR(VLOOKUP(C28,#REF!,11,FALSE),"")</f>
        <v/>
      </c>
      <c r="M28" s="17">
        <v>84000</v>
      </c>
      <c r="N28" s="18" t="s">
        <v>53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84000</v>
      </c>
      <c r="U28" s="17">
        <v>0</v>
      </c>
      <c r="V28" s="17">
        <v>0</v>
      </c>
      <c r="W28" s="17">
        <v>0</v>
      </c>
      <c r="X28" s="20">
        <v>201000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42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1777</v>
      </c>
      <c r="B29" s="12" t="str">
        <f t="shared" si="0"/>
        <v>OverStock</v>
      </c>
      <c r="C29" s="13" t="s">
        <v>199</v>
      </c>
      <c r="D29" s="14" t="s">
        <v>41</v>
      </c>
      <c r="E29" s="15">
        <f t="shared" si="1"/>
        <v>13.4</v>
      </c>
      <c r="F29" s="16">
        <f t="shared" si="2"/>
        <v>15</v>
      </c>
      <c r="G29" s="16">
        <f t="shared" si="3"/>
        <v>13</v>
      </c>
      <c r="H29" s="16">
        <f t="shared" si="4"/>
        <v>14.7</v>
      </c>
      <c r="I29" s="25" t="str">
        <f>IFERROR(VLOOKUP(C29,#REF!,8,FALSE),"")</f>
        <v/>
      </c>
      <c r="J29" s="17">
        <v>357000</v>
      </c>
      <c r="K29" s="17">
        <v>357000</v>
      </c>
      <c r="L29" s="25" t="str">
        <f>IFERROR(VLOOKUP(C29,#REF!,11,FALSE),"")</f>
        <v/>
      </c>
      <c r="M29" s="17">
        <v>366000</v>
      </c>
      <c r="N29" s="18" t="s">
        <v>45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216000</v>
      </c>
      <c r="U29" s="17">
        <v>0</v>
      </c>
      <c r="V29" s="17">
        <v>150000</v>
      </c>
      <c r="W29" s="17">
        <v>0</v>
      </c>
      <c r="X29" s="20">
        <v>723000</v>
      </c>
      <c r="Y29" s="16">
        <v>26.4</v>
      </c>
      <c r="Z29" s="21">
        <v>29.7</v>
      </c>
      <c r="AA29" s="20">
        <v>27375</v>
      </c>
      <c r="AB29" s="17">
        <v>24364</v>
      </c>
      <c r="AC29" s="22">
        <v>0.9</v>
      </c>
      <c r="AD29" s="23">
        <f t="shared" si="5"/>
        <v>100</v>
      </c>
      <c r="AE29" s="17">
        <v>90830</v>
      </c>
      <c r="AF29" s="17">
        <v>90691</v>
      </c>
      <c r="AG29" s="17">
        <v>77495</v>
      </c>
      <c r="AH29" s="17">
        <v>125971</v>
      </c>
      <c r="AI29" s="14" t="s">
        <v>43</v>
      </c>
    </row>
    <row r="30" spans="1:35" ht="16.5" customHeight="1">
      <c r="A30">
        <v>1778</v>
      </c>
      <c r="B30" s="12" t="str">
        <f t="shared" si="0"/>
        <v>OverStock</v>
      </c>
      <c r="C30" s="13" t="s">
        <v>226</v>
      </c>
      <c r="D30" s="14" t="s">
        <v>41</v>
      </c>
      <c r="E30" s="15">
        <f t="shared" si="1"/>
        <v>68</v>
      </c>
      <c r="F30" s="16">
        <f t="shared" si="2"/>
        <v>19.899999999999999</v>
      </c>
      <c r="G30" s="16">
        <f t="shared" si="3"/>
        <v>28</v>
      </c>
      <c r="H30" s="16">
        <f t="shared" si="4"/>
        <v>8.1999999999999993</v>
      </c>
      <c r="I30" s="25" t="str">
        <f>IFERROR(VLOOKUP(C30,#REF!,8,FALSE),"")</f>
        <v/>
      </c>
      <c r="J30" s="17">
        <v>14000</v>
      </c>
      <c r="K30" s="17">
        <v>14000</v>
      </c>
      <c r="L30" s="25" t="str">
        <f>IFERROR(VLOOKUP(C30,#REF!,11,FALSE),"")</f>
        <v/>
      </c>
      <c r="M30" s="17">
        <v>34000</v>
      </c>
      <c r="N30" s="18" t="s">
        <v>45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26000</v>
      </c>
      <c r="U30" s="17">
        <v>0</v>
      </c>
      <c r="V30" s="17">
        <v>8000</v>
      </c>
      <c r="W30" s="17">
        <v>0</v>
      </c>
      <c r="X30" s="20">
        <v>48000</v>
      </c>
      <c r="Y30" s="16">
        <v>96</v>
      </c>
      <c r="Z30" s="21">
        <v>28.1</v>
      </c>
      <c r="AA30" s="20">
        <v>500</v>
      </c>
      <c r="AB30" s="17">
        <v>1708</v>
      </c>
      <c r="AC30" s="22">
        <v>3.4</v>
      </c>
      <c r="AD30" s="23">
        <f t="shared" si="5"/>
        <v>150</v>
      </c>
      <c r="AE30" s="17">
        <v>9523</v>
      </c>
      <c r="AF30" s="17">
        <v>7488</v>
      </c>
      <c r="AG30" s="17">
        <v>6323</v>
      </c>
      <c r="AH30" s="17">
        <v>0</v>
      </c>
      <c r="AI30" s="14" t="s">
        <v>43</v>
      </c>
    </row>
    <row r="31" spans="1:35" ht="16.5" customHeight="1">
      <c r="A31">
        <v>1780</v>
      </c>
      <c r="B31" s="12" t="str">
        <f t="shared" si="0"/>
        <v>OverStock</v>
      </c>
      <c r="C31" s="13" t="s">
        <v>273</v>
      </c>
      <c r="D31" s="14" t="s">
        <v>41</v>
      </c>
      <c r="E31" s="15">
        <f t="shared" si="1"/>
        <v>192</v>
      </c>
      <c r="F31" s="16">
        <f t="shared" si="2"/>
        <v>12.2</v>
      </c>
      <c r="G31" s="16">
        <f t="shared" si="3"/>
        <v>168</v>
      </c>
      <c r="H31" s="16">
        <f t="shared" si="4"/>
        <v>10.6</v>
      </c>
      <c r="I31" s="25" t="str">
        <f>IFERROR(VLOOKUP(C31,#REF!,8,FALSE),"")</f>
        <v/>
      </c>
      <c r="J31" s="17">
        <v>63000</v>
      </c>
      <c r="K31" s="17">
        <v>39000</v>
      </c>
      <c r="L31" s="25" t="str">
        <f>IFERROR(VLOOKUP(C31,#REF!,11,FALSE),"")</f>
        <v/>
      </c>
      <c r="M31" s="17">
        <v>72000</v>
      </c>
      <c r="N31" s="18" t="s">
        <v>45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63000</v>
      </c>
      <c r="U31" s="17">
        <v>0</v>
      </c>
      <c r="V31" s="17">
        <v>9000</v>
      </c>
      <c r="W31" s="17">
        <v>0</v>
      </c>
      <c r="X31" s="20">
        <v>135000</v>
      </c>
      <c r="Y31" s="16">
        <v>360</v>
      </c>
      <c r="Z31" s="21">
        <v>22.8</v>
      </c>
      <c r="AA31" s="20">
        <v>375</v>
      </c>
      <c r="AB31" s="17">
        <v>5923</v>
      </c>
      <c r="AC31" s="22">
        <v>15.8</v>
      </c>
      <c r="AD31" s="23">
        <f t="shared" si="5"/>
        <v>150</v>
      </c>
      <c r="AE31" s="17">
        <v>31506</v>
      </c>
      <c r="AF31" s="17">
        <v>29803</v>
      </c>
      <c r="AG31" s="17">
        <v>19252</v>
      </c>
      <c r="AH31" s="17">
        <v>0</v>
      </c>
      <c r="AI31" s="14" t="s">
        <v>43</v>
      </c>
    </row>
    <row r="32" spans="1:35" ht="16.5" customHeight="1">
      <c r="A32">
        <v>2809</v>
      </c>
      <c r="B32" s="12" t="str">
        <f t="shared" si="0"/>
        <v>FCST</v>
      </c>
      <c r="C32" s="13" t="s">
        <v>256</v>
      </c>
      <c r="D32" s="14" t="s">
        <v>41</v>
      </c>
      <c r="E32" s="15" t="str">
        <f t="shared" si="1"/>
        <v>前八週無拉料</v>
      </c>
      <c r="F32" s="16">
        <f t="shared" si="2"/>
        <v>15.4</v>
      </c>
      <c r="G32" s="16" t="str">
        <f t="shared" si="3"/>
        <v>--</v>
      </c>
      <c r="H32" s="16">
        <f t="shared" si="4"/>
        <v>15.4</v>
      </c>
      <c r="I32" s="25" t="str">
        <f>IFERROR(VLOOKUP(C32,#REF!,8,FALSE),"")</f>
        <v/>
      </c>
      <c r="J32" s="17">
        <v>50000</v>
      </c>
      <c r="K32" s="17">
        <v>50000</v>
      </c>
      <c r="L32" s="25" t="str">
        <f>IFERROR(VLOOKUP(C32,#REF!,11,FALSE),"")</f>
        <v/>
      </c>
      <c r="M32" s="17">
        <v>50000</v>
      </c>
      <c r="N32" s="18" t="s">
        <v>45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30000</v>
      </c>
      <c r="U32" s="17">
        <v>20000</v>
      </c>
      <c r="V32" s="17">
        <v>0</v>
      </c>
      <c r="W32" s="17">
        <v>0</v>
      </c>
      <c r="X32" s="20">
        <v>100000</v>
      </c>
      <c r="Y32" s="16" t="s">
        <v>39</v>
      </c>
      <c r="Z32" s="21">
        <v>30.7</v>
      </c>
      <c r="AA32" s="20">
        <v>0</v>
      </c>
      <c r="AB32" s="17">
        <v>3257</v>
      </c>
      <c r="AC32" s="22" t="s">
        <v>64</v>
      </c>
      <c r="AD32" s="23" t="str">
        <f t="shared" si="5"/>
        <v>F</v>
      </c>
      <c r="AE32" s="17">
        <v>20000</v>
      </c>
      <c r="AF32" s="17">
        <v>2945</v>
      </c>
      <c r="AG32" s="17">
        <v>6365</v>
      </c>
      <c r="AH32" s="17">
        <v>7815</v>
      </c>
      <c r="AI32" s="14" t="s">
        <v>43</v>
      </c>
    </row>
    <row r="33" spans="1:35" ht="16.5" customHeight="1">
      <c r="A33">
        <v>5492</v>
      </c>
      <c r="B33" s="12" t="str">
        <f t="shared" si="0"/>
        <v>OverStock</v>
      </c>
      <c r="C33" s="13" t="s">
        <v>74</v>
      </c>
      <c r="D33" s="14" t="s">
        <v>52</v>
      </c>
      <c r="E33" s="15">
        <f t="shared" si="1"/>
        <v>11.2</v>
      </c>
      <c r="F33" s="16">
        <f t="shared" si="2"/>
        <v>9.6</v>
      </c>
      <c r="G33" s="16">
        <f t="shared" si="3"/>
        <v>9.6</v>
      </c>
      <c r="H33" s="16">
        <f t="shared" si="4"/>
        <v>8.1999999999999993</v>
      </c>
      <c r="I33" s="25" t="str">
        <f>IFERROR(VLOOKUP(C33,#REF!,8,FALSE),"")</f>
        <v/>
      </c>
      <c r="J33" s="17">
        <v>18000</v>
      </c>
      <c r="K33" s="17">
        <v>18000</v>
      </c>
      <c r="L33" s="25" t="str">
        <f>IFERROR(VLOOKUP(C33,#REF!,11,FALSE),"")</f>
        <v/>
      </c>
      <c r="M33" s="17">
        <v>21000</v>
      </c>
      <c r="N33" s="18" t="s">
        <v>53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9000</v>
      </c>
      <c r="U33" s="17">
        <v>0</v>
      </c>
      <c r="V33" s="17">
        <v>12000</v>
      </c>
      <c r="W33" s="17">
        <v>0</v>
      </c>
      <c r="X33" s="20">
        <v>39000</v>
      </c>
      <c r="Y33" s="16">
        <v>20.8</v>
      </c>
      <c r="Z33" s="21">
        <v>17.8</v>
      </c>
      <c r="AA33" s="20">
        <v>1875</v>
      </c>
      <c r="AB33" s="17">
        <v>2190</v>
      </c>
      <c r="AC33" s="22">
        <v>1.2</v>
      </c>
      <c r="AD33" s="23">
        <f t="shared" si="5"/>
        <v>100</v>
      </c>
      <c r="AE33" s="17">
        <v>13131</v>
      </c>
      <c r="AF33" s="17">
        <v>5312</v>
      </c>
      <c r="AG33" s="17">
        <v>2610</v>
      </c>
      <c r="AH33" s="17">
        <v>3338</v>
      </c>
      <c r="AI33" s="14" t="s">
        <v>43</v>
      </c>
    </row>
    <row r="34" spans="1:35" ht="16.5" customHeight="1">
      <c r="A34">
        <v>3235</v>
      </c>
      <c r="B34" s="12" t="str">
        <f t="shared" si="0"/>
        <v>OverStock</v>
      </c>
      <c r="C34" s="13" t="s">
        <v>266</v>
      </c>
      <c r="D34" s="14" t="s">
        <v>41</v>
      </c>
      <c r="E34" s="15">
        <f t="shared" si="1"/>
        <v>54.7</v>
      </c>
      <c r="F34" s="16">
        <f t="shared" si="2"/>
        <v>35.6</v>
      </c>
      <c r="G34" s="16">
        <f t="shared" si="3"/>
        <v>13.3</v>
      </c>
      <c r="H34" s="16">
        <f t="shared" si="4"/>
        <v>8.6999999999999993</v>
      </c>
      <c r="I34" s="25" t="str">
        <f>IFERROR(VLOOKUP(C34,#REF!,8,FALSE),"")</f>
        <v/>
      </c>
      <c r="J34" s="17">
        <v>30000</v>
      </c>
      <c r="K34" s="17">
        <v>30000</v>
      </c>
      <c r="L34" s="25" t="str">
        <f>IFERROR(VLOOKUP(C34,#REF!,11,FALSE),"")</f>
        <v/>
      </c>
      <c r="M34" s="17">
        <v>123000</v>
      </c>
      <c r="N34" s="18" t="s">
        <v>45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72000</v>
      </c>
      <c r="U34" s="17">
        <v>0</v>
      </c>
      <c r="V34" s="17">
        <v>51000</v>
      </c>
      <c r="W34" s="17">
        <v>0</v>
      </c>
      <c r="X34" s="20">
        <v>153000</v>
      </c>
      <c r="Y34" s="16">
        <v>68</v>
      </c>
      <c r="Z34" s="21">
        <v>44.3</v>
      </c>
      <c r="AA34" s="20">
        <v>2250</v>
      </c>
      <c r="AB34" s="17">
        <v>3453</v>
      </c>
      <c r="AC34" s="22">
        <v>1.5</v>
      </c>
      <c r="AD34" s="23">
        <f t="shared" si="5"/>
        <v>100</v>
      </c>
      <c r="AE34" s="17">
        <v>7545</v>
      </c>
      <c r="AF34" s="17">
        <v>15894</v>
      </c>
      <c r="AG34" s="17">
        <v>15918</v>
      </c>
      <c r="AH34" s="17">
        <v>26325</v>
      </c>
      <c r="AI34" s="14" t="s">
        <v>43</v>
      </c>
    </row>
    <row r="35" spans="1:35" ht="16.5" customHeight="1">
      <c r="A35">
        <v>2891</v>
      </c>
      <c r="B35" s="12" t="str">
        <f t="shared" si="0"/>
        <v>OverStock</v>
      </c>
      <c r="C35" s="13" t="s">
        <v>123</v>
      </c>
      <c r="D35" s="14" t="s">
        <v>52</v>
      </c>
      <c r="E35" s="15">
        <f t="shared" si="1"/>
        <v>32</v>
      </c>
      <c r="F35" s="16">
        <f t="shared" si="2"/>
        <v>21.9</v>
      </c>
      <c r="G35" s="16">
        <f t="shared" si="3"/>
        <v>720</v>
      </c>
      <c r="H35" s="16">
        <f t="shared" si="4"/>
        <v>492.7</v>
      </c>
      <c r="I35" s="25" t="str">
        <f>IFERROR(VLOOKUP(C35,#REF!,8,FALSE),"")</f>
        <v/>
      </c>
      <c r="J35" s="17">
        <v>270000</v>
      </c>
      <c r="K35" s="17">
        <v>267000</v>
      </c>
      <c r="L35" s="25" t="str">
        <f>IFERROR(VLOOKUP(C35,#REF!,11,FALSE),"")</f>
        <v/>
      </c>
      <c r="M35" s="17">
        <v>12000</v>
      </c>
      <c r="N35" s="18" t="s">
        <v>53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0</v>
      </c>
      <c r="U35" s="17">
        <v>0</v>
      </c>
      <c r="V35" s="17">
        <v>12000</v>
      </c>
      <c r="W35" s="17">
        <v>0</v>
      </c>
      <c r="X35" s="20">
        <v>282000</v>
      </c>
      <c r="Y35" s="16">
        <v>752</v>
      </c>
      <c r="Z35" s="21">
        <v>514.6</v>
      </c>
      <c r="AA35" s="20">
        <v>375</v>
      </c>
      <c r="AB35" s="17">
        <v>548</v>
      </c>
      <c r="AC35" s="22">
        <v>1.5</v>
      </c>
      <c r="AD35" s="23">
        <f t="shared" si="5"/>
        <v>100</v>
      </c>
      <c r="AE35" s="17">
        <v>3429</v>
      </c>
      <c r="AF35" s="17">
        <v>981</v>
      </c>
      <c r="AG35" s="17">
        <v>957</v>
      </c>
      <c r="AH35" s="17">
        <v>1754</v>
      </c>
      <c r="AI35" s="14" t="s">
        <v>43</v>
      </c>
    </row>
    <row r="36" spans="1:35" ht="16.5" customHeight="1">
      <c r="A36">
        <v>1784</v>
      </c>
      <c r="B36" s="12" t="str">
        <f t="shared" si="0"/>
        <v>OverStock</v>
      </c>
      <c r="C36" s="13" t="s">
        <v>234</v>
      </c>
      <c r="D36" s="14" t="s">
        <v>41</v>
      </c>
      <c r="E36" s="15">
        <f t="shared" si="1"/>
        <v>56</v>
      </c>
      <c r="F36" s="16" t="str">
        <f t="shared" si="2"/>
        <v>--</v>
      </c>
      <c r="G36" s="16">
        <f t="shared" si="3"/>
        <v>120</v>
      </c>
      <c r="H36" s="16" t="str">
        <f t="shared" si="4"/>
        <v>--</v>
      </c>
      <c r="I36" s="25" t="str">
        <f>IFERROR(VLOOKUP(C36,#REF!,8,FALSE),"")</f>
        <v/>
      </c>
      <c r="J36" s="17">
        <v>30000</v>
      </c>
      <c r="K36" s="17">
        <v>24000</v>
      </c>
      <c r="L36" s="25" t="str">
        <f>IFERROR(VLOOKUP(C36,#REF!,11,FALSE),"")</f>
        <v/>
      </c>
      <c r="M36" s="17">
        <v>14000</v>
      </c>
      <c r="N36" s="18" t="s">
        <v>45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14000</v>
      </c>
      <c r="U36" s="17">
        <v>0</v>
      </c>
      <c r="V36" s="17">
        <v>0</v>
      </c>
      <c r="W36" s="17">
        <v>0</v>
      </c>
      <c r="X36" s="20">
        <v>44000</v>
      </c>
      <c r="Y36" s="16">
        <v>176</v>
      </c>
      <c r="Z36" s="21" t="s">
        <v>39</v>
      </c>
      <c r="AA36" s="20">
        <v>250</v>
      </c>
      <c r="AB36" s="17" t="s">
        <v>39</v>
      </c>
      <c r="AC36" s="22" t="s">
        <v>42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9333</v>
      </c>
      <c r="B37" s="12" t="str">
        <f t="shared" si="0"/>
        <v>ZeroZero</v>
      </c>
      <c r="C37" s="13" t="s">
        <v>86</v>
      </c>
      <c r="D37" s="14" t="s">
        <v>52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6000</v>
      </c>
      <c r="N37" s="18" t="s">
        <v>53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6000</v>
      </c>
      <c r="U37" s="17">
        <v>0</v>
      </c>
      <c r="V37" s="17">
        <v>0</v>
      </c>
      <c r="W37" s="17">
        <v>0</v>
      </c>
      <c r="X37" s="20">
        <v>6000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1786</v>
      </c>
      <c r="B38" s="12" t="str">
        <f t="shared" si="0"/>
        <v>ZeroZero</v>
      </c>
      <c r="C38" s="13" t="s">
        <v>290</v>
      </c>
      <c r="D38" s="14" t="s">
        <v>289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5000</v>
      </c>
      <c r="N38" s="18" t="s">
        <v>53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5000</v>
      </c>
      <c r="U38" s="17">
        <v>0</v>
      </c>
      <c r="V38" s="17">
        <v>0</v>
      </c>
      <c r="W38" s="17">
        <v>0</v>
      </c>
      <c r="X38" s="20">
        <v>5000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42</v>
      </c>
      <c r="AD38" s="23" t="str">
        <f t="shared" si="5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4074</v>
      </c>
      <c r="B39" s="12" t="str">
        <f t="shared" si="0"/>
        <v>FCST</v>
      </c>
      <c r="C39" s="13" t="s">
        <v>177</v>
      </c>
      <c r="D39" s="14" t="s">
        <v>41</v>
      </c>
      <c r="E39" s="15" t="str">
        <f t="shared" si="1"/>
        <v>前八週無拉料</v>
      </c>
      <c r="F39" s="16">
        <f t="shared" si="2"/>
        <v>13</v>
      </c>
      <c r="G39" s="16" t="str">
        <f t="shared" si="3"/>
        <v>--</v>
      </c>
      <c r="H39" s="16">
        <f t="shared" si="4"/>
        <v>11.9</v>
      </c>
      <c r="I39" s="25" t="str">
        <f>IFERROR(VLOOKUP(C39,#REF!,8,FALSE),"")</f>
        <v/>
      </c>
      <c r="J39" s="17">
        <v>88000</v>
      </c>
      <c r="K39" s="17">
        <v>56000</v>
      </c>
      <c r="L39" s="25" t="str">
        <f>IFERROR(VLOOKUP(C39,#REF!,11,FALSE),"")</f>
        <v/>
      </c>
      <c r="M39" s="17">
        <v>96000</v>
      </c>
      <c r="N39" s="18" t="s">
        <v>45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40000</v>
      </c>
      <c r="U39" s="17">
        <v>0</v>
      </c>
      <c r="V39" s="17">
        <v>56000</v>
      </c>
      <c r="W39" s="17">
        <v>0</v>
      </c>
      <c r="X39" s="20">
        <v>184000</v>
      </c>
      <c r="Y39" s="16" t="s">
        <v>39</v>
      </c>
      <c r="Z39" s="21">
        <v>24.9</v>
      </c>
      <c r="AA39" s="20">
        <v>0</v>
      </c>
      <c r="AB39" s="17">
        <v>7402</v>
      </c>
      <c r="AC39" s="22" t="s">
        <v>64</v>
      </c>
      <c r="AD39" s="23" t="str">
        <f t="shared" si="5"/>
        <v>F</v>
      </c>
      <c r="AE39" s="17">
        <v>48000</v>
      </c>
      <c r="AF39" s="17">
        <v>5890</v>
      </c>
      <c r="AG39" s="17">
        <v>12730</v>
      </c>
      <c r="AH39" s="17">
        <v>15630</v>
      </c>
      <c r="AI39" s="14" t="s">
        <v>43</v>
      </c>
    </row>
    <row r="40" spans="1:35" ht="16.5" customHeight="1">
      <c r="A40">
        <v>1787</v>
      </c>
      <c r="B40" s="12" t="str">
        <f t="shared" si="0"/>
        <v>ZeroZero</v>
      </c>
      <c r="C40" s="13" t="s">
        <v>129</v>
      </c>
      <c r="D40" s="14" t="s">
        <v>52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60000</v>
      </c>
      <c r="N40" s="18" t="s">
        <v>53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0</v>
      </c>
      <c r="U40" s="17">
        <v>0</v>
      </c>
      <c r="V40" s="17">
        <v>60000</v>
      </c>
      <c r="W40" s="17">
        <v>0</v>
      </c>
      <c r="X40" s="20">
        <v>60000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42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9340</v>
      </c>
      <c r="B41" s="12" t="str">
        <f t="shared" si="0"/>
        <v>OverStock</v>
      </c>
      <c r="C41" s="13" t="s">
        <v>263</v>
      </c>
      <c r="D41" s="14" t="s">
        <v>41</v>
      </c>
      <c r="E41" s="15">
        <f t="shared" si="1"/>
        <v>12.3</v>
      </c>
      <c r="F41" s="16">
        <f t="shared" si="2"/>
        <v>10.5</v>
      </c>
      <c r="G41" s="16">
        <f t="shared" si="3"/>
        <v>58.5</v>
      </c>
      <c r="H41" s="16">
        <f t="shared" si="4"/>
        <v>49.9</v>
      </c>
      <c r="I41" s="25" t="str">
        <f>IFERROR(VLOOKUP(C41,#REF!,8,FALSE),"")</f>
        <v/>
      </c>
      <c r="J41" s="17">
        <v>285000</v>
      </c>
      <c r="K41" s="17">
        <v>285000</v>
      </c>
      <c r="L41" s="25" t="str">
        <f>IFERROR(VLOOKUP(C41,#REF!,11,FALSE),"")</f>
        <v/>
      </c>
      <c r="M41" s="17">
        <v>60000</v>
      </c>
      <c r="N41" s="18" t="s">
        <v>45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27000</v>
      </c>
      <c r="U41" s="17">
        <v>0</v>
      </c>
      <c r="V41" s="17">
        <v>33000</v>
      </c>
      <c r="W41" s="17">
        <v>0</v>
      </c>
      <c r="X41" s="20">
        <v>345000</v>
      </c>
      <c r="Y41" s="16">
        <v>70.8</v>
      </c>
      <c r="Z41" s="21">
        <v>60.4</v>
      </c>
      <c r="AA41" s="20">
        <v>4875</v>
      </c>
      <c r="AB41" s="17">
        <v>5713</v>
      </c>
      <c r="AC41" s="22">
        <v>1.2</v>
      </c>
      <c r="AD41" s="23">
        <f t="shared" si="5"/>
        <v>100</v>
      </c>
      <c r="AE41" s="17">
        <v>39623</v>
      </c>
      <c r="AF41" s="17">
        <v>29848</v>
      </c>
      <c r="AG41" s="17">
        <v>20417</v>
      </c>
      <c r="AH41" s="17">
        <v>0</v>
      </c>
      <c r="AI41" s="14" t="s">
        <v>43</v>
      </c>
    </row>
    <row r="42" spans="1:35" ht="16.5" customHeight="1">
      <c r="A42">
        <v>1788</v>
      </c>
      <c r="B42" s="12" t="str">
        <f t="shared" si="0"/>
        <v>ZeroZero</v>
      </c>
      <c r="C42" s="13" t="s">
        <v>98</v>
      </c>
      <c r="D42" s="14" t="s">
        <v>52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9000</v>
      </c>
      <c r="N42" s="18" t="s">
        <v>53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0</v>
      </c>
      <c r="U42" s="17">
        <v>0</v>
      </c>
      <c r="V42" s="17">
        <v>9000</v>
      </c>
      <c r="W42" s="17">
        <v>0</v>
      </c>
      <c r="X42" s="20">
        <v>9000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8911</v>
      </c>
      <c r="B43" s="12" t="str">
        <f t="shared" si="0"/>
        <v>OverStock</v>
      </c>
      <c r="C43" s="13" t="s">
        <v>146</v>
      </c>
      <c r="D43" s="14" t="s">
        <v>41</v>
      </c>
      <c r="E43" s="15">
        <f t="shared" si="1"/>
        <v>24</v>
      </c>
      <c r="F43" s="16">
        <f t="shared" si="2"/>
        <v>12.6</v>
      </c>
      <c r="G43" s="16">
        <f t="shared" si="3"/>
        <v>16</v>
      </c>
      <c r="H43" s="16">
        <f t="shared" si="4"/>
        <v>8.4</v>
      </c>
      <c r="I43" s="25" t="str">
        <f>IFERROR(VLOOKUP(C43,#REF!,8,FALSE),"")</f>
        <v/>
      </c>
      <c r="J43" s="17">
        <v>6000</v>
      </c>
      <c r="K43" s="17">
        <v>0</v>
      </c>
      <c r="L43" s="25" t="str">
        <f>IFERROR(VLOOKUP(C43,#REF!,11,FALSE),"")</f>
        <v/>
      </c>
      <c r="M43" s="17">
        <v>9000</v>
      </c>
      <c r="N43" s="18" t="s">
        <v>45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6000</v>
      </c>
      <c r="U43" s="17">
        <v>0</v>
      </c>
      <c r="V43" s="17">
        <v>3000</v>
      </c>
      <c r="W43" s="17">
        <v>0</v>
      </c>
      <c r="X43" s="20">
        <v>15000</v>
      </c>
      <c r="Y43" s="16">
        <v>40</v>
      </c>
      <c r="Z43" s="21">
        <v>20.9</v>
      </c>
      <c r="AA43" s="20">
        <v>375</v>
      </c>
      <c r="AB43" s="17">
        <v>717</v>
      </c>
      <c r="AC43" s="22">
        <v>1.9</v>
      </c>
      <c r="AD43" s="23">
        <f t="shared" si="5"/>
        <v>100</v>
      </c>
      <c r="AE43" s="17">
        <v>7986</v>
      </c>
      <c r="AF43" s="17">
        <v>3750</v>
      </c>
      <c r="AG43" s="17">
        <v>1500</v>
      </c>
      <c r="AH43" s="17">
        <v>0</v>
      </c>
      <c r="AI43" s="14" t="s">
        <v>43</v>
      </c>
    </row>
    <row r="44" spans="1:35" ht="16.5" customHeight="1">
      <c r="A44">
        <v>8947</v>
      </c>
      <c r="B44" s="12" t="str">
        <f t="shared" si="0"/>
        <v>ZeroZero</v>
      </c>
      <c r="C44" s="13" t="s">
        <v>122</v>
      </c>
      <c r="D44" s="14" t="s">
        <v>52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4000</v>
      </c>
      <c r="N44" s="18" t="s">
        <v>53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4000</v>
      </c>
      <c r="U44" s="17">
        <v>0</v>
      </c>
      <c r="V44" s="17">
        <v>0</v>
      </c>
      <c r="W44" s="17">
        <v>0</v>
      </c>
      <c r="X44" s="20">
        <v>4000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42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1789</v>
      </c>
      <c r="B45" s="12" t="str">
        <f t="shared" si="0"/>
        <v>ZeroZero</v>
      </c>
      <c r="C45" s="13" t="s">
        <v>49</v>
      </c>
      <c r="D45" s="14" t="s">
        <v>41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10000</v>
      </c>
      <c r="N45" s="18" t="s">
        <v>45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7500</v>
      </c>
      <c r="U45" s="17">
        <v>0</v>
      </c>
      <c r="V45" s="17">
        <v>2500</v>
      </c>
      <c r="W45" s="17">
        <v>0</v>
      </c>
      <c r="X45" s="20">
        <v>10000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42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5065</v>
      </c>
      <c r="B46" s="12" t="str">
        <f t="shared" si="0"/>
        <v>ZeroZero</v>
      </c>
      <c r="C46" s="13" t="s">
        <v>184</v>
      </c>
      <c r="D46" s="14" t="s">
        <v>183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28000</v>
      </c>
      <c r="N46" s="18" t="s">
        <v>53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28000</v>
      </c>
      <c r="U46" s="17">
        <v>0</v>
      </c>
      <c r="V46" s="17">
        <v>0</v>
      </c>
      <c r="W46" s="17">
        <v>0</v>
      </c>
      <c r="X46" s="20">
        <v>28000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4230</v>
      </c>
      <c r="B47" s="12" t="str">
        <f t="shared" si="0"/>
        <v>ZeroZero</v>
      </c>
      <c r="C47" s="13" t="s">
        <v>87</v>
      </c>
      <c r="D47" s="14" t="s">
        <v>52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3000</v>
      </c>
      <c r="N47" s="18" t="s">
        <v>53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3000</v>
      </c>
      <c r="U47" s="17">
        <v>0</v>
      </c>
      <c r="V47" s="17">
        <v>0</v>
      </c>
      <c r="W47" s="17">
        <v>0</v>
      </c>
      <c r="X47" s="20">
        <v>3000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42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43</v>
      </c>
    </row>
    <row r="48" spans="1:35" ht="16.5" customHeight="1">
      <c r="A48">
        <v>1790</v>
      </c>
      <c r="B48" s="12" t="str">
        <f t="shared" si="0"/>
        <v>ZeroZero</v>
      </c>
      <c r="C48" s="13" t="s">
        <v>269</v>
      </c>
      <c r="D48" s="14" t="s">
        <v>41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6000</v>
      </c>
      <c r="N48" s="18" t="s">
        <v>45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6000</v>
      </c>
      <c r="U48" s="17">
        <v>0</v>
      </c>
      <c r="V48" s="17">
        <v>0</v>
      </c>
      <c r="W48" s="17">
        <v>0</v>
      </c>
      <c r="X48" s="20">
        <v>6000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4327</v>
      </c>
      <c r="B49" s="12" t="str">
        <f t="shared" si="0"/>
        <v>ZeroZero</v>
      </c>
      <c r="C49" s="13" t="s">
        <v>135</v>
      </c>
      <c r="D49" s="14" t="s">
        <v>132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3000</v>
      </c>
      <c r="N49" s="18" t="s">
        <v>53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3000</v>
      </c>
      <c r="U49" s="17">
        <v>0</v>
      </c>
      <c r="V49" s="17">
        <v>0</v>
      </c>
      <c r="W49" s="17">
        <v>0</v>
      </c>
      <c r="X49" s="20">
        <v>3000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1791</v>
      </c>
      <c r="B50" s="12" t="str">
        <f t="shared" si="0"/>
        <v>ZeroZero</v>
      </c>
      <c r="C50" s="13" t="s">
        <v>85</v>
      </c>
      <c r="D50" s="14" t="s">
        <v>52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10000</v>
      </c>
      <c r="N50" s="18" t="s">
        <v>53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10000</v>
      </c>
      <c r="U50" s="17">
        <v>0</v>
      </c>
      <c r="V50" s="17">
        <v>0</v>
      </c>
      <c r="W50" s="17">
        <v>0</v>
      </c>
      <c r="X50" s="20">
        <v>10000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1792</v>
      </c>
      <c r="B51" s="12" t="str">
        <f t="shared" si="0"/>
        <v>FCST</v>
      </c>
      <c r="C51" s="13" t="s">
        <v>63</v>
      </c>
      <c r="D51" s="14" t="s">
        <v>52</v>
      </c>
      <c r="E51" s="15" t="str">
        <f t="shared" si="1"/>
        <v>前八週無拉料</v>
      </c>
      <c r="F51" s="16">
        <f t="shared" si="2"/>
        <v>17.5</v>
      </c>
      <c r="G51" s="16" t="str">
        <f t="shared" si="3"/>
        <v>--</v>
      </c>
      <c r="H51" s="16">
        <f t="shared" si="4"/>
        <v>17.5</v>
      </c>
      <c r="I51" s="25" t="str">
        <f>IFERROR(VLOOKUP(C51,#REF!,8,FALSE),"")</f>
        <v/>
      </c>
      <c r="J51" s="17">
        <v>3000</v>
      </c>
      <c r="K51" s="17">
        <v>0</v>
      </c>
      <c r="L51" s="25" t="str">
        <f>IFERROR(VLOOKUP(C51,#REF!,11,FALSE),"")</f>
        <v/>
      </c>
      <c r="M51" s="17">
        <v>3000</v>
      </c>
      <c r="N51" s="18" t="s">
        <v>53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0</v>
      </c>
      <c r="U51" s="17">
        <v>0</v>
      </c>
      <c r="V51" s="17">
        <v>3000</v>
      </c>
      <c r="W51" s="17">
        <v>0</v>
      </c>
      <c r="X51" s="20">
        <v>6000</v>
      </c>
      <c r="Y51" s="16" t="s">
        <v>39</v>
      </c>
      <c r="Z51" s="21">
        <v>105.3</v>
      </c>
      <c r="AA51" s="20">
        <v>0</v>
      </c>
      <c r="AB51" s="17">
        <v>171</v>
      </c>
      <c r="AC51" s="22" t="s">
        <v>64</v>
      </c>
      <c r="AD51" s="23" t="str">
        <f t="shared" si="5"/>
        <v>F</v>
      </c>
      <c r="AE51" s="17">
        <v>3347</v>
      </c>
      <c r="AF51" s="17">
        <v>0</v>
      </c>
      <c r="AG51" s="17">
        <v>0</v>
      </c>
      <c r="AH51" s="17">
        <v>0</v>
      </c>
      <c r="AI51" s="14" t="s">
        <v>43</v>
      </c>
    </row>
    <row r="52" spans="1:35" ht="16.5" customHeight="1">
      <c r="A52">
        <v>3951</v>
      </c>
      <c r="B52" s="12" t="str">
        <f t="shared" si="0"/>
        <v>ZeroZero</v>
      </c>
      <c r="C52" s="13" t="s">
        <v>50</v>
      </c>
      <c r="D52" s="14" t="s">
        <v>41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2500</v>
      </c>
      <c r="N52" s="18" t="s">
        <v>45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0</v>
      </c>
      <c r="U52" s="17">
        <v>0</v>
      </c>
      <c r="V52" s="17">
        <v>2500</v>
      </c>
      <c r="W52" s="17">
        <v>0</v>
      </c>
      <c r="X52" s="20">
        <v>2500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1793</v>
      </c>
      <c r="B53" s="12" t="str">
        <f t="shared" si="0"/>
        <v>FCST</v>
      </c>
      <c r="C53" s="13" t="s">
        <v>254</v>
      </c>
      <c r="D53" s="14" t="s">
        <v>41</v>
      </c>
      <c r="E53" s="15" t="str">
        <f t="shared" si="1"/>
        <v>前八週無拉料</v>
      </c>
      <c r="F53" s="16">
        <f t="shared" si="2"/>
        <v>93.8</v>
      </c>
      <c r="G53" s="16" t="str">
        <f t="shared" si="3"/>
        <v>--</v>
      </c>
      <c r="H53" s="16">
        <f t="shared" si="4"/>
        <v>31.3</v>
      </c>
      <c r="I53" s="25" t="str">
        <f>IFERROR(VLOOKUP(C53,#REF!,8,FALSE),"")</f>
        <v/>
      </c>
      <c r="J53" s="17">
        <v>3000</v>
      </c>
      <c r="K53" s="17">
        <v>3000</v>
      </c>
      <c r="L53" s="25" t="str">
        <f>IFERROR(VLOOKUP(C53,#REF!,11,FALSE),"")</f>
        <v/>
      </c>
      <c r="M53" s="17">
        <v>9000</v>
      </c>
      <c r="N53" s="18" t="s">
        <v>45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9000</v>
      </c>
      <c r="U53" s="17">
        <v>0</v>
      </c>
      <c r="V53" s="17">
        <v>0</v>
      </c>
      <c r="W53" s="17">
        <v>0</v>
      </c>
      <c r="X53" s="20">
        <v>12000</v>
      </c>
      <c r="Y53" s="16" t="s">
        <v>39</v>
      </c>
      <c r="Z53" s="21">
        <v>125</v>
      </c>
      <c r="AA53" s="20">
        <v>0</v>
      </c>
      <c r="AB53" s="17">
        <v>96</v>
      </c>
      <c r="AC53" s="22" t="s">
        <v>64</v>
      </c>
      <c r="AD53" s="23" t="str">
        <f t="shared" si="5"/>
        <v>F</v>
      </c>
      <c r="AE53" s="17">
        <v>304</v>
      </c>
      <c r="AF53" s="17">
        <v>613</v>
      </c>
      <c r="AG53" s="17">
        <v>347</v>
      </c>
      <c r="AH53" s="17">
        <v>0</v>
      </c>
      <c r="AI53" s="14" t="s">
        <v>43</v>
      </c>
    </row>
    <row r="54" spans="1:35" ht="16.5" customHeight="1">
      <c r="A54">
        <v>1794</v>
      </c>
      <c r="B54" s="12" t="str">
        <f t="shared" si="0"/>
        <v>ZeroZero</v>
      </c>
      <c r="C54" s="13" t="s">
        <v>246</v>
      </c>
      <c r="D54" s="14" t="s">
        <v>41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6000</v>
      </c>
      <c r="N54" s="18" t="s">
        <v>45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3000</v>
      </c>
      <c r="U54" s="17">
        <v>0</v>
      </c>
      <c r="V54" s="17">
        <v>3000</v>
      </c>
      <c r="W54" s="17">
        <v>0</v>
      </c>
      <c r="X54" s="20">
        <v>6000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1795</v>
      </c>
      <c r="B55" s="12" t="str">
        <f t="shared" si="0"/>
        <v>ZeroZero</v>
      </c>
      <c r="C55" s="13" t="s">
        <v>65</v>
      </c>
      <c r="D55" s="14" t="s">
        <v>52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3000</v>
      </c>
      <c r="N55" s="18" t="s">
        <v>53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3000</v>
      </c>
      <c r="U55" s="17">
        <v>0</v>
      </c>
      <c r="V55" s="17">
        <v>0</v>
      </c>
      <c r="W55" s="17">
        <v>0</v>
      </c>
      <c r="X55" s="20">
        <v>3000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5307</v>
      </c>
      <c r="B56" s="12" t="str">
        <f t="shared" si="0"/>
        <v>ZeroZero</v>
      </c>
      <c r="C56" s="13" t="s">
        <v>291</v>
      </c>
      <c r="D56" s="14" t="s">
        <v>289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1000</v>
      </c>
      <c r="N56" s="18" t="s">
        <v>53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1000</v>
      </c>
      <c r="U56" s="17">
        <v>0</v>
      </c>
      <c r="V56" s="17">
        <v>0</v>
      </c>
      <c r="W56" s="17">
        <v>0</v>
      </c>
      <c r="X56" s="20">
        <v>1000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42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1796</v>
      </c>
      <c r="B57" s="12" t="str">
        <f t="shared" si="0"/>
        <v>ZeroZero</v>
      </c>
      <c r="C57" s="13" t="s">
        <v>40</v>
      </c>
      <c r="D57" s="14" t="s">
        <v>41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6000</v>
      </c>
      <c r="N57" s="18" t="s">
        <v>45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6000</v>
      </c>
      <c r="U57" s="17">
        <v>0</v>
      </c>
      <c r="V57" s="17">
        <v>0</v>
      </c>
      <c r="W57" s="17">
        <v>0</v>
      </c>
      <c r="X57" s="20">
        <v>6000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1798</v>
      </c>
      <c r="B58" s="12" t="str">
        <f t="shared" si="0"/>
        <v>Normal</v>
      </c>
      <c r="C58" s="13" t="s">
        <v>44</v>
      </c>
      <c r="D58" s="14" t="s">
        <v>41</v>
      </c>
      <c r="E58" s="15">
        <f t="shared" si="1"/>
        <v>10</v>
      </c>
      <c r="F58" s="16">
        <f t="shared" si="2"/>
        <v>13.6</v>
      </c>
      <c r="G58" s="16">
        <f t="shared" si="3"/>
        <v>4</v>
      </c>
      <c r="H58" s="16">
        <f t="shared" si="4"/>
        <v>5.4</v>
      </c>
      <c r="I58" s="25" t="str">
        <f>IFERROR(VLOOKUP(C58,#REF!,8,FALSE),"")</f>
        <v/>
      </c>
      <c r="J58" s="17">
        <v>6000</v>
      </c>
      <c r="K58" s="17">
        <v>6000</v>
      </c>
      <c r="L58" s="25" t="str">
        <f>IFERROR(VLOOKUP(C58,#REF!,11,FALSE),"")</f>
        <v/>
      </c>
      <c r="M58" s="17">
        <v>15000</v>
      </c>
      <c r="N58" s="18" t="s">
        <v>45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9000</v>
      </c>
      <c r="U58" s="17">
        <v>3000</v>
      </c>
      <c r="V58" s="17">
        <v>3000</v>
      </c>
      <c r="W58" s="17">
        <v>0</v>
      </c>
      <c r="X58" s="20">
        <v>21000</v>
      </c>
      <c r="Y58" s="16">
        <v>14</v>
      </c>
      <c r="Z58" s="21">
        <v>19.100000000000001</v>
      </c>
      <c r="AA58" s="20">
        <v>1500</v>
      </c>
      <c r="AB58" s="17">
        <v>1101</v>
      </c>
      <c r="AC58" s="22">
        <v>0.7</v>
      </c>
      <c r="AD58" s="23">
        <f t="shared" si="5"/>
        <v>100</v>
      </c>
      <c r="AE58" s="17">
        <v>4944</v>
      </c>
      <c r="AF58" s="17">
        <v>3438</v>
      </c>
      <c r="AG58" s="17">
        <v>2421</v>
      </c>
      <c r="AH58" s="17">
        <v>0</v>
      </c>
      <c r="AI58" s="14" t="s">
        <v>43</v>
      </c>
    </row>
    <row r="59" spans="1:35" ht="16.5" customHeight="1">
      <c r="A59">
        <v>1799</v>
      </c>
      <c r="B59" s="12" t="str">
        <f t="shared" si="0"/>
        <v>OverStock</v>
      </c>
      <c r="C59" s="13" t="s">
        <v>46</v>
      </c>
      <c r="D59" s="14" t="s">
        <v>41</v>
      </c>
      <c r="E59" s="15">
        <f t="shared" si="1"/>
        <v>31.9</v>
      </c>
      <c r="F59" s="16">
        <f t="shared" si="2"/>
        <v>38.299999999999997</v>
      </c>
      <c r="G59" s="16">
        <f t="shared" si="3"/>
        <v>8</v>
      </c>
      <c r="H59" s="16">
        <f t="shared" si="4"/>
        <v>9.6</v>
      </c>
      <c r="I59" s="25" t="str">
        <f>IFERROR(VLOOKUP(C59,#REF!,8,FALSE),"")</f>
        <v/>
      </c>
      <c r="J59" s="17">
        <v>2500</v>
      </c>
      <c r="K59" s="17">
        <v>2500</v>
      </c>
      <c r="L59" s="25" t="str">
        <f>IFERROR(VLOOKUP(C59,#REF!,11,FALSE),"")</f>
        <v/>
      </c>
      <c r="M59" s="17">
        <v>10000</v>
      </c>
      <c r="N59" s="18" t="s">
        <v>45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7500</v>
      </c>
      <c r="U59" s="17">
        <v>0</v>
      </c>
      <c r="V59" s="17">
        <v>2500</v>
      </c>
      <c r="W59" s="17">
        <v>0</v>
      </c>
      <c r="X59" s="20">
        <v>12500</v>
      </c>
      <c r="Y59" s="16">
        <v>39.9</v>
      </c>
      <c r="Z59" s="21">
        <v>47.9</v>
      </c>
      <c r="AA59" s="20">
        <v>313</v>
      </c>
      <c r="AB59" s="17">
        <v>261</v>
      </c>
      <c r="AC59" s="22">
        <v>0.8</v>
      </c>
      <c r="AD59" s="23">
        <f t="shared" si="5"/>
        <v>100</v>
      </c>
      <c r="AE59" s="17">
        <v>65</v>
      </c>
      <c r="AF59" s="17">
        <v>2353</v>
      </c>
      <c r="AG59" s="17">
        <v>0</v>
      </c>
      <c r="AH59" s="17">
        <v>0</v>
      </c>
      <c r="AI59" s="14" t="s">
        <v>43</v>
      </c>
    </row>
    <row r="60" spans="1:35" ht="16.5" customHeight="1">
      <c r="A60">
        <v>1800</v>
      </c>
      <c r="B60" s="12" t="str">
        <f t="shared" si="0"/>
        <v>Normal</v>
      </c>
      <c r="C60" s="13" t="s">
        <v>47</v>
      </c>
      <c r="D60" s="14" t="s">
        <v>41</v>
      </c>
      <c r="E60" s="15">
        <f t="shared" si="1"/>
        <v>0</v>
      </c>
      <c r="F60" s="16">
        <f t="shared" si="2"/>
        <v>0</v>
      </c>
      <c r="G60" s="16">
        <f t="shared" si="3"/>
        <v>0</v>
      </c>
      <c r="H60" s="16">
        <f t="shared" si="4"/>
        <v>0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0</v>
      </c>
      <c r="N60" s="18" t="s">
        <v>45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0</v>
      </c>
      <c r="U60" s="17">
        <v>0</v>
      </c>
      <c r="V60" s="17">
        <v>0</v>
      </c>
      <c r="W60" s="17">
        <v>0</v>
      </c>
      <c r="X60" s="20">
        <v>0</v>
      </c>
      <c r="Y60" s="16">
        <v>0</v>
      </c>
      <c r="Z60" s="21">
        <v>0</v>
      </c>
      <c r="AA60" s="20">
        <v>313</v>
      </c>
      <c r="AB60" s="17">
        <v>131</v>
      </c>
      <c r="AC60" s="22">
        <v>0.4</v>
      </c>
      <c r="AD60" s="23">
        <f t="shared" si="5"/>
        <v>50</v>
      </c>
      <c r="AE60" s="17">
        <v>33</v>
      </c>
      <c r="AF60" s="17">
        <v>1177</v>
      </c>
      <c r="AG60" s="17">
        <v>0</v>
      </c>
      <c r="AH60" s="17">
        <v>0</v>
      </c>
      <c r="AI60" s="14" t="s">
        <v>43</v>
      </c>
    </row>
    <row r="61" spans="1:35" ht="16.5" customHeight="1">
      <c r="A61">
        <v>5494</v>
      </c>
      <c r="B61" s="12" t="str">
        <f t="shared" si="0"/>
        <v>Normal</v>
      </c>
      <c r="C61" s="13" t="s">
        <v>48</v>
      </c>
      <c r="D61" s="14" t="s">
        <v>41</v>
      </c>
      <c r="E61" s="15">
        <f t="shared" si="1"/>
        <v>8</v>
      </c>
      <c r="F61" s="16">
        <f t="shared" si="2"/>
        <v>68</v>
      </c>
      <c r="G61" s="16">
        <f t="shared" si="3"/>
        <v>7.3</v>
      </c>
      <c r="H61" s="16">
        <f t="shared" si="4"/>
        <v>62.3</v>
      </c>
      <c r="I61" s="25" t="str">
        <f>IFERROR(VLOOKUP(C61,#REF!,8,FALSE),"")</f>
        <v/>
      </c>
      <c r="J61" s="17">
        <v>55000</v>
      </c>
      <c r="K61" s="17">
        <v>55000</v>
      </c>
      <c r="L61" s="25" t="str">
        <f>IFERROR(VLOOKUP(C61,#REF!,11,FALSE),"")</f>
        <v/>
      </c>
      <c r="M61" s="17">
        <v>60000</v>
      </c>
      <c r="N61" s="18" t="s">
        <v>45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57500</v>
      </c>
      <c r="U61" s="17">
        <v>0</v>
      </c>
      <c r="V61" s="17">
        <v>2500</v>
      </c>
      <c r="W61" s="17">
        <v>0</v>
      </c>
      <c r="X61" s="20">
        <v>115000</v>
      </c>
      <c r="Y61" s="16">
        <v>15.3</v>
      </c>
      <c r="Z61" s="21">
        <v>130.19999999999999</v>
      </c>
      <c r="AA61" s="20">
        <v>7500</v>
      </c>
      <c r="AB61" s="17">
        <v>883</v>
      </c>
      <c r="AC61" s="22">
        <v>0.1</v>
      </c>
      <c r="AD61" s="23">
        <f t="shared" si="5"/>
        <v>50</v>
      </c>
      <c r="AE61" s="17">
        <v>7977</v>
      </c>
      <c r="AF61" s="17">
        <v>0</v>
      </c>
      <c r="AG61" s="17">
        <v>0</v>
      </c>
      <c r="AH61" s="17">
        <v>0</v>
      </c>
      <c r="AI61" s="14" t="s">
        <v>43</v>
      </c>
    </row>
    <row r="62" spans="1:35" ht="16.5" customHeight="1">
      <c r="A62">
        <v>1801</v>
      </c>
      <c r="B62" s="12" t="str">
        <f t="shared" si="0"/>
        <v>OverStock</v>
      </c>
      <c r="C62" s="13" t="s">
        <v>51</v>
      </c>
      <c r="D62" s="14" t="s">
        <v>52</v>
      </c>
      <c r="E62" s="15">
        <f t="shared" si="1"/>
        <v>17.3</v>
      </c>
      <c r="F62" s="16">
        <f t="shared" si="2"/>
        <v>20</v>
      </c>
      <c r="G62" s="16">
        <f t="shared" si="3"/>
        <v>4</v>
      </c>
      <c r="H62" s="16">
        <f t="shared" si="4"/>
        <v>4.5999999999999996</v>
      </c>
      <c r="I62" s="25" t="str">
        <f>IFERROR(VLOOKUP(C62,#REF!,8,FALSE),"")</f>
        <v/>
      </c>
      <c r="J62" s="17">
        <v>18000</v>
      </c>
      <c r="K62" s="17">
        <v>18000</v>
      </c>
      <c r="L62" s="25" t="str">
        <f>IFERROR(VLOOKUP(C62,#REF!,11,FALSE),"")</f>
        <v/>
      </c>
      <c r="M62" s="17">
        <v>78000</v>
      </c>
      <c r="N62" s="18" t="s">
        <v>53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63000</v>
      </c>
      <c r="U62" s="17">
        <v>0</v>
      </c>
      <c r="V62" s="17">
        <v>15000</v>
      </c>
      <c r="W62" s="17">
        <v>0</v>
      </c>
      <c r="X62" s="20">
        <v>96000</v>
      </c>
      <c r="Y62" s="16">
        <v>37.299999999999997</v>
      </c>
      <c r="Z62" s="21">
        <v>43.1</v>
      </c>
      <c r="AA62" s="20">
        <v>4500</v>
      </c>
      <c r="AB62" s="17">
        <v>3898</v>
      </c>
      <c r="AC62" s="22">
        <v>0.9</v>
      </c>
      <c r="AD62" s="23">
        <f t="shared" si="5"/>
        <v>100</v>
      </c>
      <c r="AE62" s="17">
        <v>11960</v>
      </c>
      <c r="AF62" s="17">
        <v>18432</v>
      </c>
      <c r="AG62" s="17">
        <v>14528</v>
      </c>
      <c r="AH62" s="17">
        <v>0</v>
      </c>
      <c r="AI62" s="14" t="s">
        <v>43</v>
      </c>
    </row>
    <row r="63" spans="1:35" ht="16.5" customHeight="1">
      <c r="A63">
        <v>1803</v>
      </c>
      <c r="B63" s="12" t="str">
        <f t="shared" si="0"/>
        <v>OverStock</v>
      </c>
      <c r="C63" s="13" t="s">
        <v>54</v>
      </c>
      <c r="D63" s="14" t="s">
        <v>52</v>
      </c>
      <c r="E63" s="15">
        <f t="shared" si="1"/>
        <v>16</v>
      </c>
      <c r="F63" s="16">
        <f t="shared" si="2"/>
        <v>6.3</v>
      </c>
      <c r="G63" s="16">
        <f t="shared" si="3"/>
        <v>17.600000000000001</v>
      </c>
      <c r="H63" s="16">
        <f t="shared" si="4"/>
        <v>6.9</v>
      </c>
      <c r="I63" s="25" t="str">
        <f>IFERROR(VLOOKUP(C63,#REF!,8,FALSE),"")</f>
        <v/>
      </c>
      <c r="J63" s="17">
        <v>132000</v>
      </c>
      <c r="K63" s="17">
        <v>51000</v>
      </c>
      <c r="L63" s="25" t="str">
        <f>IFERROR(VLOOKUP(C63,#REF!,11,FALSE),"")</f>
        <v/>
      </c>
      <c r="M63" s="17">
        <v>120000</v>
      </c>
      <c r="N63" s="18" t="s">
        <v>53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60000</v>
      </c>
      <c r="U63" s="17">
        <v>0</v>
      </c>
      <c r="V63" s="17">
        <v>60000</v>
      </c>
      <c r="W63" s="17">
        <v>0</v>
      </c>
      <c r="X63" s="20">
        <v>252000</v>
      </c>
      <c r="Y63" s="16">
        <v>50.8</v>
      </c>
      <c r="Z63" s="21">
        <v>19.8</v>
      </c>
      <c r="AA63" s="20">
        <v>7500</v>
      </c>
      <c r="AB63" s="17">
        <v>19194</v>
      </c>
      <c r="AC63" s="22">
        <v>2.6</v>
      </c>
      <c r="AD63" s="23">
        <f t="shared" si="5"/>
        <v>150</v>
      </c>
      <c r="AE63" s="17">
        <v>85244</v>
      </c>
      <c r="AF63" s="17">
        <v>99869</v>
      </c>
      <c r="AG63" s="17">
        <v>57020</v>
      </c>
      <c r="AH63" s="17">
        <v>0</v>
      </c>
      <c r="AI63" s="14" t="s">
        <v>43</v>
      </c>
    </row>
    <row r="64" spans="1:35" ht="16.5" customHeight="1">
      <c r="A64">
        <v>1805</v>
      </c>
      <c r="B64" s="12" t="str">
        <f t="shared" si="0"/>
        <v>Normal</v>
      </c>
      <c r="C64" s="13" t="s">
        <v>55</v>
      </c>
      <c r="D64" s="14" t="s">
        <v>52</v>
      </c>
      <c r="E64" s="15">
        <f t="shared" si="1"/>
        <v>0</v>
      </c>
      <c r="F64" s="16">
        <f t="shared" si="2"/>
        <v>0</v>
      </c>
      <c r="G64" s="16">
        <f t="shared" si="3"/>
        <v>0</v>
      </c>
      <c r="H64" s="16">
        <f t="shared" si="4"/>
        <v>0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0</v>
      </c>
      <c r="N64" s="18" t="s">
        <v>53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0</v>
      </c>
      <c r="U64" s="17">
        <v>0</v>
      </c>
      <c r="V64" s="17">
        <v>0</v>
      </c>
      <c r="W64" s="17">
        <v>0</v>
      </c>
      <c r="X64" s="20">
        <v>0</v>
      </c>
      <c r="Y64" s="16">
        <v>0</v>
      </c>
      <c r="Z64" s="21">
        <v>0</v>
      </c>
      <c r="AA64" s="20">
        <v>375</v>
      </c>
      <c r="AB64" s="17">
        <v>11</v>
      </c>
      <c r="AC64" s="22">
        <v>0</v>
      </c>
      <c r="AD64" s="23">
        <f t="shared" si="5"/>
        <v>50</v>
      </c>
      <c r="AE64" s="17">
        <v>194</v>
      </c>
      <c r="AF64" s="17">
        <v>0</v>
      </c>
      <c r="AG64" s="17">
        <v>0</v>
      </c>
      <c r="AH64" s="17">
        <v>0</v>
      </c>
      <c r="AI64" s="14" t="s">
        <v>43</v>
      </c>
    </row>
    <row r="65" spans="1:35" ht="16.5" customHeight="1">
      <c r="A65">
        <v>1806</v>
      </c>
      <c r="B65" s="12" t="str">
        <f t="shared" si="0"/>
        <v>OverStock</v>
      </c>
      <c r="C65" s="13" t="s">
        <v>56</v>
      </c>
      <c r="D65" s="14" t="s">
        <v>52</v>
      </c>
      <c r="E65" s="15">
        <f t="shared" si="1"/>
        <v>80</v>
      </c>
      <c r="F65" s="16">
        <f t="shared" si="2"/>
        <v>24.7</v>
      </c>
      <c r="G65" s="16">
        <f t="shared" si="3"/>
        <v>16</v>
      </c>
      <c r="H65" s="16">
        <f t="shared" si="4"/>
        <v>4.9000000000000004</v>
      </c>
      <c r="I65" s="25" t="str">
        <f>IFERROR(VLOOKUP(C65,#REF!,8,FALSE),"")</f>
        <v/>
      </c>
      <c r="J65" s="17">
        <v>6000</v>
      </c>
      <c r="K65" s="17">
        <v>0</v>
      </c>
      <c r="L65" s="25" t="str">
        <f>IFERROR(VLOOKUP(C65,#REF!,11,FALSE),"")</f>
        <v/>
      </c>
      <c r="M65" s="17">
        <v>30000</v>
      </c>
      <c r="N65" s="18" t="s">
        <v>53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27000</v>
      </c>
      <c r="U65" s="17">
        <v>0</v>
      </c>
      <c r="V65" s="17">
        <v>3000</v>
      </c>
      <c r="W65" s="17">
        <v>0</v>
      </c>
      <c r="X65" s="20">
        <v>36000</v>
      </c>
      <c r="Y65" s="16">
        <v>112</v>
      </c>
      <c r="Z65" s="21">
        <v>34.6</v>
      </c>
      <c r="AA65" s="20">
        <v>375</v>
      </c>
      <c r="AB65" s="17">
        <v>1214</v>
      </c>
      <c r="AC65" s="22">
        <v>3.2</v>
      </c>
      <c r="AD65" s="23">
        <f t="shared" si="5"/>
        <v>150</v>
      </c>
      <c r="AE65" s="17">
        <v>12194</v>
      </c>
      <c r="AF65" s="17">
        <v>5919</v>
      </c>
      <c r="AG65" s="17">
        <v>1449</v>
      </c>
      <c r="AH65" s="17">
        <v>0</v>
      </c>
      <c r="AI65" s="14" t="s">
        <v>43</v>
      </c>
    </row>
    <row r="66" spans="1:35" ht="16.5" customHeight="1">
      <c r="A66">
        <v>1807</v>
      </c>
      <c r="B66" s="12" t="str">
        <f t="shared" si="0"/>
        <v>OverStock</v>
      </c>
      <c r="C66" s="13" t="s">
        <v>57</v>
      </c>
      <c r="D66" s="14" t="s">
        <v>52</v>
      </c>
      <c r="E66" s="15">
        <f t="shared" si="1"/>
        <v>18.3</v>
      </c>
      <c r="F66" s="16">
        <f t="shared" si="2"/>
        <v>46.7</v>
      </c>
      <c r="G66" s="16">
        <f t="shared" si="3"/>
        <v>3.4</v>
      </c>
      <c r="H66" s="16">
        <f t="shared" si="4"/>
        <v>8.8000000000000007</v>
      </c>
      <c r="I66" s="25" t="str">
        <f>IFERROR(VLOOKUP(C66,#REF!,8,FALSE),"")</f>
        <v/>
      </c>
      <c r="J66" s="17">
        <v>18000</v>
      </c>
      <c r="K66" s="17">
        <v>18000</v>
      </c>
      <c r="L66" s="25" t="str">
        <f>IFERROR(VLOOKUP(C66,#REF!,11,FALSE),"")</f>
        <v/>
      </c>
      <c r="M66" s="17">
        <v>96000</v>
      </c>
      <c r="N66" s="18" t="s">
        <v>53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75000</v>
      </c>
      <c r="U66" s="17">
        <v>0</v>
      </c>
      <c r="V66" s="17">
        <v>21000</v>
      </c>
      <c r="W66" s="17">
        <v>0</v>
      </c>
      <c r="X66" s="20">
        <v>114000</v>
      </c>
      <c r="Y66" s="16">
        <v>28.6</v>
      </c>
      <c r="Z66" s="21">
        <v>73</v>
      </c>
      <c r="AA66" s="20">
        <v>5250</v>
      </c>
      <c r="AB66" s="17">
        <v>2056</v>
      </c>
      <c r="AC66" s="22">
        <v>0.4</v>
      </c>
      <c r="AD66" s="23">
        <f t="shared" si="5"/>
        <v>50</v>
      </c>
      <c r="AE66" s="17">
        <v>8668</v>
      </c>
      <c r="AF66" s="17">
        <v>9860</v>
      </c>
      <c r="AG66" s="17">
        <v>8077</v>
      </c>
      <c r="AH66" s="17">
        <v>7377</v>
      </c>
      <c r="AI66" s="14" t="s">
        <v>43</v>
      </c>
    </row>
    <row r="67" spans="1:35" ht="16.5" customHeight="1">
      <c r="A67">
        <v>3236</v>
      </c>
      <c r="B67" s="12" t="str">
        <f t="shared" si="0"/>
        <v>OverStock</v>
      </c>
      <c r="C67" s="13" t="s">
        <v>59</v>
      </c>
      <c r="D67" s="14" t="s">
        <v>52</v>
      </c>
      <c r="E67" s="15">
        <f t="shared" si="1"/>
        <v>16.2</v>
      </c>
      <c r="F67" s="16">
        <f t="shared" si="2"/>
        <v>6.5</v>
      </c>
      <c r="G67" s="16">
        <f t="shared" si="3"/>
        <v>20.6</v>
      </c>
      <c r="H67" s="16">
        <f t="shared" si="4"/>
        <v>8.1999999999999993</v>
      </c>
      <c r="I67" s="25" t="str">
        <f>IFERROR(VLOOKUP(C67,#REF!,8,FALSE),"")</f>
        <v/>
      </c>
      <c r="J67" s="17">
        <v>363000</v>
      </c>
      <c r="K67" s="17">
        <v>63000</v>
      </c>
      <c r="L67" s="25" t="str">
        <f>IFERROR(VLOOKUP(C67,#REF!,11,FALSE),"")</f>
        <v/>
      </c>
      <c r="M67" s="17">
        <v>285000</v>
      </c>
      <c r="N67" s="18" t="s">
        <v>53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102000</v>
      </c>
      <c r="U67" s="17">
        <v>0</v>
      </c>
      <c r="V67" s="17">
        <v>183000</v>
      </c>
      <c r="W67" s="17">
        <v>0</v>
      </c>
      <c r="X67" s="20">
        <v>648000</v>
      </c>
      <c r="Y67" s="16">
        <v>69.099999999999994</v>
      </c>
      <c r="Z67" s="21">
        <v>27.6</v>
      </c>
      <c r="AA67" s="20">
        <v>17625</v>
      </c>
      <c r="AB67" s="17">
        <v>44151</v>
      </c>
      <c r="AC67" s="22">
        <v>2.5</v>
      </c>
      <c r="AD67" s="23">
        <f t="shared" si="5"/>
        <v>150</v>
      </c>
      <c r="AE67" s="17">
        <v>195089</v>
      </c>
      <c r="AF67" s="17">
        <v>135339</v>
      </c>
      <c r="AG67" s="17">
        <v>116444</v>
      </c>
      <c r="AH67" s="17">
        <v>227922</v>
      </c>
      <c r="AI67" s="14" t="s">
        <v>43</v>
      </c>
    </row>
    <row r="68" spans="1:35" ht="16.5" customHeight="1">
      <c r="A68">
        <v>1809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61</v>
      </c>
      <c r="D68" s="14" t="s">
        <v>52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21000</v>
      </c>
      <c r="N68" s="18" t="s">
        <v>53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21000</v>
      </c>
      <c r="U68" s="17">
        <v>0</v>
      </c>
      <c r="V68" s="17">
        <v>0</v>
      </c>
      <c r="W68" s="17">
        <v>0</v>
      </c>
      <c r="X68" s="20">
        <v>21000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42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1811</v>
      </c>
      <c r="B69" s="12" t="str">
        <f t="shared" si="6"/>
        <v>FCST</v>
      </c>
      <c r="C69" s="13" t="s">
        <v>66</v>
      </c>
      <c r="D69" s="14" t="s">
        <v>52</v>
      </c>
      <c r="E69" s="15" t="str">
        <f t="shared" si="7"/>
        <v>前八週無拉料</v>
      </c>
      <c r="F69" s="16">
        <f t="shared" si="8"/>
        <v>62.5</v>
      </c>
      <c r="G69" s="16" t="str">
        <f t="shared" si="9"/>
        <v>--</v>
      </c>
      <c r="H69" s="16">
        <f t="shared" si="10"/>
        <v>0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3000</v>
      </c>
      <c r="N69" s="18" t="s">
        <v>53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3000</v>
      </c>
      <c r="U69" s="17">
        <v>0</v>
      </c>
      <c r="V69" s="17">
        <v>0</v>
      </c>
      <c r="W69" s="17">
        <v>0</v>
      </c>
      <c r="X69" s="20">
        <v>3000</v>
      </c>
      <c r="Y69" s="16" t="s">
        <v>39</v>
      </c>
      <c r="Z69" s="21">
        <v>62.5</v>
      </c>
      <c r="AA69" s="20">
        <v>0</v>
      </c>
      <c r="AB69" s="17">
        <v>48</v>
      </c>
      <c r="AC69" s="22" t="s">
        <v>64</v>
      </c>
      <c r="AD69" s="23" t="str">
        <f t="shared" si="11"/>
        <v>F</v>
      </c>
      <c r="AE69" s="17">
        <v>52</v>
      </c>
      <c r="AF69" s="17">
        <v>307</v>
      </c>
      <c r="AG69" s="17">
        <v>174</v>
      </c>
      <c r="AH69" s="17">
        <v>0</v>
      </c>
      <c r="AI69" s="14" t="s">
        <v>43</v>
      </c>
    </row>
    <row r="70" spans="1:35" ht="16.5" customHeight="1">
      <c r="A70">
        <v>4013</v>
      </c>
      <c r="B70" s="12" t="str">
        <f t="shared" si="6"/>
        <v>Normal</v>
      </c>
      <c r="C70" s="13" t="s">
        <v>67</v>
      </c>
      <c r="D70" s="14" t="s">
        <v>52</v>
      </c>
      <c r="E70" s="15">
        <f t="shared" si="7"/>
        <v>0</v>
      </c>
      <c r="F70" s="16">
        <f t="shared" si="8"/>
        <v>0</v>
      </c>
      <c r="G70" s="16">
        <f t="shared" si="9"/>
        <v>0</v>
      </c>
      <c r="H70" s="16">
        <f t="shared" si="10"/>
        <v>0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0</v>
      </c>
      <c r="N70" s="18" t="s">
        <v>53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0</v>
      </c>
      <c r="W70" s="17">
        <v>0</v>
      </c>
      <c r="X70" s="20">
        <v>0</v>
      </c>
      <c r="Y70" s="16">
        <v>0</v>
      </c>
      <c r="Z70" s="21">
        <v>0</v>
      </c>
      <c r="AA70" s="20">
        <v>375</v>
      </c>
      <c r="AB70" s="17">
        <v>347</v>
      </c>
      <c r="AC70" s="22">
        <v>0.9</v>
      </c>
      <c r="AD70" s="23">
        <f t="shared" si="11"/>
        <v>100</v>
      </c>
      <c r="AE70" s="17">
        <v>2450</v>
      </c>
      <c r="AF70" s="17">
        <v>1150</v>
      </c>
      <c r="AG70" s="17">
        <v>500</v>
      </c>
      <c r="AH70" s="17">
        <v>0</v>
      </c>
      <c r="AI70" s="14" t="s">
        <v>43</v>
      </c>
    </row>
    <row r="71" spans="1:35" ht="16.5" customHeight="1">
      <c r="A71">
        <v>4075</v>
      </c>
      <c r="B71" s="12" t="str">
        <f t="shared" si="6"/>
        <v>OverStock</v>
      </c>
      <c r="C71" s="13" t="s">
        <v>68</v>
      </c>
      <c r="D71" s="14" t="s">
        <v>52</v>
      </c>
      <c r="E71" s="15">
        <f t="shared" si="7"/>
        <v>9.9</v>
      </c>
      <c r="F71" s="16">
        <f t="shared" si="8"/>
        <v>6.5</v>
      </c>
      <c r="G71" s="16">
        <f t="shared" si="9"/>
        <v>19.600000000000001</v>
      </c>
      <c r="H71" s="16">
        <f t="shared" si="10"/>
        <v>13</v>
      </c>
      <c r="I71" s="25" t="str">
        <f>IFERROR(VLOOKUP(C71,#REF!,8,FALSE),"")</f>
        <v/>
      </c>
      <c r="J71" s="17">
        <v>840000</v>
      </c>
      <c r="K71" s="17">
        <v>366000</v>
      </c>
      <c r="L71" s="25" t="str">
        <f>IFERROR(VLOOKUP(C71,#REF!,11,FALSE),"")</f>
        <v/>
      </c>
      <c r="M71" s="17">
        <v>423000</v>
      </c>
      <c r="N71" s="18" t="s">
        <v>53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78000</v>
      </c>
      <c r="U71" s="17">
        <v>0</v>
      </c>
      <c r="V71" s="17">
        <v>345000</v>
      </c>
      <c r="W71" s="17">
        <v>0</v>
      </c>
      <c r="X71" s="20">
        <v>1263000</v>
      </c>
      <c r="Y71" s="16">
        <v>56.2</v>
      </c>
      <c r="Z71" s="21">
        <v>37.1</v>
      </c>
      <c r="AA71" s="20">
        <v>42750</v>
      </c>
      <c r="AB71" s="17">
        <v>64771</v>
      </c>
      <c r="AC71" s="22">
        <v>1.5</v>
      </c>
      <c r="AD71" s="23">
        <f t="shared" si="11"/>
        <v>100</v>
      </c>
      <c r="AE71" s="17">
        <v>294204</v>
      </c>
      <c r="AF71" s="17">
        <v>185598</v>
      </c>
      <c r="AG71" s="17">
        <v>175482</v>
      </c>
      <c r="AH71" s="17">
        <v>222324</v>
      </c>
      <c r="AI71" s="14" t="s">
        <v>43</v>
      </c>
    </row>
    <row r="72" spans="1:35" ht="16.5" customHeight="1">
      <c r="A72">
        <v>1812</v>
      </c>
      <c r="B72" s="12" t="str">
        <f t="shared" si="6"/>
        <v>FCST</v>
      </c>
      <c r="C72" s="13" t="s">
        <v>69</v>
      </c>
      <c r="D72" s="14" t="s">
        <v>52</v>
      </c>
      <c r="E72" s="15" t="str">
        <f t="shared" si="7"/>
        <v>前八週無拉料</v>
      </c>
      <c r="F72" s="16">
        <f t="shared" si="8"/>
        <v>14.4</v>
      </c>
      <c r="G72" s="16" t="str">
        <f t="shared" si="9"/>
        <v>--</v>
      </c>
      <c r="H72" s="16">
        <f t="shared" si="10"/>
        <v>6</v>
      </c>
      <c r="I72" s="25" t="str">
        <f>IFERROR(VLOOKUP(C72,#REF!,8,FALSE),"")</f>
        <v/>
      </c>
      <c r="J72" s="17">
        <v>15000</v>
      </c>
      <c r="K72" s="17">
        <v>3000</v>
      </c>
      <c r="L72" s="25" t="str">
        <f>IFERROR(VLOOKUP(C72,#REF!,11,FALSE),"")</f>
        <v/>
      </c>
      <c r="M72" s="17">
        <v>36000</v>
      </c>
      <c r="N72" s="18" t="s">
        <v>53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21000</v>
      </c>
      <c r="U72" s="17">
        <v>15000</v>
      </c>
      <c r="V72" s="17">
        <v>0</v>
      </c>
      <c r="W72" s="17">
        <v>0</v>
      </c>
      <c r="X72" s="20">
        <v>51000</v>
      </c>
      <c r="Y72" s="16" t="s">
        <v>39</v>
      </c>
      <c r="Z72" s="21">
        <v>55.2</v>
      </c>
      <c r="AA72" s="20">
        <v>0</v>
      </c>
      <c r="AB72" s="17">
        <v>2499</v>
      </c>
      <c r="AC72" s="22" t="s">
        <v>64</v>
      </c>
      <c r="AD72" s="23" t="str">
        <f t="shared" si="11"/>
        <v>F</v>
      </c>
      <c r="AE72" s="17">
        <v>10992</v>
      </c>
      <c r="AF72" s="17">
        <v>11496</v>
      </c>
      <c r="AG72" s="17">
        <v>0</v>
      </c>
      <c r="AH72" s="17">
        <v>0</v>
      </c>
      <c r="AI72" s="14" t="s">
        <v>43</v>
      </c>
    </row>
    <row r="73" spans="1:35" ht="16.5" customHeight="1">
      <c r="A73">
        <v>1813</v>
      </c>
      <c r="B73" s="12" t="str">
        <f t="shared" si="6"/>
        <v>FCST</v>
      </c>
      <c r="C73" s="13" t="s">
        <v>70</v>
      </c>
      <c r="D73" s="14" t="s">
        <v>52</v>
      </c>
      <c r="E73" s="15" t="str">
        <f t="shared" si="7"/>
        <v>前八週無拉料</v>
      </c>
      <c r="F73" s="16">
        <f t="shared" si="8"/>
        <v>0</v>
      </c>
      <c r="G73" s="16" t="str">
        <f t="shared" si="9"/>
        <v>--</v>
      </c>
      <c r="H73" s="16">
        <f t="shared" si="10"/>
        <v>0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0</v>
      </c>
      <c r="N73" s="18" t="s">
        <v>53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0</v>
      </c>
      <c r="W73" s="17">
        <v>0</v>
      </c>
      <c r="X73" s="20">
        <v>0</v>
      </c>
      <c r="Y73" s="16" t="s">
        <v>39</v>
      </c>
      <c r="Z73" s="21">
        <v>0</v>
      </c>
      <c r="AA73" s="20">
        <v>0</v>
      </c>
      <c r="AB73" s="17">
        <v>27</v>
      </c>
      <c r="AC73" s="22" t="s">
        <v>64</v>
      </c>
      <c r="AD73" s="23" t="str">
        <f t="shared" si="11"/>
        <v>F</v>
      </c>
      <c r="AE73" s="17">
        <v>117</v>
      </c>
      <c r="AF73" s="17">
        <v>121</v>
      </c>
      <c r="AG73" s="17">
        <v>4</v>
      </c>
      <c r="AH73" s="17">
        <v>0</v>
      </c>
      <c r="AI73" s="14" t="s">
        <v>43</v>
      </c>
    </row>
    <row r="74" spans="1:35" ht="16.5" customHeight="1">
      <c r="A74">
        <v>5493</v>
      </c>
      <c r="B74" s="12" t="str">
        <f t="shared" si="6"/>
        <v>FCST</v>
      </c>
      <c r="C74" s="13" t="s">
        <v>71</v>
      </c>
      <c r="D74" s="14" t="s">
        <v>52</v>
      </c>
      <c r="E74" s="15" t="str">
        <f t="shared" si="7"/>
        <v>前八週無拉料</v>
      </c>
      <c r="F74" s="16">
        <f t="shared" si="8"/>
        <v>0</v>
      </c>
      <c r="G74" s="16" t="str">
        <f t="shared" si="9"/>
        <v>--</v>
      </c>
      <c r="H74" s="16">
        <f t="shared" si="10"/>
        <v>13.5</v>
      </c>
      <c r="I74" s="25" t="str">
        <f>IFERROR(VLOOKUP(C74,#REF!,8,FALSE),"")</f>
        <v/>
      </c>
      <c r="J74" s="17">
        <v>141000</v>
      </c>
      <c r="K74" s="17">
        <v>0</v>
      </c>
      <c r="L74" s="25" t="str">
        <f>IFERROR(VLOOKUP(C74,#REF!,11,FALSE),"")</f>
        <v/>
      </c>
      <c r="M74" s="17">
        <v>0</v>
      </c>
      <c r="N74" s="18" t="s">
        <v>53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141000</v>
      </c>
      <c r="Y74" s="16" t="s">
        <v>39</v>
      </c>
      <c r="Z74" s="21">
        <v>31</v>
      </c>
      <c r="AA74" s="20">
        <v>0</v>
      </c>
      <c r="AB74" s="17">
        <v>10447</v>
      </c>
      <c r="AC74" s="22" t="s">
        <v>64</v>
      </c>
      <c r="AD74" s="23" t="str">
        <f t="shared" si="11"/>
        <v>F</v>
      </c>
      <c r="AE74" s="17">
        <v>46212</v>
      </c>
      <c r="AF74" s="17">
        <v>52750</v>
      </c>
      <c r="AG74" s="17">
        <v>33200</v>
      </c>
      <c r="AH74" s="17">
        <v>0</v>
      </c>
      <c r="AI74" s="14" t="s">
        <v>43</v>
      </c>
    </row>
    <row r="75" spans="1:35" ht="16.5" customHeight="1">
      <c r="A75">
        <v>1814</v>
      </c>
      <c r="B75" s="12" t="str">
        <f t="shared" si="6"/>
        <v>FCST</v>
      </c>
      <c r="C75" s="13" t="s">
        <v>72</v>
      </c>
      <c r="D75" s="14" t="s">
        <v>52</v>
      </c>
      <c r="E75" s="15" t="str">
        <f t="shared" si="7"/>
        <v>前八週無拉料</v>
      </c>
      <c r="F75" s="16">
        <f t="shared" si="8"/>
        <v>0</v>
      </c>
      <c r="G75" s="16" t="str">
        <f t="shared" si="9"/>
        <v>--</v>
      </c>
      <c r="H75" s="16">
        <f t="shared" si="10"/>
        <v>129</v>
      </c>
      <c r="I75" s="25" t="str">
        <f>IFERROR(VLOOKUP(C75,#REF!,8,FALSE),"")</f>
        <v/>
      </c>
      <c r="J75" s="17">
        <v>12000</v>
      </c>
      <c r="K75" s="17">
        <v>0</v>
      </c>
      <c r="L75" s="25" t="str">
        <f>IFERROR(VLOOKUP(C75,#REF!,11,FALSE),"")</f>
        <v/>
      </c>
      <c r="M75" s="17">
        <v>0</v>
      </c>
      <c r="N75" s="18" t="s">
        <v>53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0</v>
      </c>
      <c r="W75" s="17">
        <v>0</v>
      </c>
      <c r="X75" s="20">
        <v>12000</v>
      </c>
      <c r="Y75" s="16" t="s">
        <v>39</v>
      </c>
      <c r="Z75" s="21">
        <v>129</v>
      </c>
      <c r="AA75" s="20">
        <v>0</v>
      </c>
      <c r="AB75" s="17">
        <v>93</v>
      </c>
      <c r="AC75" s="22" t="s">
        <v>64</v>
      </c>
      <c r="AD75" s="23" t="str">
        <f t="shared" si="11"/>
        <v>F</v>
      </c>
      <c r="AE75" s="17">
        <v>169</v>
      </c>
      <c r="AF75" s="17">
        <v>505</v>
      </c>
      <c r="AG75" s="17">
        <v>438</v>
      </c>
      <c r="AH75" s="17">
        <v>0</v>
      </c>
      <c r="AI75" s="14" t="s">
        <v>43</v>
      </c>
    </row>
    <row r="76" spans="1:35" ht="16.5" customHeight="1">
      <c r="A76">
        <v>1815</v>
      </c>
      <c r="B76" s="12" t="str">
        <f t="shared" si="6"/>
        <v>Normal</v>
      </c>
      <c r="C76" s="13" t="s">
        <v>73</v>
      </c>
      <c r="D76" s="14" t="s">
        <v>52</v>
      </c>
      <c r="E76" s="15">
        <f t="shared" si="7"/>
        <v>1</v>
      </c>
      <c r="F76" s="16">
        <f t="shared" si="8"/>
        <v>0.6</v>
      </c>
      <c r="G76" s="16">
        <f t="shared" si="9"/>
        <v>2</v>
      </c>
      <c r="H76" s="16">
        <f t="shared" si="10"/>
        <v>1.3</v>
      </c>
      <c r="I76" s="25" t="str">
        <f>IFERROR(VLOOKUP(C76,#REF!,8,FALSE),"")</f>
        <v/>
      </c>
      <c r="J76" s="17">
        <v>6000</v>
      </c>
      <c r="K76" s="17">
        <v>6000</v>
      </c>
      <c r="L76" s="25" t="str">
        <f>IFERROR(VLOOKUP(C76,#REF!,11,FALSE),"")</f>
        <v/>
      </c>
      <c r="M76" s="17">
        <v>3000</v>
      </c>
      <c r="N76" s="18" t="s">
        <v>53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3000</v>
      </c>
      <c r="W76" s="17">
        <v>0</v>
      </c>
      <c r="X76" s="20">
        <v>9000</v>
      </c>
      <c r="Y76" s="16">
        <v>13</v>
      </c>
      <c r="Z76" s="21">
        <v>8.3000000000000007</v>
      </c>
      <c r="AA76" s="20">
        <v>3000</v>
      </c>
      <c r="AB76" s="17">
        <v>4727</v>
      </c>
      <c r="AC76" s="22">
        <v>1.6</v>
      </c>
      <c r="AD76" s="23">
        <f t="shared" si="11"/>
        <v>100</v>
      </c>
      <c r="AE76" s="17">
        <v>15435</v>
      </c>
      <c r="AF76" s="17">
        <v>22790</v>
      </c>
      <c r="AG76" s="17">
        <v>18100</v>
      </c>
      <c r="AH76" s="17">
        <v>0</v>
      </c>
      <c r="AI76" s="14" t="s">
        <v>43</v>
      </c>
    </row>
    <row r="77" spans="1:35" ht="16.5" customHeight="1">
      <c r="A77">
        <v>1816</v>
      </c>
      <c r="B77" s="12" t="str">
        <f t="shared" si="6"/>
        <v>FCST</v>
      </c>
      <c r="C77" s="13" t="s">
        <v>79</v>
      </c>
      <c r="D77" s="14" t="s">
        <v>52</v>
      </c>
      <c r="E77" s="15" t="str">
        <f t="shared" si="7"/>
        <v>前八週無拉料</v>
      </c>
      <c r="F77" s="16">
        <f t="shared" si="8"/>
        <v>0</v>
      </c>
      <c r="G77" s="16" t="str">
        <f t="shared" si="9"/>
        <v>--</v>
      </c>
      <c r="H77" s="16">
        <f t="shared" si="10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0</v>
      </c>
      <c r="N77" s="18" t="s">
        <v>53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0</v>
      </c>
      <c r="W77" s="17">
        <v>0</v>
      </c>
      <c r="X77" s="20">
        <v>0</v>
      </c>
      <c r="Y77" s="16" t="s">
        <v>39</v>
      </c>
      <c r="Z77" s="21">
        <v>0</v>
      </c>
      <c r="AA77" s="20">
        <v>0</v>
      </c>
      <c r="AB77" s="17">
        <v>34</v>
      </c>
      <c r="AC77" s="22" t="s">
        <v>64</v>
      </c>
      <c r="AD77" s="23" t="str">
        <f t="shared" si="11"/>
        <v>F</v>
      </c>
      <c r="AE77" s="17">
        <v>295</v>
      </c>
      <c r="AF77" s="17">
        <v>10</v>
      </c>
      <c r="AG77" s="17">
        <v>0</v>
      </c>
      <c r="AH77" s="17">
        <v>0</v>
      </c>
      <c r="AI77" s="14" t="s">
        <v>43</v>
      </c>
    </row>
    <row r="78" spans="1:35" ht="16.5" customHeight="1">
      <c r="A78">
        <v>1817</v>
      </c>
      <c r="B78" s="12" t="str">
        <f t="shared" si="6"/>
        <v>None</v>
      </c>
      <c r="C78" s="13" t="s">
        <v>80</v>
      </c>
      <c r="D78" s="14" t="s">
        <v>52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0</v>
      </c>
      <c r="N78" s="18" t="s">
        <v>53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0</v>
      </c>
      <c r="U78" s="17">
        <v>0</v>
      </c>
      <c r="V78" s="17">
        <v>0</v>
      </c>
      <c r="W78" s="17">
        <v>0</v>
      </c>
      <c r="X78" s="20">
        <v>0</v>
      </c>
      <c r="Y78" s="16" t="s">
        <v>39</v>
      </c>
      <c r="Z78" s="21" t="s">
        <v>39</v>
      </c>
      <c r="AA78" s="20">
        <v>0</v>
      </c>
      <c r="AB78" s="17" t="s">
        <v>39</v>
      </c>
      <c r="AC78" s="22" t="s">
        <v>42</v>
      </c>
      <c r="AD78" s="23" t="str">
        <f t="shared" si="11"/>
        <v>E</v>
      </c>
      <c r="AE78" s="17" t="s">
        <v>39</v>
      </c>
      <c r="AF78" s="17" t="s">
        <v>39</v>
      </c>
      <c r="AG78" s="17" t="s">
        <v>39</v>
      </c>
      <c r="AH78" s="17" t="s">
        <v>39</v>
      </c>
      <c r="AI78" s="14" t="s">
        <v>43</v>
      </c>
    </row>
    <row r="79" spans="1:35" ht="16.5" customHeight="1">
      <c r="A79">
        <v>1818</v>
      </c>
      <c r="B79" s="12" t="str">
        <f t="shared" si="6"/>
        <v>FCST</v>
      </c>
      <c r="C79" s="13" t="s">
        <v>81</v>
      </c>
      <c r="D79" s="14" t="s">
        <v>52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0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0</v>
      </c>
      <c r="N79" s="18" t="s">
        <v>53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0</v>
      </c>
      <c r="Y79" s="16" t="s">
        <v>39</v>
      </c>
      <c r="Z79" s="21">
        <v>0</v>
      </c>
      <c r="AA79" s="20">
        <v>0</v>
      </c>
      <c r="AB79" s="17">
        <v>19</v>
      </c>
      <c r="AC79" s="22" t="s">
        <v>64</v>
      </c>
      <c r="AD79" s="23" t="str">
        <f t="shared" si="11"/>
        <v>F</v>
      </c>
      <c r="AE79" s="17">
        <v>80</v>
      </c>
      <c r="AF79" s="17">
        <v>92</v>
      </c>
      <c r="AG79" s="17">
        <v>0</v>
      </c>
      <c r="AH79" s="17">
        <v>0</v>
      </c>
      <c r="AI79" s="14" t="s">
        <v>43</v>
      </c>
    </row>
    <row r="80" spans="1:35" ht="16.5" customHeight="1">
      <c r="A80">
        <v>8912</v>
      </c>
      <c r="B80" s="12" t="str">
        <f t="shared" si="6"/>
        <v>OverStock</v>
      </c>
      <c r="C80" s="13" t="s">
        <v>82</v>
      </c>
      <c r="D80" s="14" t="s">
        <v>52</v>
      </c>
      <c r="E80" s="15">
        <f t="shared" si="7"/>
        <v>19.600000000000001</v>
      </c>
      <c r="F80" s="16">
        <f t="shared" si="8"/>
        <v>138.9</v>
      </c>
      <c r="G80" s="16">
        <f t="shared" si="9"/>
        <v>0</v>
      </c>
      <c r="H80" s="16">
        <f t="shared" si="10"/>
        <v>0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67500</v>
      </c>
      <c r="N80" s="18" t="s">
        <v>53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50000</v>
      </c>
      <c r="U80" s="17">
        <v>0</v>
      </c>
      <c r="V80" s="17">
        <v>17500</v>
      </c>
      <c r="W80" s="17">
        <v>0</v>
      </c>
      <c r="X80" s="20">
        <v>67500</v>
      </c>
      <c r="Y80" s="16">
        <v>19.600000000000001</v>
      </c>
      <c r="Z80" s="21">
        <v>138.9</v>
      </c>
      <c r="AA80" s="20">
        <v>3438</v>
      </c>
      <c r="AB80" s="17">
        <v>486</v>
      </c>
      <c r="AC80" s="22">
        <v>0.1</v>
      </c>
      <c r="AD80" s="23">
        <f t="shared" si="11"/>
        <v>50</v>
      </c>
      <c r="AE80" s="17">
        <v>3989</v>
      </c>
      <c r="AF80" s="17">
        <v>400</v>
      </c>
      <c r="AG80" s="17">
        <v>0</v>
      </c>
      <c r="AH80" s="17">
        <v>0</v>
      </c>
      <c r="AI80" s="14" t="s">
        <v>43</v>
      </c>
    </row>
    <row r="81" spans="1:35" ht="16.5" customHeight="1">
      <c r="A81">
        <v>1819</v>
      </c>
      <c r="B81" s="12" t="str">
        <f t="shared" si="6"/>
        <v>OverStock</v>
      </c>
      <c r="C81" s="13" t="s">
        <v>83</v>
      </c>
      <c r="D81" s="14" t="s">
        <v>52</v>
      </c>
      <c r="E81" s="15">
        <f t="shared" si="7"/>
        <v>48.7</v>
      </c>
      <c r="F81" s="16">
        <f t="shared" si="8"/>
        <v>22.4</v>
      </c>
      <c r="G81" s="16">
        <f t="shared" si="9"/>
        <v>0</v>
      </c>
      <c r="H81" s="16">
        <f t="shared" si="10"/>
        <v>0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201000</v>
      </c>
      <c r="N81" s="18" t="s">
        <v>53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162000</v>
      </c>
      <c r="U81" s="17">
        <v>30000</v>
      </c>
      <c r="V81" s="17">
        <v>9000</v>
      </c>
      <c r="W81" s="17">
        <v>0</v>
      </c>
      <c r="X81" s="20">
        <v>201000</v>
      </c>
      <c r="Y81" s="16">
        <v>52.4</v>
      </c>
      <c r="Z81" s="21">
        <v>24.1</v>
      </c>
      <c r="AA81" s="20">
        <v>4125</v>
      </c>
      <c r="AB81" s="17">
        <v>8960</v>
      </c>
      <c r="AC81" s="22">
        <v>2.2000000000000002</v>
      </c>
      <c r="AD81" s="23">
        <f t="shared" si="11"/>
        <v>150</v>
      </c>
      <c r="AE81" s="17">
        <v>40086</v>
      </c>
      <c r="AF81" s="17">
        <v>28824</v>
      </c>
      <c r="AG81" s="17">
        <v>22633</v>
      </c>
      <c r="AH81" s="17">
        <v>42357</v>
      </c>
      <c r="AI81" s="14" t="s">
        <v>43</v>
      </c>
    </row>
    <row r="82" spans="1:35" ht="16.5" customHeight="1">
      <c r="A82">
        <v>5028</v>
      </c>
      <c r="B82" s="12" t="str">
        <f t="shared" si="6"/>
        <v>None</v>
      </c>
      <c r="C82" s="13" t="s">
        <v>84</v>
      </c>
      <c r="D82" s="14" t="s">
        <v>52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53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42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9341</v>
      </c>
      <c r="B83" s="12" t="str">
        <f t="shared" si="6"/>
        <v>OverStock</v>
      </c>
      <c r="C83" s="13" t="s">
        <v>88</v>
      </c>
      <c r="D83" s="14" t="s">
        <v>52</v>
      </c>
      <c r="E83" s="15">
        <f t="shared" si="7"/>
        <v>0.2</v>
      </c>
      <c r="F83" s="16">
        <f t="shared" si="8"/>
        <v>0.1</v>
      </c>
      <c r="G83" s="16">
        <f t="shared" si="9"/>
        <v>47.5</v>
      </c>
      <c r="H83" s="16">
        <f t="shared" si="10"/>
        <v>22.1</v>
      </c>
      <c r="I83" s="25" t="str">
        <f>IFERROR(VLOOKUP(C83,#REF!,8,FALSE),"")</f>
        <v/>
      </c>
      <c r="J83" s="17">
        <v>1335000</v>
      </c>
      <c r="K83" s="17">
        <v>1062000</v>
      </c>
      <c r="L83" s="25" t="str">
        <f>IFERROR(VLOOKUP(C83,#REF!,11,FALSE),"")</f>
        <v/>
      </c>
      <c r="M83" s="17">
        <v>6000</v>
      </c>
      <c r="N83" s="18" t="s">
        <v>53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6000</v>
      </c>
      <c r="V83" s="17">
        <v>0</v>
      </c>
      <c r="W83" s="17">
        <v>0</v>
      </c>
      <c r="X83" s="20">
        <v>1341000</v>
      </c>
      <c r="Y83" s="16">
        <v>70.400000000000006</v>
      </c>
      <c r="Z83" s="21">
        <v>32.700000000000003</v>
      </c>
      <c r="AA83" s="20">
        <v>28125</v>
      </c>
      <c r="AB83" s="17">
        <v>60529</v>
      </c>
      <c r="AC83" s="22">
        <v>2.2000000000000002</v>
      </c>
      <c r="AD83" s="23">
        <f t="shared" si="11"/>
        <v>150</v>
      </c>
      <c r="AE83" s="17">
        <v>300636</v>
      </c>
      <c r="AF83" s="17">
        <v>166343</v>
      </c>
      <c r="AG83" s="17">
        <v>113625</v>
      </c>
      <c r="AH83" s="17">
        <v>0</v>
      </c>
      <c r="AI83" s="14" t="s">
        <v>43</v>
      </c>
    </row>
    <row r="84" spans="1:35" ht="16.5" customHeight="1">
      <c r="A84">
        <v>1820</v>
      </c>
      <c r="B84" s="12" t="str">
        <f t="shared" si="6"/>
        <v>OverStock</v>
      </c>
      <c r="C84" s="13" t="s">
        <v>90</v>
      </c>
      <c r="D84" s="14" t="s">
        <v>52</v>
      </c>
      <c r="E84" s="15">
        <f t="shared" si="7"/>
        <v>293.3</v>
      </c>
      <c r="F84" s="16">
        <f t="shared" si="8"/>
        <v>96.8</v>
      </c>
      <c r="G84" s="16">
        <f t="shared" si="9"/>
        <v>0</v>
      </c>
      <c r="H84" s="16">
        <f t="shared" si="10"/>
        <v>0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330000</v>
      </c>
      <c r="N84" s="18" t="s">
        <v>53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255000</v>
      </c>
      <c r="U84" s="17">
        <v>0</v>
      </c>
      <c r="V84" s="17">
        <v>75000</v>
      </c>
      <c r="W84" s="17">
        <v>0</v>
      </c>
      <c r="X84" s="20">
        <v>330000</v>
      </c>
      <c r="Y84" s="16">
        <v>533.29999999999995</v>
      </c>
      <c r="Z84" s="21">
        <v>176</v>
      </c>
      <c r="AA84" s="20">
        <v>1125</v>
      </c>
      <c r="AB84" s="17">
        <v>3410</v>
      </c>
      <c r="AC84" s="22">
        <v>3</v>
      </c>
      <c r="AD84" s="23">
        <f t="shared" si="11"/>
        <v>150</v>
      </c>
      <c r="AE84" s="17">
        <v>18678</v>
      </c>
      <c r="AF84" s="17">
        <v>9259</v>
      </c>
      <c r="AG84" s="17">
        <v>5414</v>
      </c>
      <c r="AH84" s="17">
        <v>1988</v>
      </c>
      <c r="AI84" s="14" t="s">
        <v>43</v>
      </c>
    </row>
    <row r="85" spans="1:35" ht="16.5" customHeight="1">
      <c r="A85">
        <v>8508</v>
      </c>
      <c r="B85" s="12" t="str">
        <f t="shared" si="6"/>
        <v>FCST</v>
      </c>
      <c r="C85" s="13" t="s">
        <v>91</v>
      </c>
      <c r="D85" s="14" t="s">
        <v>52</v>
      </c>
      <c r="E85" s="15" t="str">
        <f t="shared" si="7"/>
        <v>前八週無拉料</v>
      </c>
      <c r="F85" s="16">
        <f t="shared" si="8"/>
        <v>0</v>
      </c>
      <c r="G85" s="16" t="str">
        <f t="shared" si="9"/>
        <v>--</v>
      </c>
      <c r="H85" s="16">
        <f t="shared" si="10"/>
        <v>37.5</v>
      </c>
      <c r="I85" s="25" t="str">
        <f>IFERROR(VLOOKUP(C85,#REF!,8,FALSE),"")</f>
        <v/>
      </c>
      <c r="J85" s="17">
        <v>3000</v>
      </c>
      <c r="K85" s="17">
        <v>0</v>
      </c>
      <c r="L85" s="25" t="str">
        <f>IFERROR(VLOOKUP(C85,#REF!,11,FALSE),"")</f>
        <v/>
      </c>
      <c r="M85" s="17">
        <v>0</v>
      </c>
      <c r="N85" s="18" t="s">
        <v>53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3000</v>
      </c>
      <c r="Y85" s="16" t="s">
        <v>39</v>
      </c>
      <c r="Z85" s="21">
        <v>37.5</v>
      </c>
      <c r="AA85" s="20">
        <v>0</v>
      </c>
      <c r="AB85" s="17">
        <v>80</v>
      </c>
      <c r="AC85" s="22" t="s">
        <v>64</v>
      </c>
      <c r="AD85" s="23" t="str">
        <f t="shared" si="11"/>
        <v>F</v>
      </c>
      <c r="AE85" s="17">
        <v>636</v>
      </c>
      <c r="AF85" s="17">
        <v>288</v>
      </c>
      <c r="AG85" s="17">
        <v>432</v>
      </c>
      <c r="AH85" s="17">
        <v>0</v>
      </c>
      <c r="AI85" s="14" t="s">
        <v>43</v>
      </c>
    </row>
    <row r="86" spans="1:35" ht="16.5" customHeight="1">
      <c r="A86">
        <v>9269</v>
      </c>
      <c r="B86" s="12" t="str">
        <f t="shared" si="6"/>
        <v>OverStock</v>
      </c>
      <c r="C86" s="13" t="s">
        <v>92</v>
      </c>
      <c r="D86" s="14" t="s">
        <v>52</v>
      </c>
      <c r="E86" s="15">
        <f t="shared" si="7"/>
        <v>33.1</v>
      </c>
      <c r="F86" s="16">
        <f t="shared" si="8"/>
        <v>25.4</v>
      </c>
      <c r="G86" s="16">
        <f t="shared" si="9"/>
        <v>0</v>
      </c>
      <c r="H86" s="16">
        <f t="shared" si="10"/>
        <v>0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435000</v>
      </c>
      <c r="N86" s="18" t="s">
        <v>53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345000</v>
      </c>
      <c r="U86" s="17">
        <v>0</v>
      </c>
      <c r="V86" s="17">
        <v>90000</v>
      </c>
      <c r="W86" s="17">
        <v>0</v>
      </c>
      <c r="X86" s="20">
        <v>435000</v>
      </c>
      <c r="Y86" s="16">
        <v>60.6</v>
      </c>
      <c r="Z86" s="21">
        <v>46.5</v>
      </c>
      <c r="AA86" s="20">
        <v>13125</v>
      </c>
      <c r="AB86" s="17">
        <v>17113</v>
      </c>
      <c r="AC86" s="22">
        <v>1.3</v>
      </c>
      <c r="AD86" s="23">
        <f t="shared" si="11"/>
        <v>100</v>
      </c>
      <c r="AE86" s="17">
        <v>73749</v>
      </c>
      <c r="AF86" s="17">
        <v>52090</v>
      </c>
      <c r="AG86" s="17">
        <v>48856</v>
      </c>
      <c r="AH86" s="17">
        <v>104796</v>
      </c>
      <c r="AI86" s="14" t="s">
        <v>43</v>
      </c>
    </row>
    <row r="87" spans="1:35" ht="16.5" customHeight="1">
      <c r="A87">
        <v>8748</v>
      </c>
      <c r="B87" s="12" t="str">
        <f t="shared" si="6"/>
        <v>OverStock</v>
      </c>
      <c r="C87" s="13" t="s">
        <v>93</v>
      </c>
      <c r="D87" s="14" t="s">
        <v>52</v>
      </c>
      <c r="E87" s="15">
        <f t="shared" si="7"/>
        <v>7.8</v>
      </c>
      <c r="F87" s="16">
        <f t="shared" si="8"/>
        <v>7.8</v>
      </c>
      <c r="G87" s="16">
        <f t="shared" si="9"/>
        <v>25.5</v>
      </c>
      <c r="H87" s="16">
        <f t="shared" si="10"/>
        <v>25.4</v>
      </c>
      <c r="I87" s="25" t="str">
        <f>IFERROR(VLOOKUP(C87,#REF!,8,FALSE),"")</f>
        <v/>
      </c>
      <c r="J87" s="17">
        <v>1461000</v>
      </c>
      <c r="K87" s="17">
        <v>684000</v>
      </c>
      <c r="L87" s="25" t="str">
        <f>IFERROR(VLOOKUP(C87,#REF!,11,FALSE),"")</f>
        <v/>
      </c>
      <c r="M87" s="17">
        <v>447000</v>
      </c>
      <c r="N87" s="18" t="s">
        <v>53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447000</v>
      </c>
      <c r="W87" s="17">
        <v>0</v>
      </c>
      <c r="X87" s="20">
        <v>1908000</v>
      </c>
      <c r="Y87" s="16">
        <v>54.9</v>
      </c>
      <c r="Z87" s="21">
        <v>54.8</v>
      </c>
      <c r="AA87" s="20">
        <v>57375</v>
      </c>
      <c r="AB87" s="17">
        <v>57484</v>
      </c>
      <c r="AC87" s="22">
        <v>1</v>
      </c>
      <c r="AD87" s="23">
        <f t="shared" si="11"/>
        <v>100</v>
      </c>
      <c r="AE87" s="17">
        <v>295397</v>
      </c>
      <c r="AF87" s="17">
        <v>153733</v>
      </c>
      <c r="AG87" s="17">
        <v>113568</v>
      </c>
      <c r="AH87" s="17">
        <v>117953</v>
      </c>
      <c r="AI87" s="14" t="s">
        <v>43</v>
      </c>
    </row>
    <row r="88" spans="1:35" ht="16.5" customHeight="1">
      <c r="A88">
        <v>9632</v>
      </c>
      <c r="B88" s="12" t="str">
        <f t="shared" si="6"/>
        <v>OverStock</v>
      </c>
      <c r="C88" s="13" t="s">
        <v>94</v>
      </c>
      <c r="D88" s="14" t="s">
        <v>52</v>
      </c>
      <c r="E88" s="15">
        <f t="shared" si="7"/>
        <v>3.4</v>
      </c>
      <c r="F88" s="16">
        <f t="shared" si="8"/>
        <v>9</v>
      </c>
      <c r="G88" s="16">
        <f t="shared" si="9"/>
        <v>10.3</v>
      </c>
      <c r="H88" s="16">
        <f t="shared" si="10"/>
        <v>27.1</v>
      </c>
      <c r="I88" s="25" t="str">
        <f>IFERROR(VLOOKUP(C88,#REF!,8,FALSE),"")</f>
        <v/>
      </c>
      <c r="J88" s="17">
        <v>27000</v>
      </c>
      <c r="K88" s="17">
        <v>27000</v>
      </c>
      <c r="L88" s="25" t="str">
        <f>IFERROR(VLOOKUP(C88,#REF!,11,FALSE),"")</f>
        <v/>
      </c>
      <c r="M88" s="17">
        <v>9000</v>
      </c>
      <c r="N88" s="18" t="s">
        <v>53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3000</v>
      </c>
      <c r="U88" s="17">
        <v>0</v>
      </c>
      <c r="V88" s="17">
        <v>6000</v>
      </c>
      <c r="W88" s="17">
        <v>0</v>
      </c>
      <c r="X88" s="20">
        <v>36000</v>
      </c>
      <c r="Y88" s="16">
        <v>22.9</v>
      </c>
      <c r="Z88" s="21">
        <v>60.2</v>
      </c>
      <c r="AA88" s="20">
        <v>2625</v>
      </c>
      <c r="AB88" s="17">
        <v>997</v>
      </c>
      <c r="AC88" s="22">
        <v>0.4</v>
      </c>
      <c r="AD88" s="23">
        <f t="shared" si="11"/>
        <v>50</v>
      </c>
      <c r="AE88" s="17">
        <v>4617</v>
      </c>
      <c r="AF88" s="17">
        <v>2968</v>
      </c>
      <c r="AG88" s="17">
        <v>2024</v>
      </c>
      <c r="AH88" s="17">
        <v>0</v>
      </c>
      <c r="AI88" s="14" t="s">
        <v>43</v>
      </c>
    </row>
    <row r="89" spans="1:35" ht="16.5" customHeight="1">
      <c r="A89">
        <v>9123</v>
      </c>
      <c r="B89" s="12" t="str">
        <f t="shared" si="6"/>
        <v>OverStock</v>
      </c>
      <c r="C89" s="13" t="s">
        <v>95</v>
      </c>
      <c r="D89" s="14" t="s">
        <v>52</v>
      </c>
      <c r="E89" s="15">
        <f t="shared" si="7"/>
        <v>36.4</v>
      </c>
      <c r="F89" s="16">
        <f t="shared" si="8"/>
        <v>46.2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150000</v>
      </c>
      <c r="N89" s="18" t="s">
        <v>53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123000</v>
      </c>
      <c r="U89" s="17">
        <v>0</v>
      </c>
      <c r="V89" s="17">
        <v>27000</v>
      </c>
      <c r="W89" s="17">
        <v>0</v>
      </c>
      <c r="X89" s="20">
        <v>150000</v>
      </c>
      <c r="Y89" s="16">
        <v>114.9</v>
      </c>
      <c r="Z89" s="21">
        <v>146.1</v>
      </c>
      <c r="AA89" s="20">
        <v>4125</v>
      </c>
      <c r="AB89" s="17">
        <v>3245</v>
      </c>
      <c r="AC89" s="22">
        <v>0.8</v>
      </c>
      <c r="AD89" s="23">
        <f t="shared" si="11"/>
        <v>100</v>
      </c>
      <c r="AE89" s="17">
        <v>11167</v>
      </c>
      <c r="AF89" s="17">
        <v>28895</v>
      </c>
      <c r="AG89" s="17">
        <v>308</v>
      </c>
      <c r="AH89" s="17">
        <v>0</v>
      </c>
      <c r="AI89" s="14" t="s">
        <v>43</v>
      </c>
    </row>
    <row r="90" spans="1:35" ht="16.5" customHeight="1">
      <c r="A90">
        <v>9337</v>
      </c>
      <c r="B90" s="12" t="str">
        <f t="shared" si="6"/>
        <v>OverStock</v>
      </c>
      <c r="C90" s="13" t="s">
        <v>99</v>
      </c>
      <c r="D90" s="14" t="s">
        <v>52</v>
      </c>
      <c r="E90" s="15">
        <f t="shared" si="7"/>
        <v>35.200000000000003</v>
      </c>
      <c r="F90" s="16">
        <f t="shared" si="8"/>
        <v>21.7</v>
      </c>
      <c r="G90" s="16">
        <f t="shared" si="9"/>
        <v>0</v>
      </c>
      <c r="H90" s="16">
        <f t="shared" si="10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66000</v>
      </c>
      <c r="N90" s="18" t="s">
        <v>53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54000</v>
      </c>
      <c r="U90" s="17">
        <v>0</v>
      </c>
      <c r="V90" s="17">
        <v>12000</v>
      </c>
      <c r="W90" s="17">
        <v>0</v>
      </c>
      <c r="X90" s="20">
        <v>66000</v>
      </c>
      <c r="Y90" s="16">
        <v>78.400000000000006</v>
      </c>
      <c r="Z90" s="21">
        <v>48.2</v>
      </c>
      <c r="AA90" s="20">
        <v>1875</v>
      </c>
      <c r="AB90" s="17">
        <v>3048</v>
      </c>
      <c r="AC90" s="22">
        <v>1.6</v>
      </c>
      <c r="AD90" s="23">
        <f t="shared" si="11"/>
        <v>100</v>
      </c>
      <c r="AE90" s="17">
        <v>9682</v>
      </c>
      <c r="AF90" s="17">
        <v>12818</v>
      </c>
      <c r="AG90" s="17">
        <v>10874</v>
      </c>
      <c r="AH90" s="17">
        <v>20290</v>
      </c>
      <c r="AI90" s="14" t="s">
        <v>43</v>
      </c>
    </row>
    <row r="91" spans="1:35" ht="16.5" customHeight="1">
      <c r="A91">
        <v>6481</v>
      </c>
      <c r="B91" s="12" t="str">
        <f t="shared" si="6"/>
        <v>OverStock</v>
      </c>
      <c r="C91" s="13" t="s">
        <v>100</v>
      </c>
      <c r="D91" s="14" t="s">
        <v>52</v>
      </c>
      <c r="E91" s="15">
        <f t="shared" si="7"/>
        <v>8.6</v>
      </c>
      <c r="F91" s="16">
        <f t="shared" si="8"/>
        <v>5.7</v>
      </c>
      <c r="G91" s="16">
        <f t="shared" si="9"/>
        <v>26.8</v>
      </c>
      <c r="H91" s="16">
        <f t="shared" si="10"/>
        <v>17.8</v>
      </c>
      <c r="I91" s="25" t="str">
        <f>IFERROR(VLOOKUP(C91,#REF!,8,FALSE),"")</f>
        <v/>
      </c>
      <c r="J91" s="17">
        <v>1587000</v>
      </c>
      <c r="K91" s="17">
        <v>507000</v>
      </c>
      <c r="L91" s="25" t="str">
        <f>IFERROR(VLOOKUP(C91,#REF!,11,FALSE),"")</f>
        <v/>
      </c>
      <c r="M91" s="17">
        <v>510000</v>
      </c>
      <c r="N91" s="18" t="s">
        <v>53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219000</v>
      </c>
      <c r="V91" s="17">
        <v>291000</v>
      </c>
      <c r="W91" s="17">
        <v>0</v>
      </c>
      <c r="X91" s="20">
        <v>2097000</v>
      </c>
      <c r="Y91" s="16">
        <v>84.6</v>
      </c>
      <c r="Z91" s="21">
        <v>56.3</v>
      </c>
      <c r="AA91" s="20">
        <v>59250</v>
      </c>
      <c r="AB91" s="17">
        <v>89048</v>
      </c>
      <c r="AC91" s="22">
        <v>1.5</v>
      </c>
      <c r="AD91" s="23">
        <f t="shared" si="11"/>
        <v>100</v>
      </c>
      <c r="AE91" s="17">
        <v>383232</v>
      </c>
      <c r="AF91" s="17">
        <v>284964</v>
      </c>
      <c r="AG91" s="17">
        <v>194676</v>
      </c>
      <c r="AH91" s="17">
        <v>0</v>
      </c>
      <c r="AI91" s="14" t="s">
        <v>43</v>
      </c>
    </row>
    <row r="92" spans="1:35" ht="16.5" customHeight="1">
      <c r="A92">
        <v>9221</v>
      </c>
      <c r="B92" s="12" t="str">
        <f t="shared" si="6"/>
        <v>OverStock</v>
      </c>
      <c r="C92" s="13" t="s">
        <v>102</v>
      </c>
      <c r="D92" s="14" t="s">
        <v>52</v>
      </c>
      <c r="E92" s="15">
        <f t="shared" si="7"/>
        <v>7</v>
      </c>
      <c r="F92" s="16">
        <f t="shared" si="8"/>
        <v>5.2</v>
      </c>
      <c r="G92" s="16">
        <f t="shared" si="9"/>
        <v>16.8</v>
      </c>
      <c r="H92" s="16">
        <f t="shared" si="10"/>
        <v>12.5</v>
      </c>
      <c r="I92" s="25" t="str">
        <f>IFERROR(VLOOKUP(C92,#REF!,8,FALSE),"")</f>
        <v/>
      </c>
      <c r="J92" s="17">
        <v>3243000</v>
      </c>
      <c r="K92" s="17">
        <v>1890000</v>
      </c>
      <c r="L92" s="25" t="str">
        <f>IFERROR(VLOOKUP(C92,#REF!,11,FALSE),"")</f>
        <v/>
      </c>
      <c r="M92" s="17">
        <v>1350000</v>
      </c>
      <c r="N92" s="18" t="s">
        <v>53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285000</v>
      </c>
      <c r="V92" s="17">
        <v>1065000</v>
      </c>
      <c r="W92" s="17">
        <v>0</v>
      </c>
      <c r="X92" s="20">
        <v>4593000</v>
      </c>
      <c r="Y92" s="16">
        <v>55.7</v>
      </c>
      <c r="Z92" s="21">
        <v>41.3</v>
      </c>
      <c r="AA92" s="20">
        <v>193125</v>
      </c>
      <c r="AB92" s="17">
        <v>260418</v>
      </c>
      <c r="AC92" s="22">
        <v>1.3</v>
      </c>
      <c r="AD92" s="23">
        <f t="shared" si="11"/>
        <v>100</v>
      </c>
      <c r="AE92" s="17">
        <v>1346398</v>
      </c>
      <c r="AF92" s="17">
        <v>664831</v>
      </c>
      <c r="AG92" s="17">
        <v>525364</v>
      </c>
      <c r="AH92" s="17">
        <v>941429</v>
      </c>
      <c r="AI92" s="14" t="s">
        <v>43</v>
      </c>
    </row>
    <row r="93" spans="1:35" ht="16.5" customHeight="1">
      <c r="A93">
        <v>6382</v>
      </c>
      <c r="B93" s="12" t="str">
        <f t="shared" si="6"/>
        <v>OverStock</v>
      </c>
      <c r="C93" s="13" t="s">
        <v>103</v>
      </c>
      <c r="D93" s="14" t="s">
        <v>52</v>
      </c>
      <c r="E93" s="15">
        <f t="shared" si="7"/>
        <v>4.5</v>
      </c>
      <c r="F93" s="16">
        <f t="shared" si="8"/>
        <v>1.9</v>
      </c>
      <c r="G93" s="16">
        <f t="shared" si="9"/>
        <v>21</v>
      </c>
      <c r="H93" s="16">
        <f t="shared" si="10"/>
        <v>8.6999999999999993</v>
      </c>
      <c r="I93" s="25" t="str">
        <f>IFERROR(VLOOKUP(C93,#REF!,8,FALSE),"")</f>
        <v/>
      </c>
      <c r="J93" s="17">
        <v>813000</v>
      </c>
      <c r="K93" s="17">
        <v>345000</v>
      </c>
      <c r="L93" s="25" t="str">
        <f>IFERROR(VLOOKUP(C93,#REF!,11,FALSE),"")</f>
        <v/>
      </c>
      <c r="M93" s="17">
        <v>174000</v>
      </c>
      <c r="N93" s="18" t="s">
        <v>53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81000</v>
      </c>
      <c r="U93" s="17">
        <v>15000</v>
      </c>
      <c r="V93" s="17">
        <v>78000</v>
      </c>
      <c r="W93" s="17">
        <v>0</v>
      </c>
      <c r="X93" s="20">
        <v>987000</v>
      </c>
      <c r="Y93" s="16">
        <v>94.7</v>
      </c>
      <c r="Z93" s="21">
        <v>39.200000000000003</v>
      </c>
      <c r="AA93" s="20">
        <v>38625</v>
      </c>
      <c r="AB93" s="17">
        <v>93223</v>
      </c>
      <c r="AC93" s="22">
        <v>2.4</v>
      </c>
      <c r="AD93" s="23">
        <f t="shared" si="11"/>
        <v>150</v>
      </c>
      <c r="AE93" s="17">
        <v>524281</v>
      </c>
      <c r="AF93" s="17">
        <v>226417</v>
      </c>
      <c r="AG93" s="17">
        <v>144907</v>
      </c>
      <c r="AH93" s="17">
        <v>175843</v>
      </c>
      <c r="AI93" s="14" t="s">
        <v>43</v>
      </c>
    </row>
    <row r="94" spans="1:35" ht="16.5" customHeight="1">
      <c r="A94">
        <v>9169</v>
      </c>
      <c r="B94" s="12" t="str">
        <f t="shared" si="6"/>
        <v>OverStock</v>
      </c>
      <c r="C94" s="13" t="s">
        <v>105</v>
      </c>
      <c r="D94" s="14" t="s">
        <v>52</v>
      </c>
      <c r="E94" s="15">
        <f t="shared" si="7"/>
        <v>8.1</v>
      </c>
      <c r="F94" s="16">
        <f t="shared" si="8"/>
        <v>5.4</v>
      </c>
      <c r="G94" s="16">
        <f t="shared" si="9"/>
        <v>18.899999999999999</v>
      </c>
      <c r="H94" s="16">
        <f t="shared" si="10"/>
        <v>12.7</v>
      </c>
      <c r="I94" s="25" t="str">
        <f>IFERROR(VLOOKUP(C94,#REF!,8,FALSE),"")</f>
        <v/>
      </c>
      <c r="J94" s="17">
        <v>1690000</v>
      </c>
      <c r="K94" s="17">
        <v>1690000</v>
      </c>
      <c r="L94" s="25" t="str">
        <f>IFERROR(VLOOKUP(C94,#REF!,11,FALSE),"")</f>
        <v/>
      </c>
      <c r="M94" s="17">
        <v>720000</v>
      </c>
      <c r="N94" s="18" t="s">
        <v>53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60000</v>
      </c>
      <c r="V94" s="17">
        <v>660000</v>
      </c>
      <c r="W94" s="17">
        <v>0</v>
      </c>
      <c r="X94" s="20">
        <v>2410000</v>
      </c>
      <c r="Y94" s="16">
        <v>57.5</v>
      </c>
      <c r="Z94" s="21">
        <v>38.799999999999997</v>
      </c>
      <c r="AA94" s="20">
        <v>89375</v>
      </c>
      <c r="AB94" s="17">
        <v>132577</v>
      </c>
      <c r="AC94" s="22">
        <v>1.5</v>
      </c>
      <c r="AD94" s="23">
        <f t="shared" si="11"/>
        <v>100</v>
      </c>
      <c r="AE94" s="17">
        <v>681452</v>
      </c>
      <c r="AF94" s="17">
        <v>336837</v>
      </c>
      <c r="AG94" s="17">
        <v>277666</v>
      </c>
      <c r="AH94" s="17">
        <v>498819</v>
      </c>
      <c r="AI94" s="14" t="s">
        <v>43</v>
      </c>
    </row>
    <row r="95" spans="1:35" ht="16.5" customHeight="1">
      <c r="A95">
        <v>9170</v>
      </c>
      <c r="B95" s="12" t="str">
        <f t="shared" si="6"/>
        <v>Normal</v>
      </c>
      <c r="C95" s="13" t="s">
        <v>107</v>
      </c>
      <c r="D95" s="14" t="s">
        <v>52</v>
      </c>
      <c r="E95" s="15">
        <f t="shared" si="7"/>
        <v>4.8</v>
      </c>
      <c r="F95" s="16">
        <f t="shared" si="8"/>
        <v>23.8</v>
      </c>
      <c r="G95" s="16">
        <f t="shared" si="9"/>
        <v>0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15000</v>
      </c>
      <c r="N95" s="18" t="s">
        <v>53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5000</v>
      </c>
      <c r="V95" s="17">
        <v>10000</v>
      </c>
      <c r="W95" s="17">
        <v>0</v>
      </c>
      <c r="X95" s="20">
        <v>15000</v>
      </c>
      <c r="Y95" s="16">
        <v>11.2</v>
      </c>
      <c r="Z95" s="21">
        <v>55.5</v>
      </c>
      <c r="AA95" s="20">
        <v>3125</v>
      </c>
      <c r="AB95" s="17">
        <v>631</v>
      </c>
      <c r="AC95" s="22">
        <v>0.2</v>
      </c>
      <c r="AD95" s="23">
        <f t="shared" si="11"/>
        <v>50</v>
      </c>
      <c r="AE95" s="17">
        <v>5073</v>
      </c>
      <c r="AF95" s="17">
        <v>362</v>
      </c>
      <c r="AG95" s="17">
        <v>341</v>
      </c>
      <c r="AH95" s="17">
        <v>257</v>
      </c>
      <c r="AI95" s="14" t="s">
        <v>43</v>
      </c>
    </row>
    <row r="96" spans="1:35" ht="16.5" customHeight="1">
      <c r="A96">
        <v>6383</v>
      </c>
      <c r="B96" s="12" t="str">
        <f t="shared" si="6"/>
        <v>OverStock</v>
      </c>
      <c r="C96" s="13" t="s">
        <v>108</v>
      </c>
      <c r="D96" s="14" t="s">
        <v>52</v>
      </c>
      <c r="E96" s="15">
        <f t="shared" si="7"/>
        <v>0</v>
      </c>
      <c r="F96" s="16">
        <f t="shared" si="8"/>
        <v>0</v>
      </c>
      <c r="G96" s="16">
        <f t="shared" si="9"/>
        <v>64</v>
      </c>
      <c r="H96" s="16">
        <f t="shared" si="10"/>
        <v>615.4</v>
      </c>
      <c r="I96" s="25" t="str">
        <f>IFERROR(VLOOKUP(C96,#REF!,8,FALSE),"")</f>
        <v/>
      </c>
      <c r="J96" s="17">
        <v>40000</v>
      </c>
      <c r="K96" s="17">
        <v>0</v>
      </c>
      <c r="L96" s="25" t="str">
        <f>IFERROR(VLOOKUP(C96,#REF!,11,FALSE),"")</f>
        <v/>
      </c>
      <c r="M96" s="17">
        <v>0</v>
      </c>
      <c r="N96" s="18" t="s">
        <v>53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40000</v>
      </c>
      <c r="Y96" s="16">
        <v>80</v>
      </c>
      <c r="Z96" s="21">
        <v>769.2</v>
      </c>
      <c r="AA96" s="20">
        <v>625</v>
      </c>
      <c r="AB96" s="17">
        <v>65</v>
      </c>
      <c r="AC96" s="22">
        <v>0.1</v>
      </c>
      <c r="AD96" s="23">
        <f t="shared" si="11"/>
        <v>50</v>
      </c>
      <c r="AE96" s="17">
        <v>773</v>
      </c>
      <c r="AF96" s="17">
        <v>585</v>
      </c>
      <c r="AG96" s="17">
        <v>0</v>
      </c>
      <c r="AH96" s="17">
        <v>0</v>
      </c>
      <c r="AI96" s="14" t="s">
        <v>43</v>
      </c>
    </row>
    <row r="97" spans="1:35" ht="16.5" customHeight="1">
      <c r="A97">
        <v>6384</v>
      </c>
      <c r="B97" s="12" t="str">
        <f t="shared" si="6"/>
        <v>OverStock</v>
      </c>
      <c r="C97" s="13" t="s">
        <v>109</v>
      </c>
      <c r="D97" s="14" t="s">
        <v>52</v>
      </c>
      <c r="E97" s="15">
        <f t="shared" si="7"/>
        <v>3.4</v>
      </c>
      <c r="F97" s="16">
        <f t="shared" si="8"/>
        <v>3</v>
      </c>
      <c r="G97" s="16">
        <f t="shared" si="9"/>
        <v>6.5</v>
      </c>
      <c r="H97" s="16">
        <f t="shared" si="10"/>
        <v>5.7</v>
      </c>
      <c r="I97" s="25" t="str">
        <f>IFERROR(VLOOKUP(C97,#REF!,8,FALSE),"")</f>
        <v/>
      </c>
      <c r="J97" s="17">
        <v>900000</v>
      </c>
      <c r="K97" s="17">
        <v>600000</v>
      </c>
      <c r="L97" s="25" t="str">
        <f>IFERROR(VLOOKUP(C97,#REF!,11,FALSE),"")</f>
        <v/>
      </c>
      <c r="M97" s="17">
        <v>475000</v>
      </c>
      <c r="N97" s="18" t="s">
        <v>53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0</v>
      </c>
      <c r="U97" s="17">
        <v>210000</v>
      </c>
      <c r="V97" s="17">
        <v>265000</v>
      </c>
      <c r="W97" s="17">
        <v>0</v>
      </c>
      <c r="X97" s="20">
        <v>1375000</v>
      </c>
      <c r="Y97" s="16">
        <v>53.4</v>
      </c>
      <c r="Z97" s="21">
        <v>46.8</v>
      </c>
      <c r="AA97" s="20">
        <v>138125</v>
      </c>
      <c r="AB97" s="17">
        <v>157620</v>
      </c>
      <c r="AC97" s="22">
        <v>1.1000000000000001</v>
      </c>
      <c r="AD97" s="23">
        <f t="shared" si="11"/>
        <v>100</v>
      </c>
      <c r="AE97" s="17">
        <v>650269</v>
      </c>
      <c r="AF97" s="17">
        <v>514389</v>
      </c>
      <c r="AG97" s="17">
        <v>441215</v>
      </c>
      <c r="AH97" s="17">
        <v>749067</v>
      </c>
      <c r="AI97" s="14" t="s">
        <v>43</v>
      </c>
    </row>
    <row r="98" spans="1:35" ht="16.5" customHeight="1">
      <c r="A98">
        <v>8831</v>
      </c>
      <c r="B98" s="12" t="str">
        <f t="shared" si="6"/>
        <v>OverStock</v>
      </c>
      <c r="C98" s="13" t="s">
        <v>110</v>
      </c>
      <c r="D98" s="14" t="s">
        <v>52</v>
      </c>
      <c r="E98" s="15">
        <f t="shared" si="7"/>
        <v>0.6</v>
      </c>
      <c r="F98" s="16">
        <f t="shared" si="8"/>
        <v>0.4</v>
      </c>
      <c r="G98" s="16">
        <f t="shared" si="9"/>
        <v>21.7</v>
      </c>
      <c r="H98" s="16">
        <f t="shared" si="10"/>
        <v>13.2</v>
      </c>
      <c r="I98" s="25" t="str">
        <f>IFERROR(VLOOKUP(C98,#REF!,8,FALSE),"")</f>
        <v/>
      </c>
      <c r="J98" s="17">
        <v>3240000</v>
      </c>
      <c r="K98" s="17">
        <v>1200000</v>
      </c>
      <c r="L98" s="25" t="str">
        <f>IFERROR(VLOOKUP(C98,#REF!,11,FALSE),"")</f>
        <v/>
      </c>
      <c r="M98" s="17">
        <v>95000</v>
      </c>
      <c r="N98" s="18" t="s">
        <v>53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95000</v>
      </c>
      <c r="W98" s="17">
        <v>0</v>
      </c>
      <c r="X98" s="20">
        <v>3335000</v>
      </c>
      <c r="Y98" s="16">
        <v>59.6</v>
      </c>
      <c r="Z98" s="21">
        <v>36.299999999999997</v>
      </c>
      <c r="AA98" s="20">
        <v>149375</v>
      </c>
      <c r="AB98" s="17">
        <v>245224</v>
      </c>
      <c r="AC98" s="22">
        <v>1.6</v>
      </c>
      <c r="AD98" s="23">
        <f t="shared" si="11"/>
        <v>100</v>
      </c>
      <c r="AE98" s="17">
        <v>1110164</v>
      </c>
      <c r="AF98" s="17">
        <v>702454</v>
      </c>
      <c r="AG98" s="17">
        <v>664199</v>
      </c>
      <c r="AH98" s="17">
        <v>850571</v>
      </c>
      <c r="AI98" s="14" t="s">
        <v>43</v>
      </c>
    </row>
    <row r="99" spans="1:35" ht="16.5" customHeight="1">
      <c r="A99">
        <v>6385</v>
      </c>
      <c r="B99" s="12" t="str">
        <f t="shared" si="6"/>
        <v>OverStock</v>
      </c>
      <c r="C99" s="13" t="s">
        <v>111</v>
      </c>
      <c r="D99" s="14" t="s">
        <v>52</v>
      </c>
      <c r="E99" s="15">
        <f t="shared" si="7"/>
        <v>3.3</v>
      </c>
      <c r="F99" s="16">
        <f t="shared" si="8"/>
        <v>2.1</v>
      </c>
      <c r="G99" s="16">
        <f t="shared" si="9"/>
        <v>15.3</v>
      </c>
      <c r="H99" s="16">
        <f t="shared" si="10"/>
        <v>9.9</v>
      </c>
      <c r="I99" s="25" t="str">
        <f>IFERROR(VLOOKUP(C99,#REF!,8,FALSE),"")</f>
        <v/>
      </c>
      <c r="J99" s="17">
        <v>3220000</v>
      </c>
      <c r="K99" s="17">
        <v>1965000</v>
      </c>
      <c r="L99" s="25" t="str">
        <f>IFERROR(VLOOKUP(C99,#REF!,11,FALSE),"")</f>
        <v/>
      </c>
      <c r="M99" s="17">
        <v>690000</v>
      </c>
      <c r="N99" s="18" t="s">
        <v>53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0</v>
      </c>
      <c r="U99" s="17">
        <v>540000</v>
      </c>
      <c r="V99" s="17">
        <v>150000</v>
      </c>
      <c r="W99" s="17">
        <v>0</v>
      </c>
      <c r="X99" s="20">
        <v>3910000</v>
      </c>
      <c r="Y99" s="16">
        <v>44.5</v>
      </c>
      <c r="Z99" s="21">
        <v>28.8</v>
      </c>
      <c r="AA99" s="20">
        <v>210000</v>
      </c>
      <c r="AB99" s="17">
        <v>323908</v>
      </c>
      <c r="AC99" s="22">
        <v>1.5</v>
      </c>
      <c r="AD99" s="23">
        <f t="shared" si="11"/>
        <v>100</v>
      </c>
      <c r="AE99" s="17">
        <v>1757401</v>
      </c>
      <c r="AF99" s="17">
        <v>789077</v>
      </c>
      <c r="AG99" s="17">
        <v>588270</v>
      </c>
      <c r="AH99" s="17">
        <v>968822</v>
      </c>
      <c r="AI99" s="14" t="s">
        <v>43</v>
      </c>
    </row>
    <row r="100" spans="1:35" ht="16.5" customHeight="1">
      <c r="A100">
        <v>7846</v>
      </c>
      <c r="B100" s="12" t="str">
        <f t="shared" si="6"/>
        <v>OverStock</v>
      </c>
      <c r="C100" s="13" t="s">
        <v>112</v>
      </c>
      <c r="D100" s="14" t="s">
        <v>52</v>
      </c>
      <c r="E100" s="15">
        <f t="shared" si="7"/>
        <v>3.4</v>
      </c>
      <c r="F100" s="16">
        <f t="shared" si="8"/>
        <v>5.2</v>
      </c>
      <c r="G100" s="16">
        <f t="shared" si="9"/>
        <v>8</v>
      </c>
      <c r="H100" s="16">
        <f t="shared" si="10"/>
        <v>12.1</v>
      </c>
      <c r="I100" s="25" t="str">
        <f>IFERROR(VLOOKUP(C100,#REF!,8,FALSE),"")</f>
        <v/>
      </c>
      <c r="J100" s="17">
        <v>70000</v>
      </c>
      <c r="K100" s="17">
        <v>40000</v>
      </c>
      <c r="L100" s="25" t="str">
        <f>IFERROR(VLOOKUP(C100,#REF!,11,FALSE),"")</f>
        <v/>
      </c>
      <c r="M100" s="17">
        <v>30000</v>
      </c>
      <c r="N100" s="18" t="s">
        <v>53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30000</v>
      </c>
      <c r="W100" s="17">
        <v>0</v>
      </c>
      <c r="X100" s="20">
        <v>100000</v>
      </c>
      <c r="Y100" s="16">
        <v>18.3</v>
      </c>
      <c r="Z100" s="21">
        <v>27.6</v>
      </c>
      <c r="AA100" s="20">
        <v>8750</v>
      </c>
      <c r="AB100" s="17">
        <v>5807</v>
      </c>
      <c r="AC100" s="22">
        <v>0.7</v>
      </c>
      <c r="AD100" s="23">
        <f t="shared" si="11"/>
        <v>100</v>
      </c>
      <c r="AE100" s="17">
        <v>28224</v>
      </c>
      <c r="AF100" s="17">
        <v>17272</v>
      </c>
      <c r="AG100" s="17">
        <v>12913</v>
      </c>
      <c r="AH100" s="17">
        <v>17305</v>
      </c>
      <c r="AI100" s="14" t="s">
        <v>43</v>
      </c>
    </row>
    <row r="101" spans="1:35" ht="16.5" customHeight="1">
      <c r="A101">
        <v>8535</v>
      </c>
      <c r="B101" s="12" t="str">
        <f t="shared" si="6"/>
        <v>OverStock</v>
      </c>
      <c r="C101" s="13" t="s">
        <v>113</v>
      </c>
      <c r="D101" s="14" t="s">
        <v>52</v>
      </c>
      <c r="E101" s="15">
        <f t="shared" si="7"/>
        <v>42.3</v>
      </c>
      <c r="F101" s="16">
        <f t="shared" si="8"/>
        <v>5.4</v>
      </c>
      <c r="G101" s="16">
        <f t="shared" si="9"/>
        <v>20.6</v>
      </c>
      <c r="H101" s="16">
        <f t="shared" si="10"/>
        <v>2.6</v>
      </c>
      <c r="I101" s="25" t="str">
        <f>IFERROR(VLOOKUP(C101,#REF!,8,FALSE),"")</f>
        <v/>
      </c>
      <c r="J101" s="17">
        <v>90000</v>
      </c>
      <c r="K101" s="17">
        <v>0</v>
      </c>
      <c r="L101" s="25" t="str">
        <f>IFERROR(VLOOKUP(C101,#REF!,11,FALSE),"")</f>
        <v/>
      </c>
      <c r="M101" s="17">
        <v>185000</v>
      </c>
      <c r="N101" s="18" t="s">
        <v>53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50000</v>
      </c>
      <c r="U101" s="17">
        <v>0</v>
      </c>
      <c r="V101" s="17">
        <v>135000</v>
      </c>
      <c r="W101" s="17">
        <v>0</v>
      </c>
      <c r="X101" s="20">
        <v>275000</v>
      </c>
      <c r="Y101" s="16">
        <v>324.60000000000002</v>
      </c>
      <c r="Z101" s="21">
        <v>41.2</v>
      </c>
      <c r="AA101" s="20">
        <v>4375</v>
      </c>
      <c r="AB101" s="17">
        <v>34466</v>
      </c>
      <c r="AC101" s="22">
        <v>7.9</v>
      </c>
      <c r="AD101" s="23">
        <f t="shared" si="11"/>
        <v>150</v>
      </c>
      <c r="AE101" s="17">
        <v>147861</v>
      </c>
      <c r="AF101" s="17">
        <v>103923</v>
      </c>
      <c r="AG101" s="17">
        <v>96985</v>
      </c>
      <c r="AH101" s="17">
        <v>161402</v>
      </c>
      <c r="AI101" s="14" t="s">
        <v>43</v>
      </c>
    </row>
    <row r="102" spans="1:35" ht="16.5" customHeight="1">
      <c r="A102">
        <v>7847</v>
      </c>
      <c r="B102" s="12" t="str">
        <f t="shared" si="6"/>
        <v>FCST</v>
      </c>
      <c r="C102" s="13" t="s">
        <v>114</v>
      </c>
      <c r="D102" s="14" t="s">
        <v>52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53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0</v>
      </c>
      <c r="Y102" s="16" t="s">
        <v>39</v>
      </c>
      <c r="Z102" s="21">
        <v>0</v>
      </c>
      <c r="AA102" s="20">
        <v>0</v>
      </c>
      <c r="AB102" s="17">
        <v>106</v>
      </c>
      <c r="AC102" s="22" t="s">
        <v>64</v>
      </c>
      <c r="AD102" s="23" t="str">
        <f t="shared" si="11"/>
        <v>F</v>
      </c>
      <c r="AE102" s="17">
        <v>1190</v>
      </c>
      <c r="AF102" s="17">
        <v>944</v>
      </c>
      <c r="AG102" s="17">
        <v>320</v>
      </c>
      <c r="AH102" s="17">
        <v>0</v>
      </c>
      <c r="AI102" s="14" t="s">
        <v>43</v>
      </c>
    </row>
    <row r="103" spans="1:35" ht="16.5" customHeight="1">
      <c r="A103">
        <v>4660</v>
      </c>
      <c r="B103" s="12" t="str">
        <f t="shared" si="6"/>
        <v>Normal</v>
      </c>
      <c r="C103" s="13" t="s">
        <v>115</v>
      </c>
      <c r="D103" s="14" t="s">
        <v>52</v>
      </c>
      <c r="E103" s="15">
        <f t="shared" si="7"/>
        <v>0</v>
      </c>
      <c r="F103" s="16" t="str">
        <f t="shared" si="8"/>
        <v>--</v>
      </c>
      <c r="G103" s="16">
        <f t="shared" si="9"/>
        <v>0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53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>
        <v>0</v>
      </c>
      <c r="Z103" s="21" t="s">
        <v>39</v>
      </c>
      <c r="AA103" s="20">
        <v>1250</v>
      </c>
      <c r="AB103" s="17" t="s">
        <v>39</v>
      </c>
      <c r="AC103" s="22" t="s">
        <v>42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43</v>
      </c>
    </row>
    <row r="104" spans="1:35" ht="16.5" customHeight="1">
      <c r="A104">
        <v>4639</v>
      </c>
      <c r="B104" s="12" t="str">
        <f t="shared" si="6"/>
        <v>OverStock</v>
      </c>
      <c r="C104" s="13" t="s">
        <v>118</v>
      </c>
      <c r="D104" s="14" t="s">
        <v>52</v>
      </c>
      <c r="E104" s="15">
        <f t="shared" si="7"/>
        <v>15.9</v>
      </c>
      <c r="F104" s="16">
        <f t="shared" si="8"/>
        <v>13.5</v>
      </c>
      <c r="G104" s="16">
        <f t="shared" si="9"/>
        <v>1.4</v>
      </c>
      <c r="H104" s="16">
        <f t="shared" si="10"/>
        <v>1.1000000000000001</v>
      </c>
      <c r="I104" s="25" t="str">
        <f>IFERROR(VLOOKUP(C104,#REF!,8,FALSE),"")</f>
        <v/>
      </c>
      <c r="J104" s="17">
        <v>60000</v>
      </c>
      <c r="K104" s="17">
        <v>60000</v>
      </c>
      <c r="L104" s="25" t="str">
        <f>IFERROR(VLOOKUP(C104,#REF!,11,FALSE),"")</f>
        <v/>
      </c>
      <c r="M104" s="17">
        <v>705000</v>
      </c>
      <c r="N104" s="18" t="s">
        <v>53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455000</v>
      </c>
      <c r="U104" s="17">
        <v>0</v>
      </c>
      <c r="V104" s="17">
        <v>250000</v>
      </c>
      <c r="W104" s="17">
        <v>0</v>
      </c>
      <c r="X104" s="20">
        <v>765000</v>
      </c>
      <c r="Y104" s="16">
        <v>41.6</v>
      </c>
      <c r="Z104" s="21">
        <v>35.299999999999997</v>
      </c>
      <c r="AA104" s="20">
        <v>44375</v>
      </c>
      <c r="AB104" s="17">
        <v>52316</v>
      </c>
      <c r="AC104" s="22">
        <v>1.2</v>
      </c>
      <c r="AD104" s="23">
        <f t="shared" si="11"/>
        <v>100</v>
      </c>
      <c r="AE104" s="17">
        <v>262397</v>
      </c>
      <c r="AF104" s="17">
        <v>151326</v>
      </c>
      <c r="AG104" s="17">
        <v>92370</v>
      </c>
      <c r="AH104" s="17">
        <v>114732</v>
      </c>
      <c r="AI104" s="14" t="s">
        <v>43</v>
      </c>
    </row>
    <row r="105" spans="1:35" ht="16.5" customHeight="1">
      <c r="A105">
        <v>9565</v>
      </c>
      <c r="B105" s="12" t="str">
        <f t="shared" si="6"/>
        <v>OverStock</v>
      </c>
      <c r="C105" s="13" t="s">
        <v>120</v>
      </c>
      <c r="D105" s="14" t="s">
        <v>52</v>
      </c>
      <c r="E105" s="15">
        <f t="shared" si="7"/>
        <v>17.7</v>
      </c>
      <c r="F105" s="16">
        <f t="shared" si="8"/>
        <v>26.7</v>
      </c>
      <c r="G105" s="16">
        <f t="shared" si="9"/>
        <v>0</v>
      </c>
      <c r="H105" s="16">
        <f t="shared" si="10"/>
        <v>0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159000</v>
      </c>
      <c r="N105" s="18" t="s">
        <v>53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111000</v>
      </c>
      <c r="U105" s="17">
        <v>0</v>
      </c>
      <c r="V105" s="17">
        <v>48000</v>
      </c>
      <c r="W105" s="17">
        <v>0</v>
      </c>
      <c r="X105" s="20">
        <v>159000</v>
      </c>
      <c r="Y105" s="16">
        <v>17.7</v>
      </c>
      <c r="Z105" s="21">
        <v>26.7</v>
      </c>
      <c r="AA105" s="20">
        <v>9000</v>
      </c>
      <c r="AB105" s="17">
        <v>5963</v>
      </c>
      <c r="AC105" s="22">
        <v>0.7</v>
      </c>
      <c r="AD105" s="23">
        <f t="shared" si="11"/>
        <v>100</v>
      </c>
      <c r="AE105" s="17">
        <v>26730</v>
      </c>
      <c r="AF105" s="17">
        <v>14923</v>
      </c>
      <c r="AG105" s="17">
        <v>17313</v>
      </c>
      <c r="AH105" s="17">
        <v>8451</v>
      </c>
      <c r="AI105" s="14" t="s">
        <v>43</v>
      </c>
    </row>
    <row r="106" spans="1:35" ht="16.5" customHeight="1">
      <c r="A106">
        <v>9321</v>
      </c>
      <c r="B106" s="12" t="str">
        <f t="shared" si="6"/>
        <v>OverStock</v>
      </c>
      <c r="C106" s="13" t="s">
        <v>124</v>
      </c>
      <c r="D106" s="14" t="s">
        <v>52</v>
      </c>
      <c r="E106" s="15">
        <f t="shared" si="7"/>
        <v>36.200000000000003</v>
      </c>
      <c r="F106" s="16">
        <f t="shared" si="8"/>
        <v>29.7</v>
      </c>
      <c r="G106" s="16">
        <f t="shared" si="9"/>
        <v>6.6</v>
      </c>
      <c r="H106" s="16">
        <f t="shared" si="10"/>
        <v>5.4</v>
      </c>
      <c r="I106" s="25" t="str">
        <f>IFERROR(VLOOKUP(C106,#REF!,8,FALSE),"")</f>
        <v/>
      </c>
      <c r="J106" s="17">
        <v>57000</v>
      </c>
      <c r="K106" s="17">
        <v>57000</v>
      </c>
      <c r="L106" s="25" t="str">
        <f>IFERROR(VLOOKUP(C106,#REF!,11,FALSE),"")</f>
        <v/>
      </c>
      <c r="M106" s="17">
        <v>312000</v>
      </c>
      <c r="N106" s="18" t="s">
        <v>53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204000</v>
      </c>
      <c r="U106" s="17">
        <v>0</v>
      </c>
      <c r="V106" s="17">
        <v>108000</v>
      </c>
      <c r="W106" s="17">
        <v>0</v>
      </c>
      <c r="X106" s="20">
        <v>369000</v>
      </c>
      <c r="Y106" s="16">
        <v>74.099999999999994</v>
      </c>
      <c r="Z106" s="21">
        <v>60.8</v>
      </c>
      <c r="AA106" s="20">
        <v>8625</v>
      </c>
      <c r="AB106" s="17">
        <v>10504</v>
      </c>
      <c r="AC106" s="22">
        <v>1.2</v>
      </c>
      <c r="AD106" s="23">
        <f t="shared" si="11"/>
        <v>100</v>
      </c>
      <c r="AE106" s="17">
        <v>68720</v>
      </c>
      <c r="AF106" s="17">
        <v>20772</v>
      </c>
      <c r="AG106" s="17">
        <v>9074</v>
      </c>
      <c r="AH106" s="17">
        <v>4294</v>
      </c>
      <c r="AI106" s="14" t="s">
        <v>43</v>
      </c>
    </row>
    <row r="107" spans="1:35" ht="16.5" customHeight="1">
      <c r="A107">
        <v>9241</v>
      </c>
      <c r="B107" s="12" t="str">
        <f t="shared" si="6"/>
        <v>None</v>
      </c>
      <c r="C107" s="13" t="s">
        <v>126</v>
      </c>
      <c r="D107" s="14" t="s">
        <v>52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0</v>
      </c>
      <c r="N107" s="18" t="s">
        <v>53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0</v>
      </c>
      <c r="Y107" s="16" t="s">
        <v>39</v>
      </c>
      <c r="Z107" s="21" t="s">
        <v>39</v>
      </c>
      <c r="AA107" s="20">
        <v>0</v>
      </c>
      <c r="AB107" s="17" t="s">
        <v>39</v>
      </c>
      <c r="AC107" s="22" t="s">
        <v>42</v>
      </c>
      <c r="AD107" s="23" t="str">
        <f t="shared" si="11"/>
        <v>E</v>
      </c>
      <c r="AE107" s="17" t="s">
        <v>39</v>
      </c>
      <c r="AF107" s="17" t="s">
        <v>39</v>
      </c>
      <c r="AG107" s="17" t="s">
        <v>39</v>
      </c>
      <c r="AH107" s="17" t="s">
        <v>39</v>
      </c>
      <c r="AI107" s="14" t="s">
        <v>43</v>
      </c>
    </row>
    <row r="108" spans="1:35" ht="16.5" customHeight="1">
      <c r="A108">
        <v>4343</v>
      </c>
      <c r="B108" s="12" t="str">
        <f t="shared" si="6"/>
        <v>OverStock</v>
      </c>
      <c r="C108" s="13" t="s">
        <v>127</v>
      </c>
      <c r="D108" s="14" t="s">
        <v>52</v>
      </c>
      <c r="E108" s="15">
        <f t="shared" si="7"/>
        <v>100</v>
      </c>
      <c r="F108" s="16">
        <f t="shared" si="8"/>
        <v>23</v>
      </c>
      <c r="G108" s="16">
        <f t="shared" si="9"/>
        <v>0</v>
      </c>
      <c r="H108" s="16">
        <f t="shared" si="10"/>
        <v>0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150000</v>
      </c>
      <c r="N108" s="18" t="s">
        <v>53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78000</v>
      </c>
      <c r="U108" s="17">
        <v>0</v>
      </c>
      <c r="V108" s="17">
        <v>72000</v>
      </c>
      <c r="W108" s="17">
        <v>0</v>
      </c>
      <c r="X108" s="20">
        <v>150000</v>
      </c>
      <c r="Y108" s="16">
        <v>100</v>
      </c>
      <c r="Z108" s="21">
        <v>23</v>
      </c>
      <c r="AA108" s="20">
        <v>1500</v>
      </c>
      <c r="AB108" s="17">
        <v>6528</v>
      </c>
      <c r="AC108" s="22">
        <v>4.4000000000000004</v>
      </c>
      <c r="AD108" s="23">
        <f t="shared" si="11"/>
        <v>150</v>
      </c>
      <c r="AE108" s="17">
        <v>25163</v>
      </c>
      <c r="AF108" s="17">
        <v>20537</v>
      </c>
      <c r="AG108" s="17">
        <v>20083</v>
      </c>
      <c r="AH108" s="17">
        <v>29517</v>
      </c>
      <c r="AI108" s="14" t="s">
        <v>43</v>
      </c>
    </row>
    <row r="109" spans="1:35" ht="16.5" customHeight="1">
      <c r="A109">
        <v>9561</v>
      </c>
      <c r="B109" s="12" t="str">
        <f t="shared" si="6"/>
        <v>OverStock</v>
      </c>
      <c r="C109" s="13" t="s">
        <v>128</v>
      </c>
      <c r="D109" s="14" t="s">
        <v>52</v>
      </c>
      <c r="E109" s="15">
        <f t="shared" si="7"/>
        <v>30</v>
      </c>
      <c r="F109" s="16" t="str">
        <f t="shared" si="8"/>
        <v>--</v>
      </c>
      <c r="G109" s="16">
        <f t="shared" si="9"/>
        <v>0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75000</v>
      </c>
      <c r="N109" s="18" t="s">
        <v>53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45000</v>
      </c>
      <c r="U109" s="17">
        <v>0</v>
      </c>
      <c r="V109" s="17">
        <v>30000</v>
      </c>
      <c r="W109" s="17">
        <v>0</v>
      </c>
      <c r="X109" s="20">
        <v>75000</v>
      </c>
      <c r="Y109" s="16">
        <v>30</v>
      </c>
      <c r="Z109" s="21" t="s">
        <v>39</v>
      </c>
      <c r="AA109" s="20">
        <v>2500</v>
      </c>
      <c r="AB109" s="17" t="s">
        <v>39</v>
      </c>
      <c r="AC109" s="22" t="s">
        <v>42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5353</v>
      </c>
      <c r="B110" s="12" t="str">
        <f t="shared" si="6"/>
        <v>OverStock</v>
      </c>
      <c r="C110" s="13" t="s">
        <v>130</v>
      </c>
      <c r="D110" s="14" t="s">
        <v>52</v>
      </c>
      <c r="E110" s="15">
        <f t="shared" si="7"/>
        <v>32</v>
      </c>
      <c r="F110" s="16">
        <f t="shared" si="8"/>
        <v>8.1999999999999993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12000</v>
      </c>
      <c r="N110" s="18" t="s">
        <v>53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0</v>
      </c>
      <c r="V110" s="17">
        <v>12000</v>
      </c>
      <c r="W110" s="17">
        <v>0</v>
      </c>
      <c r="X110" s="20">
        <v>12000</v>
      </c>
      <c r="Y110" s="16">
        <v>32</v>
      </c>
      <c r="Z110" s="21">
        <v>8.1999999999999993</v>
      </c>
      <c r="AA110" s="20">
        <v>375</v>
      </c>
      <c r="AB110" s="17">
        <v>1461</v>
      </c>
      <c r="AC110" s="22">
        <v>3.9</v>
      </c>
      <c r="AD110" s="23">
        <f t="shared" si="11"/>
        <v>150</v>
      </c>
      <c r="AE110" s="17">
        <v>8224</v>
      </c>
      <c r="AF110" s="17">
        <v>3458</v>
      </c>
      <c r="AG110" s="17">
        <v>2865</v>
      </c>
      <c r="AH110" s="17">
        <v>2608</v>
      </c>
      <c r="AI110" s="14" t="s">
        <v>43</v>
      </c>
    </row>
    <row r="111" spans="1:35" ht="16.5" customHeight="1">
      <c r="A111">
        <v>5350</v>
      </c>
      <c r="B111" s="12" t="str">
        <f t="shared" si="6"/>
        <v>None</v>
      </c>
      <c r="C111" s="13" t="s">
        <v>131</v>
      </c>
      <c r="D111" s="14" t="s">
        <v>132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53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42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5100</v>
      </c>
      <c r="B112" s="12" t="str">
        <f t="shared" si="6"/>
        <v>None</v>
      </c>
      <c r="C112" s="13" t="s">
        <v>133</v>
      </c>
      <c r="D112" s="14" t="s">
        <v>132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53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0</v>
      </c>
      <c r="Y112" s="16" t="s">
        <v>39</v>
      </c>
      <c r="Z112" s="21" t="s">
        <v>39</v>
      </c>
      <c r="AA112" s="20">
        <v>0</v>
      </c>
      <c r="AB112" s="17" t="s">
        <v>39</v>
      </c>
      <c r="AC112" s="22" t="s">
        <v>42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43</v>
      </c>
    </row>
    <row r="113" spans="1:35" ht="16.5" customHeight="1">
      <c r="A113">
        <v>6433</v>
      </c>
      <c r="B113" s="12" t="str">
        <f t="shared" si="6"/>
        <v>FCST</v>
      </c>
      <c r="C113" s="13" t="s">
        <v>134</v>
      </c>
      <c r="D113" s="14" t="s">
        <v>132</v>
      </c>
      <c r="E113" s="15" t="str">
        <f t="shared" si="7"/>
        <v>前八週無拉料</v>
      </c>
      <c r="F113" s="16">
        <f t="shared" si="8"/>
        <v>0</v>
      </c>
      <c r="G113" s="16" t="str">
        <f t="shared" si="9"/>
        <v>--</v>
      </c>
      <c r="H113" s="16">
        <f t="shared" si="10"/>
        <v>2.4</v>
      </c>
      <c r="I113" s="25" t="str">
        <f>IFERROR(VLOOKUP(C113,#REF!,8,FALSE),"")</f>
        <v/>
      </c>
      <c r="J113" s="17">
        <v>6000</v>
      </c>
      <c r="K113" s="17">
        <v>6000</v>
      </c>
      <c r="L113" s="25" t="str">
        <f>IFERROR(VLOOKUP(C113,#REF!,11,FALSE),"")</f>
        <v/>
      </c>
      <c r="M113" s="17">
        <v>0</v>
      </c>
      <c r="N113" s="18" t="s">
        <v>53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6000</v>
      </c>
      <c r="Y113" s="16" t="s">
        <v>39</v>
      </c>
      <c r="Z113" s="21">
        <v>2.4</v>
      </c>
      <c r="AA113" s="20">
        <v>0</v>
      </c>
      <c r="AB113" s="17">
        <v>2499</v>
      </c>
      <c r="AC113" s="22" t="s">
        <v>64</v>
      </c>
      <c r="AD113" s="23" t="str">
        <f t="shared" si="11"/>
        <v>F</v>
      </c>
      <c r="AE113" s="17">
        <v>10992</v>
      </c>
      <c r="AF113" s="17">
        <v>11496</v>
      </c>
      <c r="AG113" s="17">
        <v>0</v>
      </c>
      <c r="AH113" s="17">
        <v>0</v>
      </c>
      <c r="AI113" s="14" t="s">
        <v>43</v>
      </c>
    </row>
    <row r="114" spans="1:35" ht="16.5" customHeight="1">
      <c r="A114">
        <v>5357</v>
      </c>
      <c r="B114" s="12" t="str">
        <f t="shared" si="6"/>
        <v>FCST</v>
      </c>
      <c r="C114" s="13" t="s">
        <v>136</v>
      </c>
      <c r="D114" s="14" t="s">
        <v>132</v>
      </c>
      <c r="E114" s="15" t="str">
        <f t="shared" si="7"/>
        <v>前八週無拉料</v>
      </c>
      <c r="F114" s="16">
        <f t="shared" si="8"/>
        <v>0</v>
      </c>
      <c r="G114" s="16" t="str">
        <f t="shared" si="9"/>
        <v>--</v>
      </c>
      <c r="H114" s="16">
        <f t="shared" si="10"/>
        <v>22.6</v>
      </c>
      <c r="I114" s="25" t="str">
        <f>IFERROR(VLOOKUP(C114,#REF!,8,FALSE),"")</f>
        <v/>
      </c>
      <c r="J114" s="17">
        <v>3000</v>
      </c>
      <c r="K114" s="17">
        <v>3000</v>
      </c>
      <c r="L114" s="25" t="str">
        <f>IFERROR(VLOOKUP(C114,#REF!,11,FALSE),"")</f>
        <v/>
      </c>
      <c r="M114" s="17">
        <v>0</v>
      </c>
      <c r="N114" s="18" t="s">
        <v>53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3000</v>
      </c>
      <c r="Y114" s="16" t="s">
        <v>39</v>
      </c>
      <c r="Z114" s="21">
        <v>22.6</v>
      </c>
      <c r="AA114" s="20">
        <v>0</v>
      </c>
      <c r="AB114" s="17">
        <v>133</v>
      </c>
      <c r="AC114" s="22" t="s">
        <v>64</v>
      </c>
      <c r="AD114" s="23" t="str">
        <f t="shared" si="11"/>
        <v>F</v>
      </c>
      <c r="AE114" s="17">
        <v>0</v>
      </c>
      <c r="AF114" s="17">
        <v>1199</v>
      </c>
      <c r="AG114" s="17">
        <v>0</v>
      </c>
      <c r="AH114" s="17">
        <v>0</v>
      </c>
      <c r="AI114" s="14" t="s">
        <v>43</v>
      </c>
    </row>
    <row r="115" spans="1:35" ht="16.5" customHeight="1">
      <c r="A115">
        <v>5355</v>
      </c>
      <c r="B115" s="12" t="str">
        <f t="shared" si="6"/>
        <v>FCST</v>
      </c>
      <c r="C115" s="13" t="s">
        <v>137</v>
      </c>
      <c r="D115" s="14" t="s">
        <v>132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0</v>
      </c>
      <c r="N115" s="18" t="s">
        <v>53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0</v>
      </c>
      <c r="W115" s="17">
        <v>0</v>
      </c>
      <c r="X115" s="20">
        <v>0</v>
      </c>
      <c r="Y115" s="16" t="s">
        <v>39</v>
      </c>
      <c r="Z115" s="21">
        <v>0</v>
      </c>
      <c r="AA115" s="20">
        <v>0</v>
      </c>
      <c r="AB115" s="17">
        <v>537</v>
      </c>
      <c r="AC115" s="22" t="s">
        <v>64</v>
      </c>
      <c r="AD115" s="23" t="str">
        <f t="shared" si="11"/>
        <v>F</v>
      </c>
      <c r="AE115" s="17">
        <v>4550</v>
      </c>
      <c r="AF115" s="17">
        <v>160</v>
      </c>
      <c r="AG115" s="17">
        <v>320</v>
      </c>
      <c r="AH115" s="17">
        <v>0</v>
      </c>
      <c r="AI115" s="14" t="s">
        <v>43</v>
      </c>
    </row>
    <row r="116" spans="1:35" ht="16.5" customHeight="1">
      <c r="A116">
        <v>8765</v>
      </c>
      <c r="B116" s="12" t="str">
        <f t="shared" si="6"/>
        <v>FCST</v>
      </c>
      <c r="C116" s="13" t="s">
        <v>138</v>
      </c>
      <c r="D116" s="14" t="s">
        <v>132</v>
      </c>
      <c r="E116" s="15" t="str">
        <f t="shared" si="7"/>
        <v>前八週無拉料</v>
      </c>
      <c r="F116" s="16">
        <f t="shared" si="8"/>
        <v>2</v>
      </c>
      <c r="G116" s="16" t="str">
        <f t="shared" si="9"/>
        <v>--</v>
      </c>
      <c r="H116" s="16">
        <f t="shared" si="10"/>
        <v>0</v>
      </c>
      <c r="I116" s="25" t="str">
        <f>IFERROR(VLOOKUP(C116,#REF!,8,FALSE),"")</f>
        <v/>
      </c>
      <c r="J116" s="17">
        <v>0</v>
      </c>
      <c r="K116" s="17">
        <v>0</v>
      </c>
      <c r="L116" s="25" t="str">
        <f>IFERROR(VLOOKUP(C116,#REF!,11,FALSE),"")</f>
        <v/>
      </c>
      <c r="M116" s="17">
        <v>5000</v>
      </c>
      <c r="N116" s="18" t="s">
        <v>53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5000</v>
      </c>
      <c r="U116" s="17">
        <v>0</v>
      </c>
      <c r="V116" s="17">
        <v>0</v>
      </c>
      <c r="W116" s="17">
        <v>0</v>
      </c>
      <c r="X116" s="20">
        <v>5000</v>
      </c>
      <c r="Y116" s="16" t="s">
        <v>39</v>
      </c>
      <c r="Z116" s="21">
        <v>4</v>
      </c>
      <c r="AA116" s="20">
        <v>0</v>
      </c>
      <c r="AB116" s="17">
        <v>2497</v>
      </c>
      <c r="AC116" s="22" t="s">
        <v>64</v>
      </c>
      <c r="AD116" s="23" t="str">
        <f t="shared" si="11"/>
        <v>F</v>
      </c>
      <c r="AE116" s="17">
        <v>10978</v>
      </c>
      <c r="AF116" s="17">
        <v>11496</v>
      </c>
      <c r="AG116" s="17">
        <v>0</v>
      </c>
      <c r="AH116" s="17">
        <v>0</v>
      </c>
      <c r="AI116" s="14" t="s">
        <v>43</v>
      </c>
    </row>
    <row r="117" spans="1:35" ht="16.5" customHeight="1">
      <c r="A117">
        <v>8537</v>
      </c>
      <c r="B117" s="12" t="str">
        <f t="shared" si="6"/>
        <v>FCST</v>
      </c>
      <c r="C117" s="13" t="s">
        <v>139</v>
      </c>
      <c r="D117" s="14" t="s">
        <v>132</v>
      </c>
      <c r="E117" s="15" t="str">
        <f t="shared" si="7"/>
        <v>前八週無拉料</v>
      </c>
      <c r="F117" s="16">
        <f t="shared" si="8"/>
        <v>2</v>
      </c>
      <c r="G117" s="16" t="str">
        <f t="shared" si="9"/>
        <v>--</v>
      </c>
      <c r="H117" s="16">
        <f t="shared" si="10"/>
        <v>0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5000</v>
      </c>
      <c r="N117" s="18" t="s">
        <v>53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5000</v>
      </c>
      <c r="U117" s="17">
        <v>0</v>
      </c>
      <c r="V117" s="17">
        <v>0</v>
      </c>
      <c r="W117" s="17">
        <v>0</v>
      </c>
      <c r="X117" s="20">
        <v>5000</v>
      </c>
      <c r="Y117" s="16" t="s">
        <v>39</v>
      </c>
      <c r="Z117" s="21">
        <v>4</v>
      </c>
      <c r="AA117" s="20">
        <v>0</v>
      </c>
      <c r="AB117" s="17">
        <v>2499</v>
      </c>
      <c r="AC117" s="22" t="s">
        <v>64</v>
      </c>
      <c r="AD117" s="23" t="str">
        <f t="shared" si="11"/>
        <v>F</v>
      </c>
      <c r="AE117" s="17">
        <v>10992</v>
      </c>
      <c r="AF117" s="17">
        <v>11496</v>
      </c>
      <c r="AG117" s="17">
        <v>0</v>
      </c>
      <c r="AH117" s="17">
        <v>0</v>
      </c>
      <c r="AI117" s="14" t="s">
        <v>43</v>
      </c>
    </row>
    <row r="118" spans="1:35" ht="16.5" customHeight="1">
      <c r="A118">
        <v>9336</v>
      </c>
      <c r="B118" s="12" t="str">
        <f t="shared" si="6"/>
        <v>FCST</v>
      </c>
      <c r="C118" s="13" t="s">
        <v>140</v>
      </c>
      <c r="D118" s="14" t="s">
        <v>132</v>
      </c>
      <c r="E118" s="15" t="str">
        <f t="shared" si="7"/>
        <v>前八週無拉料</v>
      </c>
      <c r="F118" s="16">
        <f t="shared" si="8"/>
        <v>0</v>
      </c>
      <c r="G118" s="16" t="str">
        <f t="shared" si="9"/>
        <v>--</v>
      </c>
      <c r="H118" s="16">
        <f t="shared" si="10"/>
        <v>2.2000000000000002</v>
      </c>
      <c r="I118" s="25" t="str">
        <f>IFERROR(VLOOKUP(C118,#REF!,8,FALSE),"")</f>
        <v/>
      </c>
      <c r="J118" s="17">
        <v>10000</v>
      </c>
      <c r="K118" s="17">
        <v>10000</v>
      </c>
      <c r="L118" s="25" t="str">
        <f>IFERROR(VLOOKUP(C118,#REF!,11,FALSE),"")</f>
        <v/>
      </c>
      <c r="M118" s="17">
        <v>0</v>
      </c>
      <c r="N118" s="18" t="s">
        <v>53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10000</v>
      </c>
      <c r="Y118" s="16" t="s">
        <v>39</v>
      </c>
      <c r="Z118" s="21">
        <v>3.2</v>
      </c>
      <c r="AA118" s="20">
        <v>0</v>
      </c>
      <c r="AB118" s="17">
        <v>4630</v>
      </c>
      <c r="AC118" s="22" t="s">
        <v>64</v>
      </c>
      <c r="AD118" s="23" t="str">
        <f t="shared" si="11"/>
        <v>F</v>
      </c>
      <c r="AE118" s="17">
        <v>20913</v>
      </c>
      <c r="AF118" s="17">
        <v>18029</v>
      </c>
      <c r="AG118" s="17">
        <v>6428</v>
      </c>
      <c r="AH118" s="17">
        <v>2773</v>
      </c>
      <c r="AI118" s="14" t="s">
        <v>43</v>
      </c>
    </row>
    <row r="119" spans="1:35" ht="16.5" customHeight="1">
      <c r="A119">
        <v>6352</v>
      </c>
      <c r="B119" s="12" t="str">
        <f t="shared" si="6"/>
        <v>None</v>
      </c>
      <c r="C119" s="13" t="s">
        <v>141</v>
      </c>
      <c r="D119" s="14" t="s">
        <v>132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0</v>
      </c>
      <c r="N119" s="18" t="s">
        <v>53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0</v>
      </c>
      <c r="U119" s="17">
        <v>0</v>
      </c>
      <c r="V119" s="17">
        <v>0</v>
      </c>
      <c r="W119" s="17">
        <v>0</v>
      </c>
      <c r="X119" s="20">
        <v>0</v>
      </c>
      <c r="Y119" s="16" t="s">
        <v>39</v>
      </c>
      <c r="Z119" s="21" t="s">
        <v>39</v>
      </c>
      <c r="AA119" s="20">
        <v>0</v>
      </c>
      <c r="AB119" s="17">
        <v>0</v>
      </c>
      <c r="AC119" s="22" t="s">
        <v>42</v>
      </c>
      <c r="AD119" s="23" t="str">
        <f t="shared" si="11"/>
        <v>E</v>
      </c>
      <c r="AE119" s="17">
        <v>0</v>
      </c>
      <c r="AF119" s="17">
        <v>0</v>
      </c>
      <c r="AG119" s="17">
        <v>225</v>
      </c>
      <c r="AH119" s="17">
        <v>710</v>
      </c>
      <c r="AI119" s="14" t="s">
        <v>43</v>
      </c>
    </row>
    <row r="120" spans="1:35" ht="16.5" customHeight="1">
      <c r="A120">
        <v>5358</v>
      </c>
      <c r="B120" s="12" t="str">
        <f t="shared" si="6"/>
        <v>FCST</v>
      </c>
      <c r="C120" s="13" t="s">
        <v>142</v>
      </c>
      <c r="D120" s="14" t="s">
        <v>132</v>
      </c>
      <c r="E120" s="15" t="str">
        <f t="shared" si="7"/>
        <v>前八週無拉料</v>
      </c>
      <c r="F120" s="16">
        <f t="shared" si="8"/>
        <v>4</v>
      </c>
      <c r="G120" s="16" t="str">
        <f t="shared" si="9"/>
        <v>--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15000</v>
      </c>
      <c r="N120" s="18" t="s">
        <v>53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15000</v>
      </c>
      <c r="U120" s="17">
        <v>0</v>
      </c>
      <c r="V120" s="17">
        <v>0</v>
      </c>
      <c r="W120" s="17">
        <v>0</v>
      </c>
      <c r="X120" s="20">
        <v>15000</v>
      </c>
      <c r="Y120" s="16" t="s">
        <v>39</v>
      </c>
      <c r="Z120" s="21">
        <v>4</v>
      </c>
      <c r="AA120" s="20">
        <v>0</v>
      </c>
      <c r="AB120" s="17">
        <v>3764</v>
      </c>
      <c r="AC120" s="22" t="s">
        <v>64</v>
      </c>
      <c r="AD120" s="23" t="str">
        <f t="shared" si="11"/>
        <v>F</v>
      </c>
      <c r="AE120" s="17">
        <v>16174</v>
      </c>
      <c r="AF120" s="17">
        <v>16382</v>
      </c>
      <c r="AG120" s="17">
        <v>2814</v>
      </c>
      <c r="AH120" s="17">
        <v>1113</v>
      </c>
      <c r="AI120" s="14" t="s">
        <v>43</v>
      </c>
    </row>
    <row r="121" spans="1:35" ht="16.5" customHeight="1">
      <c r="A121">
        <v>8910</v>
      </c>
      <c r="B121" s="12" t="str">
        <f t="shared" si="6"/>
        <v>FCST</v>
      </c>
      <c r="C121" s="13" t="s">
        <v>143</v>
      </c>
      <c r="D121" s="14" t="s">
        <v>132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3.2</v>
      </c>
      <c r="I121" s="25" t="str">
        <f>IFERROR(VLOOKUP(C121,#REF!,8,FALSE),"")</f>
        <v/>
      </c>
      <c r="J121" s="17">
        <v>30000</v>
      </c>
      <c r="K121" s="17">
        <v>30000</v>
      </c>
      <c r="L121" s="25" t="str">
        <f>IFERROR(VLOOKUP(C121,#REF!,11,FALSE),"")</f>
        <v/>
      </c>
      <c r="M121" s="17">
        <v>0</v>
      </c>
      <c r="N121" s="18" t="s">
        <v>53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30000</v>
      </c>
      <c r="Y121" s="16" t="s">
        <v>39</v>
      </c>
      <c r="Z121" s="21">
        <v>3.2</v>
      </c>
      <c r="AA121" s="20">
        <v>0</v>
      </c>
      <c r="AB121" s="17">
        <v>9392</v>
      </c>
      <c r="AC121" s="22" t="s">
        <v>64</v>
      </c>
      <c r="AD121" s="23" t="str">
        <f t="shared" si="11"/>
        <v>F</v>
      </c>
      <c r="AE121" s="17">
        <v>52283</v>
      </c>
      <c r="AF121" s="17">
        <v>20387</v>
      </c>
      <c r="AG121" s="17">
        <v>25725</v>
      </c>
      <c r="AH121" s="17">
        <v>14597</v>
      </c>
      <c r="AI121" s="14" t="s">
        <v>43</v>
      </c>
    </row>
    <row r="122" spans="1:35" ht="16.5" customHeight="1">
      <c r="A122">
        <v>1912</v>
      </c>
      <c r="B122" s="12" t="str">
        <f t="shared" si="6"/>
        <v>OverStock</v>
      </c>
      <c r="C122" s="13" t="s">
        <v>144</v>
      </c>
      <c r="D122" s="14" t="s">
        <v>132</v>
      </c>
      <c r="E122" s="15">
        <f t="shared" si="7"/>
        <v>8</v>
      </c>
      <c r="F122" s="16">
        <f t="shared" si="8"/>
        <v>2.2999999999999998</v>
      </c>
      <c r="G122" s="16">
        <f t="shared" si="9"/>
        <v>24</v>
      </c>
      <c r="H122" s="16">
        <f t="shared" si="10"/>
        <v>7</v>
      </c>
      <c r="I122" s="25" t="str">
        <f>IFERROR(VLOOKUP(C122,#REF!,8,FALSE),"")</f>
        <v/>
      </c>
      <c r="J122" s="17">
        <v>15000</v>
      </c>
      <c r="K122" s="17">
        <v>15000</v>
      </c>
      <c r="L122" s="25" t="str">
        <f>IFERROR(VLOOKUP(C122,#REF!,11,FALSE),"")</f>
        <v/>
      </c>
      <c r="M122" s="17">
        <v>5000</v>
      </c>
      <c r="N122" s="18" t="s">
        <v>53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5000</v>
      </c>
      <c r="W122" s="17">
        <v>0</v>
      </c>
      <c r="X122" s="20">
        <v>20000</v>
      </c>
      <c r="Y122" s="16">
        <v>32</v>
      </c>
      <c r="Z122" s="21">
        <v>9.4</v>
      </c>
      <c r="AA122" s="20">
        <v>625</v>
      </c>
      <c r="AB122" s="17">
        <v>2129</v>
      </c>
      <c r="AC122" s="22">
        <v>3.4</v>
      </c>
      <c r="AD122" s="23">
        <f t="shared" si="11"/>
        <v>150</v>
      </c>
      <c r="AE122" s="17">
        <v>10000</v>
      </c>
      <c r="AF122" s="17">
        <v>9168</v>
      </c>
      <c r="AG122" s="17">
        <v>4340</v>
      </c>
      <c r="AH122" s="17">
        <v>5893</v>
      </c>
      <c r="AI122" s="14" t="s">
        <v>43</v>
      </c>
    </row>
    <row r="123" spans="1:35" ht="16.5" customHeight="1">
      <c r="A123">
        <v>9569</v>
      </c>
      <c r="B123" s="12" t="str">
        <f t="shared" si="6"/>
        <v>FCST</v>
      </c>
      <c r="C123" s="13" t="s">
        <v>145</v>
      </c>
      <c r="D123" s="14" t="s">
        <v>132</v>
      </c>
      <c r="E123" s="15" t="str">
        <f t="shared" si="7"/>
        <v>前八週無拉料</v>
      </c>
      <c r="F123" s="16">
        <f t="shared" si="8"/>
        <v>0</v>
      </c>
      <c r="G123" s="16" t="str">
        <f t="shared" si="9"/>
        <v>--</v>
      </c>
      <c r="H123" s="16">
        <f t="shared" si="10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53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 t="s">
        <v>39</v>
      </c>
      <c r="Z123" s="21">
        <v>1.7</v>
      </c>
      <c r="AA123" s="20">
        <v>0</v>
      </c>
      <c r="AB123" s="17">
        <v>5885</v>
      </c>
      <c r="AC123" s="22" t="s">
        <v>64</v>
      </c>
      <c r="AD123" s="23" t="str">
        <f t="shared" si="11"/>
        <v>F</v>
      </c>
      <c r="AE123" s="17">
        <v>20925</v>
      </c>
      <c r="AF123" s="17">
        <v>20699</v>
      </c>
      <c r="AG123" s="17">
        <v>21311</v>
      </c>
      <c r="AH123" s="17">
        <v>27999</v>
      </c>
      <c r="AI123" s="14" t="s">
        <v>43</v>
      </c>
    </row>
    <row r="124" spans="1:35" ht="16.5" customHeight="1">
      <c r="A124">
        <v>2808</v>
      </c>
      <c r="B124" s="12" t="str">
        <f t="shared" si="6"/>
        <v>OverStock</v>
      </c>
      <c r="C124" s="13" t="s">
        <v>147</v>
      </c>
      <c r="D124" s="14" t="s">
        <v>41</v>
      </c>
      <c r="E124" s="15">
        <f t="shared" si="7"/>
        <v>21.3</v>
      </c>
      <c r="F124" s="16">
        <f t="shared" si="8"/>
        <v>16.3</v>
      </c>
      <c r="G124" s="16">
        <f t="shared" si="9"/>
        <v>0</v>
      </c>
      <c r="H124" s="16">
        <f t="shared" si="10"/>
        <v>0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24000</v>
      </c>
      <c r="N124" s="18" t="s">
        <v>45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15000</v>
      </c>
      <c r="U124" s="17">
        <v>0</v>
      </c>
      <c r="V124" s="17">
        <v>9000</v>
      </c>
      <c r="W124" s="17">
        <v>0</v>
      </c>
      <c r="X124" s="20">
        <v>24000</v>
      </c>
      <c r="Y124" s="16">
        <v>21.3</v>
      </c>
      <c r="Z124" s="21">
        <v>16.3</v>
      </c>
      <c r="AA124" s="20">
        <v>1125</v>
      </c>
      <c r="AB124" s="17">
        <v>1468</v>
      </c>
      <c r="AC124" s="22">
        <v>1.3</v>
      </c>
      <c r="AD124" s="23">
        <f t="shared" si="11"/>
        <v>100</v>
      </c>
      <c r="AE124" s="17">
        <v>8373</v>
      </c>
      <c r="AF124" s="17">
        <v>8416</v>
      </c>
      <c r="AG124" s="17">
        <v>5524</v>
      </c>
      <c r="AH124" s="17">
        <v>0</v>
      </c>
      <c r="AI124" s="14" t="s">
        <v>43</v>
      </c>
    </row>
    <row r="125" spans="1:35" ht="16.5" customHeight="1">
      <c r="A125">
        <v>9311</v>
      </c>
      <c r="B125" s="12" t="str">
        <f t="shared" si="6"/>
        <v>OverStock</v>
      </c>
      <c r="C125" s="13" t="s">
        <v>148</v>
      </c>
      <c r="D125" s="14" t="s">
        <v>41</v>
      </c>
      <c r="E125" s="15">
        <f t="shared" si="7"/>
        <v>32</v>
      </c>
      <c r="F125" s="16">
        <f t="shared" si="8"/>
        <v>2.2000000000000002</v>
      </c>
      <c r="G125" s="16">
        <f t="shared" si="9"/>
        <v>352</v>
      </c>
      <c r="H125" s="16">
        <f t="shared" si="10"/>
        <v>23.9</v>
      </c>
      <c r="I125" s="25" t="str">
        <f>IFERROR(VLOOKUP(C125,#REF!,8,FALSE),"")</f>
        <v/>
      </c>
      <c r="J125" s="17">
        <v>264000</v>
      </c>
      <c r="K125" s="17">
        <v>165000</v>
      </c>
      <c r="L125" s="25" t="str">
        <f>IFERROR(VLOOKUP(C125,#REF!,11,FALSE),"")</f>
        <v/>
      </c>
      <c r="M125" s="17">
        <v>24000</v>
      </c>
      <c r="N125" s="18" t="s">
        <v>45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24000</v>
      </c>
      <c r="W125" s="17">
        <v>0</v>
      </c>
      <c r="X125" s="20">
        <v>288000</v>
      </c>
      <c r="Y125" s="16">
        <v>384</v>
      </c>
      <c r="Z125" s="21">
        <v>26.1</v>
      </c>
      <c r="AA125" s="20">
        <v>750</v>
      </c>
      <c r="AB125" s="17">
        <v>11027</v>
      </c>
      <c r="AC125" s="22">
        <v>14.7</v>
      </c>
      <c r="AD125" s="23">
        <f t="shared" si="11"/>
        <v>150</v>
      </c>
      <c r="AE125" s="17">
        <v>75000</v>
      </c>
      <c r="AF125" s="17">
        <v>7170</v>
      </c>
      <c r="AG125" s="17">
        <v>17070</v>
      </c>
      <c r="AH125" s="17">
        <v>21270</v>
      </c>
      <c r="AI125" s="14" t="s">
        <v>43</v>
      </c>
    </row>
    <row r="126" spans="1:35" ht="16.5" customHeight="1">
      <c r="A126">
        <v>3237</v>
      </c>
      <c r="B126" s="12" t="str">
        <f t="shared" si="6"/>
        <v>ZeroZero</v>
      </c>
      <c r="C126" s="13" t="s">
        <v>149</v>
      </c>
      <c r="D126" s="14" t="s">
        <v>41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18000</v>
      </c>
      <c r="N126" s="18" t="s">
        <v>45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18000</v>
      </c>
      <c r="U126" s="17">
        <v>0</v>
      </c>
      <c r="V126" s="17">
        <v>0</v>
      </c>
      <c r="W126" s="17">
        <v>0</v>
      </c>
      <c r="X126" s="20">
        <v>18000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42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43</v>
      </c>
    </row>
    <row r="127" spans="1:35" ht="16.5" customHeight="1">
      <c r="A127">
        <v>1831</v>
      </c>
      <c r="B127" s="12" t="str">
        <f t="shared" si="6"/>
        <v>None</v>
      </c>
      <c r="C127" s="13" t="s">
        <v>150</v>
      </c>
      <c r="D127" s="14" t="s">
        <v>151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53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42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43</v>
      </c>
    </row>
    <row r="128" spans="1:35" ht="16.5" customHeight="1">
      <c r="A128">
        <v>1832</v>
      </c>
      <c r="B128" s="12" t="str">
        <f t="shared" si="6"/>
        <v>OverStock</v>
      </c>
      <c r="C128" s="13" t="s">
        <v>152</v>
      </c>
      <c r="D128" s="14" t="s">
        <v>41</v>
      </c>
      <c r="E128" s="15">
        <f t="shared" si="7"/>
        <v>12</v>
      </c>
      <c r="F128" s="16" t="str">
        <f t="shared" si="8"/>
        <v>--</v>
      </c>
      <c r="G128" s="16">
        <f t="shared" si="9"/>
        <v>0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9000</v>
      </c>
      <c r="N128" s="18" t="s">
        <v>45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3000</v>
      </c>
      <c r="U128" s="17">
        <v>0</v>
      </c>
      <c r="V128" s="17">
        <v>6000</v>
      </c>
      <c r="W128" s="17">
        <v>0</v>
      </c>
      <c r="X128" s="20">
        <v>9000</v>
      </c>
      <c r="Y128" s="16">
        <v>36</v>
      </c>
      <c r="Z128" s="21" t="s">
        <v>39</v>
      </c>
      <c r="AA128" s="20">
        <v>750</v>
      </c>
      <c r="AB128" s="17" t="s">
        <v>39</v>
      </c>
      <c r="AC128" s="22" t="s">
        <v>42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43</v>
      </c>
    </row>
    <row r="129" spans="1:35" ht="16.5" customHeight="1">
      <c r="A129">
        <v>4081</v>
      </c>
      <c r="B129" s="12" t="str">
        <f t="shared" si="6"/>
        <v>OverStock</v>
      </c>
      <c r="C129" s="13" t="s">
        <v>153</v>
      </c>
      <c r="D129" s="14" t="s">
        <v>41</v>
      </c>
      <c r="E129" s="15">
        <f t="shared" si="7"/>
        <v>40</v>
      </c>
      <c r="F129" s="16">
        <f t="shared" si="8"/>
        <v>18.100000000000001</v>
      </c>
      <c r="G129" s="16">
        <f t="shared" si="9"/>
        <v>0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15000</v>
      </c>
      <c r="N129" s="18" t="s">
        <v>45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9000</v>
      </c>
      <c r="U129" s="17">
        <v>0</v>
      </c>
      <c r="V129" s="17">
        <v>6000</v>
      </c>
      <c r="W129" s="17">
        <v>0</v>
      </c>
      <c r="X129" s="20">
        <v>15000</v>
      </c>
      <c r="Y129" s="16">
        <v>40</v>
      </c>
      <c r="Z129" s="21">
        <v>18.100000000000001</v>
      </c>
      <c r="AA129" s="20">
        <v>375</v>
      </c>
      <c r="AB129" s="17">
        <v>830</v>
      </c>
      <c r="AC129" s="22">
        <v>2.2000000000000002</v>
      </c>
      <c r="AD129" s="23">
        <f t="shared" si="11"/>
        <v>150</v>
      </c>
      <c r="AE129" s="17">
        <v>5236</v>
      </c>
      <c r="AF129" s="17">
        <v>6057</v>
      </c>
      <c r="AG129" s="17">
        <v>1411</v>
      </c>
      <c r="AH129" s="17">
        <v>0</v>
      </c>
      <c r="AI129" s="14" t="s">
        <v>43</v>
      </c>
    </row>
    <row r="130" spans="1:35" ht="16.5" customHeight="1">
      <c r="A130">
        <v>4652</v>
      </c>
      <c r="B130" s="12" t="str">
        <f t="shared" si="6"/>
        <v>ZeroZero</v>
      </c>
      <c r="C130" s="13" t="s">
        <v>154</v>
      </c>
      <c r="D130" s="14" t="s">
        <v>41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90000</v>
      </c>
      <c r="N130" s="18" t="s">
        <v>45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90000</v>
      </c>
      <c r="U130" s="17">
        <v>0</v>
      </c>
      <c r="V130" s="17">
        <v>0</v>
      </c>
      <c r="W130" s="17">
        <v>0</v>
      </c>
      <c r="X130" s="20">
        <v>90000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42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43</v>
      </c>
    </row>
    <row r="131" spans="1:35" ht="16.5" customHeight="1">
      <c r="A131">
        <v>1833</v>
      </c>
      <c r="B131" s="12" t="str">
        <f t="shared" si="6"/>
        <v>OverStock</v>
      </c>
      <c r="C131" s="13" t="s">
        <v>155</v>
      </c>
      <c r="D131" s="14" t="s">
        <v>156</v>
      </c>
      <c r="E131" s="15">
        <f t="shared" si="7"/>
        <v>9.1</v>
      </c>
      <c r="F131" s="16">
        <f t="shared" si="8"/>
        <v>5.5</v>
      </c>
      <c r="G131" s="16">
        <f t="shared" si="9"/>
        <v>10.7</v>
      </c>
      <c r="H131" s="16">
        <f t="shared" si="10"/>
        <v>6.4</v>
      </c>
      <c r="I131" s="25" t="str">
        <f>IFERROR(VLOOKUP(C131,#REF!,8,FALSE),"")</f>
        <v/>
      </c>
      <c r="J131" s="17">
        <v>140000</v>
      </c>
      <c r="K131" s="17">
        <v>100000</v>
      </c>
      <c r="L131" s="25" t="str">
        <f>IFERROR(VLOOKUP(C131,#REF!,11,FALSE),"")</f>
        <v/>
      </c>
      <c r="M131" s="17">
        <v>120000</v>
      </c>
      <c r="N131" s="18" t="s">
        <v>53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40000</v>
      </c>
      <c r="U131" s="17">
        <v>0</v>
      </c>
      <c r="V131" s="17">
        <v>80000</v>
      </c>
      <c r="W131" s="17">
        <v>0</v>
      </c>
      <c r="X131" s="20">
        <v>260000</v>
      </c>
      <c r="Y131" s="16">
        <v>19.8</v>
      </c>
      <c r="Z131" s="21">
        <v>11.9</v>
      </c>
      <c r="AA131" s="20">
        <v>13125</v>
      </c>
      <c r="AB131" s="17">
        <v>21916</v>
      </c>
      <c r="AC131" s="22">
        <v>1.7</v>
      </c>
      <c r="AD131" s="23">
        <f t="shared" si="11"/>
        <v>100</v>
      </c>
      <c r="AE131" s="17">
        <v>79779</v>
      </c>
      <c r="AF131" s="17">
        <v>100416</v>
      </c>
      <c r="AG131" s="17">
        <v>72591</v>
      </c>
      <c r="AH131" s="17">
        <v>0</v>
      </c>
      <c r="AI131" s="14" t="s">
        <v>43</v>
      </c>
    </row>
    <row r="132" spans="1:35" ht="16.5" customHeight="1">
      <c r="A132">
        <v>9211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157</v>
      </c>
      <c r="D132" s="14" t="s">
        <v>156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0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53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">
        <v>39</v>
      </c>
      <c r="Z132" s="21">
        <v>0</v>
      </c>
      <c r="AA132" s="20">
        <v>0</v>
      </c>
      <c r="AB132" s="17">
        <v>53</v>
      </c>
      <c r="AC132" s="22" t="s">
        <v>64</v>
      </c>
      <c r="AD132" s="23" t="str">
        <f t="shared" ref="AD132:AD195" si="17">IF($AC132="E","E",IF($AC132="F","F",IF($AC132&lt;0.5,50,IF($AC132&lt;2,100,150))))</f>
        <v>F</v>
      </c>
      <c r="AE132" s="17">
        <v>1272</v>
      </c>
      <c r="AF132" s="17">
        <v>0</v>
      </c>
      <c r="AG132" s="17">
        <v>0</v>
      </c>
      <c r="AH132" s="17">
        <v>0</v>
      </c>
      <c r="AI132" s="14" t="s">
        <v>43</v>
      </c>
    </row>
    <row r="133" spans="1:35" ht="16.5" customHeight="1">
      <c r="A133">
        <v>1834</v>
      </c>
      <c r="B133" s="12" t="str">
        <f t="shared" si="12"/>
        <v>OverStock</v>
      </c>
      <c r="C133" s="13" t="s">
        <v>158</v>
      </c>
      <c r="D133" s="14" t="s">
        <v>156</v>
      </c>
      <c r="E133" s="15">
        <f t="shared" si="13"/>
        <v>16</v>
      </c>
      <c r="F133" s="16">
        <f t="shared" si="14"/>
        <v>6.3</v>
      </c>
      <c r="G133" s="16">
        <f t="shared" si="15"/>
        <v>24</v>
      </c>
      <c r="H133" s="16">
        <f t="shared" si="16"/>
        <v>9.4</v>
      </c>
      <c r="I133" s="25" t="str">
        <f>IFERROR(VLOOKUP(C133,#REF!,8,FALSE),"")</f>
        <v/>
      </c>
      <c r="J133" s="17">
        <v>15000</v>
      </c>
      <c r="K133" s="17">
        <v>15000</v>
      </c>
      <c r="L133" s="25" t="str">
        <f>IFERROR(VLOOKUP(C133,#REF!,11,FALSE),"")</f>
        <v/>
      </c>
      <c r="M133" s="17">
        <v>10000</v>
      </c>
      <c r="N133" s="18" t="s">
        <v>53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5000</v>
      </c>
      <c r="U133" s="17">
        <v>0</v>
      </c>
      <c r="V133" s="17">
        <v>5000</v>
      </c>
      <c r="W133" s="17">
        <v>0</v>
      </c>
      <c r="X133" s="20">
        <v>25000</v>
      </c>
      <c r="Y133" s="16">
        <v>40</v>
      </c>
      <c r="Z133" s="21">
        <v>15.7</v>
      </c>
      <c r="AA133" s="20">
        <v>625</v>
      </c>
      <c r="AB133" s="17">
        <v>1592</v>
      </c>
      <c r="AC133" s="22">
        <v>2.5</v>
      </c>
      <c r="AD133" s="23">
        <f t="shared" si="17"/>
        <v>150</v>
      </c>
      <c r="AE133" s="17">
        <v>14692</v>
      </c>
      <c r="AF133" s="17">
        <v>7470</v>
      </c>
      <c r="AG133" s="17">
        <v>3842</v>
      </c>
      <c r="AH133" s="17">
        <v>0</v>
      </c>
      <c r="AI133" s="14" t="s">
        <v>43</v>
      </c>
    </row>
    <row r="134" spans="1:35" ht="16.5" customHeight="1">
      <c r="A134">
        <v>1835</v>
      </c>
      <c r="B134" s="12" t="str">
        <f t="shared" si="12"/>
        <v>FCST</v>
      </c>
      <c r="C134" s="13" t="s">
        <v>160</v>
      </c>
      <c r="D134" s="14" t="s">
        <v>156</v>
      </c>
      <c r="E134" s="15" t="str">
        <f t="shared" si="13"/>
        <v>前八週無拉料</v>
      </c>
      <c r="F134" s="16">
        <f t="shared" si="14"/>
        <v>0</v>
      </c>
      <c r="G134" s="16" t="str">
        <f t="shared" si="15"/>
        <v>--</v>
      </c>
      <c r="H134" s="16">
        <f t="shared" si="16"/>
        <v>185.2</v>
      </c>
      <c r="I134" s="25" t="str">
        <f>IFERROR(VLOOKUP(C134,#REF!,8,FALSE),"")</f>
        <v/>
      </c>
      <c r="J134" s="17">
        <v>15000</v>
      </c>
      <c r="K134" s="17">
        <v>15000</v>
      </c>
      <c r="L134" s="25" t="str">
        <f>IFERROR(VLOOKUP(C134,#REF!,11,FALSE),"")</f>
        <v/>
      </c>
      <c r="M134" s="17">
        <v>0</v>
      </c>
      <c r="N134" s="18" t="s">
        <v>53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15000</v>
      </c>
      <c r="Y134" s="16" t="s">
        <v>39</v>
      </c>
      <c r="Z134" s="21">
        <v>185.2</v>
      </c>
      <c r="AA134" s="20">
        <v>0</v>
      </c>
      <c r="AB134" s="17">
        <v>81</v>
      </c>
      <c r="AC134" s="22" t="s">
        <v>64</v>
      </c>
      <c r="AD134" s="23" t="str">
        <f t="shared" si="17"/>
        <v>F</v>
      </c>
      <c r="AE134" s="17">
        <v>0</v>
      </c>
      <c r="AF134" s="17">
        <v>727</v>
      </c>
      <c r="AG134" s="17">
        <v>0</v>
      </c>
      <c r="AH134" s="17">
        <v>0</v>
      </c>
      <c r="AI134" s="14" t="s">
        <v>43</v>
      </c>
    </row>
    <row r="135" spans="1:35" ht="16.5" customHeight="1">
      <c r="A135">
        <v>1821</v>
      </c>
      <c r="B135" s="12" t="str">
        <f t="shared" si="12"/>
        <v>OverStock</v>
      </c>
      <c r="C135" s="13" t="s">
        <v>161</v>
      </c>
      <c r="D135" s="14" t="s">
        <v>156</v>
      </c>
      <c r="E135" s="15">
        <f t="shared" si="13"/>
        <v>8</v>
      </c>
      <c r="F135" s="16">
        <f t="shared" si="14"/>
        <v>4.9000000000000004</v>
      </c>
      <c r="G135" s="16">
        <f t="shared" si="15"/>
        <v>128</v>
      </c>
      <c r="H135" s="16">
        <f t="shared" si="16"/>
        <v>77.8</v>
      </c>
      <c r="I135" s="25" t="str">
        <f>IFERROR(VLOOKUP(C135,#REF!,8,FALSE),"")</f>
        <v/>
      </c>
      <c r="J135" s="17">
        <v>80000</v>
      </c>
      <c r="K135" s="17">
        <v>50000</v>
      </c>
      <c r="L135" s="25" t="str">
        <f>IFERROR(VLOOKUP(C135,#REF!,11,FALSE),"")</f>
        <v/>
      </c>
      <c r="M135" s="17">
        <v>5000</v>
      </c>
      <c r="N135" s="18" t="s">
        <v>53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5000</v>
      </c>
      <c r="U135" s="17">
        <v>0</v>
      </c>
      <c r="V135" s="17">
        <v>0</v>
      </c>
      <c r="W135" s="17">
        <v>0</v>
      </c>
      <c r="X135" s="20">
        <v>85000</v>
      </c>
      <c r="Y135" s="16">
        <v>136</v>
      </c>
      <c r="Z135" s="21">
        <v>82.7</v>
      </c>
      <c r="AA135" s="20">
        <v>625</v>
      </c>
      <c r="AB135" s="17">
        <v>1028</v>
      </c>
      <c r="AC135" s="22">
        <v>1.6</v>
      </c>
      <c r="AD135" s="23">
        <f t="shared" si="17"/>
        <v>100</v>
      </c>
      <c r="AE135" s="17">
        <v>2000</v>
      </c>
      <c r="AF135" s="17">
        <v>0</v>
      </c>
      <c r="AG135" s="17">
        <v>7248</v>
      </c>
      <c r="AH135" s="17">
        <v>0</v>
      </c>
      <c r="AI135" s="14" t="s">
        <v>43</v>
      </c>
    </row>
    <row r="136" spans="1:35" ht="16.5" customHeight="1">
      <c r="A136">
        <v>6426</v>
      </c>
      <c r="B136" s="12" t="str">
        <f t="shared" si="12"/>
        <v>FCST</v>
      </c>
      <c r="C136" s="13" t="s">
        <v>162</v>
      </c>
      <c r="D136" s="14" t="s">
        <v>156</v>
      </c>
      <c r="E136" s="15" t="str">
        <f t="shared" si="13"/>
        <v>前八週無拉料</v>
      </c>
      <c r="F136" s="16">
        <f t="shared" si="14"/>
        <v>0</v>
      </c>
      <c r="G136" s="16" t="str">
        <f t="shared" si="15"/>
        <v>--</v>
      </c>
      <c r="H136" s="16">
        <f t="shared" si="16"/>
        <v>714.3</v>
      </c>
      <c r="I136" s="25" t="str">
        <f>IFERROR(VLOOKUP(C136,#REF!,8,FALSE),"")</f>
        <v/>
      </c>
      <c r="J136" s="17">
        <v>5000</v>
      </c>
      <c r="K136" s="17">
        <v>5000</v>
      </c>
      <c r="L136" s="25" t="str">
        <f>IFERROR(VLOOKUP(C136,#REF!,11,FALSE),"")</f>
        <v/>
      </c>
      <c r="M136" s="17">
        <v>0</v>
      </c>
      <c r="N136" s="18" t="s">
        <v>53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0</v>
      </c>
      <c r="W136" s="17">
        <v>0</v>
      </c>
      <c r="X136" s="20">
        <v>5000</v>
      </c>
      <c r="Y136" s="16" t="s">
        <v>39</v>
      </c>
      <c r="Z136" s="21">
        <v>714.3</v>
      </c>
      <c r="AA136" s="20">
        <v>0</v>
      </c>
      <c r="AB136" s="17">
        <v>7</v>
      </c>
      <c r="AC136" s="22" t="s">
        <v>64</v>
      </c>
      <c r="AD136" s="23" t="str">
        <f t="shared" si="17"/>
        <v>F</v>
      </c>
      <c r="AE136" s="17">
        <v>0</v>
      </c>
      <c r="AF136" s="17">
        <v>60</v>
      </c>
      <c r="AG136" s="17">
        <v>0</v>
      </c>
      <c r="AH136" s="17">
        <v>0</v>
      </c>
      <c r="AI136" s="14" t="s">
        <v>43</v>
      </c>
    </row>
    <row r="137" spans="1:35" ht="16.5" customHeight="1">
      <c r="A137">
        <v>1823</v>
      </c>
      <c r="B137" s="12" t="str">
        <f t="shared" si="12"/>
        <v>OverStock</v>
      </c>
      <c r="C137" s="13" t="s">
        <v>163</v>
      </c>
      <c r="D137" s="14" t="s">
        <v>156</v>
      </c>
      <c r="E137" s="15">
        <f t="shared" si="13"/>
        <v>0</v>
      </c>
      <c r="F137" s="16">
        <f t="shared" si="14"/>
        <v>0</v>
      </c>
      <c r="G137" s="16">
        <f t="shared" si="15"/>
        <v>403.8</v>
      </c>
      <c r="H137" s="16">
        <f t="shared" si="16"/>
        <v>750</v>
      </c>
      <c r="I137" s="25" t="str">
        <f>IFERROR(VLOOKUP(C137,#REF!,8,FALSE),"")</f>
        <v/>
      </c>
      <c r="J137" s="17">
        <v>5250</v>
      </c>
      <c r="K137" s="17">
        <v>5250</v>
      </c>
      <c r="L137" s="25" t="str">
        <f>IFERROR(VLOOKUP(C137,#REF!,11,FALSE),"")</f>
        <v/>
      </c>
      <c r="M137" s="17">
        <v>0</v>
      </c>
      <c r="N137" s="18" t="s">
        <v>53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5250</v>
      </c>
      <c r="Y137" s="16">
        <v>403.8</v>
      </c>
      <c r="Z137" s="21">
        <v>750</v>
      </c>
      <c r="AA137" s="20">
        <v>13</v>
      </c>
      <c r="AB137" s="17">
        <v>7</v>
      </c>
      <c r="AC137" s="22">
        <v>0.5</v>
      </c>
      <c r="AD137" s="23">
        <f t="shared" si="17"/>
        <v>100</v>
      </c>
      <c r="AE137" s="17">
        <v>0</v>
      </c>
      <c r="AF137" s="17">
        <v>60</v>
      </c>
      <c r="AG137" s="17">
        <v>0</v>
      </c>
      <c r="AH137" s="17">
        <v>0</v>
      </c>
      <c r="AI137" s="14" t="s">
        <v>43</v>
      </c>
    </row>
    <row r="138" spans="1:35" ht="16.5" customHeight="1">
      <c r="A138">
        <v>1824</v>
      </c>
      <c r="B138" s="12" t="str">
        <f t="shared" si="12"/>
        <v>Normal</v>
      </c>
      <c r="C138" s="13" t="s">
        <v>164</v>
      </c>
      <c r="D138" s="14" t="s">
        <v>156</v>
      </c>
      <c r="E138" s="15">
        <f t="shared" si="13"/>
        <v>0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53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>
        <v>0</v>
      </c>
      <c r="Z138" s="21" t="s">
        <v>39</v>
      </c>
      <c r="AA138" s="20">
        <v>625</v>
      </c>
      <c r="AB138" s="17" t="s">
        <v>39</v>
      </c>
      <c r="AC138" s="22" t="s">
        <v>42</v>
      </c>
      <c r="AD138" s="23" t="str">
        <f t="shared" si="17"/>
        <v>E</v>
      </c>
      <c r="AE138" s="17">
        <v>216</v>
      </c>
      <c r="AF138" s="17">
        <v>27213</v>
      </c>
      <c r="AG138" s="17">
        <v>1582</v>
      </c>
      <c r="AH138" s="17">
        <v>0</v>
      </c>
      <c r="AI138" s="14" t="s">
        <v>43</v>
      </c>
    </row>
    <row r="139" spans="1:35" ht="16.5" customHeight="1">
      <c r="A139">
        <v>1825</v>
      </c>
      <c r="B139" s="12" t="str">
        <f t="shared" si="12"/>
        <v>FCST</v>
      </c>
      <c r="C139" s="13" t="s">
        <v>165</v>
      </c>
      <c r="D139" s="14" t="s">
        <v>156</v>
      </c>
      <c r="E139" s="15" t="str">
        <f t="shared" si="13"/>
        <v>前八週無拉料</v>
      </c>
      <c r="F139" s="16">
        <f t="shared" si="14"/>
        <v>78.099999999999994</v>
      </c>
      <c r="G139" s="16" t="str">
        <f t="shared" si="15"/>
        <v>--</v>
      </c>
      <c r="H139" s="16">
        <f t="shared" si="16"/>
        <v>0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5000</v>
      </c>
      <c r="N139" s="18" t="s">
        <v>53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5000</v>
      </c>
      <c r="U139" s="17">
        <v>0</v>
      </c>
      <c r="V139" s="17">
        <v>0</v>
      </c>
      <c r="W139" s="17">
        <v>0</v>
      </c>
      <c r="X139" s="20">
        <v>5000</v>
      </c>
      <c r="Y139" s="16" t="s">
        <v>39</v>
      </c>
      <c r="Z139" s="21">
        <v>78.099999999999994</v>
      </c>
      <c r="AA139" s="20">
        <v>0</v>
      </c>
      <c r="AB139" s="17">
        <v>64</v>
      </c>
      <c r="AC139" s="22" t="s">
        <v>64</v>
      </c>
      <c r="AD139" s="23" t="str">
        <f t="shared" si="17"/>
        <v>F</v>
      </c>
      <c r="AE139" s="17">
        <v>299</v>
      </c>
      <c r="AF139" s="17">
        <v>201</v>
      </c>
      <c r="AG139" s="17">
        <v>512</v>
      </c>
      <c r="AH139" s="17">
        <v>0</v>
      </c>
      <c r="AI139" s="14" t="s">
        <v>43</v>
      </c>
    </row>
    <row r="140" spans="1:35" ht="16.5" customHeight="1">
      <c r="A140">
        <v>2989</v>
      </c>
      <c r="B140" s="12" t="str">
        <f t="shared" si="12"/>
        <v>OverStock</v>
      </c>
      <c r="C140" s="13" t="s">
        <v>166</v>
      </c>
      <c r="D140" s="14" t="s">
        <v>156</v>
      </c>
      <c r="E140" s="15">
        <f t="shared" si="13"/>
        <v>3</v>
      </c>
      <c r="F140" s="16" t="str">
        <f t="shared" si="14"/>
        <v>--</v>
      </c>
      <c r="G140" s="16">
        <f t="shared" si="15"/>
        <v>80</v>
      </c>
      <c r="H140" s="16" t="str">
        <f t="shared" si="16"/>
        <v>--</v>
      </c>
      <c r="I140" s="25" t="str">
        <f>IFERROR(VLOOKUP(C140,#REF!,8,FALSE),"")</f>
        <v/>
      </c>
      <c r="J140" s="17">
        <v>20000</v>
      </c>
      <c r="K140" s="17">
        <v>20000</v>
      </c>
      <c r="L140" s="25" t="str">
        <f>IFERROR(VLOOKUP(C140,#REF!,11,FALSE),"")</f>
        <v/>
      </c>
      <c r="M140" s="17">
        <v>739</v>
      </c>
      <c r="N140" s="18" t="s">
        <v>53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739</v>
      </c>
      <c r="U140" s="17">
        <v>0</v>
      </c>
      <c r="V140" s="17">
        <v>0</v>
      </c>
      <c r="W140" s="17">
        <v>0</v>
      </c>
      <c r="X140" s="20">
        <v>20739</v>
      </c>
      <c r="Y140" s="16">
        <v>83</v>
      </c>
      <c r="Z140" s="21" t="s">
        <v>39</v>
      </c>
      <c r="AA140" s="20">
        <v>250</v>
      </c>
      <c r="AB140" s="17">
        <v>0</v>
      </c>
      <c r="AC140" s="22" t="s">
        <v>42</v>
      </c>
      <c r="AD140" s="23" t="str">
        <f t="shared" si="17"/>
        <v>E</v>
      </c>
      <c r="AE140" s="17">
        <v>162</v>
      </c>
      <c r="AF140" s="17">
        <v>0</v>
      </c>
      <c r="AG140" s="17">
        <v>0</v>
      </c>
      <c r="AH140" s="17">
        <v>0</v>
      </c>
      <c r="AI140" s="14" t="s">
        <v>43</v>
      </c>
    </row>
    <row r="141" spans="1:35" ht="16.5" customHeight="1">
      <c r="A141">
        <v>1826</v>
      </c>
      <c r="B141" s="12" t="str">
        <f t="shared" si="12"/>
        <v>OverStock</v>
      </c>
      <c r="C141" s="13" t="s">
        <v>167</v>
      </c>
      <c r="D141" s="14" t="s">
        <v>156</v>
      </c>
      <c r="E141" s="15">
        <f t="shared" si="13"/>
        <v>7.8</v>
      </c>
      <c r="F141" s="16">
        <f t="shared" si="14"/>
        <v>6.2</v>
      </c>
      <c r="G141" s="16">
        <f t="shared" si="15"/>
        <v>89</v>
      </c>
      <c r="H141" s="16">
        <f t="shared" si="16"/>
        <v>70.2</v>
      </c>
      <c r="I141" s="25" t="str">
        <f>IFERROR(VLOOKUP(C141,#REF!,8,FALSE),"")</f>
        <v/>
      </c>
      <c r="J141" s="17">
        <v>25000</v>
      </c>
      <c r="K141" s="17">
        <v>25000</v>
      </c>
      <c r="L141" s="25" t="str">
        <f>IFERROR(VLOOKUP(C141,#REF!,11,FALSE),"")</f>
        <v/>
      </c>
      <c r="M141" s="17">
        <v>2200</v>
      </c>
      <c r="N141" s="18" t="s">
        <v>53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2200</v>
      </c>
      <c r="W141" s="17">
        <v>0</v>
      </c>
      <c r="X141" s="20">
        <v>27200</v>
      </c>
      <c r="Y141" s="16">
        <v>96.8</v>
      </c>
      <c r="Z141" s="21">
        <v>76.400000000000006</v>
      </c>
      <c r="AA141" s="20">
        <v>281</v>
      </c>
      <c r="AB141" s="17">
        <v>356</v>
      </c>
      <c r="AC141" s="22">
        <v>1.3</v>
      </c>
      <c r="AD141" s="23">
        <f t="shared" si="17"/>
        <v>100</v>
      </c>
      <c r="AE141" s="17">
        <v>372</v>
      </c>
      <c r="AF141" s="17">
        <v>2945</v>
      </c>
      <c r="AG141" s="17">
        <v>0</v>
      </c>
      <c r="AH141" s="17">
        <v>0</v>
      </c>
      <c r="AI141" s="14" t="s">
        <v>43</v>
      </c>
    </row>
    <row r="142" spans="1:35" ht="16.5" customHeight="1">
      <c r="A142">
        <v>3238</v>
      </c>
      <c r="B142" s="12" t="str">
        <f t="shared" si="12"/>
        <v>Normal</v>
      </c>
      <c r="C142" s="13" t="s">
        <v>168</v>
      </c>
      <c r="D142" s="14" t="s">
        <v>169</v>
      </c>
      <c r="E142" s="15">
        <f t="shared" si="13"/>
        <v>0</v>
      </c>
      <c r="F142" s="16" t="str">
        <f t="shared" si="14"/>
        <v>--</v>
      </c>
      <c r="G142" s="16">
        <f t="shared" si="15"/>
        <v>0</v>
      </c>
      <c r="H142" s="16" t="str">
        <f t="shared" si="16"/>
        <v>--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0</v>
      </c>
      <c r="N142" s="18" t="s">
        <v>45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0</v>
      </c>
      <c r="Y142" s="16">
        <v>0</v>
      </c>
      <c r="Z142" s="21" t="s">
        <v>39</v>
      </c>
      <c r="AA142" s="20">
        <v>375</v>
      </c>
      <c r="AB142" s="17" t="s">
        <v>39</v>
      </c>
      <c r="AC142" s="22" t="s">
        <v>42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43</v>
      </c>
    </row>
    <row r="143" spans="1:35" ht="16.5" customHeight="1">
      <c r="A143">
        <v>1827</v>
      </c>
      <c r="B143" s="12" t="str">
        <f t="shared" si="12"/>
        <v>ZeroZero</v>
      </c>
      <c r="C143" s="13" t="s">
        <v>170</v>
      </c>
      <c r="D143" s="14" t="s">
        <v>169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258000</v>
      </c>
      <c r="N143" s="18" t="s">
        <v>45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258000</v>
      </c>
      <c r="U143" s="17">
        <v>0</v>
      </c>
      <c r="V143" s="17">
        <v>0</v>
      </c>
      <c r="W143" s="17">
        <v>0</v>
      </c>
      <c r="X143" s="20">
        <v>258000</v>
      </c>
      <c r="Y143" s="16" t="s">
        <v>39</v>
      </c>
      <c r="Z143" s="21" t="s">
        <v>39</v>
      </c>
      <c r="AA143" s="20">
        <v>0</v>
      </c>
      <c r="AB143" s="17" t="s">
        <v>39</v>
      </c>
      <c r="AC143" s="22" t="s">
        <v>42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43</v>
      </c>
    </row>
    <row r="144" spans="1:35" ht="16.5" customHeight="1">
      <c r="A144">
        <v>1829</v>
      </c>
      <c r="B144" s="12" t="str">
        <f t="shared" si="12"/>
        <v>Normal</v>
      </c>
      <c r="C144" s="13" t="s">
        <v>171</v>
      </c>
      <c r="D144" s="14" t="s">
        <v>169</v>
      </c>
      <c r="E144" s="15">
        <f t="shared" si="13"/>
        <v>8</v>
      </c>
      <c r="F144" s="16">
        <f t="shared" si="14"/>
        <v>6.1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100000</v>
      </c>
      <c r="N144" s="18" t="s">
        <v>45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100000</v>
      </c>
      <c r="W144" s="17">
        <v>0</v>
      </c>
      <c r="X144" s="20">
        <v>100000</v>
      </c>
      <c r="Y144" s="16">
        <v>8</v>
      </c>
      <c r="Z144" s="21">
        <v>6.1</v>
      </c>
      <c r="AA144" s="20">
        <v>12500</v>
      </c>
      <c r="AB144" s="17">
        <v>16277</v>
      </c>
      <c r="AC144" s="22">
        <v>1.3</v>
      </c>
      <c r="AD144" s="23">
        <f t="shared" si="17"/>
        <v>100</v>
      </c>
      <c r="AE144" s="17">
        <v>94855</v>
      </c>
      <c r="AF144" s="17">
        <v>40256</v>
      </c>
      <c r="AG144" s="17">
        <v>17201</v>
      </c>
      <c r="AH144" s="17">
        <v>4821</v>
      </c>
      <c r="AI144" s="14" t="s">
        <v>43</v>
      </c>
    </row>
    <row r="145" spans="1:35" ht="16.5" customHeight="1">
      <c r="A145">
        <v>9334</v>
      </c>
      <c r="B145" s="12" t="str">
        <f t="shared" si="12"/>
        <v>Normal</v>
      </c>
      <c r="C145" s="13" t="s">
        <v>173</v>
      </c>
      <c r="D145" s="14" t="s">
        <v>169</v>
      </c>
      <c r="E145" s="15">
        <f t="shared" si="13"/>
        <v>7</v>
      </c>
      <c r="F145" s="16">
        <f t="shared" si="14"/>
        <v>8.3000000000000007</v>
      </c>
      <c r="G145" s="16">
        <f t="shared" si="15"/>
        <v>1.5</v>
      </c>
      <c r="H145" s="16">
        <f t="shared" si="16"/>
        <v>1.8</v>
      </c>
      <c r="I145" s="25" t="str">
        <f>IFERROR(VLOOKUP(C145,#REF!,8,FALSE),"")</f>
        <v/>
      </c>
      <c r="J145" s="17">
        <v>90000</v>
      </c>
      <c r="K145" s="17">
        <v>90000</v>
      </c>
      <c r="L145" s="25" t="str">
        <f>IFERROR(VLOOKUP(C145,#REF!,11,FALSE),"")</f>
        <v/>
      </c>
      <c r="M145" s="17">
        <v>414000</v>
      </c>
      <c r="N145" s="18" t="s">
        <v>45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54000</v>
      </c>
      <c r="U145" s="17">
        <v>87000</v>
      </c>
      <c r="V145" s="17">
        <v>273000</v>
      </c>
      <c r="W145" s="17">
        <v>0</v>
      </c>
      <c r="X145" s="20">
        <v>504000</v>
      </c>
      <c r="Y145" s="16">
        <v>8.6</v>
      </c>
      <c r="Z145" s="21">
        <v>10.1</v>
      </c>
      <c r="AA145" s="20">
        <v>58875</v>
      </c>
      <c r="AB145" s="17">
        <v>49970</v>
      </c>
      <c r="AC145" s="22">
        <v>0.8</v>
      </c>
      <c r="AD145" s="23">
        <f t="shared" si="17"/>
        <v>100</v>
      </c>
      <c r="AE145" s="17">
        <v>224397</v>
      </c>
      <c r="AF145" s="17">
        <v>153407</v>
      </c>
      <c r="AG145" s="17">
        <v>121282</v>
      </c>
      <c r="AH145" s="17">
        <v>64040</v>
      </c>
      <c r="AI145" s="14" t="s">
        <v>43</v>
      </c>
    </row>
    <row r="146" spans="1:35" ht="16.5" customHeight="1">
      <c r="A146">
        <v>1836</v>
      </c>
      <c r="B146" s="12" t="str">
        <f t="shared" si="12"/>
        <v>Normal</v>
      </c>
      <c r="C146" s="13" t="s">
        <v>174</v>
      </c>
      <c r="D146" s="14" t="s">
        <v>169</v>
      </c>
      <c r="E146" s="15">
        <f t="shared" si="13"/>
        <v>5.6</v>
      </c>
      <c r="F146" s="16">
        <f t="shared" si="14"/>
        <v>6.7</v>
      </c>
      <c r="G146" s="16">
        <f t="shared" si="15"/>
        <v>0</v>
      </c>
      <c r="H146" s="16">
        <f t="shared" si="16"/>
        <v>0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75000</v>
      </c>
      <c r="N146" s="18" t="s">
        <v>45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24000</v>
      </c>
      <c r="U146" s="17">
        <v>0</v>
      </c>
      <c r="V146" s="17">
        <v>51000</v>
      </c>
      <c r="W146" s="17">
        <v>0</v>
      </c>
      <c r="X146" s="20">
        <v>75000</v>
      </c>
      <c r="Y146" s="16">
        <v>5.6</v>
      </c>
      <c r="Z146" s="21">
        <v>6.7</v>
      </c>
      <c r="AA146" s="20">
        <v>13500</v>
      </c>
      <c r="AB146" s="17">
        <v>11154</v>
      </c>
      <c r="AC146" s="22">
        <v>0.8</v>
      </c>
      <c r="AD146" s="23">
        <f t="shared" si="17"/>
        <v>100</v>
      </c>
      <c r="AE146" s="17">
        <v>33982</v>
      </c>
      <c r="AF146" s="17">
        <v>47551</v>
      </c>
      <c r="AG146" s="17">
        <v>40119</v>
      </c>
      <c r="AH146" s="17">
        <v>68702</v>
      </c>
      <c r="AI146" s="14" t="s">
        <v>43</v>
      </c>
    </row>
    <row r="147" spans="1:35" ht="16.5" customHeight="1">
      <c r="A147">
        <v>1837</v>
      </c>
      <c r="B147" s="12" t="str">
        <f t="shared" si="12"/>
        <v>Normal</v>
      </c>
      <c r="C147" s="13" t="s">
        <v>175</v>
      </c>
      <c r="D147" s="14" t="s">
        <v>169</v>
      </c>
      <c r="E147" s="15">
        <f t="shared" si="13"/>
        <v>16</v>
      </c>
      <c r="F147" s="16">
        <f t="shared" si="14"/>
        <v>8.1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6000</v>
      </c>
      <c r="N147" s="18" t="s">
        <v>45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3000</v>
      </c>
      <c r="U147" s="17">
        <v>0</v>
      </c>
      <c r="V147" s="17">
        <v>3000</v>
      </c>
      <c r="W147" s="17">
        <v>0</v>
      </c>
      <c r="X147" s="20">
        <v>6000</v>
      </c>
      <c r="Y147" s="16">
        <v>16</v>
      </c>
      <c r="Z147" s="21">
        <v>8.1</v>
      </c>
      <c r="AA147" s="20">
        <v>375</v>
      </c>
      <c r="AB147" s="17">
        <v>743</v>
      </c>
      <c r="AC147" s="22">
        <v>2</v>
      </c>
      <c r="AD147" s="23">
        <f t="shared" si="17"/>
        <v>150</v>
      </c>
      <c r="AE147" s="17">
        <v>3000</v>
      </c>
      <c r="AF147" s="17">
        <v>1665</v>
      </c>
      <c r="AG147" s="17">
        <v>2025</v>
      </c>
      <c r="AH147" s="17">
        <v>2175</v>
      </c>
      <c r="AI147" s="14" t="s">
        <v>43</v>
      </c>
    </row>
    <row r="148" spans="1:35" ht="16.5" customHeight="1">
      <c r="A148">
        <v>4628</v>
      </c>
      <c r="B148" s="12" t="str">
        <f t="shared" si="12"/>
        <v>Normal</v>
      </c>
      <c r="C148" s="13" t="s">
        <v>176</v>
      </c>
      <c r="D148" s="14" t="s">
        <v>169</v>
      </c>
      <c r="E148" s="15">
        <f t="shared" si="13"/>
        <v>16</v>
      </c>
      <c r="F148" s="16">
        <f t="shared" si="14"/>
        <v>14.3</v>
      </c>
      <c r="G148" s="16">
        <f t="shared" si="15"/>
        <v>0</v>
      </c>
      <c r="H148" s="16">
        <f t="shared" si="16"/>
        <v>0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30000</v>
      </c>
      <c r="N148" s="18" t="s">
        <v>45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15000</v>
      </c>
      <c r="U148" s="17">
        <v>6000</v>
      </c>
      <c r="V148" s="17">
        <v>9000</v>
      </c>
      <c r="W148" s="17">
        <v>0</v>
      </c>
      <c r="X148" s="20">
        <v>30000</v>
      </c>
      <c r="Y148" s="16">
        <v>16</v>
      </c>
      <c r="Z148" s="21">
        <v>14.3</v>
      </c>
      <c r="AA148" s="20">
        <v>1875</v>
      </c>
      <c r="AB148" s="17">
        <v>2100</v>
      </c>
      <c r="AC148" s="22">
        <v>1.1000000000000001</v>
      </c>
      <c r="AD148" s="23">
        <f t="shared" si="17"/>
        <v>100</v>
      </c>
      <c r="AE148" s="17">
        <v>10515</v>
      </c>
      <c r="AF148" s="17">
        <v>5268</v>
      </c>
      <c r="AG148" s="17">
        <v>3589</v>
      </c>
      <c r="AH148" s="17">
        <v>924</v>
      </c>
      <c r="AI148" s="14" t="s">
        <v>43</v>
      </c>
    </row>
    <row r="149" spans="1:35" ht="16.5" customHeight="1">
      <c r="A149">
        <v>4634</v>
      </c>
      <c r="B149" s="12" t="str">
        <f t="shared" si="12"/>
        <v>OverStock</v>
      </c>
      <c r="C149" s="13" t="s">
        <v>178</v>
      </c>
      <c r="D149" s="14" t="s">
        <v>169</v>
      </c>
      <c r="E149" s="15">
        <f t="shared" si="13"/>
        <v>92</v>
      </c>
      <c r="F149" s="16">
        <f t="shared" si="14"/>
        <v>19.5</v>
      </c>
      <c r="G149" s="16">
        <f t="shared" si="15"/>
        <v>16</v>
      </c>
      <c r="H149" s="16">
        <f t="shared" si="16"/>
        <v>3.4</v>
      </c>
      <c r="I149" s="25" t="str">
        <f>IFERROR(VLOOKUP(C149,#REF!,8,FALSE),"")</f>
        <v/>
      </c>
      <c r="J149" s="17">
        <v>3200</v>
      </c>
      <c r="K149" s="17">
        <v>3200</v>
      </c>
      <c r="L149" s="25" t="str">
        <f>IFERROR(VLOOKUP(C149,#REF!,11,FALSE),"")</f>
        <v/>
      </c>
      <c r="M149" s="17">
        <v>18400</v>
      </c>
      <c r="N149" s="18" t="s">
        <v>45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8800</v>
      </c>
      <c r="U149" s="17">
        <v>0</v>
      </c>
      <c r="V149" s="17">
        <v>9600</v>
      </c>
      <c r="W149" s="17">
        <v>0</v>
      </c>
      <c r="X149" s="20">
        <v>21600</v>
      </c>
      <c r="Y149" s="16">
        <v>108</v>
      </c>
      <c r="Z149" s="21">
        <v>22.8</v>
      </c>
      <c r="AA149" s="20">
        <v>200</v>
      </c>
      <c r="AB149" s="17">
        <v>946</v>
      </c>
      <c r="AC149" s="22">
        <v>4.7</v>
      </c>
      <c r="AD149" s="23">
        <f t="shared" si="17"/>
        <v>150</v>
      </c>
      <c r="AE149" s="17">
        <v>10532</v>
      </c>
      <c r="AF149" s="17">
        <v>3656</v>
      </c>
      <c r="AG149" s="17">
        <v>5416</v>
      </c>
      <c r="AH149" s="17">
        <v>0</v>
      </c>
      <c r="AI149" s="14" t="s">
        <v>43</v>
      </c>
    </row>
    <row r="150" spans="1:35" ht="16.5" customHeight="1">
      <c r="A150">
        <v>4597</v>
      </c>
      <c r="B150" s="12" t="str">
        <f t="shared" si="12"/>
        <v>None</v>
      </c>
      <c r="C150" s="13" t="s">
        <v>179</v>
      </c>
      <c r="D150" s="14" t="s">
        <v>169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0</v>
      </c>
      <c r="N150" s="18" t="s">
        <v>45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0</v>
      </c>
      <c r="W150" s="17">
        <v>0</v>
      </c>
      <c r="X150" s="20">
        <v>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42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43</v>
      </c>
    </row>
    <row r="151" spans="1:35" ht="16.5" customHeight="1">
      <c r="A151">
        <v>4657</v>
      </c>
      <c r="B151" s="12" t="str">
        <f t="shared" si="12"/>
        <v>OverStock</v>
      </c>
      <c r="C151" s="13" t="s">
        <v>180</v>
      </c>
      <c r="D151" s="14" t="s">
        <v>169</v>
      </c>
      <c r="E151" s="15">
        <f t="shared" si="13"/>
        <v>47.9</v>
      </c>
      <c r="F151" s="16">
        <f t="shared" si="14"/>
        <v>40.4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15000</v>
      </c>
      <c r="N151" s="18" t="s">
        <v>45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12500</v>
      </c>
      <c r="U151" s="17">
        <v>0</v>
      </c>
      <c r="V151" s="17">
        <v>2500</v>
      </c>
      <c r="W151" s="17">
        <v>0</v>
      </c>
      <c r="X151" s="20">
        <v>15000</v>
      </c>
      <c r="Y151" s="16">
        <v>47.9</v>
      </c>
      <c r="Z151" s="21">
        <v>40.4</v>
      </c>
      <c r="AA151" s="20">
        <v>313</v>
      </c>
      <c r="AB151" s="17">
        <v>371</v>
      </c>
      <c r="AC151" s="22">
        <v>1.2</v>
      </c>
      <c r="AD151" s="23">
        <f t="shared" si="17"/>
        <v>100</v>
      </c>
      <c r="AE151" s="17">
        <v>2757</v>
      </c>
      <c r="AF151" s="17">
        <v>1754</v>
      </c>
      <c r="AG151" s="17">
        <v>1755</v>
      </c>
      <c r="AH151" s="17">
        <v>0</v>
      </c>
      <c r="AI151" s="14" t="s">
        <v>43</v>
      </c>
    </row>
    <row r="152" spans="1:35" ht="16.5" customHeight="1">
      <c r="A152">
        <v>8493</v>
      </c>
      <c r="B152" s="12" t="str">
        <f t="shared" si="12"/>
        <v>Normal</v>
      </c>
      <c r="C152" s="13" t="s">
        <v>181</v>
      </c>
      <c r="D152" s="14" t="s">
        <v>169</v>
      </c>
      <c r="E152" s="15">
        <f t="shared" si="13"/>
        <v>8.9</v>
      </c>
      <c r="F152" s="16">
        <f t="shared" si="14"/>
        <v>7.1</v>
      </c>
      <c r="G152" s="16">
        <f t="shared" si="15"/>
        <v>0</v>
      </c>
      <c r="H152" s="16">
        <f t="shared" si="16"/>
        <v>0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207000</v>
      </c>
      <c r="N152" s="18" t="s">
        <v>45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108000</v>
      </c>
      <c r="U152" s="17">
        <v>21000</v>
      </c>
      <c r="V152" s="17">
        <v>78000</v>
      </c>
      <c r="W152" s="17">
        <v>0</v>
      </c>
      <c r="X152" s="20">
        <v>207000</v>
      </c>
      <c r="Y152" s="16">
        <v>8.9</v>
      </c>
      <c r="Z152" s="21">
        <v>7.1</v>
      </c>
      <c r="AA152" s="20">
        <v>23250</v>
      </c>
      <c r="AB152" s="17">
        <v>29070</v>
      </c>
      <c r="AC152" s="22">
        <v>1.3</v>
      </c>
      <c r="AD152" s="23">
        <f t="shared" si="17"/>
        <v>100</v>
      </c>
      <c r="AE152" s="17">
        <v>146169</v>
      </c>
      <c r="AF152" s="17">
        <v>76867</v>
      </c>
      <c r="AG152" s="17">
        <v>62360</v>
      </c>
      <c r="AH152" s="17">
        <v>113789</v>
      </c>
      <c r="AI152" s="14" t="s">
        <v>43</v>
      </c>
    </row>
    <row r="153" spans="1:35" ht="16.5" customHeight="1">
      <c r="A153">
        <v>4641</v>
      </c>
      <c r="B153" s="12" t="str">
        <f t="shared" si="12"/>
        <v>Normal</v>
      </c>
      <c r="C153" s="13" t="s">
        <v>182</v>
      </c>
      <c r="D153" s="14" t="s">
        <v>183</v>
      </c>
      <c r="E153" s="15">
        <f t="shared" si="13"/>
        <v>2</v>
      </c>
      <c r="F153" s="16">
        <f t="shared" si="14"/>
        <v>2.6</v>
      </c>
      <c r="G153" s="16">
        <f t="shared" si="15"/>
        <v>2</v>
      </c>
      <c r="H153" s="16">
        <f t="shared" si="16"/>
        <v>2.6</v>
      </c>
      <c r="I153" s="25" t="str">
        <f>IFERROR(VLOOKUP(C153,#REF!,8,FALSE),"")</f>
        <v/>
      </c>
      <c r="J153" s="17">
        <v>52000</v>
      </c>
      <c r="K153" s="17">
        <v>52000</v>
      </c>
      <c r="L153" s="25" t="str">
        <f>IFERROR(VLOOKUP(C153,#REF!,11,FALSE),"")</f>
        <v/>
      </c>
      <c r="M153" s="17">
        <v>52000</v>
      </c>
      <c r="N153" s="18" t="s">
        <v>53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52000</v>
      </c>
      <c r="W153" s="17">
        <v>0</v>
      </c>
      <c r="X153" s="20">
        <v>104000</v>
      </c>
      <c r="Y153" s="16">
        <v>4</v>
      </c>
      <c r="Z153" s="21">
        <v>5.2</v>
      </c>
      <c r="AA153" s="20">
        <v>26000</v>
      </c>
      <c r="AB153" s="17">
        <v>20027</v>
      </c>
      <c r="AC153" s="22">
        <v>0.8</v>
      </c>
      <c r="AD153" s="23">
        <f t="shared" si="17"/>
        <v>100</v>
      </c>
      <c r="AE153" s="17">
        <v>95222</v>
      </c>
      <c r="AF153" s="17">
        <v>58650</v>
      </c>
      <c r="AG153" s="17">
        <v>39473</v>
      </c>
      <c r="AH153" s="17">
        <v>657</v>
      </c>
      <c r="AI153" s="14" t="s">
        <v>43</v>
      </c>
    </row>
    <row r="154" spans="1:35" ht="16.5" customHeight="1">
      <c r="A154">
        <v>4604</v>
      </c>
      <c r="B154" s="12" t="str">
        <f t="shared" si="12"/>
        <v>FCST</v>
      </c>
      <c r="C154" s="13" t="s">
        <v>185</v>
      </c>
      <c r="D154" s="14" t="s">
        <v>183</v>
      </c>
      <c r="E154" s="15" t="str">
        <f t="shared" si="13"/>
        <v>前八週無拉料</v>
      </c>
      <c r="F154" s="16">
        <f t="shared" si="14"/>
        <v>7.1</v>
      </c>
      <c r="G154" s="16" t="str">
        <f t="shared" si="15"/>
        <v>--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4000</v>
      </c>
      <c r="N154" s="18" t="s">
        <v>53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4000</v>
      </c>
      <c r="W154" s="17">
        <v>0</v>
      </c>
      <c r="X154" s="20">
        <v>4000</v>
      </c>
      <c r="Y154" s="16" t="s">
        <v>39</v>
      </c>
      <c r="Z154" s="21">
        <v>7.1</v>
      </c>
      <c r="AA154" s="20">
        <v>0</v>
      </c>
      <c r="AB154" s="17">
        <v>564</v>
      </c>
      <c r="AC154" s="22" t="s">
        <v>64</v>
      </c>
      <c r="AD154" s="23" t="str">
        <f t="shared" si="17"/>
        <v>F</v>
      </c>
      <c r="AE154" s="17">
        <v>4341</v>
      </c>
      <c r="AF154" s="17">
        <v>528</v>
      </c>
      <c r="AG154" s="17">
        <v>406</v>
      </c>
      <c r="AH154" s="17">
        <v>340</v>
      </c>
      <c r="AI154" s="14" t="s">
        <v>43</v>
      </c>
    </row>
    <row r="155" spans="1:35" ht="16.5" customHeight="1">
      <c r="A155">
        <v>4599</v>
      </c>
      <c r="B155" s="12" t="str">
        <f t="shared" si="12"/>
        <v>Normal</v>
      </c>
      <c r="C155" s="13" t="s">
        <v>186</v>
      </c>
      <c r="D155" s="14" t="s">
        <v>183</v>
      </c>
      <c r="E155" s="15">
        <f t="shared" si="13"/>
        <v>6.8</v>
      </c>
      <c r="F155" s="16">
        <f t="shared" si="14"/>
        <v>7.4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46000</v>
      </c>
      <c r="N155" s="18" t="s">
        <v>53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0</v>
      </c>
      <c r="U155" s="17">
        <v>0</v>
      </c>
      <c r="V155" s="17">
        <v>46000</v>
      </c>
      <c r="W155" s="17">
        <v>0</v>
      </c>
      <c r="X155" s="20">
        <v>46000</v>
      </c>
      <c r="Y155" s="16">
        <v>6.8</v>
      </c>
      <c r="Z155" s="21">
        <v>7.4</v>
      </c>
      <c r="AA155" s="20">
        <v>6750</v>
      </c>
      <c r="AB155" s="17">
        <v>6178</v>
      </c>
      <c r="AC155" s="22">
        <v>0.9</v>
      </c>
      <c r="AD155" s="23">
        <f t="shared" si="17"/>
        <v>100</v>
      </c>
      <c r="AE155" s="17">
        <v>20181</v>
      </c>
      <c r="AF155" s="17">
        <v>24368</v>
      </c>
      <c r="AG155" s="17">
        <v>21710</v>
      </c>
      <c r="AH155" s="17">
        <v>33641</v>
      </c>
      <c r="AI155" s="14" t="s">
        <v>43</v>
      </c>
    </row>
    <row r="156" spans="1:35" ht="16.5" customHeight="1">
      <c r="A156">
        <v>4600</v>
      </c>
      <c r="B156" s="12" t="str">
        <f t="shared" si="12"/>
        <v>Normal</v>
      </c>
      <c r="C156" s="13" t="s">
        <v>187</v>
      </c>
      <c r="D156" s="14" t="s">
        <v>183</v>
      </c>
      <c r="E156" s="15">
        <f t="shared" si="13"/>
        <v>4.9000000000000004</v>
      </c>
      <c r="F156" s="16">
        <f t="shared" si="14"/>
        <v>4.5999999999999996</v>
      </c>
      <c r="G156" s="16">
        <f t="shared" si="15"/>
        <v>3.9</v>
      </c>
      <c r="H156" s="16">
        <f t="shared" si="16"/>
        <v>3.6</v>
      </c>
      <c r="I156" s="25" t="str">
        <f>IFERROR(VLOOKUP(C156,#REF!,8,FALSE),"")</f>
        <v/>
      </c>
      <c r="J156" s="17">
        <v>30000</v>
      </c>
      <c r="K156" s="17">
        <v>30000</v>
      </c>
      <c r="L156" s="25" t="str">
        <f>IFERROR(VLOOKUP(C156,#REF!,11,FALSE),"")</f>
        <v/>
      </c>
      <c r="M156" s="17">
        <v>38000</v>
      </c>
      <c r="N156" s="18" t="s">
        <v>53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6000</v>
      </c>
      <c r="U156" s="17">
        <v>0</v>
      </c>
      <c r="V156" s="17">
        <v>32000</v>
      </c>
      <c r="W156" s="17">
        <v>0</v>
      </c>
      <c r="X156" s="20">
        <v>68000</v>
      </c>
      <c r="Y156" s="16">
        <v>8.8000000000000007</v>
      </c>
      <c r="Z156" s="21">
        <v>8.1999999999999993</v>
      </c>
      <c r="AA156" s="20">
        <v>7750</v>
      </c>
      <c r="AB156" s="17">
        <v>8308</v>
      </c>
      <c r="AC156" s="22">
        <v>1.1000000000000001</v>
      </c>
      <c r="AD156" s="23">
        <f t="shared" si="17"/>
        <v>100</v>
      </c>
      <c r="AE156" s="17">
        <v>28716</v>
      </c>
      <c r="AF156" s="17">
        <v>31114</v>
      </c>
      <c r="AG156" s="17">
        <v>29905</v>
      </c>
      <c r="AH156" s="17">
        <v>46725</v>
      </c>
      <c r="AI156" s="14" t="s">
        <v>43</v>
      </c>
    </row>
    <row r="157" spans="1:35" ht="16.5" customHeight="1">
      <c r="A157">
        <v>1852</v>
      </c>
      <c r="B157" s="12" t="str">
        <f t="shared" si="12"/>
        <v>OverStock</v>
      </c>
      <c r="C157" s="13" t="s">
        <v>188</v>
      </c>
      <c r="D157" s="14" t="s">
        <v>183</v>
      </c>
      <c r="E157" s="15">
        <f t="shared" si="13"/>
        <v>72</v>
      </c>
      <c r="F157" s="16">
        <f t="shared" si="14"/>
        <v>57.2</v>
      </c>
      <c r="G157" s="16">
        <f t="shared" si="15"/>
        <v>0</v>
      </c>
      <c r="H157" s="16">
        <f t="shared" si="16"/>
        <v>0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63000</v>
      </c>
      <c r="N157" s="18" t="s">
        <v>53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59000</v>
      </c>
      <c r="U157" s="17">
        <v>0</v>
      </c>
      <c r="V157" s="17">
        <v>4000</v>
      </c>
      <c r="W157" s="17">
        <v>0</v>
      </c>
      <c r="X157" s="20">
        <v>63000</v>
      </c>
      <c r="Y157" s="16">
        <v>72</v>
      </c>
      <c r="Z157" s="21">
        <v>57.2</v>
      </c>
      <c r="AA157" s="20">
        <v>875</v>
      </c>
      <c r="AB157" s="17">
        <v>1101</v>
      </c>
      <c r="AC157" s="22">
        <v>1.3</v>
      </c>
      <c r="AD157" s="23">
        <f t="shared" si="17"/>
        <v>100</v>
      </c>
      <c r="AE157" s="17">
        <v>4944</v>
      </c>
      <c r="AF157" s="17">
        <v>3438</v>
      </c>
      <c r="AG157" s="17">
        <v>2421</v>
      </c>
      <c r="AH157" s="17">
        <v>0</v>
      </c>
      <c r="AI157" s="14" t="s">
        <v>43</v>
      </c>
    </row>
    <row r="158" spans="1:35" ht="16.5" customHeight="1">
      <c r="A158">
        <v>4606</v>
      </c>
      <c r="B158" s="12" t="str">
        <f t="shared" si="12"/>
        <v>FCST</v>
      </c>
      <c r="C158" s="13" t="s">
        <v>189</v>
      </c>
      <c r="D158" s="14" t="s">
        <v>183</v>
      </c>
      <c r="E158" s="15" t="str">
        <f t="shared" si="13"/>
        <v>前八週無拉料</v>
      </c>
      <c r="F158" s="16">
        <f t="shared" si="14"/>
        <v>7.5</v>
      </c>
      <c r="G158" s="16" t="str">
        <f t="shared" si="15"/>
        <v>--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2000</v>
      </c>
      <c r="N158" s="18" t="s">
        <v>53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0</v>
      </c>
      <c r="U158" s="17">
        <v>0</v>
      </c>
      <c r="V158" s="17">
        <v>2000</v>
      </c>
      <c r="W158" s="17">
        <v>0</v>
      </c>
      <c r="X158" s="20">
        <v>2000</v>
      </c>
      <c r="Y158" s="16" t="s">
        <v>39</v>
      </c>
      <c r="Z158" s="21">
        <v>7.5</v>
      </c>
      <c r="AA158" s="20">
        <v>0</v>
      </c>
      <c r="AB158" s="17">
        <v>265</v>
      </c>
      <c r="AC158" s="22" t="s">
        <v>64</v>
      </c>
      <c r="AD158" s="23" t="str">
        <f t="shared" si="17"/>
        <v>F</v>
      </c>
      <c r="AE158" s="17">
        <v>2169</v>
      </c>
      <c r="AF158" s="17">
        <v>148</v>
      </c>
      <c r="AG158" s="17">
        <v>135</v>
      </c>
      <c r="AH158" s="17">
        <v>30</v>
      </c>
      <c r="AI158" s="14" t="s">
        <v>43</v>
      </c>
    </row>
    <row r="159" spans="1:35" ht="16.5" customHeight="1">
      <c r="A159">
        <v>4585</v>
      </c>
      <c r="B159" s="12" t="str">
        <f t="shared" si="12"/>
        <v>Normal</v>
      </c>
      <c r="C159" s="13" t="s">
        <v>190</v>
      </c>
      <c r="D159" s="14" t="s">
        <v>183</v>
      </c>
      <c r="E159" s="15">
        <f t="shared" si="13"/>
        <v>6.6</v>
      </c>
      <c r="F159" s="16">
        <f t="shared" si="14"/>
        <v>6.2</v>
      </c>
      <c r="G159" s="16">
        <f t="shared" si="15"/>
        <v>2.8</v>
      </c>
      <c r="H159" s="16">
        <f t="shared" si="16"/>
        <v>2.6</v>
      </c>
      <c r="I159" s="25" t="str">
        <f>IFERROR(VLOOKUP(C159,#REF!,8,FALSE),"")</f>
        <v/>
      </c>
      <c r="J159" s="17">
        <v>9000</v>
      </c>
      <c r="K159" s="17">
        <v>9000</v>
      </c>
      <c r="L159" s="25" t="str">
        <f>IFERROR(VLOOKUP(C159,#REF!,11,FALSE),"")</f>
        <v/>
      </c>
      <c r="M159" s="17">
        <v>21000</v>
      </c>
      <c r="N159" s="18" t="s">
        <v>53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6000</v>
      </c>
      <c r="U159" s="17">
        <v>0</v>
      </c>
      <c r="V159" s="17">
        <v>15000</v>
      </c>
      <c r="W159" s="17">
        <v>0</v>
      </c>
      <c r="X159" s="20">
        <v>30000</v>
      </c>
      <c r="Y159" s="16">
        <v>9.4</v>
      </c>
      <c r="Z159" s="21">
        <v>8.8000000000000007</v>
      </c>
      <c r="AA159" s="20">
        <v>3188</v>
      </c>
      <c r="AB159" s="17">
        <v>3412</v>
      </c>
      <c r="AC159" s="22">
        <v>1.1000000000000001</v>
      </c>
      <c r="AD159" s="23">
        <f t="shared" si="17"/>
        <v>100</v>
      </c>
      <c r="AE159" s="17">
        <v>17949</v>
      </c>
      <c r="AF159" s="17">
        <v>9309</v>
      </c>
      <c r="AG159" s="17">
        <v>6909</v>
      </c>
      <c r="AH159" s="17">
        <v>5324</v>
      </c>
      <c r="AI159" s="14" t="s">
        <v>43</v>
      </c>
    </row>
    <row r="160" spans="1:35" ht="16.5" customHeight="1">
      <c r="A160">
        <v>9567</v>
      </c>
      <c r="B160" s="12" t="str">
        <f t="shared" si="12"/>
        <v>Normal</v>
      </c>
      <c r="C160" s="13" t="s">
        <v>191</v>
      </c>
      <c r="D160" s="14" t="s">
        <v>183</v>
      </c>
      <c r="E160" s="15">
        <f t="shared" si="13"/>
        <v>2.7</v>
      </c>
      <c r="F160" s="16">
        <f t="shared" si="14"/>
        <v>4.7</v>
      </c>
      <c r="G160" s="16">
        <f t="shared" si="15"/>
        <v>1.4</v>
      </c>
      <c r="H160" s="16">
        <f t="shared" si="16"/>
        <v>2.2999999999999998</v>
      </c>
      <c r="I160" s="25" t="str">
        <f>IFERROR(VLOOKUP(C160,#REF!,8,FALSE),"")</f>
        <v/>
      </c>
      <c r="J160" s="17">
        <v>9000</v>
      </c>
      <c r="K160" s="17">
        <v>9000</v>
      </c>
      <c r="L160" s="25" t="str">
        <f>IFERROR(VLOOKUP(C160,#REF!,11,FALSE),"")</f>
        <v/>
      </c>
      <c r="M160" s="17">
        <v>18000</v>
      </c>
      <c r="N160" s="18" t="s">
        <v>53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18000</v>
      </c>
      <c r="W160" s="17">
        <v>0</v>
      </c>
      <c r="X160" s="20">
        <v>27000</v>
      </c>
      <c r="Y160" s="16">
        <v>4.0999999999999996</v>
      </c>
      <c r="Z160" s="21">
        <v>7</v>
      </c>
      <c r="AA160" s="20">
        <v>6563</v>
      </c>
      <c r="AB160" s="17">
        <v>3850</v>
      </c>
      <c r="AC160" s="22">
        <v>0.6</v>
      </c>
      <c r="AD160" s="23">
        <f t="shared" si="17"/>
        <v>100</v>
      </c>
      <c r="AE160" s="17">
        <v>17805</v>
      </c>
      <c r="AF160" s="17">
        <v>11244</v>
      </c>
      <c r="AG160" s="17">
        <v>7355</v>
      </c>
      <c r="AH160" s="17">
        <v>0</v>
      </c>
      <c r="AI160" s="14" t="s">
        <v>43</v>
      </c>
    </row>
    <row r="161" spans="1:35" ht="16.5" customHeight="1">
      <c r="A161">
        <v>9566</v>
      </c>
      <c r="B161" s="12" t="str">
        <f t="shared" si="12"/>
        <v>Normal</v>
      </c>
      <c r="C161" s="13" t="s">
        <v>192</v>
      </c>
      <c r="D161" s="14" t="s">
        <v>183</v>
      </c>
      <c r="E161" s="15">
        <f t="shared" si="13"/>
        <v>7.8</v>
      </c>
      <c r="F161" s="16">
        <f t="shared" si="14"/>
        <v>4</v>
      </c>
      <c r="G161" s="16">
        <f t="shared" si="15"/>
        <v>6.3</v>
      </c>
      <c r="H161" s="16">
        <f t="shared" si="16"/>
        <v>3.3</v>
      </c>
      <c r="I161" s="25" t="str">
        <f>IFERROR(VLOOKUP(C161,#REF!,8,FALSE),"")</f>
        <v/>
      </c>
      <c r="J161" s="17">
        <v>500000</v>
      </c>
      <c r="K161" s="17">
        <v>500000</v>
      </c>
      <c r="L161" s="25" t="str">
        <f>IFERROR(VLOOKUP(C161,#REF!,11,FALSE),"")</f>
        <v/>
      </c>
      <c r="M161" s="17">
        <v>620000</v>
      </c>
      <c r="N161" s="18" t="s">
        <v>53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620000</v>
      </c>
      <c r="W161" s="17">
        <v>0</v>
      </c>
      <c r="X161" s="20">
        <v>1120000</v>
      </c>
      <c r="Y161" s="16">
        <v>14</v>
      </c>
      <c r="Z161" s="21">
        <v>7.3</v>
      </c>
      <c r="AA161" s="20">
        <v>80000</v>
      </c>
      <c r="AB161" s="17">
        <v>153253</v>
      </c>
      <c r="AC161" s="22">
        <v>1.9</v>
      </c>
      <c r="AD161" s="23">
        <f t="shared" si="17"/>
        <v>100</v>
      </c>
      <c r="AE161" s="17">
        <v>694849</v>
      </c>
      <c r="AF161" s="17">
        <v>457277</v>
      </c>
      <c r="AG161" s="17">
        <v>373020</v>
      </c>
      <c r="AH161" s="17">
        <v>542719</v>
      </c>
      <c r="AI161" s="14" t="s">
        <v>43</v>
      </c>
    </row>
    <row r="162" spans="1:35" ht="16.5" customHeight="1">
      <c r="A162">
        <v>4643</v>
      </c>
      <c r="B162" s="12" t="str">
        <f t="shared" si="12"/>
        <v>FCST</v>
      </c>
      <c r="C162" s="13" t="s">
        <v>193</v>
      </c>
      <c r="D162" s="14" t="s">
        <v>183</v>
      </c>
      <c r="E162" s="15" t="str">
        <f t="shared" si="13"/>
        <v>前八週無拉料</v>
      </c>
      <c r="F162" s="16">
        <f t="shared" si="14"/>
        <v>0</v>
      </c>
      <c r="G162" s="16" t="str">
        <f t="shared" si="15"/>
        <v>--</v>
      </c>
      <c r="H162" s="16">
        <f t="shared" si="16"/>
        <v>2.7</v>
      </c>
      <c r="I162" s="25" t="str">
        <f>IFERROR(VLOOKUP(C162,#REF!,8,FALSE),"")</f>
        <v/>
      </c>
      <c r="J162" s="17">
        <v>20000</v>
      </c>
      <c r="K162" s="17">
        <v>20000</v>
      </c>
      <c r="L162" s="25" t="str">
        <f>IFERROR(VLOOKUP(C162,#REF!,11,FALSE),"")</f>
        <v/>
      </c>
      <c r="M162" s="17">
        <v>0</v>
      </c>
      <c r="N162" s="18" t="s">
        <v>53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0</v>
      </c>
      <c r="W162" s="17">
        <v>0</v>
      </c>
      <c r="X162" s="20">
        <v>20000</v>
      </c>
      <c r="Y162" s="16" t="s">
        <v>39</v>
      </c>
      <c r="Z162" s="21">
        <v>2.7</v>
      </c>
      <c r="AA162" s="20">
        <v>0</v>
      </c>
      <c r="AB162" s="17">
        <v>7338</v>
      </c>
      <c r="AC162" s="22" t="s">
        <v>64</v>
      </c>
      <c r="AD162" s="23" t="str">
        <f t="shared" si="17"/>
        <v>F</v>
      </c>
      <c r="AE162" s="17">
        <v>35676</v>
      </c>
      <c r="AF162" s="17">
        <v>21330</v>
      </c>
      <c r="AG162" s="17">
        <v>13762</v>
      </c>
      <c r="AH162" s="17">
        <v>27454</v>
      </c>
      <c r="AI162" s="14" t="s">
        <v>43</v>
      </c>
    </row>
    <row r="163" spans="1:35" ht="16.5" customHeight="1">
      <c r="A163">
        <v>4614</v>
      </c>
      <c r="B163" s="12" t="str">
        <f t="shared" si="12"/>
        <v>Normal</v>
      </c>
      <c r="C163" s="13" t="s">
        <v>194</v>
      </c>
      <c r="D163" s="14" t="s">
        <v>169</v>
      </c>
      <c r="E163" s="15">
        <f t="shared" si="13"/>
        <v>12</v>
      </c>
      <c r="F163" s="16">
        <f t="shared" si="14"/>
        <v>13.6</v>
      </c>
      <c r="G163" s="16">
        <f t="shared" si="15"/>
        <v>0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9000</v>
      </c>
      <c r="N163" s="18" t="s">
        <v>45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6000</v>
      </c>
      <c r="U163" s="17">
        <v>0</v>
      </c>
      <c r="V163" s="17">
        <v>3000</v>
      </c>
      <c r="W163" s="17">
        <v>0</v>
      </c>
      <c r="X163" s="20">
        <v>9000</v>
      </c>
      <c r="Y163" s="16">
        <v>12</v>
      </c>
      <c r="Z163" s="21">
        <v>13.6</v>
      </c>
      <c r="AA163" s="20">
        <v>750</v>
      </c>
      <c r="AB163" s="17">
        <v>663</v>
      </c>
      <c r="AC163" s="22">
        <v>0.9</v>
      </c>
      <c r="AD163" s="23">
        <f t="shared" si="17"/>
        <v>100</v>
      </c>
      <c r="AE163" s="17">
        <v>5864</v>
      </c>
      <c r="AF163" s="17">
        <v>3208</v>
      </c>
      <c r="AG163" s="17">
        <v>2590</v>
      </c>
      <c r="AH163" s="17">
        <v>0</v>
      </c>
      <c r="AI163" s="14" t="s">
        <v>43</v>
      </c>
    </row>
    <row r="164" spans="1:35" ht="16.5" customHeight="1">
      <c r="A164">
        <v>4088</v>
      </c>
      <c r="B164" s="12" t="str">
        <f t="shared" si="12"/>
        <v>Normal</v>
      </c>
      <c r="C164" s="13" t="s">
        <v>195</v>
      </c>
      <c r="D164" s="14" t="s">
        <v>169</v>
      </c>
      <c r="E164" s="15">
        <f t="shared" si="13"/>
        <v>0</v>
      </c>
      <c r="F164" s="16">
        <f t="shared" si="14"/>
        <v>0</v>
      </c>
      <c r="G164" s="16">
        <f t="shared" si="15"/>
        <v>0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45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>
        <v>0</v>
      </c>
      <c r="Z164" s="21">
        <v>0</v>
      </c>
      <c r="AA164" s="20">
        <v>375</v>
      </c>
      <c r="AB164" s="17">
        <v>243</v>
      </c>
      <c r="AC164" s="22">
        <v>0.6</v>
      </c>
      <c r="AD164" s="23">
        <f t="shared" si="17"/>
        <v>100</v>
      </c>
      <c r="AE164" s="17">
        <v>1808</v>
      </c>
      <c r="AF164" s="17">
        <v>1165</v>
      </c>
      <c r="AG164" s="17">
        <v>681</v>
      </c>
      <c r="AH164" s="17">
        <v>0</v>
      </c>
      <c r="AI164" s="14" t="s">
        <v>43</v>
      </c>
    </row>
    <row r="165" spans="1:35" ht="16.5" customHeight="1">
      <c r="A165">
        <v>4586</v>
      </c>
      <c r="B165" s="12" t="str">
        <f t="shared" si="12"/>
        <v>OverStock</v>
      </c>
      <c r="C165" s="13" t="s">
        <v>197</v>
      </c>
      <c r="D165" s="14" t="s">
        <v>41</v>
      </c>
      <c r="E165" s="15">
        <f t="shared" si="13"/>
        <v>10.7</v>
      </c>
      <c r="F165" s="16">
        <f t="shared" si="14"/>
        <v>5.3</v>
      </c>
      <c r="G165" s="16">
        <f t="shared" si="15"/>
        <v>32.5</v>
      </c>
      <c r="H165" s="16">
        <f t="shared" si="16"/>
        <v>16.3</v>
      </c>
      <c r="I165" s="25" t="str">
        <f>IFERROR(VLOOKUP(C165,#REF!,8,FALSE),"")</f>
        <v/>
      </c>
      <c r="J165" s="17">
        <v>366000</v>
      </c>
      <c r="K165" s="17">
        <v>228000</v>
      </c>
      <c r="L165" s="25" t="str">
        <f>IFERROR(VLOOKUP(C165,#REF!,11,FALSE),"")</f>
        <v/>
      </c>
      <c r="M165" s="17">
        <v>120000</v>
      </c>
      <c r="N165" s="18" t="s">
        <v>45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102000</v>
      </c>
      <c r="U165" s="17">
        <v>0</v>
      </c>
      <c r="V165" s="17">
        <v>18000</v>
      </c>
      <c r="W165" s="17">
        <v>0</v>
      </c>
      <c r="X165" s="20">
        <v>486000</v>
      </c>
      <c r="Y165" s="16">
        <v>43.2</v>
      </c>
      <c r="Z165" s="21">
        <v>21.6</v>
      </c>
      <c r="AA165" s="20">
        <v>11250</v>
      </c>
      <c r="AB165" s="17">
        <v>22466</v>
      </c>
      <c r="AC165" s="22">
        <v>2</v>
      </c>
      <c r="AD165" s="23">
        <f t="shared" si="17"/>
        <v>150</v>
      </c>
      <c r="AE165" s="17">
        <v>81208</v>
      </c>
      <c r="AF165" s="17">
        <v>104333</v>
      </c>
      <c r="AG165" s="17">
        <v>73599</v>
      </c>
      <c r="AH165" s="17">
        <v>775</v>
      </c>
      <c r="AI165" s="14" t="s">
        <v>43</v>
      </c>
    </row>
    <row r="166" spans="1:35" ht="16.5" customHeight="1">
      <c r="A166">
        <v>4090</v>
      </c>
      <c r="B166" s="12" t="str">
        <f t="shared" si="12"/>
        <v>OverStock</v>
      </c>
      <c r="C166" s="13" t="s">
        <v>198</v>
      </c>
      <c r="D166" s="14" t="s">
        <v>41</v>
      </c>
      <c r="E166" s="15">
        <f t="shared" si="13"/>
        <v>30.9</v>
      </c>
      <c r="F166" s="16">
        <f t="shared" si="14"/>
        <v>8.8000000000000007</v>
      </c>
      <c r="G166" s="16">
        <f t="shared" si="15"/>
        <v>13.1</v>
      </c>
      <c r="H166" s="16">
        <f t="shared" si="16"/>
        <v>3.7</v>
      </c>
      <c r="I166" s="25" t="str">
        <f>IFERROR(VLOOKUP(C166,#REF!,8,FALSE),"")</f>
        <v/>
      </c>
      <c r="J166" s="17">
        <v>992000</v>
      </c>
      <c r="K166" s="17">
        <v>992000</v>
      </c>
      <c r="L166" s="25" t="str">
        <f>IFERROR(VLOOKUP(C166,#REF!,11,FALSE),"")</f>
        <v/>
      </c>
      <c r="M166" s="17">
        <v>2352000</v>
      </c>
      <c r="N166" s="18" t="s">
        <v>45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1072000</v>
      </c>
      <c r="U166" s="17">
        <v>552000</v>
      </c>
      <c r="V166" s="17">
        <v>728000</v>
      </c>
      <c r="W166" s="17">
        <v>0</v>
      </c>
      <c r="X166" s="20">
        <v>3344000</v>
      </c>
      <c r="Y166" s="16">
        <v>44</v>
      </c>
      <c r="Z166" s="21">
        <v>12.4</v>
      </c>
      <c r="AA166" s="20">
        <v>76000</v>
      </c>
      <c r="AB166" s="17">
        <v>268753</v>
      </c>
      <c r="AC166" s="22">
        <v>3.5</v>
      </c>
      <c r="AD166" s="23">
        <f t="shared" si="17"/>
        <v>150</v>
      </c>
      <c r="AE166" s="17">
        <v>1337722</v>
      </c>
      <c r="AF166" s="17">
        <v>801243</v>
      </c>
      <c r="AG166" s="17">
        <v>451426</v>
      </c>
      <c r="AH166" s="17">
        <v>613123</v>
      </c>
      <c r="AI166" s="14" t="s">
        <v>43</v>
      </c>
    </row>
    <row r="167" spans="1:35" ht="16.5" customHeight="1">
      <c r="A167">
        <v>3125</v>
      </c>
      <c r="B167" s="12" t="str">
        <f t="shared" si="12"/>
        <v>OverStock</v>
      </c>
      <c r="C167" s="13" t="s">
        <v>200</v>
      </c>
      <c r="D167" s="14" t="s">
        <v>41</v>
      </c>
      <c r="E167" s="15">
        <f t="shared" si="13"/>
        <v>96</v>
      </c>
      <c r="F167" s="16">
        <f t="shared" si="14"/>
        <v>25</v>
      </c>
      <c r="G167" s="16">
        <f t="shared" si="15"/>
        <v>0</v>
      </c>
      <c r="H167" s="16">
        <f t="shared" si="16"/>
        <v>0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36000</v>
      </c>
      <c r="N167" s="18" t="s">
        <v>45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27000</v>
      </c>
      <c r="U167" s="17">
        <v>0</v>
      </c>
      <c r="V167" s="17">
        <v>9000</v>
      </c>
      <c r="W167" s="17">
        <v>0</v>
      </c>
      <c r="X167" s="20">
        <v>36000</v>
      </c>
      <c r="Y167" s="16">
        <v>96</v>
      </c>
      <c r="Z167" s="21">
        <v>25</v>
      </c>
      <c r="AA167" s="20">
        <v>375</v>
      </c>
      <c r="AB167" s="17">
        <v>1438</v>
      </c>
      <c r="AC167" s="22">
        <v>3.8</v>
      </c>
      <c r="AD167" s="23">
        <f t="shared" si="17"/>
        <v>150</v>
      </c>
      <c r="AE167" s="17">
        <v>358</v>
      </c>
      <c r="AF167" s="17">
        <v>12942</v>
      </c>
      <c r="AG167" s="17">
        <v>0</v>
      </c>
      <c r="AH167" s="17">
        <v>0</v>
      </c>
      <c r="AI167" s="14" t="s">
        <v>43</v>
      </c>
    </row>
    <row r="168" spans="1:35" ht="16.5" customHeight="1">
      <c r="A168">
        <v>9568</v>
      </c>
      <c r="B168" s="12" t="str">
        <f t="shared" si="12"/>
        <v>Normal</v>
      </c>
      <c r="C168" s="13" t="s">
        <v>201</v>
      </c>
      <c r="D168" s="14" t="s">
        <v>41</v>
      </c>
      <c r="E168" s="15">
        <f t="shared" si="13"/>
        <v>8.6</v>
      </c>
      <c r="F168" s="16">
        <f t="shared" si="14"/>
        <v>11.3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120000</v>
      </c>
      <c r="N168" s="18" t="s">
        <v>45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32000</v>
      </c>
      <c r="U168" s="17">
        <v>0</v>
      </c>
      <c r="V168" s="17">
        <v>88000</v>
      </c>
      <c r="W168" s="17">
        <v>0</v>
      </c>
      <c r="X168" s="20">
        <v>120000</v>
      </c>
      <c r="Y168" s="16">
        <v>8.6</v>
      </c>
      <c r="Z168" s="21">
        <v>11.3</v>
      </c>
      <c r="AA168" s="20">
        <v>14000</v>
      </c>
      <c r="AB168" s="17">
        <v>10634</v>
      </c>
      <c r="AC168" s="22">
        <v>0.8</v>
      </c>
      <c r="AD168" s="23">
        <f t="shared" si="17"/>
        <v>100</v>
      </c>
      <c r="AE168" s="17">
        <v>83224</v>
      </c>
      <c r="AF168" s="17">
        <v>11220</v>
      </c>
      <c r="AG168" s="17">
        <v>2340</v>
      </c>
      <c r="AH168" s="17">
        <v>0</v>
      </c>
      <c r="AI168" s="14" t="s">
        <v>43</v>
      </c>
    </row>
    <row r="169" spans="1:35" ht="16.5" customHeight="1">
      <c r="A169">
        <v>4584</v>
      </c>
      <c r="B169" s="12" t="str">
        <f t="shared" si="12"/>
        <v>OverStock</v>
      </c>
      <c r="C169" s="13" t="s">
        <v>203</v>
      </c>
      <c r="D169" s="14" t="s">
        <v>41</v>
      </c>
      <c r="E169" s="15">
        <f t="shared" si="13"/>
        <v>97.7</v>
      </c>
      <c r="F169" s="16">
        <f t="shared" si="14"/>
        <v>56.3</v>
      </c>
      <c r="G169" s="16">
        <f t="shared" si="15"/>
        <v>0</v>
      </c>
      <c r="H169" s="16">
        <f t="shared" si="16"/>
        <v>0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696000</v>
      </c>
      <c r="N169" s="18" t="s">
        <v>45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591000</v>
      </c>
      <c r="U169" s="17">
        <v>3000</v>
      </c>
      <c r="V169" s="17">
        <v>102000</v>
      </c>
      <c r="W169" s="17">
        <v>0</v>
      </c>
      <c r="X169" s="20">
        <v>696000</v>
      </c>
      <c r="Y169" s="16">
        <v>97.7</v>
      </c>
      <c r="Z169" s="21">
        <v>56.3</v>
      </c>
      <c r="AA169" s="20">
        <v>7125</v>
      </c>
      <c r="AB169" s="17">
        <v>12359</v>
      </c>
      <c r="AC169" s="22">
        <v>1.7</v>
      </c>
      <c r="AD169" s="23">
        <f t="shared" si="17"/>
        <v>100</v>
      </c>
      <c r="AE169" s="17">
        <v>34363</v>
      </c>
      <c r="AF169" s="17">
        <v>51941</v>
      </c>
      <c r="AG169" s="17">
        <v>51637</v>
      </c>
      <c r="AH169" s="17">
        <v>84815</v>
      </c>
      <c r="AI169" s="14" t="s">
        <v>43</v>
      </c>
    </row>
    <row r="170" spans="1:35" ht="16.5" customHeight="1">
      <c r="A170">
        <v>9117</v>
      </c>
      <c r="B170" s="12" t="str">
        <f t="shared" si="12"/>
        <v>OverStock</v>
      </c>
      <c r="C170" s="13" t="s">
        <v>204</v>
      </c>
      <c r="D170" s="14" t="s">
        <v>41</v>
      </c>
      <c r="E170" s="15">
        <f t="shared" si="13"/>
        <v>19.7</v>
      </c>
      <c r="F170" s="16">
        <f t="shared" si="14"/>
        <v>54.2</v>
      </c>
      <c r="G170" s="16">
        <f t="shared" si="15"/>
        <v>0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1629000</v>
      </c>
      <c r="N170" s="18" t="s">
        <v>45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1536000</v>
      </c>
      <c r="U170" s="17">
        <v>0</v>
      </c>
      <c r="V170" s="17">
        <v>93000</v>
      </c>
      <c r="W170" s="17">
        <v>0</v>
      </c>
      <c r="X170" s="20">
        <v>1629000</v>
      </c>
      <c r="Y170" s="16">
        <v>19.7</v>
      </c>
      <c r="Z170" s="21">
        <v>54.2</v>
      </c>
      <c r="AA170" s="20">
        <v>82500</v>
      </c>
      <c r="AB170" s="17">
        <v>30028</v>
      </c>
      <c r="AC170" s="22">
        <v>0.4</v>
      </c>
      <c r="AD170" s="23">
        <f t="shared" si="17"/>
        <v>50</v>
      </c>
      <c r="AE170" s="17">
        <v>108740</v>
      </c>
      <c r="AF170" s="17">
        <v>104888</v>
      </c>
      <c r="AG170" s="17">
        <v>105546</v>
      </c>
      <c r="AH170" s="17">
        <v>155549</v>
      </c>
      <c r="AI170" s="14" t="s">
        <v>43</v>
      </c>
    </row>
    <row r="171" spans="1:35" ht="16.5" customHeight="1">
      <c r="A171">
        <v>9563</v>
      </c>
      <c r="B171" s="12" t="str">
        <f t="shared" si="12"/>
        <v>OverStock</v>
      </c>
      <c r="C171" s="13" t="s">
        <v>205</v>
      </c>
      <c r="D171" s="14" t="s">
        <v>41</v>
      </c>
      <c r="E171" s="15">
        <f t="shared" si="13"/>
        <v>95.2</v>
      </c>
      <c r="F171" s="16">
        <f t="shared" si="14"/>
        <v>27.7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8568000</v>
      </c>
      <c r="N171" s="18" t="s">
        <v>45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6483000</v>
      </c>
      <c r="U171" s="17">
        <v>351000</v>
      </c>
      <c r="V171" s="17">
        <v>1734000</v>
      </c>
      <c r="W171" s="17">
        <v>0</v>
      </c>
      <c r="X171" s="20">
        <v>8568000</v>
      </c>
      <c r="Y171" s="16">
        <v>95.2</v>
      </c>
      <c r="Z171" s="21">
        <v>27.7</v>
      </c>
      <c r="AA171" s="20">
        <v>90000</v>
      </c>
      <c r="AB171" s="17">
        <v>309152</v>
      </c>
      <c r="AC171" s="22">
        <v>3.4</v>
      </c>
      <c r="AD171" s="23">
        <f t="shared" si="17"/>
        <v>150</v>
      </c>
      <c r="AE171" s="17">
        <v>1301568</v>
      </c>
      <c r="AF171" s="17">
        <v>992155</v>
      </c>
      <c r="AG171" s="17">
        <v>859984</v>
      </c>
      <c r="AH171" s="17">
        <v>1656013</v>
      </c>
      <c r="AI171" s="14" t="s">
        <v>43</v>
      </c>
    </row>
    <row r="172" spans="1:35" ht="16.5" customHeight="1">
      <c r="A172">
        <v>4591</v>
      </c>
      <c r="B172" s="12" t="str">
        <f t="shared" si="12"/>
        <v>None</v>
      </c>
      <c r="C172" s="13" t="s">
        <v>206</v>
      </c>
      <c r="D172" s="14" t="s">
        <v>41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0</v>
      </c>
      <c r="N172" s="18" t="s">
        <v>45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0</v>
      </c>
      <c r="X172" s="20">
        <v>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42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43</v>
      </c>
    </row>
    <row r="173" spans="1:35" ht="16.5" customHeight="1">
      <c r="A173">
        <v>4596</v>
      </c>
      <c r="B173" s="12" t="str">
        <f t="shared" si="12"/>
        <v>Normal</v>
      </c>
      <c r="C173" s="13" t="s">
        <v>207</v>
      </c>
      <c r="D173" s="14" t="s">
        <v>41</v>
      </c>
      <c r="E173" s="15">
        <f t="shared" si="13"/>
        <v>8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3000</v>
      </c>
      <c r="N173" s="18" t="s">
        <v>45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3000</v>
      </c>
      <c r="U173" s="17">
        <v>0</v>
      </c>
      <c r="V173" s="17">
        <v>0</v>
      </c>
      <c r="W173" s="17">
        <v>0</v>
      </c>
      <c r="X173" s="20">
        <v>3000</v>
      </c>
      <c r="Y173" s="16">
        <v>8</v>
      </c>
      <c r="Z173" s="21" t="s">
        <v>39</v>
      </c>
      <c r="AA173" s="20">
        <v>375</v>
      </c>
      <c r="AB173" s="17" t="s">
        <v>39</v>
      </c>
      <c r="AC173" s="22" t="s">
        <v>42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43</v>
      </c>
    </row>
    <row r="174" spans="1:35" ht="16.5" customHeight="1">
      <c r="A174">
        <v>4631</v>
      </c>
      <c r="B174" s="12" t="str">
        <f t="shared" si="12"/>
        <v>ZeroZero</v>
      </c>
      <c r="C174" s="13" t="s">
        <v>208</v>
      </c>
      <c r="D174" s="14" t="s">
        <v>41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6000</v>
      </c>
      <c r="N174" s="18" t="s">
        <v>45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6000</v>
      </c>
      <c r="U174" s="17">
        <v>0</v>
      </c>
      <c r="V174" s="17">
        <v>0</v>
      </c>
      <c r="W174" s="17">
        <v>0</v>
      </c>
      <c r="X174" s="20">
        <v>6000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42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43</v>
      </c>
    </row>
    <row r="175" spans="1:35" ht="16.5" customHeight="1">
      <c r="A175">
        <v>4635</v>
      </c>
      <c r="B175" s="12" t="str">
        <f t="shared" si="12"/>
        <v>ZeroZero</v>
      </c>
      <c r="C175" s="13" t="s">
        <v>209</v>
      </c>
      <c r="D175" s="14" t="s">
        <v>41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9000</v>
      </c>
      <c r="N175" s="18" t="s">
        <v>45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9000</v>
      </c>
      <c r="U175" s="17">
        <v>0</v>
      </c>
      <c r="V175" s="17">
        <v>0</v>
      </c>
      <c r="W175" s="17">
        <v>0</v>
      </c>
      <c r="X175" s="20">
        <v>9000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42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43</v>
      </c>
    </row>
    <row r="176" spans="1:35" ht="16.5" customHeight="1">
      <c r="A176">
        <v>9115</v>
      </c>
      <c r="B176" s="12" t="str">
        <f t="shared" si="12"/>
        <v>Normal</v>
      </c>
      <c r="C176" s="13" t="s">
        <v>210</v>
      </c>
      <c r="D176" s="14" t="s">
        <v>41</v>
      </c>
      <c r="E176" s="15">
        <f t="shared" si="13"/>
        <v>4.7</v>
      </c>
      <c r="F176" s="16">
        <f t="shared" si="14"/>
        <v>5.0999999999999996</v>
      </c>
      <c r="G176" s="16">
        <f t="shared" si="15"/>
        <v>2.6</v>
      </c>
      <c r="H176" s="16">
        <f t="shared" si="16"/>
        <v>2.8</v>
      </c>
      <c r="I176" s="25" t="str">
        <f>IFERROR(VLOOKUP(C176,#REF!,8,FALSE),"")</f>
        <v/>
      </c>
      <c r="J176" s="17">
        <v>33000</v>
      </c>
      <c r="K176" s="17">
        <v>6000</v>
      </c>
      <c r="L176" s="25" t="str">
        <f>IFERROR(VLOOKUP(C176,#REF!,11,FALSE),"")</f>
        <v/>
      </c>
      <c r="M176" s="17">
        <v>60000</v>
      </c>
      <c r="N176" s="18" t="s">
        <v>45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57000</v>
      </c>
      <c r="U176" s="17">
        <v>0</v>
      </c>
      <c r="V176" s="17">
        <v>3000</v>
      </c>
      <c r="W176" s="17">
        <v>0</v>
      </c>
      <c r="X176" s="20">
        <v>93000</v>
      </c>
      <c r="Y176" s="16">
        <v>7.3</v>
      </c>
      <c r="Z176" s="21">
        <v>8</v>
      </c>
      <c r="AA176" s="20">
        <v>12750</v>
      </c>
      <c r="AB176" s="17">
        <v>11667</v>
      </c>
      <c r="AC176" s="22">
        <v>0.9</v>
      </c>
      <c r="AD176" s="23">
        <f t="shared" si="17"/>
        <v>100</v>
      </c>
      <c r="AE176" s="17">
        <v>111519</v>
      </c>
      <c r="AF176" s="17">
        <v>49465</v>
      </c>
      <c r="AG176" s="17">
        <v>17156</v>
      </c>
      <c r="AH176" s="17">
        <v>0</v>
      </c>
      <c r="AI176" s="14" t="s">
        <v>43</v>
      </c>
    </row>
    <row r="177" spans="1:35" ht="16.5" customHeight="1">
      <c r="A177">
        <v>4661</v>
      </c>
      <c r="B177" s="12" t="str">
        <f t="shared" si="12"/>
        <v>OverStock</v>
      </c>
      <c r="C177" s="13" t="s">
        <v>211</v>
      </c>
      <c r="D177" s="14" t="s">
        <v>41</v>
      </c>
      <c r="E177" s="15">
        <f t="shared" si="13"/>
        <v>17.600000000000001</v>
      </c>
      <c r="F177" s="16">
        <f t="shared" si="14"/>
        <v>13.7</v>
      </c>
      <c r="G177" s="16">
        <f t="shared" si="15"/>
        <v>9</v>
      </c>
      <c r="H177" s="16">
        <f t="shared" si="16"/>
        <v>7</v>
      </c>
      <c r="I177" s="25" t="str">
        <f>IFERROR(VLOOKUP(C177,#REF!,8,FALSE),"")</f>
        <v/>
      </c>
      <c r="J177" s="17">
        <v>1779000</v>
      </c>
      <c r="K177" s="17">
        <v>609000</v>
      </c>
      <c r="L177" s="25" t="str">
        <f>IFERROR(VLOOKUP(C177,#REF!,11,FALSE),"")</f>
        <v/>
      </c>
      <c r="M177" s="17">
        <v>3465000</v>
      </c>
      <c r="N177" s="18" t="s">
        <v>45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1992000</v>
      </c>
      <c r="U177" s="17">
        <v>117000</v>
      </c>
      <c r="V177" s="17">
        <v>1356000</v>
      </c>
      <c r="W177" s="17">
        <v>0</v>
      </c>
      <c r="X177" s="20">
        <v>5244000</v>
      </c>
      <c r="Y177" s="16">
        <v>26.6</v>
      </c>
      <c r="Z177" s="21">
        <v>20.7</v>
      </c>
      <c r="AA177" s="20">
        <v>196875</v>
      </c>
      <c r="AB177" s="17">
        <v>253317</v>
      </c>
      <c r="AC177" s="22">
        <v>1.3</v>
      </c>
      <c r="AD177" s="23">
        <f t="shared" si="17"/>
        <v>100</v>
      </c>
      <c r="AE177" s="17">
        <v>1142103</v>
      </c>
      <c r="AF177" s="17">
        <v>782288</v>
      </c>
      <c r="AG177" s="17">
        <v>631175</v>
      </c>
      <c r="AH177" s="17">
        <v>1167613</v>
      </c>
      <c r="AI177" s="14" t="s">
        <v>43</v>
      </c>
    </row>
    <row r="178" spans="1:35" ht="16.5" customHeight="1">
      <c r="A178">
        <v>4589</v>
      </c>
      <c r="B178" s="12" t="str">
        <f t="shared" si="12"/>
        <v>OverStock</v>
      </c>
      <c r="C178" s="13" t="s">
        <v>212</v>
      </c>
      <c r="D178" s="14" t="s">
        <v>41</v>
      </c>
      <c r="E178" s="15">
        <f t="shared" si="13"/>
        <v>0</v>
      </c>
      <c r="F178" s="16">
        <f t="shared" si="14"/>
        <v>0</v>
      </c>
      <c r="G178" s="16">
        <f t="shared" si="15"/>
        <v>78.400000000000006</v>
      </c>
      <c r="H178" s="16">
        <f t="shared" si="16"/>
        <v>13.5</v>
      </c>
      <c r="I178" s="25" t="str">
        <f>IFERROR(VLOOKUP(C178,#REF!,8,FALSE),"")</f>
        <v/>
      </c>
      <c r="J178" s="17">
        <v>147000</v>
      </c>
      <c r="K178" s="17">
        <v>63000</v>
      </c>
      <c r="L178" s="25" t="str">
        <f>IFERROR(VLOOKUP(C178,#REF!,11,FALSE),"")</f>
        <v/>
      </c>
      <c r="M178" s="17">
        <v>0</v>
      </c>
      <c r="N178" s="18" t="s">
        <v>45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0</v>
      </c>
      <c r="U178" s="17">
        <v>0</v>
      </c>
      <c r="V178" s="17">
        <v>0</v>
      </c>
      <c r="W178" s="17">
        <v>0</v>
      </c>
      <c r="X178" s="20">
        <v>147000</v>
      </c>
      <c r="Y178" s="16">
        <v>78.400000000000006</v>
      </c>
      <c r="Z178" s="21">
        <v>13.5</v>
      </c>
      <c r="AA178" s="20">
        <v>1875</v>
      </c>
      <c r="AB178" s="17">
        <v>10897</v>
      </c>
      <c r="AC178" s="22">
        <v>5.8</v>
      </c>
      <c r="AD178" s="23">
        <f t="shared" si="17"/>
        <v>150</v>
      </c>
      <c r="AE178" s="17">
        <v>36703</v>
      </c>
      <c r="AF178" s="17">
        <v>46638</v>
      </c>
      <c r="AG178" s="17">
        <v>31552</v>
      </c>
      <c r="AH178" s="17">
        <v>0</v>
      </c>
      <c r="AI178" s="14" t="s">
        <v>43</v>
      </c>
    </row>
    <row r="179" spans="1:35" ht="16.5" customHeight="1">
      <c r="A179">
        <v>4588</v>
      </c>
      <c r="B179" s="12" t="str">
        <f t="shared" si="12"/>
        <v>OverStock</v>
      </c>
      <c r="C179" s="13" t="s">
        <v>213</v>
      </c>
      <c r="D179" s="14" t="s">
        <v>41</v>
      </c>
      <c r="E179" s="15">
        <f t="shared" si="13"/>
        <v>55</v>
      </c>
      <c r="F179" s="16">
        <f t="shared" si="14"/>
        <v>24.1</v>
      </c>
      <c r="G179" s="16">
        <f t="shared" si="15"/>
        <v>0</v>
      </c>
      <c r="H179" s="16">
        <f t="shared" si="16"/>
        <v>0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3219000</v>
      </c>
      <c r="N179" s="18" t="s">
        <v>45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1953000</v>
      </c>
      <c r="U179" s="17">
        <v>0</v>
      </c>
      <c r="V179" s="17">
        <v>1266000</v>
      </c>
      <c r="W179" s="17">
        <v>0</v>
      </c>
      <c r="X179" s="20">
        <v>3219000</v>
      </c>
      <c r="Y179" s="16">
        <v>55</v>
      </c>
      <c r="Z179" s="21">
        <v>24.1</v>
      </c>
      <c r="AA179" s="20">
        <v>58500</v>
      </c>
      <c r="AB179" s="17">
        <v>133389</v>
      </c>
      <c r="AC179" s="22">
        <v>2.2999999999999998</v>
      </c>
      <c r="AD179" s="23">
        <f t="shared" si="17"/>
        <v>150</v>
      </c>
      <c r="AE179" s="17">
        <v>425338</v>
      </c>
      <c r="AF179" s="17">
        <v>560226</v>
      </c>
      <c r="AG179" s="17">
        <v>498322</v>
      </c>
      <c r="AH179" s="17">
        <v>1332</v>
      </c>
      <c r="AI179" s="14" t="s">
        <v>43</v>
      </c>
    </row>
    <row r="180" spans="1:35" ht="16.5" customHeight="1">
      <c r="A180">
        <v>4615</v>
      </c>
      <c r="B180" s="12" t="str">
        <f t="shared" si="12"/>
        <v>OverStock</v>
      </c>
      <c r="C180" s="13" t="s">
        <v>214</v>
      </c>
      <c r="D180" s="14" t="s">
        <v>41</v>
      </c>
      <c r="E180" s="15">
        <f t="shared" si="13"/>
        <v>49.6</v>
      </c>
      <c r="F180" s="16">
        <f t="shared" si="14"/>
        <v>11.2</v>
      </c>
      <c r="G180" s="16">
        <f t="shared" si="15"/>
        <v>12.8</v>
      </c>
      <c r="H180" s="16">
        <f t="shared" si="16"/>
        <v>2.9</v>
      </c>
      <c r="I180" s="25" t="str">
        <f>IFERROR(VLOOKUP(C180,#REF!,8,FALSE),"")</f>
        <v/>
      </c>
      <c r="J180" s="17">
        <v>24000</v>
      </c>
      <c r="K180" s="17">
        <v>24000</v>
      </c>
      <c r="L180" s="25" t="str">
        <f>IFERROR(VLOOKUP(C180,#REF!,11,FALSE),"")</f>
        <v/>
      </c>
      <c r="M180" s="17">
        <v>93000</v>
      </c>
      <c r="N180" s="18" t="s">
        <v>45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39000</v>
      </c>
      <c r="U180" s="17">
        <v>0</v>
      </c>
      <c r="V180" s="17">
        <v>54000</v>
      </c>
      <c r="W180" s="17">
        <v>0</v>
      </c>
      <c r="X180" s="20">
        <v>117000</v>
      </c>
      <c r="Y180" s="16">
        <v>62.4</v>
      </c>
      <c r="Z180" s="21">
        <v>14.1</v>
      </c>
      <c r="AA180" s="20">
        <v>1875</v>
      </c>
      <c r="AB180" s="17">
        <v>8293</v>
      </c>
      <c r="AC180" s="22">
        <v>4.4000000000000004</v>
      </c>
      <c r="AD180" s="23">
        <f t="shared" si="17"/>
        <v>150</v>
      </c>
      <c r="AE180" s="17">
        <v>68675</v>
      </c>
      <c r="AF180" s="17">
        <v>18643</v>
      </c>
      <c r="AG180" s="17">
        <v>42005</v>
      </c>
      <c r="AH180" s="17">
        <v>0</v>
      </c>
      <c r="AI180" s="14" t="s">
        <v>43</v>
      </c>
    </row>
    <row r="181" spans="1:35" ht="16.5" customHeight="1">
      <c r="A181">
        <v>4590</v>
      </c>
      <c r="B181" s="12" t="str">
        <f t="shared" si="12"/>
        <v>Normal</v>
      </c>
      <c r="C181" s="13" t="s">
        <v>215</v>
      </c>
      <c r="D181" s="14" t="s">
        <v>169</v>
      </c>
      <c r="E181" s="15">
        <f t="shared" si="13"/>
        <v>0</v>
      </c>
      <c r="F181" s="16" t="str">
        <f t="shared" si="14"/>
        <v>--</v>
      </c>
      <c r="G181" s="16">
        <f t="shared" si="15"/>
        <v>0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0</v>
      </c>
      <c r="N181" s="18" t="s">
        <v>45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0</v>
      </c>
      <c r="Y181" s="16">
        <v>0</v>
      </c>
      <c r="Z181" s="21" t="s">
        <v>39</v>
      </c>
      <c r="AA181" s="20">
        <v>375</v>
      </c>
      <c r="AB181" s="17" t="s">
        <v>39</v>
      </c>
      <c r="AC181" s="22" t="s">
        <v>42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4605</v>
      </c>
      <c r="B182" s="12" t="str">
        <f t="shared" si="12"/>
        <v>ZeroZero</v>
      </c>
      <c r="C182" s="13" t="s">
        <v>216</v>
      </c>
      <c r="D182" s="14" t="s">
        <v>41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2040</v>
      </c>
      <c r="N182" s="18" t="s">
        <v>45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2040</v>
      </c>
      <c r="U182" s="17">
        <v>0</v>
      </c>
      <c r="V182" s="17">
        <v>0</v>
      </c>
      <c r="W182" s="17">
        <v>0</v>
      </c>
      <c r="X182" s="20">
        <v>2040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4630</v>
      </c>
      <c r="B183" s="12" t="str">
        <f t="shared" si="12"/>
        <v>OverStock</v>
      </c>
      <c r="C183" s="13" t="s">
        <v>217</v>
      </c>
      <c r="D183" s="14" t="s">
        <v>41</v>
      </c>
      <c r="E183" s="15">
        <f t="shared" si="13"/>
        <v>21.3</v>
      </c>
      <c r="F183" s="16">
        <f t="shared" si="14"/>
        <v>13</v>
      </c>
      <c r="G183" s="16">
        <f t="shared" si="15"/>
        <v>5.3</v>
      </c>
      <c r="H183" s="16">
        <f t="shared" si="16"/>
        <v>3.2</v>
      </c>
      <c r="I183" s="25" t="str">
        <f>IFERROR(VLOOKUP(C183,#REF!,8,FALSE),"")</f>
        <v/>
      </c>
      <c r="J183" s="17">
        <v>6000</v>
      </c>
      <c r="K183" s="17">
        <v>6000</v>
      </c>
      <c r="L183" s="25" t="str">
        <f>IFERROR(VLOOKUP(C183,#REF!,11,FALSE),"")</f>
        <v/>
      </c>
      <c r="M183" s="17">
        <v>24000</v>
      </c>
      <c r="N183" s="18" t="s">
        <v>45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18000</v>
      </c>
      <c r="U183" s="17">
        <v>0</v>
      </c>
      <c r="V183" s="17">
        <v>6000</v>
      </c>
      <c r="W183" s="17">
        <v>0</v>
      </c>
      <c r="X183" s="20">
        <v>30000</v>
      </c>
      <c r="Y183" s="16">
        <v>26.7</v>
      </c>
      <c r="Z183" s="21">
        <v>16.2</v>
      </c>
      <c r="AA183" s="20">
        <v>1125</v>
      </c>
      <c r="AB183" s="17">
        <v>1848</v>
      </c>
      <c r="AC183" s="22">
        <v>1.6</v>
      </c>
      <c r="AD183" s="23">
        <f t="shared" si="17"/>
        <v>100</v>
      </c>
      <c r="AE183" s="17">
        <v>9225</v>
      </c>
      <c r="AF183" s="17">
        <v>12063</v>
      </c>
      <c r="AG183" s="17">
        <v>3929</v>
      </c>
      <c r="AH183" s="17">
        <v>0</v>
      </c>
      <c r="AI183" s="14" t="s">
        <v>43</v>
      </c>
    </row>
    <row r="184" spans="1:35" ht="16.5" customHeight="1">
      <c r="A184">
        <v>4598</v>
      </c>
      <c r="B184" s="12" t="str">
        <f t="shared" si="12"/>
        <v>ZeroZero</v>
      </c>
      <c r="C184" s="13" t="s">
        <v>218</v>
      </c>
      <c r="D184" s="14" t="s">
        <v>41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900</v>
      </c>
      <c r="K184" s="17">
        <v>900</v>
      </c>
      <c r="L184" s="25" t="str">
        <f>IFERROR(VLOOKUP(C184,#REF!,11,FALSE),"")</f>
        <v/>
      </c>
      <c r="M184" s="17">
        <v>0</v>
      </c>
      <c r="N184" s="18" t="s">
        <v>45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900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42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43</v>
      </c>
    </row>
    <row r="185" spans="1:35" ht="16.5" customHeight="1">
      <c r="A185">
        <v>9116</v>
      </c>
      <c r="B185" s="12" t="str">
        <f t="shared" si="12"/>
        <v>ZeroZero</v>
      </c>
      <c r="C185" s="13" t="s">
        <v>219</v>
      </c>
      <c r="D185" s="14" t="s">
        <v>41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0</v>
      </c>
      <c r="K185" s="17" t="s">
        <v>39</v>
      </c>
      <c r="L185" s="25" t="str">
        <f>IFERROR(VLOOKUP(C185,#REF!,11,FALSE),"")</f>
        <v/>
      </c>
      <c r="M185" s="17">
        <v>0</v>
      </c>
      <c r="N185" s="18" t="s">
        <v>45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 t="s">
        <v>39</v>
      </c>
      <c r="X185" s="20" t="s">
        <v>39</v>
      </c>
      <c r="Y185" s="16" t="s">
        <v>39</v>
      </c>
      <c r="Z185" s="21" t="s">
        <v>39</v>
      </c>
      <c r="AA185" s="20">
        <v>0</v>
      </c>
      <c r="AB185" s="17">
        <v>0</v>
      </c>
      <c r="AC185" s="22" t="s">
        <v>42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43</v>
      </c>
    </row>
    <row r="186" spans="1:35" ht="16.5" customHeight="1">
      <c r="A186">
        <v>9288</v>
      </c>
      <c r="B186" s="12" t="str">
        <f t="shared" si="12"/>
        <v>Normal</v>
      </c>
      <c r="C186" s="13" t="s">
        <v>220</v>
      </c>
      <c r="D186" s="14" t="s">
        <v>41</v>
      </c>
      <c r="E186" s="15">
        <f t="shared" si="13"/>
        <v>6</v>
      </c>
      <c r="F186" s="16">
        <f t="shared" si="14"/>
        <v>3.9</v>
      </c>
      <c r="G186" s="16">
        <f t="shared" si="15"/>
        <v>9</v>
      </c>
      <c r="H186" s="16">
        <f t="shared" si="16"/>
        <v>5.9</v>
      </c>
      <c r="I186" s="25" t="str">
        <f>IFERROR(VLOOKUP(C186,#REF!,8,FALSE),"")</f>
        <v/>
      </c>
      <c r="J186" s="17">
        <v>18000</v>
      </c>
      <c r="K186" s="17">
        <v>14000</v>
      </c>
      <c r="L186" s="25" t="str">
        <f>IFERROR(VLOOKUP(C186,#REF!,11,FALSE),"")</f>
        <v/>
      </c>
      <c r="M186" s="17">
        <v>12000</v>
      </c>
      <c r="N186" s="18" t="s">
        <v>45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0</v>
      </c>
      <c r="U186" s="17">
        <v>0</v>
      </c>
      <c r="V186" s="17">
        <v>12000</v>
      </c>
      <c r="W186" s="17">
        <v>0</v>
      </c>
      <c r="X186" s="20">
        <v>30000</v>
      </c>
      <c r="Y186" s="16">
        <v>15</v>
      </c>
      <c r="Z186" s="21">
        <v>9.8000000000000007</v>
      </c>
      <c r="AA186" s="20">
        <v>2000</v>
      </c>
      <c r="AB186" s="17">
        <v>3073</v>
      </c>
      <c r="AC186" s="22">
        <v>1.5</v>
      </c>
      <c r="AD186" s="23">
        <f t="shared" si="17"/>
        <v>100</v>
      </c>
      <c r="AE186" s="17">
        <v>29726</v>
      </c>
      <c r="AF186" s="17">
        <v>13623</v>
      </c>
      <c r="AG186" s="17">
        <v>12602</v>
      </c>
      <c r="AH186" s="17">
        <v>0</v>
      </c>
      <c r="AI186" s="14" t="s">
        <v>43</v>
      </c>
    </row>
    <row r="187" spans="1:35" ht="16.5" customHeight="1">
      <c r="A187">
        <v>4648</v>
      </c>
      <c r="B187" s="12" t="str">
        <f t="shared" si="12"/>
        <v>Normal</v>
      </c>
      <c r="C187" s="13" t="s">
        <v>221</v>
      </c>
      <c r="D187" s="14" t="s">
        <v>41</v>
      </c>
      <c r="E187" s="15">
        <f t="shared" si="13"/>
        <v>5</v>
      </c>
      <c r="F187" s="16">
        <f t="shared" si="14"/>
        <v>6.5</v>
      </c>
      <c r="G187" s="16">
        <f t="shared" si="15"/>
        <v>8</v>
      </c>
      <c r="H187" s="16">
        <f t="shared" si="16"/>
        <v>10.4</v>
      </c>
      <c r="I187" s="25" t="str">
        <f>IFERROR(VLOOKUP(C187,#REF!,8,FALSE),"")</f>
        <v/>
      </c>
      <c r="J187" s="17">
        <v>16000</v>
      </c>
      <c r="K187" s="17">
        <v>8000</v>
      </c>
      <c r="L187" s="25" t="str">
        <f>IFERROR(VLOOKUP(C187,#REF!,11,FALSE),"")</f>
        <v/>
      </c>
      <c r="M187" s="17">
        <v>10000</v>
      </c>
      <c r="N187" s="18" t="s">
        <v>45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8000</v>
      </c>
      <c r="U187" s="17">
        <v>0</v>
      </c>
      <c r="V187" s="17">
        <v>2000</v>
      </c>
      <c r="W187" s="17">
        <v>0</v>
      </c>
      <c r="X187" s="20">
        <v>26000</v>
      </c>
      <c r="Y187" s="16">
        <v>13</v>
      </c>
      <c r="Z187" s="21">
        <v>16.899999999999999</v>
      </c>
      <c r="AA187" s="20">
        <v>2000</v>
      </c>
      <c r="AB187" s="17">
        <v>1540</v>
      </c>
      <c r="AC187" s="22">
        <v>0.8</v>
      </c>
      <c r="AD187" s="23">
        <f t="shared" si="17"/>
        <v>100</v>
      </c>
      <c r="AE187" s="17">
        <v>14559</v>
      </c>
      <c r="AF187" s="17">
        <v>7544</v>
      </c>
      <c r="AG187" s="17">
        <v>6980</v>
      </c>
      <c r="AH187" s="17">
        <v>0</v>
      </c>
      <c r="AI187" s="14" t="s">
        <v>43</v>
      </c>
    </row>
    <row r="188" spans="1:35" ht="16.5" customHeight="1">
      <c r="A188">
        <v>4640</v>
      </c>
      <c r="B188" s="12" t="str">
        <f t="shared" si="12"/>
        <v>Normal</v>
      </c>
      <c r="C188" s="13" t="s">
        <v>222</v>
      </c>
      <c r="D188" s="14" t="s">
        <v>41</v>
      </c>
      <c r="E188" s="15">
        <f t="shared" si="13"/>
        <v>16</v>
      </c>
      <c r="F188" s="16">
        <f t="shared" si="14"/>
        <v>25.1</v>
      </c>
      <c r="G188" s="16">
        <f t="shared" si="15"/>
        <v>0</v>
      </c>
      <c r="H188" s="16">
        <f t="shared" si="16"/>
        <v>0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8000</v>
      </c>
      <c r="N188" s="18" t="s">
        <v>45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8000</v>
      </c>
      <c r="U188" s="17">
        <v>0</v>
      </c>
      <c r="V188" s="17">
        <v>0</v>
      </c>
      <c r="W188" s="17">
        <v>0</v>
      </c>
      <c r="X188" s="20">
        <v>8000</v>
      </c>
      <c r="Y188" s="16">
        <v>16</v>
      </c>
      <c r="Z188" s="21">
        <v>25.1</v>
      </c>
      <c r="AA188" s="20">
        <v>500</v>
      </c>
      <c r="AB188" s="17">
        <v>319</v>
      </c>
      <c r="AC188" s="22">
        <v>0.6</v>
      </c>
      <c r="AD188" s="23">
        <f t="shared" si="17"/>
        <v>100</v>
      </c>
      <c r="AE188" s="17">
        <v>1457</v>
      </c>
      <c r="AF188" s="17">
        <v>1568</v>
      </c>
      <c r="AG188" s="17">
        <v>918</v>
      </c>
      <c r="AH188" s="17">
        <v>0</v>
      </c>
      <c r="AI188" s="14" t="s">
        <v>43</v>
      </c>
    </row>
    <row r="189" spans="1:35" ht="16.5" customHeight="1">
      <c r="A189">
        <v>4649</v>
      </c>
      <c r="B189" s="12" t="str">
        <f t="shared" si="12"/>
        <v>OverStock</v>
      </c>
      <c r="C189" s="13" t="s">
        <v>223</v>
      </c>
      <c r="D189" s="14" t="s">
        <v>41</v>
      </c>
      <c r="E189" s="15">
        <f t="shared" si="13"/>
        <v>36</v>
      </c>
      <c r="F189" s="16">
        <f t="shared" si="14"/>
        <v>98.4</v>
      </c>
      <c r="G189" s="16">
        <f t="shared" si="15"/>
        <v>0</v>
      </c>
      <c r="H189" s="16">
        <f t="shared" si="16"/>
        <v>0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18000</v>
      </c>
      <c r="N189" s="18" t="s">
        <v>45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16000</v>
      </c>
      <c r="U189" s="17">
        <v>0</v>
      </c>
      <c r="V189" s="17">
        <v>2000</v>
      </c>
      <c r="W189" s="17">
        <v>0</v>
      </c>
      <c r="X189" s="20">
        <v>18000</v>
      </c>
      <c r="Y189" s="16">
        <v>36</v>
      </c>
      <c r="Z189" s="21">
        <v>98.4</v>
      </c>
      <c r="AA189" s="20">
        <v>500</v>
      </c>
      <c r="AB189" s="17">
        <v>183</v>
      </c>
      <c r="AC189" s="22">
        <v>0.4</v>
      </c>
      <c r="AD189" s="23">
        <f t="shared" si="17"/>
        <v>50</v>
      </c>
      <c r="AE189" s="17">
        <v>865</v>
      </c>
      <c r="AF189" s="17">
        <v>839</v>
      </c>
      <c r="AG189" s="17">
        <v>814</v>
      </c>
      <c r="AH189" s="17">
        <v>0</v>
      </c>
      <c r="AI189" s="14" t="s">
        <v>43</v>
      </c>
    </row>
    <row r="190" spans="1:35" ht="16.5" customHeight="1">
      <c r="A190">
        <v>4650</v>
      </c>
      <c r="B190" s="12" t="str">
        <f t="shared" si="12"/>
        <v>Normal</v>
      </c>
      <c r="C190" s="13" t="s">
        <v>225</v>
      </c>
      <c r="D190" s="14" t="s">
        <v>41</v>
      </c>
      <c r="E190" s="15">
        <f t="shared" si="13"/>
        <v>5.3</v>
      </c>
      <c r="F190" s="16" t="str">
        <f t="shared" si="14"/>
        <v>--</v>
      </c>
      <c r="G190" s="16">
        <f t="shared" si="15"/>
        <v>8</v>
      </c>
      <c r="H190" s="16" t="str">
        <f t="shared" si="16"/>
        <v>--</v>
      </c>
      <c r="I190" s="25" t="str">
        <f>IFERROR(VLOOKUP(C190,#REF!,8,FALSE),"")</f>
        <v/>
      </c>
      <c r="J190" s="17">
        <v>6000</v>
      </c>
      <c r="K190" s="17">
        <v>0</v>
      </c>
      <c r="L190" s="25" t="str">
        <f>IFERROR(VLOOKUP(C190,#REF!,11,FALSE),"")</f>
        <v/>
      </c>
      <c r="M190" s="17">
        <v>4000</v>
      </c>
      <c r="N190" s="18" t="s">
        <v>45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4000</v>
      </c>
      <c r="U190" s="17">
        <v>0</v>
      </c>
      <c r="V190" s="17">
        <v>0</v>
      </c>
      <c r="W190" s="17">
        <v>0</v>
      </c>
      <c r="X190" s="20">
        <v>10000</v>
      </c>
      <c r="Y190" s="16">
        <v>13.3</v>
      </c>
      <c r="Z190" s="21" t="s">
        <v>39</v>
      </c>
      <c r="AA190" s="20">
        <v>750</v>
      </c>
      <c r="AB190" s="17" t="s">
        <v>39</v>
      </c>
      <c r="AC190" s="22" t="s">
        <v>42</v>
      </c>
      <c r="AD190" s="23" t="str">
        <f t="shared" si="17"/>
        <v>E</v>
      </c>
      <c r="AE190" s="17" t="s">
        <v>39</v>
      </c>
      <c r="AF190" s="17" t="s">
        <v>39</v>
      </c>
      <c r="AG190" s="17" t="s">
        <v>39</v>
      </c>
      <c r="AH190" s="17" t="s">
        <v>39</v>
      </c>
      <c r="AI190" s="14" t="s">
        <v>43</v>
      </c>
    </row>
    <row r="191" spans="1:35" ht="16.5" customHeight="1">
      <c r="A191">
        <v>4602</v>
      </c>
      <c r="B191" s="12" t="str">
        <f t="shared" si="12"/>
        <v>Normal</v>
      </c>
      <c r="C191" s="13" t="s">
        <v>227</v>
      </c>
      <c r="D191" s="14" t="s">
        <v>41</v>
      </c>
      <c r="E191" s="15">
        <f t="shared" si="13"/>
        <v>8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4000</v>
      </c>
      <c r="N191" s="18" t="s">
        <v>45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2000</v>
      </c>
      <c r="U191" s="17">
        <v>0</v>
      </c>
      <c r="V191" s="17">
        <v>2000</v>
      </c>
      <c r="W191" s="17">
        <v>0</v>
      </c>
      <c r="X191" s="20">
        <v>4000</v>
      </c>
      <c r="Y191" s="16">
        <v>8</v>
      </c>
      <c r="Z191" s="21" t="s">
        <v>39</v>
      </c>
      <c r="AA191" s="20">
        <v>500</v>
      </c>
      <c r="AB191" s="17">
        <v>0</v>
      </c>
      <c r="AC191" s="22" t="s">
        <v>42</v>
      </c>
      <c r="AD191" s="23" t="str">
        <f t="shared" si="17"/>
        <v>E</v>
      </c>
      <c r="AE191" s="17">
        <v>223</v>
      </c>
      <c r="AF191" s="17">
        <v>0</v>
      </c>
      <c r="AG191" s="17">
        <v>0</v>
      </c>
      <c r="AH191" s="17">
        <v>0</v>
      </c>
      <c r="AI191" s="14" t="s">
        <v>43</v>
      </c>
    </row>
    <row r="192" spans="1:35" ht="16.5" customHeight="1">
      <c r="A192">
        <v>4616</v>
      </c>
      <c r="B192" s="12" t="str">
        <f t="shared" si="12"/>
        <v>OverStock</v>
      </c>
      <c r="C192" s="13" t="s">
        <v>228</v>
      </c>
      <c r="D192" s="14" t="s">
        <v>41</v>
      </c>
      <c r="E192" s="15">
        <f t="shared" si="13"/>
        <v>7.4</v>
      </c>
      <c r="F192" s="16">
        <f t="shared" si="14"/>
        <v>6.2</v>
      </c>
      <c r="G192" s="16">
        <f t="shared" si="15"/>
        <v>21.1</v>
      </c>
      <c r="H192" s="16">
        <f t="shared" si="16"/>
        <v>17.7</v>
      </c>
      <c r="I192" s="25" t="str">
        <f>IFERROR(VLOOKUP(C192,#REF!,8,FALSE),"")</f>
        <v/>
      </c>
      <c r="J192" s="17">
        <v>132000</v>
      </c>
      <c r="K192" s="17">
        <v>94000</v>
      </c>
      <c r="L192" s="25" t="str">
        <f>IFERROR(VLOOKUP(C192,#REF!,11,FALSE),"")</f>
        <v/>
      </c>
      <c r="M192" s="17">
        <v>46000</v>
      </c>
      <c r="N192" s="18" t="s">
        <v>45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34000</v>
      </c>
      <c r="U192" s="17">
        <v>0</v>
      </c>
      <c r="V192" s="17">
        <v>12000</v>
      </c>
      <c r="W192" s="17">
        <v>0</v>
      </c>
      <c r="X192" s="20">
        <v>178000</v>
      </c>
      <c r="Y192" s="16">
        <v>28.5</v>
      </c>
      <c r="Z192" s="21">
        <v>23.9</v>
      </c>
      <c r="AA192" s="20">
        <v>6250</v>
      </c>
      <c r="AB192" s="17">
        <v>7448</v>
      </c>
      <c r="AC192" s="22">
        <v>1.2</v>
      </c>
      <c r="AD192" s="23">
        <f t="shared" si="17"/>
        <v>100</v>
      </c>
      <c r="AE192" s="17">
        <v>44668</v>
      </c>
      <c r="AF192" s="17">
        <v>45352</v>
      </c>
      <c r="AG192" s="17">
        <v>17041</v>
      </c>
      <c r="AH192" s="17">
        <v>0</v>
      </c>
      <c r="AI192" s="14" t="s">
        <v>43</v>
      </c>
    </row>
    <row r="193" spans="1:35" ht="16.5" customHeight="1">
      <c r="A193">
        <v>4617</v>
      </c>
      <c r="B193" s="12" t="str">
        <f t="shared" si="12"/>
        <v>OverStock</v>
      </c>
      <c r="C193" s="13" t="s">
        <v>230</v>
      </c>
      <c r="D193" s="14" t="s">
        <v>41</v>
      </c>
      <c r="E193" s="15">
        <f t="shared" si="13"/>
        <v>24</v>
      </c>
      <c r="F193" s="16">
        <f t="shared" si="14"/>
        <v>7.8</v>
      </c>
      <c r="G193" s="16">
        <f t="shared" si="15"/>
        <v>40</v>
      </c>
      <c r="H193" s="16">
        <f t="shared" si="16"/>
        <v>13</v>
      </c>
      <c r="I193" s="25" t="str">
        <f>IFERROR(VLOOKUP(C193,#REF!,8,FALSE),"")</f>
        <v/>
      </c>
      <c r="J193" s="17">
        <v>40000</v>
      </c>
      <c r="K193" s="17">
        <v>10000</v>
      </c>
      <c r="L193" s="25" t="str">
        <f>IFERROR(VLOOKUP(C193,#REF!,11,FALSE),"")</f>
        <v/>
      </c>
      <c r="M193" s="17">
        <v>24000</v>
      </c>
      <c r="N193" s="18" t="s">
        <v>45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14000</v>
      </c>
      <c r="U193" s="17">
        <v>0</v>
      </c>
      <c r="V193" s="17">
        <v>10000</v>
      </c>
      <c r="W193" s="17">
        <v>0</v>
      </c>
      <c r="X193" s="20">
        <v>64000</v>
      </c>
      <c r="Y193" s="16">
        <v>64</v>
      </c>
      <c r="Z193" s="21">
        <v>20.8</v>
      </c>
      <c r="AA193" s="20">
        <v>1000</v>
      </c>
      <c r="AB193" s="17">
        <v>3070</v>
      </c>
      <c r="AC193" s="22">
        <v>3.1</v>
      </c>
      <c r="AD193" s="23">
        <f t="shared" si="17"/>
        <v>150</v>
      </c>
      <c r="AE193" s="17">
        <v>20828</v>
      </c>
      <c r="AF193" s="17">
        <v>11176</v>
      </c>
      <c r="AG193" s="17">
        <v>11178</v>
      </c>
      <c r="AH193" s="17">
        <v>0</v>
      </c>
      <c r="AI193" s="14" t="s">
        <v>43</v>
      </c>
    </row>
    <row r="194" spans="1:35" ht="16.5" customHeight="1">
      <c r="A194">
        <v>9335</v>
      </c>
      <c r="B194" s="12" t="str">
        <f t="shared" si="12"/>
        <v>OverStock</v>
      </c>
      <c r="C194" s="13" t="s">
        <v>231</v>
      </c>
      <c r="D194" s="14" t="s">
        <v>41</v>
      </c>
      <c r="E194" s="15">
        <f t="shared" si="13"/>
        <v>40</v>
      </c>
      <c r="F194" s="16">
        <f t="shared" si="14"/>
        <v>109.9</v>
      </c>
      <c r="G194" s="16">
        <f t="shared" si="15"/>
        <v>0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10000</v>
      </c>
      <c r="N194" s="18" t="s">
        <v>45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10000</v>
      </c>
      <c r="U194" s="17">
        <v>0</v>
      </c>
      <c r="V194" s="17">
        <v>0</v>
      </c>
      <c r="W194" s="17">
        <v>0</v>
      </c>
      <c r="X194" s="20">
        <v>10000</v>
      </c>
      <c r="Y194" s="16">
        <v>40</v>
      </c>
      <c r="Z194" s="21">
        <v>109.9</v>
      </c>
      <c r="AA194" s="20">
        <v>250</v>
      </c>
      <c r="AB194" s="17">
        <v>91</v>
      </c>
      <c r="AC194" s="22">
        <v>0.4</v>
      </c>
      <c r="AD194" s="23">
        <f t="shared" si="17"/>
        <v>50</v>
      </c>
      <c r="AE194" s="17">
        <v>808</v>
      </c>
      <c r="AF194" s="17">
        <v>408</v>
      </c>
      <c r="AG194" s="17">
        <v>213</v>
      </c>
      <c r="AH194" s="17">
        <v>0</v>
      </c>
      <c r="AI194" s="14" t="s">
        <v>43</v>
      </c>
    </row>
    <row r="195" spans="1:35" ht="16.5" customHeight="1">
      <c r="A195">
        <v>4583</v>
      </c>
      <c r="B195" s="12" t="str">
        <f t="shared" si="12"/>
        <v>FCST</v>
      </c>
      <c r="C195" s="13" t="s">
        <v>232</v>
      </c>
      <c r="D195" s="14" t="s">
        <v>41</v>
      </c>
      <c r="E195" s="15" t="str">
        <f t="shared" si="13"/>
        <v>前八週無拉料</v>
      </c>
      <c r="F195" s="16">
        <f t="shared" si="14"/>
        <v>226.4</v>
      </c>
      <c r="G195" s="16" t="str">
        <f t="shared" si="15"/>
        <v>--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12000</v>
      </c>
      <c r="N195" s="18" t="s">
        <v>45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12000</v>
      </c>
      <c r="U195" s="17">
        <v>0</v>
      </c>
      <c r="V195" s="17">
        <v>0</v>
      </c>
      <c r="W195" s="17">
        <v>0</v>
      </c>
      <c r="X195" s="20">
        <v>12000</v>
      </c>
      <c r="Y195" s="16" t="s">
        <v>39</v>
      </c>
      <c r="Z195" s="21">
        <v>226.4</v>
      </c>
      <c r="AA195" s="20">
        <v>0</v>
      </c>
      <c r="AB195" s="17">
        <v>53</v>
      </c>
      <c r="AC195" s="22" t="s">
        <v>64</v>
      </c>
      <c r="AD195" s="23" t="str">
        <f t="shared" si="17"/>
        <v>F</v>
      </c>
      <c r="AE195" s="17">
        <v>159</v>
      </c>
      <c r="AF195" s="17">
        <v>72</v>
      </c>
      <c r="AG195" s="17">
        <v>404</v>
      </c>
      <c r="AH195" s="17">
        <v>0</v>
      </c>
      <c r="AI195" s="14" t="s">
        <v>43</v>
      </c>
    </row>
    <row r="196" spans="1:35" ht="16.5" customHeight="1">
      <c r="A196">
        <v>4663</v>
      </c>
      <c r="B196" s="12" t="str">
        <f t="shared" ref="B196:B244" si="18">IF(OR(AA196=0,LEN(AA196)=0)*OR(AB196=0,LEN(AB196)=0),IF(X196&gt;0,"ZeroZero","None"),IF(IF(LEN(Y196)=0,0,Y196)&gt;16,"OverStock",IF(AA196=0,"FCST","Normal")))</f>
        <v>ZeroZero</v>
      </c>
      <c r="C196" s="13" t="s">
        <v>233</v>
      </c>
      <c r="D196" s="14" t="s">
        <v>41</v>
      </c>
      <c r="E196" s="15" t="str">
        <f t="shared" ref="E196:E244" si="19">IF(AA196=0,"前八週無拉料",ROUND(M196/AA196,1))</f>
        <v>前八週無拉料</v>
      </c>
      <c r="F196" s="16" t="str">
        <f t="shared" ref="F196:F244" si="20">IF(OR(AB196=0,LEN(AB196)=0),"--",ROUND(M196/AB196,1))</f>
        <v>--</v>
      </c>
      <c r="G196" s="16" t="str">
        <f t="shared" ref="G196:G244" si="21">IF(AA196=0,"--",ROUND(J196/AA196,1))</f>
        <v>--</v>
      </c>
      <c r="H196" s="16" t="str">
        <f t="shared" ref="H196:H244" si="22">IF(OR(AB196=0,LEN(AB196)=0),"--",ROUND(J196/AB196,1))</f>
        <v>--</v>
      </c>
      <c r="I196" s="25" t="str">
        <f>IFERROR(VLOOKUP(C196,#REF!,8,FALSE),"")</f>
        <v/>
      </c>
      <c r="J196" s="17">
        <v>2500</v>
      </c>
      <c r="K196" s="17">
        <v>2500</v>
      </c>
      <c r="L196" s="25" t="str">
        <f>IFERROR(VLOOKUP(C196,#REF!,11,FALSE),"")</f>
        <v/>
      </c>
      <c r="M196" s="17">
        <v>0</v>
      </c>
      <c r="N196" s="18" t="s">
        <v>45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2500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42</v>
      </c>
      <c r="AD196" s="23" t="str">
        <f t="shared" ref="AD196:AD244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43</v>
      </c>
    </row>
    <row r="197" spans="1:35" ht="16.5" customHeight="1">
      <c r="A197">
        <v>4629</v>
      </c>
      <c r="B197" s="12" t="str">
        <f t="shared" si="18"/>
        <v>FCST</v>
      </c>
      <c r="C197" s="13" t="s">
        <v>236</v>
      </c>
      <c r="D197" s="14" t="s">
        <v>41</v>
      </c>
      <c r="E197" s="15" t="str">
        <f t="shared" si="19"/>
        <v>前八週無拉料</v>
      </c>
      <c r="F197" s="16">
        <f t="shared" si="20"/>
        <v>0</v>
      </c>
      <c r="G197" s="16" t="str">
        <f t="shared" si="21"/>
        <v>--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0</v>
      </c>
      <c r="N197" s="18" t="s">
        <v>45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0</v>
      </c>
      <c r="Y197" s="16" t="s">
        <v>39</v>
      </c>
      <c r="Z197" s="21">
        <v>0</v>
      </c>
      <c r="AA197" s="20">
        <v>0</v>
      </c>
      <c r="AB197" s="17">
        <v>50</v>
      </c>
      <c r="AC197" s="22" t="s">
        <v>64</v>
      </c>
      <c r="AD197" s="23" t="str">
        <f t="shared" si="23"/>
        <v>F</v>
      </c>
      <c r="AE197" s="17">
        <v>0</v>
      </c>
      <c r="AF197" s="17">
        <v>295</v>
      </c>
      <c r="AG197" s="17">
        <v>325</v>
      </c>
      <c r="AH197" s="17">
        <v>0</v>
      </c>
      <c r="AI197" s="14" t="s">
        <v>43</v>
      </c>
    </row>
    <row r="198" spans="1:35" ht="16.5" customHeight="1">
      <c r="A198">
        <v>4592</v>
      </c>
      <c r="B198" s="12" t="str">
        <f t="shared" si="18"/>
        <v>OverStock</v>
      </c>
      <c r="C198" s="13" t="s">
        <v>237</v>
      </c>
      <c r="D198" s="14" t="s">
        <v>41</v>
      </c>
      <c r="E198" s="15">
        <f t="shared" si="19"/>
        <v>176</v>
      </c>
      <c r="F198" s="16">
        <f t="shared" si="20"/>
        <v>23.5</v>
      </c>
      <c r="G198" s="16">
        <f t="shared" si="21"/>
        <v>0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66000</v>
      </c>
      <c r="N198" s="18" t="s">
        <v>45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12000</v>
      </c>
      <c r="U198" s="17">
        <v>0</v>
      </c>
      <c r="V198" s="17">
        <v>54000</v>
      </c>
      <c r="W198" s="17">
        <v>0</v>
      </c>
      <c r="X198" s="20">
        <v>66000</v>
      </c>
      <c r="Y198" s="16">
        <v>176</v>
      </c>
      <c r="Z198" s="21">
        <v>23.5</v>
      </c>
      <c r="AA198" s="20">
        <v>375</v>
      </c>
      <c r="AB198" s="17">
        <v>2806</v>
      </c>
      <c r="AC198" s="22">
        <v>7.5</v>
      </c>
      <c r="AD198" s="23">
        <f t="shared" si="23"/>
        <v>150</v>
      </c>
      <c r="AE198" s="17">
        <v>37080</v>
      </c>
      <c r="AF198" s="17">
        <v>14775</v>
      </c>
      <c r="AG198" s="17">
        <v>166</v>
      </c>
      <c r="AH198" s="17">
        <v>30</v>
      </c>
      <c r="AI198" s="14" t="s">
        <v>43</v>
      </c>
    </row>
    <row r="199" spans="1:35" ht="16.5" customHeight="1">
      <c r="A199">
        <v>4654</v>
      </c>
      <c r="B199" s="12" t="str">
        <f t="shared" si="18"/>
        <v>OverStock</v>
      </c>
      <c r="C199" s="13" t="s">
        <v>238</v>
      </c>
      <c r="D199" s="14" t="s">
        <v>41</v>
      </c>
      <c r="E199" s="15">
        <f t="shared" si="19"/>
        <v>3</v>
      </c>
      <c r="F199" s="16">
        <f t="shared" si="20"/>
        <v>2.4</v>
      </c>
      <c r="G199" s="16">
        <f t="shared" si="21"/>
        <v>18.3</v>
      </c>
      <c r="H199" s="16">
        <f t="shared" si="22"/>
        <v>14.4</v>
      </c>
      <c r="I199" s="25" t="str">
        <f>IFERROR(VLOOKUP(C199,#REF!,8,FALSE),"")</f>
        <v/>
      </c>
      <c r="J199" s="17">
        <v>288000</v>
      </c>
      <c r="K199" s="17">
        <v>180000</v>
      </c>
      <c r="L199" s="25" t="str">
        <f>IFERROR(VLOOKUP(C199,#REF!,11,FALSE),"")</f>
        <v/>
      </c>
      <c r="M199" s="17">
        <v>48000</v>
      </c>
      <c r="N199" s="18" t="s">
        <v>45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33000</v>
      </c>
      <c r="U199" s="17">
        <v>0</v>
      </c>
      <c r="V199" s="17">
        <v>15000</v>
      </c>
      <c r="W199" s="17">
        <v>0</v>
      </c>
      <c r="X199" s="20">
        <v>336000</v>
      </c>
      <c r="Y199" s="16">
        <v>21.3</v>
      </c>
      <c r="Z199" s="21">
        <v>16.8</v>
      </c>
      <c r="AA199" s="20">
        <v>15750</v>
      </c>
      <c r="AB199" s="17">
        <v>20040</v>
      </c>
      <c r="AC199" s="22">
        <v>1.3</v>
      </c>
      <c r="AD199" s="23">
        <f t="shared" si="23"/>
        <v>100</v>
      </c>
      <c r="AE199" s="17">
        <v>107600</v>
      </c>
      <c r="AF199" s="17">
        <v>96885</v>
      </c>
      <c r="AG199" s="17">
        <v>60324</v>
      </c>
      <c r="AH199" s="17">
        <v>0</v>
      </c>
      <c r="AI199" s="14" t="s">
        <v>43</v>
      </c>
    </row>
    <row r="200" spans="1:35" ht="16.5" customHeight="1">
      <c r="A200">
        <v>4647</v>
      </c>
      <c r="B200" s="12" t="str">
        <f t="shared" si="18"/>
        <v>OverStock</v>
      </c>
      <c r="C200" s="13" t="s">
        <v>239</v>
      </c>
      <c r="D200" s="14" t="s">
        <v>41</v>
      </c>
      <c r="E200" s="15">
        <f t="shared" si="19"/>
        <v>84</v>
      </c>
      <c r="F200" s="16">
        <f t="shared" si="20"/>
        <v>78.099999999999994</v>
      </c>
      <c r="G200" s="16">
        <f t="shared" si="21"/>
        <v>0</v>
      </c>
      <c r="H200" s="16">
        <f t="shared" si="22"/>
        <v>0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63000</v>
      </c>
      <c r="N200" s="18" t="s">
        <v>45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60000</v>
      </c>
      <c r="U200" s="17">
        <v>0</v>
      </c>
      <c r="V200" s="17">
        <v>3000</v>
      </c>
      <c r="W200" s="17">
        <v>0</v>
      </c>
      <c r="X200" s="20">
        <v>63000</v>
      </c>
      <c r="Y200" s="16">
        <v>84</v>
      </c>
      <c r="Z200" s="21">
        <v>78.099999999999994</v>
      </c>
      <c r="AA200" s="20">
        <v>750</v>
      </c>
      <c r="AB200" s="17">
        <v>807</v>
      </c>
      <c r="AC200" s="22">
        <v>1.1000000000000001</v>
      </c>
      <c r="AD200" s="23">
        <f t="shared" si="23"/>
        <v>100</v>
      </c>
      <c r="AE200" s="17">
        <v>5880</v>
      </c>
      <c r="AF200" s="17">
        <v>5312</v>
      </c>
      <c r="AG200" s="17">
        <v>2186</v>
      </c>
      <c r="AH200" s="17">
        <v>0</v>
      </c>
      <c r="AI200" s="14" t="s">
        <v>43</v>
      </c>
    </row>
    <row r="201" spans="1:35" ht="16.5" customHeight="1">
      <c r="A201">
        <v>4610</v>
      </c>
      <c r="B201" s="12" t="str">
        <f t="shared" si="18"/>
        <v>Normal</v>
      </c>
      <c r="C201" s="13" t="s">
        <v>240</v>
      </c>
      <c r="D201" s="14" t="s">
        <v>41</v>
      </c>
      <c r="E201" s="15">
        <f t="shared" si="19"/>
        <v>8</v>
      </c>
      <c r="F201" s="16">
        <f t="shared" si="20"/>
        <v>9</v>
      </c>
      <c r="G201" s="16">
        <f t="shared" si="21"/>
        <v>0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3000</v>
      </c>
      <c r="N201" s="18" t="s">
        <v>45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3000</v>
      </c>
      <c r="W201" s="17">
        <v>0</v>
      </c>
      <c r="X201" s="20">
        <v>3000</v>
      </c>
      <c r="Y201" s="16">
        <v>8</v>
      </c>
      <c r="Z201" s="21">
        <v>9</v>
      </c>
      <c r="AA201" s="20">
        <v>375</v>
      </c>
      <c r="AB201" s="17">
        <v>333</v>
      </c>
      <c r="AC201" s="22">
        <v>0.9</v>
      </c>
      <c r="AD201" s="23">
        <f t="shared" si="23"/>
        <v>100</v>
      </c>
      <c r="AE201" s="17">
        <v>3000</v>
      </c>
      <c r="AF201" s="17">
        <v>0</v>
      </c>
      <c r="AG201" s="17">
        <v>0</v>
      </c>
      <c r="AH201" s="17">
        <v>0</v>
      </c>
      <c r="AI201" s="14" t="s">
        <v>43</v>
      </c>
    </row>
    <row r="202" spans="1:35" ht="16.5" customHeight="1">
      <c r="A202">
        <v>4638</v>
      </c>
      <c r="B202" s="12" t="str">
        <f t="shared" si="18"/>
        <v>OverStock</v>
      </c>
      <c r="C202" s="13" t="s">
        <v>241</v>
      </c>
      <c r="D202" s="14" t="s">
        <v>41</v>
      </c>
      <c r="E202" s="15">
        <f t="shared" si="19"/>
        <v>16</v>
      </c>
      <c r="F202" s="16">
        <f t="shared" si="20"/>
        <v>9.9</v>
      </c>
      <c r="G202" s="16">
        <f t="shared" si="21"/>
        <v>10</v>
      </c>
      <c r="H202" s="16">
        <f t="shared" si="22"/>
        <v>6.2</v>
      </c>
      <c r="I202" s="25" t="str">
        <f>IFERROR(VLOOKUP(C202,#REF!,8,FALSE),"")</f>
        <v/>
      </c>
      <c r="J202" s="17">
        <v>45000</v>
      </c>
      <c r="K202" s="17">
        <v>45000</v>
      </c>
      <c r="L202" s="25" t="str">
        <f>IFERROR(VLOOKUP(C202,#REF!,11,FALSE),"")</f>
        <v/>
      </c>
      <c r="M202" s="17">
        <v>72000</v>
      </c>
      <c r="N202" s="18" t="s">
        <v>45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33000</v>
      </c>
      <c r="U202" s="17">
        <v>0</v>
      </c>
      <c r="V202" s="17">
        <v>39000</v>
      </c>
      <c r="W202" s="17">
        <v>0</v>
      </c>
      <c r="X202" s="20">
        <v>117000</v>
      </c>
      <c r="Y202" s="16">
        <v>26</v>
      </c>
      <c r="Z202" s="21">
        <v>16.100000000000001</v>
      </c>
      <c r="AA202" s="20">
        <v>4500</v>
      </c>
      <c r="AB202" s="17">
        <v>7250</v>
      </c>
      <c r="AC202" s="22">
        <v>1.6</v>
      </c>
      <c r="AD202" s="23">
        <f t="shared" si="23"/>
        <v>100</v>
      </c>
      <c r="AE202" s="17">
        <v>40109</v>
      </c>
      <c r="AF202" s="17">
        <v>17251</v>
      </c>
      <c r="AG202" s="17">
        <v>12030</v>
      </c>
      <c r="AH202" s="17">
        <v>24641</v>
      </c>
      <c r="AI202" s="14" t="s">
        <v>43</v>
      </c>
    </row>
    <row r="203" spans="1:35" ht="16.5" customHeight="1">
      <c r="A203">
        <v>4611</v>
      </c>
      <c r="B203" s="12" t="str">
        <f t="shared" si="18"/>
        <v>ZeroZero</v>
      </c>
      <c r="C203" s="13" t="s">
        <v>242</v>
      </c>
      <c r="D203" s="14" t="s">
        <v>41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3000</v>
      </c>
      <c r="K203" s="17">
        <v>0</v>
      </c>
      <c r="L203" s="25" t="str">
        <f>IFERROR(VLOOKUP(C203,#REF!,11,FALSE),"")</f>
        <v/>
      </c>
      <c r="M203" s="17">
        <v>0</v>
      </c>
      <c r="N203" s="18" t="s">
        <v>45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3000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42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43</v>
      </c>
    </row>
    <row r="204" spans="1:35" ht="16.5" customHeight="1">
      <c r="A204">
        <v>4593</v>
      </c>
      <c r="B204" s="12" t="str">
        <f t="shared" si="18"/>
        <v>Normal</v>
      </c>
      <c r="C204" s="13" t="s">
        <v>243</v>
      </c>
      <c r="D204" s="14" t="s">
        <v>41</v>
      </c>
      <c r="E204" s="15">
        <f t="shared" si="19"/>
        <v>11.8</v>
      </c>
      <c r="F204" s="16">
        <f t="shared" si="20"/>
        <v>10.8</v>
      </c>
      <c r="G204" s="16">
        <f t="shared" si="21"/>
        <v>2.7</v>
      </c>
      <c r="H204" s="16">
        <f t="shared" si="22"/>
        <v>2.4</v>
      </c>
      <c r="I204" s="25" t="str">
        <f>IFERROR(VLOOKUP(C204,#REF!,8,FALSE),"")</f>
        <v/>
      </c>
      <c r="J204" s="17">
        <v>21000</v>
      </c>
      <c r="K204" s="17">
        <v>12000</v>
      </c>
      <c r="L204" s="25" t="str">
        <f>IFERROR(VLOOKUP(C204,#REF!,11,FALSE),"")</f>
        <v/>
      </c>
      <c r="M204" s="17">
        <v>93000</v>
      </c>
      <c r="N204" s="18" t="s">
        <v>45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42000</v>
      </c>
      <c r="U204" s="17">
        <v>27000</v>
      </c>
      <c r="V204" s="17">
        <v>24000</v>
      </c>
      <c r="W204" s="17">
        <v>0</v>
      </c>
      <c r="X204" s="20">
        <v>114000</v>
      </c>
      <c r="Y204" s="16">
        <v>14.5</v>
      </c>
      <c r="Z204" s="21">
        <v>13.3</v>
      </c>
      <c r="AA204" s="20">
        <v>7875</v>
      </c>
      <c r="AB204" s="17">
        <v>8600</v>
      </c>
      <c r="AC204" s="22">
        <v>1.1000000000000001</v>
      </c>
      <c r="AD204" s="23">
        <f t="shared" si="23"/>
        <v>100</v>
      </c>
      <c r="AE204" s="17">
        <v>38937</v>
      </c>
      <c r="AF204" s="17">
        <v>23596</v>
      </c>
      <c r="AG204" s="17">
        <v>21952</v>
      </c>
      <c r="AH204" s="17">
        <v>10280</v>
      </c>
      <c r="AI204" s="14" t="s">
        <v>43</v>
      </c>
    </row>
    <row r="205" spans="1:35" ht="16.5" customHeight="1">
      <c r="A205">
        <v>4627</v>
      </c>
      <c r="B205" s="12" t="str">
        <f t="shared" si="18"/>
        <v>OverStock</v>
      </c>
      <c r="C205" s="13" t="s">
        <v>244</v>
      </c>
      <c r="D205" s="14" t="s">
        <v>41</v>
      </c>
      <c r="E205" s="15">
        <f t="shared" si="19"/>
        <v>20</v>
      </c>
      <c r="F205" s="16">
        <f t="shared" si="20"/>
        <v>20.399999999999999</v>
      </c>
      <c r="G205" s="16">
        <f t="shared" si="21"/>
        <v>4.9000000000000004</v>
      </c>
      <c r="H205" s="16">
        <f t="shared" si="22"/>
        <v>5</v>
      </c>
      <c r="I205" s="25" t="str">
        <f>IFERROR(VLOOKUP(C205,#REF!,8,FALSE),"")</f>
        <v/>
      </c>
      <c r="J205" s="17">
        <v>33000</v>
      </c>
      <c r="K205" s="17">
        <v>24000</v>
      </c>
      <c r="L205" s="25" t="str">
        <f>IFERROR(VLOOKUP(C205,#REF!,11,FALSE),"")</f>
        <v/>
      </c>
      <c r="M205" s="17">
        <v>135000</v>
      </c>
      <c r="N205" s="18" t="s">
        <v>45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132000</v>
      </c>
      <c r="U205" s="17">
        <v>0</v>
      </c>
      <c r="V205" s="17">
        <v>3000</v>
      </c>
      <c r="W205" s="17">
        <v>0</v>
      </c>
      <c r="X205" s="20">
        <v>168000</v>
      </c>
      <c r="Y205" s="16">
        <v>24.9</v>
      </c>
      <c r="Z205" s="21">
        <v>25.4</v>
      </c>
      <c r="AA205" s="20">
        <v>6750</v>
      </c>
      <c r="AB205" s="17">
        <v>6620</v>
      </c>
      <c r="AC205" s="22">
        <v>1</v>
      </c>
      <c r="AD205" s="23">
        <f t="shared" si="23"/>
        <v>100</v>
      </c>
      <c r="AE205" s="17">
        <v>38490</v>
      </c>
      <c r="AF205" s="17">
        <v>41188</v>
      </c>
      <c r="AG205" s="17">
        <v>14420</v>
      </c>
      <c r="AH205" s="17">
        <v>0</v>
      </c>
      <c r="AI205" s="14" t="s">
        <v>43</v>
      </c>
    </row>
    <row r="206" spans="1:35" ht="16.5" customHeight="1">
      <c r="A206">
        <v>4662</v>
      </c>
      <c r="B206" s="12" t="str">
        <f t="shared" si="18"/>
        <v>FCST</v>
      </c>
      <c r="C206" s="13" t="s">
        <v>245</v>
      </c>
      <c r="D206" s="14" t="s">
        <v>41</v>
      </c>
      <c r="E206" s="15" t="str">
        <f t="shared" si="19"/>
        <v>前八週無拉料</v>
      </c>
      <c r="F206" s="16">
        <f t="shared" si="20"/>
        <v>27</v>
      </c>
      <c r="G206" s="16" t="str">
        <f t="shared" si="21"/>
        <v>--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9000</v>
      </c>
      <c r="N206" s="18" t="s">
        <v>45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9000</v>
      </c>
      <c r="U206" s="17">
        <v>0</v>
      </c>
      <c r="V206" s="17">
        <v>0</v>
      </c>
      <c r="W206" s="17">
        <v>0</v>
      </c>
      <c r="X206" s="20">
        <v>9000</v>
      </c>
      <c r="Y206" s="16" t="s">
        <v>39</v>
      </c>
      <c r="Z206" s="21">
        <v>27</v>
      </c>
      <c r="AA206" s="20">
        <v>0</v>
      </c>
      <c r="AB206" s="17">
        <v>333</v>
      </c>
      <c r="AC206" s="22" t="s">
        <v>64</v>
      </c>
      <c r="AD206" s="23" t="str">
        <f t="shared" si="23"/>
        <v>F</v>
      </c>
      <c r="AE206" s="17">
        <v>3000</v>
      </c>
      <c r="AF206" s="17">
        <v>0</v>
      </c>
      <c r="AG206" s="17">
        <v>0</v>
      </c>
      <c r="AH206" s="17">
        <v>0</v>
      </c>
      <c r="AI206" s="14" t="s">
        <v>43</v>
      </c>
    </row>
    <row r="207" spans="1:35" ht="16.5" customHeight="1">
      <c r="A207">
        <v>4601</v>
      </c>
      <c r="B207" s="12" t="str">
        <f t="shared" si="18"/>
        <v>OverStock</v>
      </c>
      <c r="C207" s="13" t="s">
        <v>247</v>
      </c>
      <c r="D207" s="14" t="s">
        <v>41</v>
      </c>
      <c r="E207" s="15">
        <f t="shared" si="19"/>
        <v>17.7</v>
      </c>
      <c r="F207" s="16">
        <f t="shared" si="20"/>
        <v>12.1</v>
      </c>
      <c r="G207" s="16">
        <f t="shared" si="21"/>
        <v>4.8</v>
      </c>
      <c r="H207" s="16">
        <f t="shared" si="22"/>
        <v>3.2</v>
      </c>
      <c r="I207" s="25" t="str">
        <f>IFERROR(VLOOKUP(C207,#REF!,8,FALSE),"")</f>
        <v/>
      </c>
      <c r="J207" s="17">
        <v>426000</v>
      </c>
      <c r="K207" s="17">
        <v>255000</v>
      </c>
      <c r="L207" s="25" t="str">
        <f>IFERROR(VLOOKUP(C207,#REF!,11,FALSE),"")</f>
        <v/>
      </c>
      <c r="M207" s="17">
        <v>1590000</v>
      </c>
      <c r="N207" s="18" t="s">
        <v>45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882000</v>
      </c>
      <c r="U207" s="17">
        <v>231000</v>
      </c>
      <c r="V207" s="17">
        <v>477000</v>
      </c>
      <c r="W207" s="17">
        <v>0</v>
      </c>
      <c r="X207" s="20">
        <v>2016000</v>
      </c>
      <c r="Y207" s="16">
        <v>22.5</v>
      </c>
      <c r="Z207" s="21">
        <v>15.3</v>
      </c>
      <c r="AA207" s="20">
        <v>89625</v>
      </c>
      <c r="AB207" s="17">
        <v>131632</v>
      </c>
      <c r="AC207" s="22">
        <v>1.5</v>
      </c>
      <c r="AD207" s="23">
        <f t="shared" si="23"/>
        <v>100</v>
      </c>
      <c r="AE207" s="17">
        <v>624959</v>
      </c>
      <c r="AF207" s="17">
        <v>371140</v>
      </c>
      <c r="AG207" s="17">
        <v>308437</v>
      </c>
      <c r="AH207" s="17">
        <v>575090</v>
      </c>
      <c r="AI207" s="14" t="s">
        <v>43</v>
      </c>
    </row>
    <row r="208" spans="1:35" ht="16.5" customHeight="1">
      <c r="A208">
        <v>1873</v>
      </c>
      <c r="B208" s="12" t="str">
        <f t="shared" si="18"/>
        <v>OverStock</v>
      </c>
      <c r="C208" s="13" t="s">
        <v>248</v>
      </c>
      <c r="D208" s="14" t="s">
        <v>41</v>
      </c>
      <c r="E208" s="15">
        <f t="shared" si="19"/>
        <v>24</v>
      </c>
      <c r="F208" s="16">
        <f t="shared" si="20"/>
        <v>21.8</v>
      </c>
      <c r="G208" s="16">
        <f t="shared" si="21"/>
        <v>0</v>
      </c>
      <c r="H208" s="16">
        <f t="shared" si="22"/>
        <v>0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45000</v>
      </c>
      <c r="N208" s="18" t="s">
        <v>45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30000</v>
      </c>
      <c r="U208" s="17">
        <v>0</v>
      </c>
      <c r="V208" s="17">
        <v>15000</v>
      </c>
      <c r="W208" s="17">
        <v>0</v>
      </c>
      <c r="X208" s="20">
        <v>45000</v>
      </c>
      <c r="Y208" s="16">
        <v>24</v>
      </c>
      <c r="Z208" s="21">
        <v>21.8</v>
      </c>
      <c r="AA208" s="20">
        <v>1875</v>
      </c>
      <c r="AB208" s="17">
        <v>2061</v>
      </c>
      <c r="AC208" s="22">
        <v>1.1000000000000001</v>
      </c>
      <c r="AD208" s="23">
        <f t="shared" si="23"/>
        <v>100</v>
      </c>
      <c r="AE208" s="17">
        <v>6821</v>
      </c>
      <c r="AF208" s="17">
        <v>7922</v>
      </c>
      <c r="AG208" s="17">
        <v>7934</v>
      </c>
      <c r="AH208" s="17">
        <v>13128</v>
      </c>
      <c r="AI208" s="14" t="s">
        <v>43</v>
      </c>
    </row>
    <row r="209" spans="1:35" ht="16.5" customHeight="1">
      <c r="A209">
        <v>4644</v>
      </c>
      <c r="B209" s="12" t="str">
        <f t="shared" si="18"/>
        <v>OverStock</v>
      </c>
      <c r="C209" s="13" t="s">
        <v>249</v>
      </c>
      <c r="D209" s="14" t="s">
        <v>41</v>
      </c>
      <c r="E209" s="15">
        <f t="shared" si="19"/>
        <v>12.3</v>
      </c>
      <c r="F209" s="16">
        <f t="shared" si="20"/>
        <v>8.1</v>
      </c>
      <c r="G209" s="16">
        <f t="shared" si="21"/>
        <v>11.7</v>
      </c>
      <c r="H209" s="16">
        <f t="shared" si="22"/>
        <v>7.7</v>
      </c>
      <c r="I209" s="25" t="str">
        <f>IFERROR(VLOOKUP(C209,#REF!,8,FALSE),"")</f>
        <v/>
      </c>
      <c r="J209" s="17">
        <v>57000</v>
      </c>
      <c r="K209" s="17">
        <v>45000</v>
      </c>
      <c r="L209" s="25" t="str">
        <f>IFERROR(VLOOKUP(C209,#REF!,11,FALSE),"")</f>
        <v/>
      </c>
      <c r="M209" s="17">
        <v>60000</v>
      </c>
      <c r="N209" s="18" t="s">
        <v>45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51000</v>
      </c>
      <c r="U209" s="17">
        <v>0</v>
      </c>
      <c r="V209" s="17">
        <v>9000</v>
      </c>
      <c r="W209" s="17">
        <v>0</v>
      </c>
      <c r="X209" s="20">
        <v>117000</v>
      </c>
      <c r="Y209" s="16">
        <v>33.200000000000003</v>
      </c>
      <c r="Z209" s="21">
        <v>22</v>
      </c>
      <c r="AA209" s="20">
        <v>4875</v>
      </c>
      <c r="AB209" s="17">
        <v>7364</v>
      </c>
      <c r="AC209" s="22">
        <v>1.5</v>
      </c>
      <c r="AD209" s="23">
        <f t="shared" si="23"/>
        <v>100</v>
      </c>
      <c r="AE209" s="17">
        <v>28332</v>
      </c>
      <c r="AF209" s="17">
        <v>33131</v>
      </c>
      <c r="AG209" s="17">
        <v>24373</v>
      </c>
      <c r="AH209" s="17">
        <v>0</v>
      </c>
      <c r="AI209" s="14" t="s">
        <v>43</v>
      </c>
    </row>
    <row r="210" spans="1:35" ht="16.5" customHeight="1">
      <c r="A210">
        <v>4607</v>
      </c>
      <c r="B210" s="12" t="str">
        <f t="shared" si="18"/>
        <v>Normal</v>
      </c>
      <c r="C210" s="13" t="s">
        <v>250</v>
      </c>
      <c r="D210" s="14" t="s">
        <v>41</v>
      </c>
      <c r="E210" s="15">
        <f t="shared" si="19"/>
        <v>5.3</v>
      </c>
      <c r="F210" s="16">
        <f t="shared" si="20"/>
        <v>10.8</v>
      </c>
      <c r="G210" s="16">
        <f t="shared" si="21"/>
        <v>5.3</v>
      </c>
      <c r="H210" s="16">
        <f t="shared" si="22"/>
        <v>10.8</v>
      </c>
      <c r="I210" s="25" t="str">
        <f>IFERROR(VLOOKUP(C210,#REF!,8,FALSE),"")</f>
        <v/>
      </c>
      <c r="J210" s="17">
        <v>6000</v>
      </c>
      <c r="K210" s="17">
        <v>6000</v>
      </c>
      <c r="L210" s="25" t="str">
        <f>IFERROR(VLOOKUP(C210,#REF!,11,FALSE),"")</f>
        <v/>
      </c>
      <c r="M210" s="17">
        <v>6000</v>
      </c>
      <c r="N210" s="18" t="s">
        <v>45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6000</v>
      </c>
      <c r="U210" s="17">
        <v>0</v>
      </c>
      <c r="V210" s="17">
        <v>0</v>
      </c>
      <c r="W210" s="17">
        <v>0</v>
      </c>
      <c r="X210" s="20">
        <v>12000</v>
      </c>
      <c r="Y210" s="16">
        <v>10.7</v>
      </c>
      <c r="Z210" s="21">
        <v>21.6</v>
      </c>
      <c r="AA210" s="20">
        <v>1125</v>
      </c>
      <c r="AB210" s="17">
        <v>555</v>
      </c>
      <c r="AC210" s="22">
        <v>0.5</v>
      </c>
      <c r="AD210" s="23">
        <f t="shared" si="23"/>
        <v>100</v>
      </c>
      <c r="AE210" s="17">
        <v>3684</v>
      </c>
      <c r="AF210" s="17">
        <v>2914</v>
      </c>
      <c r="AG210" s="17">
        <v>1701</v>
      </c>
      <c r="AH210" s="17">
        <v>0</v>
      </c>
      <c r="AI210" s="14" t="s">
        <v>43</v>
      </c>
    </row>
    <row r="211" spans="1:35" ht="16.5" customHeight="1">
      <c r="A211">
        <v>4642</v>
      </c>
      <c r="B211" s="12" t="str">
        <f t="shared" si="18"/>
        <v>OverStock</v>
      </c>
      <c r="C211" s="13" t="s">
        <v>251</v>
      </c>
      <c r="D211" s="14" t="s">
        <v>41</v>
      </c>
      <c r="E211" s="15">
        <f t="shared" si="19"/>
        <v>32</v>
      </c>
      <c r="F211" s="16">
        <f t="shared" si="20"/>
        <v>21.6</v>
      </c>
      <c r="G211" s="16">
        <f t="shared" si="21"/>
        <v>0</v>
      </c>
      <c r="H211" s="16">
        <f t="shared" si="22"/>
        <v>0</v>
      </c>
      <c r="I211" s="25" t="str">
        <f>IFERROR(VLOOKUP(C211,#REF!,8,FALSE),"")</f>
        <v/>
      </c>
      <c r="J211" s="17">
        <v>0</v>
      </c>
      <c r="K211" s="17">
        <v>0</v>
      </c>
      <c r="L211" s="25" t="str">
        <f>IFERROR(VLOOKUP(C211,#REF!,11,FALSE),"")</f>
        <v/>
      </c>
      <c r="M211" s="17">
        <v>96000</v>
      </c>
      <c r="N211" s="18" t="s">
        <v>45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87000</v>
      </c>
      <c r="U211" s="17">
        <v>0</v>
      </c>
      <c r="V211" s="17">
        <v>9000</v>
      </c>
      <c r="W211" s="17">
        <v>0</v>
      </c>
      <c r="X211" s="20">
        <v>96000</v>
      </c>
      <c r="Y211" s="16">
        <v>32</v>
      </c>
      <c r="Z211" s="21">
        <v>21.6</v>
      </c>
      <c r="AA211" s="20">
        <v>3000</v>
      </c>
      <c r="AB211" s="17">
        <v>4451</v>
      </c>
      <c r="AC211" s="22">
        <v>1.5</v>
      </c>
      <c r="AD211" s="23">
        <f t="shared" si="23"/>
        <v>100</v>
      </c>
      <c r="AE211" s="17">
        <v>17041</v>
      </c>
      <c r="AF211" s="17">
        <v>20548</v>
      </c>
      <c r="AG211" s="17">
        <v>14559</v>
      </c>
      <c r="AH211" s="17">
        <v>0</v>
      </c>
      <c r="AI211" s="14" t="s">
        <v>43</v>
      </c>
    </row>
    <row r="212" spans="1:35" ht="16.5" customHeight="1">
      <c r="A212">
        <v>4618</v>
      </c>
      <c r="B212" s="12" t="str">
        <f t="shared" si="18"/>
        <v>OverStock</v>
      </c>
      <c r="C212" s="13" t="s">
        <v>252</v>
      </c>
      <c r="D212" s="14" t="s">
        <v>41</v>
      </c>
      <c r="E212" s="15">
        <f t="shared" si="19"/>
        <v>40</v>
      </c>
      <c r="F212" s="16">
        <f t="shared" si="20"/>
        <v>73.900000000000006</v>
      </c>
      <c r="G212" s="16">
        <f t="shared" si="21"/>
        <v>0</v>
      </c>
      <c r="H212" s="16">
        <f t="shared" si="22"/>
        <v>0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15000</v>
      </c>
      <c r="N212" s="18" t="s">
        <v>45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9000</v>
      </c>
      <c r="U212" s="17">
        <v>0</v>
      </c>
      <c r="V212" s="17">
        <v>6000</v>
      </c>
      <c r="W212" s="17">
        <v>0</v>
      </c>
      <c r="X212" s="20">
        <v>15000</v>
      </c>
      <c r="Y212" s="16">
        <v>40</v>
      </c>
      <c r="Z212" s="21">
        <v>73.900000000000006</v>
      </c>
      <c r="AA212" s="20">
        <v>375</v>
      </c>
      <c r="AB212" s="17">
        <v>203</v>
      </c>
      <c r="AC212" s="22">
        <v>0.5</v>
      </c>
      <c r="AD212" s="23">
        <f t="shared" si="23"/>
        <v>100</v>
      </c>
      <c r="AE212" s="17">
        <v>1512</v>
      </c>
      <c r="AF212" s="17">
        <v>1152</v>
      </c>
      <c r="AG212" s="17">
        <v>372</v>
      </c>
      <c r="AH212" s="17">
        <v>0</v>
      </c>
      <c r="AI212" s="14" t="s">
        <v>43</v>
      </c>
    </row>
    <row r="213" spans="1:35" ht="16.5" customHeight="1">
      <c r="A213">
        <v>4619</v>
      </c>
      <c r="B213" s="12" t="str">
        <f t="shared" si="18"/>
        <v>Normal</v>
      </c>
      <c r="C213" s="13" t="s">
        <v>253</v>
      </c>
      <c r="D213" s="14" t="s">
        <v>41</v>
      </c>
      <c r="E213" s="15">
        <f t="shared" si="19"/>
        <v>8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3000</v>
      </c>
      <c r="N213" s="18" t="s">
        <v>45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3000</v>
      </c>
      <c r="U213" s="17">
        <v>0</v>
      </c>
      <c r="V213" s="17">
        <v>0</v>
      </c>
      <c r="W213" s="17">
        <v>0</v>
      </c>
      <c r="X213" s="20">
        <v>3000</v>
      </c>
      <c r="Y213" s="16">
        <v>8</v>
      </c>
      <c r="Z213" s="21" t="s">
        <v>39</v>
      </c>
      <c r="AA213" s="20">
        <v>375</v>
      </c>
      <c r="AB213" s="17" t="s">
        <v>39</v>
      </c>
      <c r="AC213" s="22" t="s">
        <v>42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43</v>
      </c>
    </row>
    <row r="214" spans="1:35" ht="16.5" customHeight="1">
      <c r="A214">
        <v>4620</v>
      </c>
      <c r="B214" s="12" t="str">
        <f t="shared" si="18"/>
        <v>OverStock</v>
      </c>
      <c r="C214" s="13" t="s">
        <v>255</v>
      </c>
      <c r="D214" s="14" t="s">
        <v>41</v>
      </c>
      <c r="E214" s="15">
        <f t="shared" si="19"/>
        <v>20</v>
      </c>
      <c r="F214" s="16">
        <f t="shared" si="20"/>
        <v>15.6</v>
      </c>
      <c r="G214" s="16">
        <f t="shared" si="21"/>
        <v>4.2</v>
      </c>
      <c r="H214" s="16">
        <f t="shared" si="22"/>
        <v>3.2</v>
      </c>
      <c r="I214" s="25" t="str">
        <f>IFERROR(VLOOKUP(C214,#REF!,8,FALSE),"")</f>
        <v/>
      </c>
      <c r="J214" s="17">
        <v>204000</v>
      </c>
      <c r="K214" s="17">
        <v>204000</v>
      </c>
      <c r="L214" s="25" t="str">
        <f>IFERROR(VLOOKUP(C214,#REF!,11,FALSE),"")</f>
        <v/>
      </c>
      <c r="M214" s="17">
        <v>981000</v>
      </c>
      <c r="N214" s="18" t="s">
        <v>45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651000</v>
      </c>
      <c r="U214" s="17">
        <v>66000</v>
      </c>
      <c r="V214" s="17">
        <v>264000</v>
      </c>
      <c r="W214" s="17">
        <v>0</v>
      </c>
      <c r="X214" s="20">
        <v>1185000</v>
      </c>
      <c r="Y214" s="16">
        <v>24.1</v>
      </c>
      <c r="Z214" s="21">
        <v>18.8</v>
      </c>
      <c r="AA214" s="20">
        <v>49125</v>
      </c>
      <c r="AB214" s="17">
        <v>62914</v>
      </c>
      <c r="AC214" s="22">
        <v>1.3</v>
      </c>
      <c r="AD214" s="23">
        <f t="shared" si="23"/>
        <v>100</v>
      </c>
      <c r="AE214" s="17">
        <v>328257</v>
      </c>
      <c r="AF214" s="17">
        <v>225764</v>
      </c>
      <c r="AG214" s="17">
        <v>141942</v>
      </c>
      <c r="AH214" s="17">
        <v>131323</v>
      </c>
      <c r="AI214" s="14" t="s">
        <v>43</v>
      </c>
    </row>
    <row r="215" spans="1:35" ht="16.5" customHeight="1">
      <c r="A215">
        <v>4612</v>
      </c>
      <c r="B215" s="12" t="str">
        <f t="shared" si="18"/>
        <v>FCST</v>
      </c>
      <c r="C215" s="13" t="s">
        <v>257</v>
      </c>
      <c r="D215" s="14" t="s">
        <v>41</v>
      </c>
      <c r="E215" s="15" t="str">
        <f t="shared" si="19"/>
        <v>前八週無拉料</v>
      </c>
      <c r="F215" s="16">
        <f t="shared" si="20"/>
        <v>13.5</v>
      </c>
      <c r="G215" s="16" t="str">
        <f t="shared" si="21"/>
        <v>--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6000</v>
      </c>
      <c r="N215" s="18" t="s">
        <v>45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6000</v>
      </c>
      <c r="U215" s="17">
        <v>0</v>
      </c>
      <c r="V215" s="17">
        <v>0</v>
      </c>
      <c r="W215" s="17">
        <v>0</v>
      </c>
      <c r="X215" s="20">
        <v>6000</v>
      </c>
      <c r="Y215" s="16" t="s">
        <v>39</v>
      </c>
      <c r="Z215" s="21">
        <v>13.5</v>
      </c>
      <c r="AA215" s="20">
        <v>0</v>
      </c>
      <c r="AB215" s="17">
        <v>446</v>
      </c>
      <c r="AC215" s="22" t="s">
        <v>64</v>
      </c>
      <c r="AD215" s="23" t="str">
        <f t="shared" si="23"/>
        <v>F</v>
      </c>
      <c r="AE215" s="17">
        <v>3708</v>
      </c>
      <c r="AF215" s="17">
        <v>530</v>
      </c>
      <c r="AG215" s="17">
        <v>511</v>
      </c>
      <c r="AH215" s="17">
        <v>0</v>
      </c>
      <c r="AI215" s="14" t="s">
        <v>43</v>
      </c>
    </row>
    <row r="216" spans="1:35" ht="16.5" customHeight="1">
      <c r="A216">
        <v>4621</v>
      </c>
      <c r="B216" s="12" t="str">
        <f t="shared" si="18"/>
        <v>OverStock</v>
      </c>
      <c r="C216" s="13" t="s">
        <v>258</v>
      </c>
      <c r="D216" s="14" t="s">
        <v>41</v>
      </c>
      <c r="E216" s="15">
        <f t="shared" si="19"/>
        <v>6.2</v>
      </c>
      <c r="F216" s="16">
        <f t="shared" si="20"/>
        <v>4.5</v>
      </c>
      <c r="G216" s="16">
        <f t="shared" si="21"/>
        <v>15.8</v>
      </c>
      <c r="H216" s="16">
        <f t="shared" si="22"/>
        <v>11.5</v>
      </c>
      <c r="I216" s="25" t="str">
        <f>IFERROR(VLOOKUP(C216,#REF!,8,FALSE),"")</f>
        <v/>
      </c>
      <c r="J216" s="17">
        <v>5694000</v>
      </c>
      <c r="K216" s="17">
        <v>5694000</v>
      </c>
      <c r="L216" s="25" t="str">
        <f>IFERROR(VLOOKUP(C216,#REF!,11,FALSE),"")</f>
        <v/>
      </c>
      <c r="M216" s="17">
        <v>2238000</v>
      </c>
      <c r="N216" s="18" t="s">
        <v>45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114000</v>
      </c>
      <c r="U216" s="17">
        <v>816000</v>
      </c>
      <c r="V216" s="17">
        <v>1308000</v>
      </c>
      <c r="W216" s="17">
        <v>0</v>
      </c>
      <c r="X216" s="20">
        <v>7932000</v>
      </c>
      <c r="Y216" s="16">
        <v>22.2</v>
      </c>
      <c r="Z216" s="21">
        <v>16.100000000000001</v>
      </c>
      <c r="AA216" s="20">
        <v>361500</v>
      </c>
      <c r="AB216" s="17">
        <v>496586</v>
      </c>
      <c r="AC216" s="22">
        <v>1.4</v>
      </c>
      <c r="AD216" s="23">
        <f t="shared" si="23"/>
        <v>100</v>
      </c>
      <c r="AE216" s="17">
        <v>2387721</v>
      </c>
      <c r="AF216" s="17">
        <v>1471784</v>
      </c>
      <c r="AG216" s="17">
        <v>1120675</v>
      </c>
      <c r="AH216" s="17">
        <v>1394360</v>
      </c>
      <c r="AI216" s="14" t="s">
        <v>43</v>
      </c>
    </row>
    <row r="217" spans="1:35" ht="16.5" customHeight="1">
      <c r="A217">
        <v>4622</v>
      </c>
      <c r="B217" s="12" t="str">
        <f t="shared" si="18"/>
        <v>OverStock</v>
      </c>
      <c r="C217" s="13" t="s">
        <v>259</v>
      </c>
      <c r="D217" s="14" t="s">
        <v>41</v>
      </c>
      <c r="E217" s="15">
        <f t="shared" si="19"/>
        <v>72</v>
      </c>
      <c r="F217" s="16">
        <f t="shared" si="20"/>
        <v>39.1</v>
      </c>
      <c r="G217" s="16">
        <f t="shared" si="21"/>
        <v>0</v>
      </c>
      <c r="H217" s="16">
        <f t="shared" si="22"/>
        <v>0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54000</v>
      </c>
      <c r="N217" s="18" t="s">
        <v>45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48000</v>
      </c>
      <c r="U217" s="17">
        <v>0</v>
      </c>
      <c r="V217" s="17">
        <v>6000</v>
      </c>
      <c r="W217" s="17">
        <v>0</v>
      </c>
      <c r="X217" s="20">
        <v>54000</v>
      </c>
      <c r="Y217" s="16">
        <v>72</v>
      </c>
      <c r="Z217" s="21">
        <v>39.1</v>
      </c>
      <c r="AA217" s="20">
        <v>750</v>
      </c>
      <c r="AB217" s="17">
        <v>1381</v>
      </c>
      <c r="AC217" s="22">
        <v>1.8</v>
      </c>
      <c r="AD217" s="23">
        <f t="shared" si="23"/>
        <v>100</v>
      </c>
      <c r="AE217" s="17">
        <v>5330</v>
      </c>
      <c r="AF217" s="17">
        <v>10340</v>
      </c>
      <c r="AG217" s="17">
        <v>5182</v>
      </c>
      <c r="AH217" s="17">
        <v>0</v>
      </c>
      <c r="AI217" s="14" t="s">
        <v>43</v>
      </c>
    </row>
    <row r="218" spans="1:35" ht="16.5" customHeight="1">
      <c r="A218">
        <v>8909</v>
      </c>
      <c r="B218" s="12" t="str">
        <f t="shared" si="18"/>
        <v>OverStock</v>
      </c>
      <c r="C218" s="13" t="s">
        <v>260</v>
      </c>
      <c r="D218" s="14" t="s">
        <v>41</v>
      </c>
      <c r="E218" s="15">
        <f t="shared" si="19"/>
        <v>60.8</v>
      </c>
      <c r="F218" s="16">
        <f t="shared" si="20"/>
        <v>13.8</v>
      </c>
      <c r="G218" s="16">
        <f t="shared" si="21"/>
        <v>24</v>
      </c>
      <c r="H218" s="16">
        <f t="shared" si="22"/>
        <v>5.5</v>
      </c>
      <c r="I218" s="25" t="str">
        <f>IFERROR(VLOOKUP(C218,#REF!,8,FALSE),"")</f>
        <v/>
      </c>
      <c r="J218" s="17">
        <v>45000</v>
      </c>
      <c r="K218" s="17">
        <v>45000</v>
      </c>
      <c r="L218" s="25" t="str">
        <f>IFERROR(VLOOKUP(C218,#REF!,11,FALSE),"")</f>
        <v/>
      </c>
      <c r="M218" s="17">
        <v>114000</v>
      </c>
      <c r="N218" s="18" t="s">
        <v>45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54000</v>
      </c>
      <c r="U218" s="17">
        <v>0</v>
      </c>
      <c r="V218" s="17">
        <v>60000</v>
      </c>
      <c r="W218" s="17">
        <v>0</v>
      </c>
      <c r="X218" s="20">
        <v>159000</v>
      </c>
      <c r="Y218" s="16">
        <v>84.8</v>
      </c>
      <c r="Z218" s="21">
        <v>19.3</v>
      </c>
      <c r="AA218" s="20">
        <v>1875</v>
      </c>
      <c r="AB218" s="17">
        <v>8233</v>
      </c>
      <c r="AC218" s="22">
        <v>4.4000000000000004</v>
      </c>
      <c r="AD218" s="23">
        <f t="shared" si="23"/>
        <v>150</v>
      </c>
      <c r="AE218" s="17">
        <v>60105</v>
      </c>
      <c r="AF218" s="17">
        <v>12182</v>
      </c>
      <c r="AG218" s="17">
        <v>12247</v>
      </c>
      <c r="AH218" s="17">
        <v>12746</v>
      </c>
      <c r="AI218" s="14" t="s">
        <v>43</v>
      </c>
    </row>
    <row r="219" spans="1:35" ht="16.5" customHeight="1">
      <c r="A219">
        <v>4633</v>
      </c>
      <c r="B219" s="12" t="str">
        <f t="shared" si="18"/>
        <v>Normal</v>
      </c>
      <c r="C219" s="13" t="s">
        <v>261</v>
      </c>
      <c r="D219" s="14" t="s">
        <v>41</v>
      </c>
      <c r="E219" s="15">
        <f t="shared" si="19"/>
        <v>11.9</v>
      </c>
      <c r="F219" s="16">
        <f t="shared" si="20"/>
        <v>19.8</v>
      </c>
      <c r="G219" s="16">
        <f t="shared" si="21"/>
        <v>0.4</v>
      </c>
      <c r="H219" s="16">
        <f t="shared" si="22"/>
        <v>0.6</v>
      </c>
      <c r="I219" s="25" t="str">
        <f>IFERROR(VLOOKUP(C219,#REF!,8,FALSE),"")</f>
        <v/>
      </c>
      <c r="J219" s="17">
        <v>6000</v>
      </c>
      <c r="K219" s="17">
        <v>6000</v>
      </c>
      <c r="L219" s="25" t="str">
        <f>IFERROR(VLOOKUP(C219,#REF!,11,FALSE),"")</f>
        <v/>
      </c>
      <c r="M219" s="17">
        <v>183000</v>
      </c>
      <c r="N219" s="18" t="s">
        <v>45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132000</v>
      </c>
      <c r="U219" s="17">
        <v>0</v>
      </c>
      <c r="V219" s="17">
        <v>51000</v>
      </c>
      <c r="W219" s="17">
        <v>0</v>
      </c>
      <c r="X219" s="20">
        <v>189000</v>
      </c>
      <c r="Y219" s="16">
        <v>12.3</v>
      </c>
      <c r="Z219" s="21">
        <v>20.5</v>
      </c>
      <c r="AA219" s="20">
        <v>15375</v>
      </c>
      <c r="AB219" s="17">
        <v>9232</v>
      </c>
      <c r="AC219" s="22">
        <v>0.6</v>
      </c>
      <c r="AD219" s="23">
        <f t="shared" si="23"/>
        <v>100</v>
      </c>
      <c r="AE219" s="17">
        <v>84711</v>
      </c>
      <c r="AF219" s="17">
        <v>47519</v>
      </c>
      <c r="AG219" s="17">
        <v>9497</v>
      </c>
      <c r="AH219" s="17">
        <v>0</v>
      </c>
      <c r="AI219" s="14" t="s">
        <v>43</v>
      </c>
    </row>
    <row r="220" spans="1:35" ht="16.5" customHeight="1">
      <c r="A220">
        <v>4655</v>
      </c>
      <c r="B220" s="12" t="str">
        <f t="shared" si="18"/>
        <v>Normal</v>
      </c>
      <c r="C220" s="13" t="s">
        <v>262</v>
      </c>
      <c r="D220" s="14" t="s">
        <v>41</v>
      </c>
      <c r="E220" s="15">
        <f t="shared" si="19"/>
        <v>9.3000000000000007</v>
      </c>
      <c r="F220" s="16">
        <f t="shared" si="20"/>
        <v>15.8</v>
      </c>
      <c r="G220" s="16">
        <f t="shared" si="21"/>
        <v>2.5</v>
      </c>
      <c r="H220" s="16">
        <f t="shared" si="22"/>
        <v>4.3</v>
      </c>
      <c r="I220" s="25" t="str">
        <f>IFERROR(VLOOKUP(C220,#REF!,8,FALSE),"")</f>
        <v/>
      </c>
      <c r="J220" s="17">
        <v>102000</v>
      </c>
      <c r="K220" s="17">
        <v>102000</v>
      </c>
      <c r="L220" s="25" t="str">
        <f>IFERROR(VLOOKUP(C220,#REF!,11,FALSE),"")</f>
        <v/>
      </c>
      <c r="M220" s="17">
        <v>375000</v>
      </c>
      <c r="N220" s="18" t="s">
        <v>45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231000</v>
      </c>
      <c r="U220" s="17">
        <v>24000</v>
      </c>
      <c r="V220" s="17">
        <v>120000</v>
      </c>
      <c r="W220" s="17">
        <v>0</v>
      </c>
      <c r="X220" s="20">
        <v>477000</v>
      </c>
      <c r="Y220" s="16">
        <v>11.8</v>
      </c>
      <c r="Z220" s="21">
        <v>20.100000000000001</v>
      </c>
      <c r="AA220" s="20">
        <v>40500</v>
      </c>
      <c r="AB220" s="17">
        <v>23717</v>
      </c>
      <c r="AC220" s="22">
        <v>0.6</v>
      </c>
      <c r="AD220" s="23">
        <f t="shared" si="23"/>
        <v>100</v>
      </c>
      <c r="AE220" s="17">
        <v>164560</v>
      </c>
      <c r="AF220" s="17">
        <v>90611</v>
      </c>
      <c r="AG220" s="17">
        <v>47757</v>
      </c>
      <c r="AH220" s="17">
        <v>49447</v>
      </c>
      <c r="AI220" s="14" t="s">
        <v>43</v>
      </c>
    </row>
    <row r="221" spans="1:35" ht="16.5" customHeight="1">
      <c r="A221">
        <v>6427</v>
      </c>
      <c r="B221" s="12" t="str">
        <f t="shared" si="18"/>
        <v>OverStock</v>
      </c>
      <c r="C221" s="13" t="s">
        <v>264</v>
      </c>
      <c r="D221" s="14" t="s">
        <v>41</v>
      </c>
      <c r="E221" s="15">
        <f t="shared" si="19"/>
        <v>24.4</v>
      </c>
      <c r="F221" s="16">
        <f t="shared" si="20"/>
        <v>14.3</v>
      </c>
      <c r="G221" s="16">
        <f t="shared" si="21"/>
        <v>12.9</v>
      </c>
      <c r="H221" s="16">
        <f t="shared" si="22"/>
        <v>7.5</v>
      </c>
      <c r="I221" s="25" t="str">
        <f>IFERROR(VLOOKUP(C221,#REF!,8,FALSE),"")</f>
        <v/>
      </c>
      <c r="J221" s="17">
        <v>87000</v>
      </c>
      <c r="K221" s="17">
        <v>45000</v>
      </c>
      <c r="L221" s="25" t="str">
        <f>IFERROR(VLOOKUP(C221,#REF!,11,FALSE),"")</f>
        <v/>
      </c>
      <c r="M221" s="17">
        <v>165000</v>
      </c>
      <c r="N221" s="18" t="s">
        <v>45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126000</v>
      </c>
      <c r="U221" s="17">
        <v>0</v>
      </c>
      <c r="V221" s="17">
        <v>39000</v>
      </c>
      <c r="W221" s="17">
        <v>0</v>
      </c>
      <c r="X221" s="20">
        <v>252000</v>
      </c>
      <c r="Y221" s="16">
        <v>37.299999999999997</v>
      </c>
      <c r="Z221" s="21">
        <v>21.8</v>
      </c>
      <c r="AA221" s="20">
        <v>6750</v>
      </c>
      <c r="AB221" s="17">
        <v>11553</v>
      </c>
      <c r="AC221" s="22">
        <v>1.7</v>
      </c>
      <c r="AD221" s="23">
        <f t="shared" si="23"/>
        <v>100</v>
      </c>
      <c r="AE221" s="17">
        <v>47865</v>
      </c>
      <c r="AF221" s="17">
        <v>58748</v>
      </c>
      <c r="AG221" s="17">
        <v>34654</v>
      </c>
      <c r="AH221" s="17">
        <v>0</v>
      </c>
      <c r="AI221" s="14" t="s">
        <v>43</v>
      </c>
    </row>
    <row r="222" spans="1:35" ht="16.5" customHeight="1">
      <c r="A222">
        <v>4658</v>
      </c>
      <c r="B222" s="12" t="str">
        <f t="shared" si="18"/>
        <v>Normal</v>
      </c>
      <c r="C222" s="13" t="s">
        <v>265</v>
      </c>
      <c r="D222" s="14" t="s">
        <v>41</v>
      </c>
      <c r="E222" s="15">
        <f t="shared" si="19"/>
        <v>8.8000000000000007</v>
      </c>
      <c r="F222" s="16">
        <f t="shared" si="20"/>
        <v>9.6</v>
      </c>
      <c r="G222" s="16">
        <f t="shared" si="21"/>
        <v>5.8</v>
      </c>
      <c r="H222" s="16">
        <f t="shared" si="22"/>
        <v>6.3</v>
      </c>
      <c r="I222" s="25" t="str">
        <f>IFERROR(VLOOKUP(C222,#REF!,8,FALSE),"")</f>
        <v/>
      </c>
      <c r="J222" s="17">
        <v>189000</v>
      </c>
      <c r="K222" s="17">
        <v>189000</v>
      </c>
      <c r="L222" s="25" t="str">
        <f>IFERROR(VLOOKUP(C222,#REF!,11,FALSE),"")</f>
        <v/>
      </c>
      <c r="M222" s="17">
        <v>288000</v>
      </c>
      <c r="N222" s="18" t="s">
        <v>45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171000</v>
      </c>
      <c r="U222" s="17">
        <v>9000</v>
      </c>
      <c r="V222" s="17">
        <v>108000</v>
      </c>
      <c r="W222" s="17">
        <v>0</v>
      </c>
      <c r="X222" s="20">
        <v>477000</v>
      </c>
      <c r="Y222" s="16">
        <v>14.6</v>
      </c>
      <c r="Z222" s="21">
        <v>15.9</v>
      </c>
      <c r="AA222" s="20">
        <v>32625</v>
      </c>
      <c r="AB222" s="17">
        <v>30055</v>
      </c>
      <c r="AC222" s="22">
        <v>0.9</v>
      </c>
      <c r="AD222" s="23">
        <f t="shared" si="23"/>
        <v>100</v>
      </c>
      <c r="AE222" s="17">
        <v>193609</v>
      </c>
      <c r="AF222" s="17">
        <v>115977</v>
      </c>
      <c r="AG222" s="17">
        <v>90321</v>
      </c>
      <c r="AH222" s="17">
        <v>87079</v>
      </c>
      <c r="AI222" s="14" t="s">
        <v>43</v>
      </c>
    </row>
    <row r="223" spans="1:35" ht="16.5" customHeight="1">
      <c r="A223">
        <v>4637</v>
      </c>
      <c r="B223" s="12" t="str">
        <f t="shared" si="18"/>
        <v>Normal</v>
      </c>
      <c r="C223" s="13" t="s">
        <v>267</v>
      </c>
      <c r="D223" s="14" t="s">
        <v>41</v>
      </c>
      <c r="E223" s="15">
        <f t="shared" si="19"/>
        <v>5</v>
      </c>
      <c r="F223" s="16">
        <f t="shared" si="20"/>
        <v>3.2</v>
      </c>
      <c r="G223" s="16">
        <f t="shared" si="21"/>
        <v>0</v>
      </c>
      <c r="H223" s="16">
        <f t="shared" si="22"/>
        <v>0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15000</v>
      </c>
      <c r="N223" s="18" t="s">
        <v>45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3000</v>
      </c>
      <c r="V223" s="17">
        <v>12000</v>
      </c>
      <c r="W223" s="17">
        <v>0</v>
      </c>
      <c r="X223" s="20">
        <v>15000</v>
      </c>
      <c r="Y223" s="16">
        <v>12</v>
      </c>
      <c r="Z223" s="21">
        <v>7.6</v>
      </c>
      <c r="AA223" s="20">
        <v>3000</v>
      </c>
      <c r="AB223" s="17">
        <v>4739</v>
      </c>
      <c r="AC223" s="22">
        <v>1.6</v>
      </c>
      <c r="AD223" s="23">
        <f t="shared" si="23"/>
        <v>100</v>
      </c>
      <c r="AE223" s="17">
        <v>22776</v>
      </c>
      <c r="AF223" s="17">
        <v>13752</v>
      </c>
      <c r="AG223" s="17">
        <v>9685</v>
      </c>
      <c r="AH223" s="17">
        <v>0</v>
      </c>
      <c r="AI223" s="14" t="s">
        <v>43</v>
      </c>
    </row>
    <row r="224" spans="1:35" ht="16.5" customHeight="1">
      <c r="A224">
        <v>4623</v>
      </c>
      <c r="B224" s="12" t="str">
        <f t="shared" si="18"/>
        <v>Normal</v>
      </c>
      <c r="C224" s="13" t="s">
        <v>268</v>
      </c>
      <c r="D224" s="14" t="s">
        <v>41</v>
      </c>
      <c r="E224" s="15">
        <f t="shared" si="19"/>
        <v>9.1</v>
      </c>
      <c r="F224" s="16">
        <f t="shared" si="20"/>
        <v>81.5</v>
      </c>
      <c r="G224" s="16">
        <f t="shared" si="21"/>
        <v>2.1</v>
      </c>
      <c r="H224" s="16">
        <f t="shared" si="22"/>
        <v>19</v>
      </c>
      <c r="I224" s="25" t="str">
        <f>IFERROR(VLOOKUP(C224,#REF!,8,FALSE),"")</f>
        <v/>
      </c>
      <c r="J224" s="17">
        <v>42000</v>
      </c>
      <c r="K224" s="17">
        <v>42000</v>
      </c>
      <c r="L224" s="25" t="str">
        <f>IFERROR(VLOOKUP(C224,#REF!,11,FALSE),"")</f>
        <v/>
      </c>
      <c r="M224" s="17">
        <v>180000</v>
      </c>
      <c r="N224" s="18" t="s">
        <v>45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180000</v>
      </c>
      <c r="U224" s="17">
        <v>0</v>
      </c>
      <c r="V224" s="17">
        <v>0</v>
      </c>
      <c r="W224" s="17">
        <v>0</v>
      </c>
      <c r="X224" s="20">
        <v>222000</v>
      </c>
      <c r="Y224" s="16">
        <v>11.2</v>
      </c>
      <c r="Z224" s="21">
        <v>100.5</v>
      </c>
      <c r="AA224" s="20">
        <v>19875</v>
      </c>
      <c r="AB224" s="17">
        <v>2208</v>
      </c>
      <c r="AC224" s="22">
        <v>0.1</v>
      </c>
      <c r="AD224" s="23">
        <f t="shared" si="23"/>
        <v>50</v>
      </c>
      <c r="AE224" s="17">
        <v>19944</v>
      </c>
      <c r="AF224" s="17">
        <v>0</v>
      </c>
      <c r="AG224" s="17">
        <v>0</v>
      </c>
      <c r="AH224" s="17">
        <v>0</v>
      </c>
      <c r="AI224" s="14" t="s">
        <v>43</v>
      </c>
    </row>
    <row r="225" spans="1:35" ht="16.5" customHeight="1">
      <c r="A225">
        <v>4269</v>
      </c>
      <c r="B225" s="12" t="str">
        <f t="shared" si="18"/>
        <v>OverStock</v>
      </c>
      <c r="C225" s="13" t="s">
        <v>270</v>
      </c>
      <c r="D225" s="14" t="s">
        <v>41</v>
      </c>
      <c r="E225" s="15">
        <f t="shared" si="19"/>
        <v>21.5</v>
      </c>
      <c r="F225" s="16">
        <f t="shared" si="20"/>
        <v>16</v>
      </c>
      <c r="G225" s="16">
        <f t="shared" si="21"/>
        <v>8.4</v>
      </c>
      <c r="H225" s="16">
        <f t="shared" si="22"/>
        <v>6.3</v>
      </c>
      <c r="I225" s="25" t="str">
        <f>IFERROR(VLOOKUP(C225,#REF!,8,FALSE),"")</f>
        <v/>
      </c>
      <c r="J225" s="17">
        <v>60000</v>
      </c>
      <c r="K225" s="17">
        <v>18000</v>
      </c>
      <c r="L225" s="25" t="str">
        <f>IFERROR(VLOOKUP(C225,#REF!,11,FALSE),"")</f>
        <v/>
      </c>
      <c r="M225" s="17">
        <v>153000</v>
      </c>
      <c r="N225" s="18" t="s">
        <v>45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99000</v>
      </c>
      <c r="U225" s="17">
        <v>0</v>
      </c>
      <c r="V225" s="17">
        <v>54000</v>
      </c>
      <c r="W225" s="17">
        <v>0</v>
      </c>
      <c r="X225" s="20">
        <v>213000</v>
      </c>
      <c r="Y225" s="16">
        <v>29.9</v>
      </c>
      <c r="Z225" s="21">
        <v>22.3</v>
      </c>
      <c r="AA225" s="20">
        <v>7125</v>
      </c>
      <c r="AB225" s="17">
        <v>9566</v>
      </c>
      <c r="AC225" s="22">
        <v>1.3</v>
      </c>
      <c r="AD225" s="23">
        <f t="shared" si="23"/>
        <v>100</v>
      </c>
      <c r="AE225" s="17">
        <v>37503</v>
      </c>
      <c r="AF225" s="17">
        <v>33502</v>
      </c>
      <c r="AG225" s="17">
        <v>29830</v>
      </c>
      <c r="AH225" s="17">
        <v>45185</v>
      </c>
      <c r="AI225" s="14" t="s">
        <v>43</v>
      </c>
    </row>
    <row r="226" spans="1:35" ht="16.5" customHeight="1">
      <c r="A226">
        <v>4865</v>
      </c>
      <c r="B226" s="12" t="str">
        <f t="shared" si="18"/>
        <v>FCST</v>
      </c>
      <c r="C226" s="13" t="s">
        <v>271</v>
      </c>
      <c r="D226" s="14" t="s">
        <v>41</v>
      </c>
      <c r="E226" s="15" t="str">
        <f t="shared" si="19"/>
        <v>前八週無拉料</v>
      </c>
      <c r="F226" s="16">
        <f t="shared" si="20"/>
        <v>400</v>
      </c>
      <c r="G226" s="16" t="str">
        <f t="shared" si="21"/>
        <v>--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12000</v>
      </c>
      <c r="N226" s="18" t="s">
        <v>45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12000</v>
      </c>
      <c r="U226" s="17">
        <v>0</v>
      </c>
      <c r="V226" s="17">
        <v>0</v>
      </c>
      <c r="W226" s="17">
        <v>0</v>
      </c>
      <c r="X226" s="20">
        <v>12000</v>
      </c>
      <c r="Y226" s="16" t="s">
        <v>39</v>
      </c>
      <c r="Z226" s="21">
        <v>400</v>
      </c>
      <c r="AA226" s="20">
        <v>0</v>
      </c>
      <c r="AB226" s="17">
        <v>30</v>
      </c>
      <c r="AC226" s="22" t="s">
        <v>64</v>
      </c>
      <c r="AD226" s="23" t="str">
        <f t="shared" si="23"/>
        <v>F</v>
      </c>
      <c r="AE226" s="17">
        <v>266</v>
      </c>
      <c r="AF226" s="17">
        <v>0</v>
      </c>
      <c r="AG226" s="17">
        <v>0</v>
      </c>
      <c r="AH226" s="17">
        <v>0</v>
      </c>
      <c r="AI226" s="14" t="s">
        <v>43</v>
      </c>
    </row>
    <row r="227" spans="1:35" ht="16.5" customHeight="1">
      <c r="A227">
        <v>9562</v>
      </c>
      <c r="B227" s="12" t="str">
        <f t="shared" si="18"/>
        <v>Normal</v>
      </c>
      <c r="C227" s="13" t="s">
        <v>272</v>
      </c>
      <c r="D227" s="14" t="s">
        <v>41</v>
      </c>
      <c r="E227" s="15">
        <f t="shared" si="19"/>
        <v>7.4</v>
      </c>
      <c r="F227" s="16">
        <f t="shared" si="20"/>
        <v>16.7</v>
      </c>
      <c r="G227" s="16">
        <f t="shared" si="21"/>
        <v>2.2000000000000002</v>
      </c>
      <c r="H227" s="16">
        <f t="shared" si="22"/>
        <v>4.9000000000000004</v>
      </c>
      <c r="I227" s="25" t="str">
        <f>IFERROR(VLOOKUP(C227,#REF!,8,FALSE),"")</f>
        <v/>
      </c>
      <c r="J227" s="17">
        <v>30000</v>
      </c>
      <c r="K227" s="17">
        <v>27000</v>
      </c>
      <c r="L227" s="25" t="str">
        <f>IFERROR(VLOOKUP(C227,#REF!,11,FALSE),"")</f>
        <v/>
      </c>
      <c r="M227" s="17">
        <v>102000</v>
      </c>
      <c r="N227" s="18" t="s">
        <v>45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84000</v>
      </c>
      <c r="U227" s="17">
        <v>0</v>
      </c>
      <c r="V227" s="17">
        <v>18000</v>
      </c>
      <c r="W227" s="17">
        <v>0</v>
      </c>
      <c r="X227" s="20">
        <v>132000</v>
      </c>
      <c r="Y227" s="16">
        <v>9.5</v>
      </c>
      <c r="Z227" s="21">
        <v>21.6</v>
      </c>
      <c r="AA227" s="20">
        <v>13875</v>
      </c>
      <c r="AB227" s="17">
        <v>6117</v>
      </c>
      <c r="AC227" s="22">
        <v>0.4</v>
      </c>
      <c r="AD227" s="23">
        <f t="shared" si="23"/>
        <v>50</v>
      </c>
      <c r="AE227" s="17">
        <v>27729</v>
      </c>
      <c r="AF227" s="17">
        <v>23109</v>
      </c>
      <c r="AG227" s="17">
        <v>18139</v>
      </c>
      <c r="AH227" s="17">
        <v>0</v>
      </c>
      <c r="AI227" s="14" t="s">
        <v>43</v>
      </c>
    </row>
    <row r="228" spans="1:35" ht="16.5" customHeight="1">
      <c r="A228">
        <v>1887</v>
      </c>
      <c r="B228" s="12" t="str">
        <f t="shared" si="18"/>
        <v>None</v>
      </c>
      <c r="C228" s="13" t="s">
        <v>274</v>
      </c>
      <c r="D228" s="14" t="s">
        <v>41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45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42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43</v>
      </c>
    </row>
    <row r="229" spans="1:35" ht="16.5" customHeight="1">
      <c r="A229">
        <v>4625</v>
      </c>
      <c r="B229" s="12" t="str">
        <f t="shared" si="18"/>
        <v>ZeroZero</v>
      </c>
      <c r="C229" s="13" t="s">
        <v>275</v>
      </c>
      <c r="D229" s="14" t="s">
        <v>41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15000</v>
      </c>
      <c r="N229" s="18" t="s">
        <v>45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15000</v>
      </c>
      <c r="U229" s="17">
        <v>0</v>
      </c>
      <c r="V229" s="17">
        <v>0</v>
      </c>
      <c r="W229" s="17">
        <v>0</v>
      </c>
      <c r="X229" s="20">
        <v>15000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42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43</v>
      </c>
    </row>
    <row r="230" spans="1:35" ht="16.5" customHeight="1">
      <c r="A230">
        <v>4603</v>
      </c>
      <c r="B230" s="12" t="str">
        <f t="shared" si="18"/>
        <v>OverStock</v>
      </c>
      <c r="C230" s="13" t="s">
        <v>276</v>
      </c>
      <c r="D230" s="14" t="s">
        <v>41</v>
      </c>
      <c r="E230" s="15">
        <f t="shared" si="19"/>
        <v>49.6</v>
      </c>
      <c r="F230" s="16">
        <f t="shared" si="20"/>
        <v>10.199999999999999</v>
      </c>
      <c r="G230" s="16">
        <f t="shared" si="21"/>
        <v>4</v>
      </c>
      <c r="H230" s="16">
        <f t="shared" si="22"/>
        <v>0.8</v>
      </c>
      <c r="I230" s="25" t="str">
        <f>IFERROR(VLOOKUP(C230,#REF!,8,FALSE),"")</f>
        <v/>
      </c>
      <c r="J230" s="17">
        <v>15000</v>
      </c>
      <c r="K230" s="17">
        <v>0</v>
      </c>
      <c r="L230" s="25" t="str">
        <f>IFERROR(VLOOKUP(C230,#REF!,11,FALSE),"")</f>
        <v/>
      </c>
      <c r="M230" s="17">
        <v>186000</v>
      </c>
      <c r="N230" s="18" t="s">
        <v>45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126000</v>
      </c>
      <c r="U230" s="17">
        <v>0</v>
      </c>
      <c r="V230" s="17">
        <v>60000</v>
      </c>
      <c r="W230" s="17">
        <v>0</v>
      </c>
      <c r="X230" s="20">
        <v>201000</v>
      </c>
      <c r="Y230" s="16">
        <v>53.6</v>
      </c>
      <c r="Z230" s="21">
        <v>11.1</v>
      </c>
      <c r="AA230" s="20">
        <v>3750</v>
      </c>
      <c r="AB230" s="17">
        <v>18187</v>
      </c>
      <c r="AC230" s="22">
        <v>4.8</v>
      </c>
      <c r="AD230" s="23">
        <f t="shared" si="23"/>
        <v>150</v>
      </c>
      <c r="AE230" s="17">
        <v>109255</v>
      </c>
      <c r="AF230" s="17">
        <v>78437</v>
      </c>
      <c r="AG230" s="17">
        <v>41407</v>
      </c>
      <c r="AH230" s="17">
        <v>41002</v>
      </c>
      <c r="AI230" s="14" t="s">
        <v>43</v>
      </c>
    </row>
    <row r="231" spans="1:35" ht="16.5" customHeight="1">
      <c r="A231">
        <v>9229</v>
      </c>
      <c r="B231" s="12" t="str">
        <f t="shared" si="18"/>
        <v>Normal</v>
      </c>
      <c r="C231" s="13" t="s">
        <v>277</v>
      </c>
      <c r="D231" s="14" t="s">
        <v>41</v>
      </c>
      <c r="E231" s="15">
        <f t="shared" si="19"/>
        <v>6.5</v>
      </c>
      <c r="F231" s="16">
        <f t="shared" si="20"/>
        <v>12.6</v>
      </c>
      <c r="G231" s="16">
        <f t="shared" si="21"/>
        <v>9</v>
      </c>
      <c r="H231" s="16">
        <f t="shared" si="22"/>
        <v>17.5</v>
      </c>
      <c r="I231" s="25" t="str">
        <f>IFERROR(VLOOKUP(C231,#REF!,8,FALSE),"")</f>
        <v/>
      </c>
      <c r="J231" s="17">
        <v>54000</v>
      </c>
      <c r="K231" s="17">
        <v>0</v>
      </c>
      <c r="L231" s="25" t="str">
        <f>IFERROR(VLOOKUP(C231,#REF!,11,FALSE),"")</f>
        <v/>
      </c>
      <c r="M231" s="17">
        <v>39000</v>
      </c>
      <c r="N231" s="18" t="s">
        <v>45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12000</v>
      </c>
      <c r="U231" s="17">
        <v>0</v>
      </c>
      <c r="V231" s="17">
        <v>27000</v>
      </c>
      <c r="W231" s="17">
        <v>0</v>
      </c>
      <c r="X231" s="20">
        <v>93000</v>
      </c>
      <c r="Y231" s="16">
        <v>16</v>
      </c>
      <c r="Z231" s="21">
        <v>31.1</v>
      </c>
      <c r="AA231" s="20">
        <v>6000</v>
      </c>
      <c r="AB231" s="17">
        <v>3089</v>
      </c>
      <c r="AC231" s="22">
        <v>0.5</v>
      </c>
      <c r="AD231" s="23">
        <f t="shared" si="23"/>
        <v>100</v>
      </c>
      <c r="AE231" s="17">
        <v>13696</v>
      </c>
      <c r="AF231" s="17">
        <v>9632</v>
      </c>
      <c r="AG231" s="17">
        <v>8763</v>
      </c>
      <c r="AH231" s="17">
        <v>13959</v>
      </c>
      <c r="AI231" s="14" t="s">
        <v>43</v>
      </c>
    </row>
    <row r="232" spans="1:35" ht="16.5" customHeight="1">
      <c r="A232">
        <v>4664</v>
      </c>
      <c r="B232" s="12" t="str">
        <f t="shared" si="18"/>
        <v>OverStock</v>
      </c>
      <c r="C232" s="13" t="s">
        <v>278</v>
      </c>
      <c r="D232" s="14" t="s">
        <v>41</v>
      </c>
      <c r="E232" s="15">
        <f t="shared" si="19"/>
        <v>19.2</v>
      </c>
      <c r="F232" s="16">
        <f t="shared" si="20"/>
        <v>45.1</v>
      </c>
      <c r="G232" s="16">
        <f t="shared" si="21"/>
        <v>0</v>
      </c>
      <c r="H232" s="16">
        <f t="shared" si="22"/>
        <v>0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72000</v>
      </c>
      <c r="N232" s="18" t="s">
        <v>45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45000</v>
      </c>
      <c r="U232" s="17">
        <v>0</v>
      </c>
      <c r="V232" s="17">
        <v>27000</v>
      </c>
      <c r="W232" s="17">
        <v>0</v>
      </c>
      <c r="X232" s="20">
        <v>72000</v>
      </c>
      <c r="Y232" s="16">
        <v>19.2</v>
      </c>
      <c r="Z232" s="21">
        <v>45.1</v>
      </c>
      <c r="AA232" s="20">
        <v>3750</v>
      </c>
      <c r="AB232" s="17">
        <v>1597</v>
      </c>
      <c r="AC232" s="22">
        <v>0.4</v>
      </c>
      <c r="AD232" s="23">
        <f t="shared" si="23"/>
        <v>50</v>
      </c>
      <c r="AE232" s="17">
        <v>0</v>
      </c>
      <c r="AF232" s="17">
        <v>9440</v>
      </c>
      <c r="AG232" s="17">
        <v>10874</v>
      </c>
      <c r="AH232" s="17">
        <v>20290</v>
      </c>
      <c r="AI232" s="14" t="s">
        <v>43</v>
      </c>
    </row>
    <row r="233" spans="1:35" ht="16.5" customHeight="1">
      <c r="A233">
        <v>9220</v>
      </c>
      <c r="B233" s="12" t="str">
        <f t="shared" si="18"/>
        <v>OverStock</v>
      </c>
      <c r="C233" s="13" t="s">
        <v>279</v>
      </c>
      <c r="D233" s="14" t="s">
        <v>41</v>
      </c>
      <c r="E233" s="15">
        <f t="shared" si="19"/>
        <v>0</v>
      </c>
      <c r="F233" s="16">
        <f t="shared" si="20"/>
        <v>0</v>
      </c>
      <c r="G233" s="16">
        <f t="shared" si="21"/>
        <v>56</v>
      </c>
      <c r="H233" s="16">
        <f t="shared" si="22"/>
        <v>10.3</v>
      </c>
      <c r="I233" s="25" t="str">
        <f>IFERROR(VLOOKUP(C233,#REF!,8,FALSE),"")</f>
        <v/>
      </c>
      <c r="J233" s="17">
        <v>35000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45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35000</v>
      </c>
      <c r="Y233" s="16">
        <v>80</v>
      </c>
      <c r="Z233" s="21">
        <v>14.8</v>
      </c>
      <c r="AA233" s="20">
        <v>625</v>
      </c>
      <c r="AB233" s="17">
        <v>3385</v>
      </c>
      <c r="AC233" s="22">
        <v>5.4</v>
      </c>
      <c r="AD233" s="23">
        <f t="shared" si="23"/>
        <v>150</v>
      </c>
      <c r="AE233" s="17">
        <v>18678</v>
      </c>
      <c r="AF233" s="17">
        <v>9194</v>
      </c>
      <c r="AG233" s="17">
        <v>5094</v>
      </c>
      <c r="AH233" s="17">
        <v>1508</v>
      </c>
      <c r="AI233" s="14" t="s">
        <v>43</v>
      </c>
    </row>
    <row r="234" spans="1:35" ht="16.5" customHeight="1">
      <c r="A234">
        <v>4609</v>
      </c>
      <c r="B234" s="12" t="str">
        <f t="shared" si="18"/>
        <v>OverStock</v>
      </c>
      <c r="C234" s="13" t="s">
        <v>280</v>
      </c>
      <c r="D234" s="14" t="s">
        <v>41</v>
      </c>
      <c r="E234" s="15">
        <f t="shared" si="19"/>
        <v>36</v>
      </c>
      <c r="F234" s="16">
        <f t="shared" si="20"/>
        <v>15.9</v>
      </c>
      <c r="G234" s="16">
        <f t="shared" si="21"/>
        <v>14.1</v>
      </c>
      <c r="H234" s="16">
        <f t="shared" si="22"/>
        <v>6.2</v>
      </c>
      <c r="I234" s="25" t="str">
        <f>IFERROR(VLOOKUP(C234,#REF!,8,FALSE),"")</f>
        <v/>
      </c>
      <c r="J234" s="17">
        <v>380000</v>
      </c>
      <c r="K234" s="17">
        <v>380000</v>
      </c>
      <c r="L234" s="25" t="str">
        <f>IFERROR(VLOOKUP(C234,#REF!,11,FALSE),"")</f>
        <v/>
      </c>
      <c r="M234" s="17">
        <v>972000</v>
      </c>
      <c r="N234" s="18" t="s">
        <v>45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680000</v>
      </c>
      <c r="U234" s="17">
        <v>104000</v>
      </c>
      <c r="V234" s="17">
        <v>188000</v>
      </c>
      <c r="W234" s="17">
        <v>0</v>
      </c>
      <c r="X234" s="20">
        <v>1352000</v>
      </c>
      <c r="Y234" s="16">
        <v>50.1</v>
      </c>
      <c r="Z234" s="21">
        <v>22.1</v>
      </c>
      <c r="AA234" s="20">
        <v>27000</v>
      </c>
      <c r="AB234" s="17">
        <v>61150</v>
      </c>
      <c r="AC234" s="22">
        <v>2.2999999999999998</v>
      </c>
      <c r="AD234" s="23">
        <f t="shared" si="23"/>
        <v>150</v>
      </c>
      <c r="AE234" s="17">
        <v>313192</v>
      </c>
      <c r="AF234" s="17">
        <v>161090</v>
      </c>
      <c r="AG234" s="17">
        <v>123693</v>
      </c>
      <c r="AH234" s="17">
        <v>175624</v>
      </c>
      <c r="AI234" s="14" t="s">
        <v>43</v>
      </c>
    </row>
    <row r="235" spans="1:35" ht="16.5" customHeight="1">
      <c r="A235">
        <v>4665</v>
      </c>
      <c r="B235" s="12" t="str">
        <f t="shared" si="18"/>
        <v>FCST</v>
      </c>
      <c r="C235" s="13" t="s">
        <v>281</v>
      </c>
      <c r="D235" s="14" t="s">
        <v>41</v>
      </c>
      <c r="E235" s="15" t="str">
        <f t="shared" si="19"/>
        <v>前八週無拉料</v>
      </c>
      <c r="F235" s="16">
        <f t="shared" si="20"/>
        <v>0</v>
      </c>
      <c r="G235" s="16" t="str">
        <f t="shared" si="21"/>
        <v>--</v>
      </c>
      <c r="H235" s="16">
        <f t="shared" si="22"/>
        <v>70.599999999999994</v>
      </c>
      <c r="I235" s="25" t="str">
        <f>IFERROR(VLOOKUP(C235,#REF!,8,FALSE),"")</f>
        <v/>
      </c>
      <c r="J235" s="17">
        <v>70000</v>
      </c>
      <c r="K235" s="17">
        <v>15000</v>
      </c>
      <c r="L235" s="25" t="str">
        <f>IFERROR(VLOOKUP(C235,#REF!,11,FALSE),"")</f>
        <v/>
      </c>
      <c r="M235" s="17">
        <v>0</v>
      </c>
      <c r="N235" s="18" t="s">
        <v>45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70000</v>
      </c>
      <c r="Y235" s="16" t="s">
        <v>39</v>
      </c>
      <c r="Z235" s="21">
        <v>70.599999999999994</v>
      </c>
      <c r="AA235" s="20">
        <v>0</v>
      </c>
      <c r="AB235" s="17">
        <v>992</v>
      </c>
      <c r="AC235" s="22" t="s">
        <v>64</v>
      </c>
      <c r="AD235" s="23" t="str">
        <f t="shared" si="23"/>
        <v>F</v>
      </c>
      <c r="AE235" s="17">
        <v>0</v>
      </c>
      <c r="AF235" s="17">
        <v>3992</v>
      </c>
      <c r="AG235" s="17">
        <v>10874</v>
      </c>
      <c r="AH235" s="17">
        <v>20290</v>
      </c>
      <c r="AI235" s="14" t="s">
        <v>43</v>
      </c>
    </row>
    <row r="236" spans="1:35" ht="16.5" customHeight="1">
      <c r="A236">
        <v>4335</v>
      </c>
      <c r="B236" s="12" t="str">
        <f t="shared" si="18"/>
        <v>Normal</v>
      </c>
      <c r="C236" s="13" t="s">
        <v>282</v>
      </c>
      <c r="D236" s="14" t="s">
        <v>41</v>
      </c>
      <c r="E236" s="15">
        <f t="shared" si="19"/>
        <v>4.0999999999999996</v>
      </c>
      <c r="F236" s="16">
        <f t="shared" si="20"/>
        <v>5.2</v>
      </c>
      <c r="G236" s="16">
        <f t="shared" si="21"/>
        <v>1</v>
      </c>
      <c r="H236" s="16">
        <f t="shared" si="22"/>
        <v>1.3</v>
      </c>
      <c r="I236" s="25" t="str">
        <f>IFERROR(VLOOKUP(C236,#REF!,8,FALSE),"")</f>
        <v/>
      </c>
      <c r="J236" s="17">
        <v>90000</v>
      </c>
      <c r="K236" s="17">
        <v>90000</v>
      </c>
      <c r="L236" s="25" t="str">
        <f>IFERROR(VLOOKUP(C236,#REF!,11,FALSE),"")</f>
        <v/>
      </c>
      <c r="M236" s="17">
        <v>366000</v>
      </c>
      <c r="N236" s="18" t="s">
        <v>45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0</v>
      </c>
      <c r="U236" s="17">
        <v>135000</v>
      </c>
      <c r="V236" s="17">
        <v>231000</v>
      </c>
      <c r="W236" s="17">
        <v>0</v>
      </c>
      <c r="X236" s="20">
        <v>456000</v>
      </c>
      <c r="Y236" s="16">
        <v>5.0999999999999996</v>
      </c>
      <c r="Z236" s="21">
        <v>6.4</v>
      </c>
      <c r="AA236" s="20">
        <v>89625</v>
      </c>
      <c r="AB236" s="17">
        <v>70747</v>
      </c>
      <c r="AC236" s="22">
        <v>0.8</v>
      </c>
      <c r="AD236" s="23">
        <f t="shared" si="23"/>
        <v>100</v>
      </c>
      <c r="AE236" s="17">
        <v>454025</v>
      </c>
      <c r="AF236" s="17">
        <v>139214</v>
      </c>
      <c r="AG236" s="17">
        <v>67126</v>
      </c>
      <c r="AH236" s="17">
        <v>1659</v>
      </c>
      <c r="AI236" s="14" t="s">
        <v>43</v>
      </c>
    </row>
    <row r="237" spans="1:35" ht="16.5" customHeight="1">
      <c r="A237">
        <v>1838</v>
      </c>
      <c r="B237" s="12" t="str">
        <f t="shared" si="18"/>
        <v>OverStock</v>
      </c>
      <c r="C237" s="13" t="s">
        <v>283</v>
      </c>
      <c r="D237" s="14" t="s">
        <v>41</v>
      </c>
      <c r="E237" s="15">
        <f t="shared" si="19"/>
        <v>10.199999999999999</v>
      </c>
      <c r="F237" s="16">
        <f t="shared" si="20"/>
        <v>7.5</v>
      </c>
      <c r="G237" s="16">
        <f t="shared" si="21"/>
        <v>13.3</v>
      </c>
      <c r="H237" s="16">
        <f t="shared" si="22"/>
        <v>9.8000000000000007</v>
      </c>
      <c r="I237" s="25" t="str">
        <f>IFERROR(VLOOKUP(C237,#REF!,8,FALSE),"")</f>
        <v/>
      </c>
      <c r="J237" s="17">
        <v>515000</v>
      </c>
      <c r="K237" s="17">
        <v>135000</v>
      </c>
      <c r="L237" s="25" t="str">
        <f>IFERROR(VLOOKUP(C237,#REF!,11,FALSE),"")</f>
        <v/>
      </c>
      <c r="M237" s="17">
        <v>395000</v>
      </c>
      <c r="N237" s="18" t="s">
        <v>45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350000</v>
      </c>
      <c r="U237" s="17">
        <v>0</v>
      </c>
      <c r="V237" s="17">
        <v>45000</v>
      </c>
      <c r="W237" s="17">
        <v>0</v>
      </c>
      <c r="X237" s="20">
        <v>910000</v>
      </c>
      <c r="Y237" s="16">
        <v>28.6</v>
      </c>
      <c r="Z237" s="21">
        <v>21.1</v>
      </c>
      <c r="AA237" s="20">
        <v>38750</v>
      </c>
      <c r="AB237" s="17">
        <v>52701</v>
      </c>
      <c r="AC237" s="22">
        <v>1.4</v>
      </c>
      <c r="AD237" s="23">
        <f t="shared" si="23"/>
        <v>100</v>
      </c>
      <c r="AE237" s="17">
        <v>197519</v>
      </c>
      <c r="AF237" s="17">
        <v>240276</v>
      </c>
      <c r="AG237" s="17">
        <v>175362</v>
      </c>
      <c r="AH237" s="17">
        <v>0</v>
      </c>
      <c r="AI237" s="14" t="s">
        <v>43</v>
      </c>
    </row>
    <row r="238" spans="1:35" ht="16.5" customHeight="1">
      <c r="A238">
        <v>1839</v>
      </c>
      <c r="B238" s="12" t="str">
        <f t="shared" si="18"/>
        <v>None</v>
      </c>
      <c r="C238" s="13" t="s">
        <v>284</v>
      </c>
      <c r="D238" s="14" t="s">
        <v>169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0</v>
      </c>
      <c r="N238" s="18" t="s">
        <v>45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0</v>
      </c>
      <c r="W238" s="17">
        <v>0</v>
      </c>
      <c r="X238" s="20">
        <v>0</v>
      </c>
      <c r="Y238" s="16" t="s">
        <v>39</v>
      </c>
      <c r="Z238" s="21" t="s">
        <v>39</v>
      </c>
      <c r="AA238" s="20">
        <v>0</v>
      </c>
      <c r="AB238" s="17" t="s">
        <v>39</v>
      </c>
      <c r="AC238" s="22" t="s">
        <v>42</v>
      </c>
      <c r="AD238" s="23" t="str">
        <f t="shared" si="23"/>
        <v>E</v>
      </c>
      <c r="AE238" s="17" t="s">
        <v>39</v>
      </c>
      <c r="AF238" s="17" t="s">
        <v>39</v>
      </c>
      <c r="AG238" s="17" t="s">
        <v>39</v>
      </c>
      <c r="AH238" s="17" t="s">
        <v>39</v>
      </c>
      <c r="AI238" s="14" t="s">
        <v>43</v>
      </c>
    </row>
    <row r="239" spans="1:35" ht="16.5" customHeight="1">
      <c r="A239">
        <v>1840</v>
      </c>
      <c r="B239" s="12" t="str">
        <f t="shared" si="18"/>
        <v>None</v>
      </c>
      <c r="C239" s="13" t="s">
        <v>285</v>
      </c>
      <c r="D239" s="14" t="s">
        <v>169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0</v>
      </c>
      <c r="N239" s="18" t="s">
        <v>45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42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43</v>
      </c>
    </row>
    <row r="240" spans="1:35" ht="16.5" customHeight="1">
      <c r="A240">
        <v>3140</v>
      </c>
      <c r="B240" s="12" t="str">
        <f t="shared" si="18"/>
        <v>OverStock</v>
      </c>
      <c r="C240" s="13" t="s">
        <v>286</v>
      </c>
      <c r="D240" s="14" t="s">
        <v>169</v>
      </c>
      <c r="E240" s="15">
        <f t="shared" si="19"/>
        <v>37.299999999999997</v>
      </c>
      <c r="F240" s="16">
        <f t="shared" si="20"/>
        <v>15.9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42000</v>
      </c>
      <c r="N240" s="18" t="s">
        <v>45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30000</v>
      </c>
      <c r="U240" s="17">
        <v>0</v>
      </c>
      <c r="V240" s="17">
        <v>12000</v>
      </c>
      <c r="W240" s="17">
        <v>0</v>
      </c>
      <c r="X240" s="20">
        <v>42000</v>
      </c>
      <c r="Y240" s="16">
        <v>37.299999999999997</v>
      </c>
      <c r="Z240" s="21">
        <v>15.9</v>
      </c>
      <c r="AA240" s="20">
        <v>1125</v>
      </c>
      <c r="AB240" s="17">
        <v>2643</v>
      </c>
      <c r="AC240" s="22">
        <v>2.2999999999999998</v>
      </c>
      <c r="AD240" s="23">
        <f t="shared" si="23"/>
        <v>150</v>
      </c>
      <c r="AE240" s="17">
        <v>9384</v>
      </c>
      <c r="AF240" s="17">
        <v>13988</v>
      </c>
      <c r="AG240" s="17">
        <v>23876</v>
      </c>
      <c r="AH240" s="17">
        <v>0</v>
      </c>
      <c r="AI240" s="14" t="s">
        <v>43</v>
      </c>
    </row>
    <row r="241" spans="1:35" ht="16.5" customHeight="1">
      <c r="A241">
        <v>3950</v>
      </c>
      <c r="B241" s="12" t="str">
        <f t="shared" si="18"/>
        <v>Normal</v>
      </c>
      <c r="C241" s="13" t="s">
        <v>287</v>
      </c>
      <c r="D241" s="14" t="s">
        <v>169</v>
      </c>
      <c r="E241" s="15">
        <f t="shared" si="19"/>
        <v>0</v>
      </c>
      <c r="F241" s="16">
        <f t="shared" si="20"/>
        <v>0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0</v>
      </c>
      <c r="N241" s="18" t="s">
        <v>45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0</v>
      </c>
      <c r="Y241" s="16">
        <v>0</v>
      </c>
      <c r="Z241" s="21">
        <v>0</v>
      </c>
      <c r="AA241" s="20">
        <v>375</v>
      </c>
      <c r="AB241" s="17">
        <v>2104</v>
      </c>
      <c r="AC241" s="22">
        <v>5.6</v>
      </c>
      <c r="AD241" s="23">
        <f t="shared" si="23"/>
        <v>150</v>
      </c>
      <c r="AE241" s="17">
        <v>10626</v>
      </c>
      <c r="AF241" s="17">
        <v>9940</v>
      </c>
      <c r="AG241" s="17">
        <v>19500</v>
      </c>
      <c r="AH241" s="17">
        <v>0</v>
      </c>
      <c r="AI241" s="14" t="s">
        <v>43</v>
      </c>
    </row>
    <row r="242" spans="1:35" ht="16.5" customHeight="1">
      <c r="A242">
        <v>1898</v>
      </c>
      <c r="B242" s="12" t="str">
        <f t="shared" si="18"/>
        <v>Normal</v>
      </c>
      <c r="C242" s="13" t="s">
        <v>288</v>
      </c>
      <c r="D242" s="14" t="s">
        <v>289</v>
      </c>
      <c r="E242" s="15">
        <f t="shared" si="19"/>
        <v>16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6000</v>
      </c>
      <c r="N242" s="18" t="s">
        <v>53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6000</v>
      </c>
      <c r="U242" s="17">
        <v>0</v>
      </c>
      <c r="V242" s="17">
        <v>0</v>
      </c>
      <c r="W242" s="17">
        <v>0</v>
      </c>
      <c r="X242" s="20">
        <v>6000</v>
      </c>
      <c r="Y242" s="16">
        <v>16</v>
      </c>
      <c r="Z242" s="21" t="s">
        <v>39</v>
      </c>
      <c r="AA242" s="20">
        <v>375</v>
      </c>
      <c r="AB242" s="17" t="s">
        <v>39</v>
      </c>
      <c r="AC242" s="22" t="s">
        <v>42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43</v>
      </c>
    </row>
    <row r="243" spans="1:35" ht="16.5" customHeight="1">
      <c r="A243">
        <v>1899</v>
      </c>
      <c r="B243" s="12" t="str">
        <f t="shared" si="18"/>
        <v>Normal</v>
      </c>
      <c r="C243" s="13" t="s">
        <v>292</v>
      </c>
      <c r="D243" s="14" t="s">
        <v>289</v>
      </c>
      <c r="E243" s="15">
        <f t="shared" si="19"/>
        <v>5.9</v>
      </c>
      <c r="F243" s="16">
        <f t="shared" si="20"/>
        <v>5.0999999999999996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130000</v>
      </c>
      <c r="N243" s="18" t="s">
        <v>53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130000</v>
      </c>
      <c r="W243" s="17">
        <v>0</v>
      </c>
      <c r="X243" s="20">
        <v>130000</v>
      </c>
      <c r="Y243" s="16">
        <v>5.9</v>
      </c>
      <c r="Z243" s="21">
        <v>5.0999999999999996</v>
      </c>
      <c r="AA243" s="20">
        <v>22188</v>
      </c>
      <c r="AB243" s="17">
        <v>25243</v>
      </c>
      <c r="AC243" s="22">
        <v>1.1000000000000001</v>
      </c>
      <c r="AD243" s="23">
        <f t="shared" si="23"/>
        <v>100</v>
      </c>
      <c r="AE243" s="17">
        <v>156559</v>
      </c>
      <c r="AF243" s="17">
        <v>50390</v>
      </c>
      <c r="AG243" s="17">
        <v>30921</v>
      </c>
      <c r="AH243" s="17">
        <v>40457</v>
      </c>
      <c r="AI243" s="14" t="s">
        <v>43</v>
      </c>
    </row>
    <row r="244" spans="1:35" ht="16.5" customHeight="1">
      <c r="A244">
        <v>1901</v>
      </c>
      <c r="B244" s="12" t="str">
        <f t="shared" si="18"/>
        <v>Normal</v>
      </c>
      <c r="C244" s="13" t="s">
        <v>293</v>
      </c>
      <c r="D244" s="14" t="s">
        <v>289</v>
      </c>
      <c r="E244" s="15">
        <f t="shared" si="19"/>
        <v>5.3</v>
      </c>
      <c r="F244" s="16">
        <f t="shared" si="20"/>
        <v>9.6</v>
      </c>
      <c r="G244" s="16">
        <f t="shared" si="21"/>
        <v>3.9</v>
      </c>
      <c r="H244" s="16">
        <f t="shared" si="22"/>
        <v>7.1</v>
      </c>
      <c r="I244" s="25" t="str">
        <f>IFERROR(VLOOKUP(C244,#REF!,8,FALSE),"")</f>
        <v/>
      </c>
      <c r="J244" s="17">
        <v>65000</v>
      </c>
      <c r="K244" s="17">
        <v>65000</v>
      </c>
      <c r="L244" s="25" t="str">
        <f>IFERROR(VLOOKUP(C244,#REF!,11,FALSE),"")</f>
        <v/>
      </c>
      <c r="M244" s="17">
        <v>87500</v>
      </c>
      <c r="N244" s="18" t="s">
        <v>53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45000</v>
      </c>
      <c r="U244" s="17">
        <v>0</v>
      </c>
      <c r="V244" s="17">
        <v>42500</v>
      </c>
      <c r="W244" s="17">
        <v>0</v>
      </c>
      <c r="X244" s="20">
        <v>152500</v>
      </c>
      <c r="Y244" s="16">
        <v>9.1999999999999993</v>
      </c>
      <c r="Z244" s="21">
        <v>16.7</v>
      </c>
      <c r="AA244" s="20">
        <v>16563</v>
      </c>
      <c r="AB244" s="17">
        <v>9146</v>
      </c>
      <c r="AC244" s="22">
        <v>0.6</v>
      </c>
      <c r="AD244" s="23">
        <f t="shared" si="23"/>
        <v>100</v>
      </c>
      <c r="AE244" s="17">
        <v>42428</v>
      </c>
      <c r="AF244" s="17">
        <v>27357</v>
      </c>
      <c r="AG244" s="17">
        <v>17720</v>
      </c>
      <c r="AH244" s="17">
        <v>0</v>
      </c>
      <c r="AI244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2017-03-14T16:04:55Z</dcterms:modified>
</cp:coreProperties>
</file>