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64" i="1"/>
  <c r="B164"/>
  <c r="O164" l="1"/>
  <c r="S164" l="1"/>
  <c r="Q164"/>
  <c r="P164"/>
  <c r="L164"/>
  <c r="I164"/>
  <c r="G164"/>
  <c r="F164"/>
  <c r="E164"/>
  <c r="AD164" l="1"/>
  <c r="AD24"/>
  <c r="S24"/>
  <c r="Q24"/>
  <c r="P24"/>
  <c r="O24"/>
  <c r="L24"/>
  <c r="I24"/>
  <c r="H24"/>
  <c r="G24"/>
  <c r="F24"/>
  <c r="E24"/>
  <c r="B24"/>
  <c r="AD334"/>
  <c r="S334"/>
  <c r="Q334"/>
  <c r="P334"/>
  <c r="O334"/>
  <c r="L334"/>
  <c r="I334"/>
  <c r="H334"/>
  <c r="G334"/>
  <c r="F334"/>
  <c r="E334"/>
  <c r="B334"/>
  <c r="AD322"/>
  <c r="S322"/>
  <c r="Q322"/>
  <c r="P322"/>
  <c r="O322"/>
  <c r="L322"/>
  <c r="I322"/>
  <c r="H322"/>
  <c r="G322"/>
  <c r="F322"/>
  <c r="E322"/>
  <c r="B322"/>
  <c r="AD65"/>
  <c r="S65"/>
  <c r="Q65"/>
  <c r="P65"/>
  <c r="O65"/>
  <c r="L65"/>
  <c r="I65"/>
  <c r="H65"/>
  <c r="G65"/>
  <c r="F65"/>
  <c r="E65"/>
  <c r="B65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67"/>
  <c r="S67"/>
  <c r="Q67"/>
  <c r="P67"/>
  <c r="O67"/>
  <c r="L67"/>
  <c r="I67"/>
  <c r="H67"/>
  <c r="G67"/>
  <c r="F67"/>
  <c r="E67"/>
  <c r="B67"/>
  <c r="AD308"/>
  <c r="S308"/>
  <c r="Q308"/>
  <c r="P308"/>
  <c r="O308"/>
  <c r="L308"/>
  <c r="I308"/>
  <c r="H308"/>
  <c r="G308"/>
  <c r="F308"/>
  <c r="E308"/>
  <c r="B308"/>
  <c r="AD77"/>
  <c r="S77"/>
  <c r="Q77"/>
  <c r="P77"/>
  <c r="O77"/>
  <c r="L77"/>
  <c r="I77"/>
  <c r="H77"/>
  <c r="G77"/>
  <c r="F77"/>
  <c r="E77"/>
  <c r="B77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80"/>
  <c r="S80"/>
  <c r="Q80"/>
  <c r="P80"/>
  <c r="O80"/>
  <c r="L80"/>
  <c r="I80"/>
  <c r="H80"/>
  <c r="G80"/>
  <c r="F80"/>
  <c r="E80"/>
  <c r="B80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87"/>
  <c r="S87"/>
  <c r="Q87"/>
  <c r="P87"/>
  <c r="O87"/>
  <c r="L87"/>
  <c r="I87"/>
  <c r="H87"/>
  <c r="G87"/>
  <c r="F87"/>
  <c r="E87"/>
  <c r="B87"/>
  <c r="AD258"/>
  <c r="S258"/>
  <c r="Q258"/>
  <c r="P258"/>
  <c r="O258"/>
  <c r="L258"/>
  <c r="I258"/>
  <c r="H258"/>
  <c r="G258"/>
  <c r="F258"/>
  <c r="E258"/>
  <c r="B258"/>
  <c r="AD92"/>
  <c r="S92"/>
  <c r="Q92"/>
  <c r="P92"/>
  <c r="O92"/>
  <c r="L92"/>
  <c r="I92"/>
  <c r="H92"/>
  <c r="G92"/>
  <c r="F92"/>
  <c r="E92"/>
  <c r="B92"/>
  <c r="AD257"/>
  <c r="S257"/>
  <c r="Q257"/>
  <c r="P257"/>
  <c r="O257"/>
  <c r="L257"/>
  <c r="I257"/>
  <c r="H257"/>
  <c r="G257"/>
  <c r="F257"/>
  <c r="E257"/>
  <c r="B257"/>
  <c r="AD90"/>
  <c r="S90"/>
  <c r="Q90"/>
  <c r="P90"/>
  <c r="O90"/>
  <c r="L90"/>
  <c r="I90"/>
  <c r="H90"/>
  <c r="G90"/>
  <c r="F90"/>
  <c r="E90"/>
  <c r="B90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47"/>
  <c r="S47"/>
  <c r="Q47"/>
  <c r="P47"/>
  <c r="O47"/>
  <c r="L47"/>
  <c r="I47"/>
  <c r="H47"/>
  <c r="G47"/>
  <c r="F47"/>
  <c r="E47"/>
  <c r="B47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75"/>
  <c r="S75"/>
  <c r="Q75"/>
  <c r="P75"/>
  <c r="O75"/>
  <c r="L75"/>
  <c r="I75"/>
  <c r="H75"/>
  <c r="G75"/>
  <c r="F75"/>
  <c r="E75"/>
  <c r="B75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89"/>
  <c r="S89"/>
  <c r="Q89"/>
  <c r="P89"/>
  <c r="O89"/>
  <c r="L89"/>
  <c r="I89"/>
  <c r="H89"/>
  <c r="G89"/>
  <c r="F89"/>
  <c r="E89"/>
  <c r="B89"/>
  <c r="AD37"/>
  <c r="S37"/>
  <c r="Q37"/>
  <c r="P37"/>
  <c r="O37"/>
  <c r="L37"/>
  <c r="I37"/>
  <c r="H37"/>
  <c r="G37"/>
  <c r="F37"/>
  <c r="E37"/>
  <c r="B37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34"/>
  <c r="S34"/>
  <c r="Q34"/>
  <c r="P34"/>
  <c r="O34"/>
  <c r="L34"/>
  <c r="I34"/>
  <c r="H34"/>
  <c r="G34"/>
  <c r="F34"/>
  <c r="E34"/>
  <c r="B34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41"/>
  <c r="S41"/>
  <c r="Q41"/>
  <c r="P41"/>
  <c r="O41"/>
  <c r="L41"/>
  <c r="I41"/>
  <c r="H41"/>
  <c r="G41"/>
  <c r="F41"/>
  <c r="E41"/>
  <c r="B41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61"/>
  <c r="S61"/>
  <c r="Q61"/>
  <c r="P61"/>
  <c r="O61"/>
  <c r="L61"/>
  <c r="I61"/>
  <c r="H61"/>
  <c r="G61"/>
  <c r="F61"/>
  <c r="E61"/>
  <c r="B61"/>
  <c r="AD241"/>
  <c r="S241"/>
  <c r="Q241"/>
  <c r="P241"/>
  <c r="O241"/>
  <c r="L241"/>
  <c r="I241"/>
  <c r="H241"/>
  <c r="G241"/>
  <c r="F241"/>
  <c r="E241"/>
  <c r="B241"/>
  <c r="AD29"/>
  <c r="S29"/>
  <c r="Q29"/>
  <c r="P29"/>
  <c r="O29"/>
  <c r="L29"/>
  <c r="I29"/>
  <c r="H29"/>
  <c r="G29"/>
  <c r="F29"/>
  <c r="E29"/>
  <c r="B29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35"/>
  <c r="S35"/>
  <c r="Q35"/>
  <c r="P35"/>
  <c r="O35"/>
  <c r="L35"/>
  <c r="I35"/>
  <c r="H35"/>
  <c r="G35"/>
  <c r="F35"/>
  <c r="E35"/>
  <c r="B35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39"/>
  <c r="S39"/>
  <c r="Q39"/>
  <c r="P39"/>
  <c r="O39"/>
  <c r="L39"/>
  <c r="I39"/>
  <c r="H39"/>
  <c r="G39"/>
  <c r="F39"/>
  <c r="E39"/>
  <c r="B39"/>
  <c r="AD52"/>
  <c r="S52"/>
  <c r="Q52"/>
  <c r="P52"/>
  <c r="O52"/>
  <c r="L52"/>
  <c r="I52"/>
  <c r="H52"/>
  <c r="G52"/>
  <c r="F52"/>
  <c r="E52"/>
  <c r="B52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98"/>
  <c r="S98"/>
  <c r="Q98"/>
  <c r="P98"/>
  <c r="O98"/>
  <c r="L98"/>
  <c r="I98"/>
  <c r="H98"/>
  <c r="G98"/>
  <c r="F98"/>
  <c r="E98"/>
  <c r="B98"/>
  <c r="AD31"/>
  <c r="S31"/>
  <c r="Q31"/>
  <c r="P31"/>
  <c r="O31"/>
  <c r="L31"/>
  <c r="I31"/>
  <c r="H31"/>
  <c r="G31"/>
  <c r="F31"/>
  <c r="E31"/>
  <c r="B31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73"/>
  <c r="S73"/>
  <c r="Q73"/>
  <c r="P73"/>
  <c r="O73"/>
  <c r="L73"/>
  <c r="I73"/>
  <c r="H73"/>
  <c r="G73"/>
  <c r="F73"/>
  <c r="E73"/>
  <c r="B73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97"/>
  <c r="S97"/>
  <c r="Q97"/>
  <c r="P97"/>
  <c r="O97"/>
  <c r="L97"/>
  <c r="I97"/>
  <c r="H97"/>
  <c r="G97"/>
  <c r="F97"/>
  <c r="E97"/>
  <c r="B97"/>
  <c r="AD8"/>
  <c r="S8"/>
  <c r="Q8"/>
  <c r="P8"/>
  <c r="O8"/>
  <c r="L8"/>
  <c r="I8"/>
  <c r="H8"/>
  <c r="G8"/>
  <c r="F8"/>
  <c r="E8"/>
  <c r="B8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82"/>
  <c r="S82"/>
  <c r="Q82"/>
  <c r="P82"/>
  <c r="O82"/>
  <c r="L82"/>
  <c r="I82"/>
  <c r="H82"/>
  <c r="G82"/>
  <c r="F82"/>
  <c r="E82"/>
  <c r="B82"/>
  <c r="AD219"/>
  <c r="S219"/>
  <c r="Q219"/>
  <c r="P219"/>
  <c r="O219"/>
  <c r="L219"/>
  <c r="I219"/>
  <c r="H219"/>
  <c r="G219"/>
  <c r="F219"/>
  <c r="E219"/>
  <c r="B219"/>
  <c r="AD17"/>
  <c r="S17"/>
  <c r="Q17"/>
  <c r="P17"/>
  <c r="O17"/>
  <c r="L17"/>
  <c r="I17"/>
  <c r="H17"/>
  <c r="G17"/>
  <c r="F17"/>
  <c r="E17"/>
  <c r="B17"/>
  <c r="AD12"/>
  <c r="S12"/>
  <c r="Q12"/>
  <c r="P12"/>
  <c r="O12"/>
  <c r="L12"/>
  <c r="I12"/>
  <c r="H12"/>
  <c r="G12"/>
  <c r="F12"/>
  <c r="E12"/>
  <c r="B12"/>
  <c r="AD218"/>
  <c r="S218"/>
  <c r="Q218"/>
  <c r="P218"/>
  <c r="O218"/>
  <c r="L218"/>
  <c r="I218"/>
  <c r="H218"/>
  <c r="G218"/>
  <c r="F218"/>
  <c r="E218"/>
  <c r="B218"/>
  <c r="AD49"/>
  <c r="S49"/>
  <c r="Q49"/>
  <c r="P49"/>
  <c r="O49"/>
  <c r="L49"/>
  <c r="I49"/>
  <c r="H49"/>
  <c r="G49"/>
  <c r="F49"/>
  <c r="E49"/>
  <c r="B49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46"/>
  <c r="S46"/>
  <c r="Q46"/>
  <c r="P46"/>
  <c r="O46"/>
  <c r="L46"/>
  <c r="I46"/>
  <c r="H46"/>
  <c r="G46"/>
  <c r="F46"/>
  <c r="E46"/>
  <c r="B46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45"/>
  <c r="S45"/>
  <c r="Q45"/>
  <c r="P45"/>
  <c r="O45"/>
  <c r="L45"/>
  <c r="I45"/>
  <c r="H45"/>
  <c r="G45"/>
  <c r="F45"/>
  <c r="E45"/>
  <c r="B4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6"/>
  <c r="S26"/>
  <c r="Q26"/>
  <c r="P26"/>
  <c r="O26"/>
  <c r="L26"/>
  <c r="I26"/>
  <c r="H26"/>
  <c r="G26"/>
  <c r="F26"/>
  <c r="E26"/>
  <c r="B26"/>
  <c r="AD63"/>
  <c r="S63"/>
  <c r="Q63"/>
  <c r="P63"/>
  <c r="O63"/>
  <c r="L63"/>
  <c r="I63"/>
  <c r="H63"/>
  <c r="G63"/>
  <c r="F63"/>
  <c r="E63"/>
  <c r="B63"/>
  <c r="AD76"/>
  <c r="S76"/>
  <c r="Q76"/>
  <c r="P76"/>
  <c r="O76"/>
  <c r="L76"/>
  <c r="I76"/>
  <c r="H76"/>
  <c r="G76"/>
  <c r="F76"/>
  <c r="E76"/>
  <c r="B76"/>
  <c r="AD55"/>
  <c r="S55"/>
  <c r="Q55"/>
  <c r="P55"/>
  <c r="O55"/>
  <c r="L55"/>
  <c r="I55"/>
  <c r="H55"/>
  <c r="G55"/>
  <c r="F55"/>
  <c r="E55"/>
  <c r="B55"/>
  <c r="AD201"/>
  <c r="S201"/>
  <c r="Q201"/>
  <c r="P201"/>
  <c r="O201"/>
  <c r="L201"/>
  <c r="I201"/>
  <c r="H201"/>
  <c r="G201"/>
  <c r="F201"/>
  <c r="E201"/>
  <c r="B201"/>
  <c r="AD14"/>
  <c r="S14"/>
  <c r="Q14"/>
  <c r="P14"/>
  <c r="O14"/>
  <c r="L14"/>
  <c r="I14"/>
  <c r="H14"/>
  <c r="G14"/>
  <c r="F14"/>
  <c r="E14"/>
  <c r="B14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33"/>
  <c r="S33"/>
  <c r="Q33"/>
  <c r="P33"/>
  <c r="O33"/>
  <c r="L33"/>
  <c r="I33"/>
  <c r="H33"/>
  <c r="G33"/>
  <c r="F33"/>
  <c r="E33"/>
  <c r="B33"/>
  <c r="AD30"/>
  <c r="S30"/>
  <c r="Q30"/>
  <c r="P30"/>
  <c r="O30"/>
  <c r="L30"/>
  <c r="I30"/>
  <c r="H30"/>
  <c r="G30"/>
  <c r="F30"/>
  <c r="E30"/>
  <c r="B30"/>
  <c r="AD59"/>
  <c r="S59"/>
  <c r="Q59"/>
  <c r="P59"/>
  <c r="O59"/>
  <c r="L59"/>
  <c r="I59"/>
  <c r="H59"/>
  <c r="G59"/>
  <c r="F59"/>
  <c r="E59"/>
  <c r="B59"/>
  <c r="AD18"/>
  <c r="S18"/>
  <c r="Q18"/>
  <c r="P18"/>
  <c r="O18"/>
  <c r="L18"/>
  <c r="I18"/>
  <c r="H18"/>
  <c r="G18"/>
  <c r="F18"/>
  <c r="E18"/>
  <c r="B18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56"/>
  <c r="S56"/>
  <c r="Q56"/>
  <c r="P56"/>
  <c r="O56"/>
  <c r="L56"/>
  <c r="I56"/>
  <c r="H56"/>
  <c r="G56"/>
  <c r="F56"/>
  <c r="E56"/>
  <c r="B56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43"/>
  <c r="S43"/>
  <c r="Q43"/>
  <c r="P43"/>
  <c r="O43"/>
  <c r="L43"/>
  <c r="I43"/>
  <c r="H43"/>
  <c r="G43"/>
  <c r="F43"/>
  <c r="E43"/>
  <c r="B43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21"/>
  <c r="S21"/>
  <c r="Q21"/>
  <c r="P21"/>
  <c r="O21"/>
  <c r="L21"/>
  <c r="I21"/>
  <c r="H21"/>
  <c r="G21"/>
  <c r="F21"/>
  <c r="E21"/>
  <c r="B21"/>
  <c r="AD40"/>
  <c r="S40"/>
  <c r="Q40"/>
  <c r="P40"/>
  <c r="O40"/>
  <c r="L40"/>
  <c r="I40"/>
  <c r="H40"/>
  <c r="G40"/>
  <c r="F40"/>
  <c r="E40"/>
  <c r="B40"/>
  <c r="AD66"/>
  <c r="S66"/>
  <c r="Q66"/>
  <c r="P66"/>
  <c r="O66"/>
  <c r="L66"/>
  <c r="I66"/>
  <c r="H66"/>
  <c r="G66"/>
  <c r="F66"/>
  <c r="E66"/>
  <c r="B66"/>
  <c r="AD189"/>
  <c r="S189"/>
  <c r="Q189"/>
  <c r="P189"/>
  <c r="O189"/>
  <c r="L189"/>
  <c r="I189"/>
  <c r="H189"/>
  <c r="G189"/>
  <c r="F189"/>
  <c r="E189"/>
  <c r="B189"/>
  <c r="AD16"/>
  <c r="S16"/>
  <c r="Q16"/>
  <c r="P16"/>
  <c r="O16"/>
  <c r="L16"/>
  <c r="I16"/>
  <c r="H16"/>
  <c r="G16"/>
  <c r="F16"/>
  <c r="E16"/>
  <c r="B16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74"/>
  <c r="S74"/>
  <c r="Q74"/>
  <c r="P74"/>
  <c r="O74"/>
  <c r="L74"/>
  <c r="I74"/>
  <c r="H74"/>
  <c r="G74"/>
  <c r="F74"/>
  <c r="E74"/>
  <c r="B74"/>
  <c r="AD64"/>
  <c r="S64"/>
  <c r="Q64"/>
  <c r="P64"/>
  <c r="O64"/>
  <c r="L64"/>
  <c r="I64"/>
  <c r="H64"/>
  <c r="G64"/>
  <c r="F64"/>
  <c r="E64"/>
  <c r="B64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93"/>
  <c r="S93"/>
  <c r="Q93"/>
  <c r="P93"/>
  <c r="O93"/>
  <c r="L93"/>
  <c r="I93"/>
  <c r="H93"/>
  <c r="G93"/>
  <c r="F93"/>
  <c r="E93"/>
  <c r="B9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62"/>
  <c r="S62"/>
  <c r="Q62"/>
  <c r="P62"/>
  <c r="O62"/>
  <c r="L62"/>
  <c r="I62"/>
  <c r="H62"/>
  <c r="G62"/>
  <c r="F62"/>
  <c r="E62"/>
  <c r="B62"/>
  <c r="AD176"/>
  <c r="S176"/>
  <c r="Q176"/>
  <c r="P176"/>
  <c r="O176"/>
  <c r="L176"/>
  <c r="I176"/>
  <c r="H176"/>
  <c r="G176"/>
  <c r="F176"/>
  <c r="E176"/>
  <c r="B176"/>
  <c r="AD53"/>
  <c r="S53"/>
  <c r="Q53"/>
  <c r="P53"/>
  <c r="O53"/>
  <c r="L53"/>
  <c r="I53"/>
  <c r="H53"/>
  <c r="G53"/>
  <c r="F53"/>
  <c r="E53"/>
  <c r="B53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95"/>
  <c r="S95"/>
  <c r="Q95"/>
  <c r="P95"/>
  <c r="O95"/>
  <c r="L95"/>
  <c r="I95"/>
  <c r="H95"/>
  <c r="G95"/>
  <c r="F95"/>
  <c r="E95"/>
  <c r="B95"/>
  <c r="AD50"/>
  <c r="S50"/>
  <c r="Q50"/>
  <c r="P50"/>
  <c r="O50"/>
  <c r="L50"/>
  <c r="I50"/>
  <c r="H50"/>
  <c r="G50"/>
  <c r="F50"/>
  <c r="E50"/>
  <c r="B50"/>
  <c r="AD70"/>
  <c r="S70"/>
  <c r="Q70"/>
  <c r="P70"/>
  <c r="O70"/>
  <c r="L70"/>
  <c r="I70"/>
  <c r="H70"/>
  <c r="G70"/>
  <c r="F70"/>
  <c r="E70"/>
  <c r="B70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96"/>
  <c r="S96"/>
  <c r="Q96"/>
  <c r="P96"/>
  <c r="O96"/>
  <c r="L96"/>
  <c r="I96"/>
  <c r="H96"/>
  <c r="G96"/>
  <c r="F96"/>
  <c r="E96"/>
  <c r="B96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5"/>
  <c r="S5"/>
  <c r="Q5"/>
  <c r="P5"/>
  <c r="O5"/>
  <c r="L5"/>
  <c r="I5"/>
  <c r="H5"/>
  <c r="G5"/>
  <c r="F5"/>
  <c r="E5"/>
  <c r="B5"/>
  <c r="AD277"/>
  <c r="S277"/>
  <c r="Q277"/>
  <c r="P277"/>
  <c r="O277"/>
  <c r="L277"/>
  <c r="I277"/>
  <c r="H277"/>
  <c r="G277"/>
  <c r="F277"/>
  <c r="E277"/>
  <c r="B277"/>
  <c r="AD36"/>
  <c r="S36"/>
  <c r="Q36"/>
  <c r="P36"/>
  <c r="O36"/>
  <c r="L36"/>
  <c r="I36"/>
  <c r="H36"/>
  <c r="G36"/>
  <c r="F36"/>
  <c r="E36"/>
  <c r="B36"/>
  <c r="AD163"/>
  <c r="S163"/>
  <c r="Q163"/>
  <c r="P163"/>
  <c r="O163"/>
  <c r="L163"/>
  <c r="I163"/>
  <c r="H163"/>
  <c r="G163"/>
  <c r="F163"/>
  <c r="E163"/>
  <c r="B163"/>
  <c r="AD27"/>
  <c r="S27"/>
  <c r="Q27"/>
  <c r="P27"/>
  <c r="O27"/>
  <c r="L27"/>
  <c r="I27"/>
  <c r="H27"/>
  <c r="G27"/>
  <c r="F27"/>
  <c r="E27"/>
  <c r="B27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4"/>
  <c r="S4"/>
  <c r="Q4"/>
  <c r="P4"/>
  <c r="O4"/>
  <c r="L4"/>
  <c r="I4"/>
  <c r="H4"/>
  <c r="G4"/>
  <c r="F4"/>
  <c r="E4"/>
  <c r="B4"/>
  <c r="AD19"/>
  <c r="S19"/>
  <c r="Q19"/>
  <c r="P19"/>
  <c r="O19"/>
  <c r="L19"/>
  <c r="I19"/>
  <c r="H19"/>
  <c r="G19"/>
  <c r="F19"/>
  <c r="E19"/>
  <c r="B19"/>
  <c r="AD28"/>
  <c r="S28"/>
  <c r="Q28"/>
  <c r="P28"/>
  <c r="O28"/>
  <c r="L28"/>
  <c r="I28"/>
  <c r="H28"/>
  <c r="G28"/>
  <c r="F28"/>
  <c r="E28"/>
  <c r="B28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79"/>
  <c r="S79"/>
  <c r="Q79"/>
  <c r="P79"/>
  <c r="O79"/>
  <c r="L79"/>
  <c r="I79"/>
  <c r="H79"/>
  <c r="G79"/>
  <c r="F79"/>
  <c r="E79"/>
  <c r="B7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248"/>
  <c r="S248"/>
  <c r="Q248"/>
  <c r="P248"/>
  <c r="O248"/>
  <c r="L248"/>
  <c r="I248"/>
  <c r="H248"/>
  <c r="G248"/>
  <c r="F248"/>
  <c r="E248"/>
  <c r="B248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99"/>
  <c r="S99"/>
  <c r="Q99"/>
  <c r="P99"/>
  <c r="O99"/>
  <c r="L99"/>
  <c r="I99"/>
  <c r="H99"/>
  <c r="G99"/>
  <c r="F99"/>
  <c r="E99"/>
  <c r="B99"/>
  <c r="AD91"/>
  <c r="S91"/>
  <c r="Q91"/>
  <c r="P91"/>
  <c r="O91"/>
  <c r="L91"/>
  <c r="I91"/>
  <c r="H91"/>
  <c r="G91"/>
  <c r="F91"/>
  <c r="E91"/>
  <c r="B91"/>
  <c r="AD94"/>
  <c r="S94"/>
  <c r="Q94"/>
  <c r="P94"/>
  <c r="O94"/>
  <c r="L94"/>
  <c r="I94"/>
  <c r="H94"/>
  <c r="G94"/>
  <c r="F94"/>
  <c r="E94"/>
  <c r="B94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0"/>
  <c r="S10"/>
  <c r="Q10"/>
  <c r="P10"/>
  <c r="O10"/>
  <c r="L10"/>
  <c r="I10"/>
  <c r="H10"/>
  <c r="G10"/>
  <c r="F10"/>
  <c r="E10"/>
  <c r="B1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22"/>
  <c r="S22"/>
  <c r="Q22"/>
  <c r="P22"/>
  <c r="O22"/>
  <c r="L22"/>
  <c r="I22"/>
  <c r="H22"/>
  <c r="G22"/>
  <c r="F22"/>
  <c r="E22"/>
  <c r="B22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58"/>
  <c r="S58"/>
  <c r="Q58"/>
  <c r="P58"/>
  <c r="O58"/>
  <c r="L58"/>
  <c r="I58"/>
  <c r="H58"/>
  <c r="G58"/>
  <c r="F58"/>
  <c r="E58"/>
  <c r="B58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23"/>
  <c r="S23"/>
  <c r="Q23"/>
  <c r="P23"/>
  <c r="O23"/>
  <c r="L23"/>
  <c r="I23"/>
  <c r="H23"/>
  <c r="G23"/>
  <c r="F23"/>
  <c r="E23"/>
  <c r="B23"/>
  <c r="AD44"/>
  <c r="S44"/>
  <c r="Q44"/>
  <c r="P44"/>
  <c r="O44"/>
  <c r="L44"/>
  <c r="I44"/>
  <c r="H44"/>
  <c r="G44"/>
  <c r="F44"/>
  <c r="E44"/>
  <c r="B44"/>
  <c r="AD6"/>
  <c r="S6"/>
  <c r="Q6"/>
  <c r="P6"/>
  <c r="O6"/>
  <c r="L6"/>
  <c r="I6"/>
  <c r="H6"/>
  <c r="G6"/>
  <c r="F6"/>
  <c r="E6"/>
  <c r="B6"/>
  <c r="AD135"/>
  <c r="S135"/>
  <c r="Q135"/>
  <c r="P135"/>
  <c r="O135"/>
  <c r="L135"/>
  <c r="I135"/>
  <c r="H135"/>
  <c r="G135"/>
  <c r="F135"/>
  <c r="E135"/>
  <c r="B135"/>
  <c r="AD72"/>
  <c r="S72"/>
  <c r="Q72"/>
  <c r="P72"/>
  <c r="O72"/>
  <c r="L72"/>
  <c r="I72"/>
  <c r="H72"/>
  <c r="G72"/>
  <c r="F72"/>
  <c r="E72"/>
  <c r="B72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20"/>
  <c r="S20"/>
  <c r="Q20"/>
  <c r="P20"/>
  <c r="O20"/>
  <c r="L20"/>
  <c r="I20"/>
  <c r="H20"/>
  <c r="G20"/>
  <c r="F20"/>
  <c r="E20"/>
  <c r="B20"/>
  <c r="AD68"/>
  <c r="S68"/>
  <c r="Q68"/>
  <c r="P68"/>
  <c r="O68"/>
  <c r="L68"/>
  <c r="I68"/>
  <c r="H68"/>
  <c r="G68"/>
  <c r="F68"/>
  <c r="E68"/>
  <c r="B68"/>
  <c r="AD51"/>
  <c r="S51"/>
  <c r="Q51"/>
  <c r="P51"/>
  <c r="O51"/>
  <c r="L51"/>
  <c r="I51"/>
  <c r="H51"/>
  <c r="G51"/>
  <c r="F51"/>
  <c r="E51"/>
  <c r="B5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48"/>
  <c r="S48"/>
  <c r="Q48"/>
  <c r="P48"/>
  <c r="O48"/>
  <c r="L48"/>
  <c r="I48"/>
  <c r="H48"/>
  <c r="G48"/>
  <c r="F48"/>
  <c r="E48"/>
  <c r="B48"/>
  <c r="AD60"/>
  <c r="S60"/>
  <c r="Q60"/>
  <c r="P60"/>
  <c r="O60"/>
  <c r="L60"/>
  <c r="I60"/>
  <c r="H60"/>
  <c r="G60"/>
  <c r="F60"/>
  <c r="E60"/>
  <c r="B60"/>
  <c r="AD88"/>
  <c r="S88"/>
  <c r="Q88"/>
  <c r="P88"/>
  <c r="O88"/>
  <c r="L88"/>
  <c r="I88"/>
  <c r="H88"/>
  <c r="G88"/>
  <c r="F88"/>
  <c r="E88"/>
  <c r="B88"/>
  <c r="AD32"/>
  <c r="S32"/>
  <c r="Q32"/>
  <c r="P32"/>
  <c r="O32"/>
  <c r="L32"/>
  <c r="I32"/>
  <c r="H32"/>
  <c r="G32"/>
  <c r="F32"/>
  <c r="E32"/>
  <c r="B32"/>
  <c r="AD81"/>
  <c r="S81"/>
  <c r="Q81"/>
  <c r="P81"/>
  <c r="O81"/>
  <c r="L81"/>
  <c r="I81"/>
  <c r="H81"/>
  <c r="G81"/>
  <c r="F81"/>
  <c r="E81"/>
  <c r="B81"/>
  <c r="AD124"/>
  <c r="S124"/>
  <c r="Q124"/>
  <c r="P124"/>
  <c r="O124"/>
  <c r="L124"/>
  <c r="I124"/>
  <c r="H124"/>
  <c r="G124"/>
  <c r="F124"/>
  <c r="E124"/>
  <c r="B124"/>
  <c r="AD71"/>
  <c r="S71"/>
  <c r="Q71"/>
  <c r="P71"/>
  <c r="O71"/>
  <c r="L71"/>
  <c r="I71"/>
  <c r="H71"/>
  <c r="G71"/>
  <c r="F71"/>
  <c r="E71"/>
  <c r="B71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7"/>
  <c r="S7"/>
  <c r="Q7"/>
  <c r="P7"/>
  <c r="O7"/>
  <c r="L7"/>
  <c r="I7"/>
  <c r="H7"/>
  <c r="G7"/>
  <c r="F7"/>
  <c r="E7"/>
  <c r="B7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3"/>
  <c r="S13"/>
  <c r="Q13"/>
  <c r="P13"/>
  <c r="O13"/>
  <c r="L13"/>
  <c r="I13"/>
  <c r="H13"/>
  <c r="G13"/>
  <c r="F13"/>
  <c r="E13"/>
  <c r="B13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57"/>
  <c r="S57"/>
  <c r="Q57"/>
  <c r="P57"/>
  <c r="O57"/>
  <c r="L57"/>
  <c r="I57"/>
  <c r="H57"/>
  <c r="G57"/>
  <c r="F57"/>
  <c r="E57"/>
  <c r="B57"/>
  <c r="AD110"/>
  <c r="S110"/>
  <c r="Q110"/>
  <c r="P110"/>
  <c r="O110"/>
  <c r="L110"/>
  <c r="I110"/>
  <c r="H110"/>
  <c r="G110"/>
  <c r="F110"/>
  <c r="E110"/>
  <c r="B110"/>
  <c r="AD83"/>
  <c r="S83"/>
  <c r="Q83"/>
  <c r="P83"/>
  <c r="O83"/>
  <c r="L83"/>
  <c r="I83"/>
  <c r="H83"/>
  <c r="G83"/>
  <c r="F83"/>
  <c r="E83"/>
  <c r="B83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1"/>
  <c r="S11"/>
  <c r="Q11"/>
  <c r="P11"/>
  <c r="O11"/>
  <c r="L11"/>
  <c r="I11"/>
  <c r="H11"/>
  <c r="G11"/>
  <c r="F11"/>
  <c r="E11"/>
  <c r="B11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38"/>
  <c r="S38"/>
  <c r="Q38"/>
  <c r="P38"/>
  <c r="O38"/>
  <c r="L38"/>
  <c r="I38"/>
  <c r="H38"/>
  <c r="G38"/>
  <c r="F38"/>
  <c r="E38"/>
  <c r="B38"/>
  <c r="AD104"/>
  <c r="S104"/>
  <c r="Q104"/>
  <c r="P104"/>
  <c r="O104"/>
  <c r="L104"/>
  <c r="I104"/>
  <c r="H104"/>
  <c r="G104"/>
  <c r="F104"/>
  <c r="E104"/>
  <c r="B104"/>
  <c r="AD25"/>
  <c r="S25"/>
  <c r="Q25"/>
  <c r="P25"/>
  <c r="O25"/>
  <c r="L25"/>
  <c r="I25"/>
  <c r="H25"/>
  <c r="G25"/>
  <c r="F25"/>
  <c r="E25"/>
  <c r="B25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78"/>
  <c r="S78"/>
  <c r="Q78"/>
  <c r="P78"/>
  <c r="O78"/>
  <c r="L78"/>
  <c r="I78"/>
  <c r="H78"/>
  <c r="G78"/>
  <c r="F78"/>
  <c r="E78"/>
  <c r="B78"/>
  <c r="AD15"/>
  <c r="S15"/>
  <c r="Q15"/>
  <c r="P15"/>
  <c r="O15"/>
  <c r="L15"/>
  <c r="I15"/>
  <c r="H15"/>
  <c r="G15"/>
  <c r="F15"/>
  <c r="E15"/>
  <c r="B15"/>
  <c r="AD100"/>
  <c r="S100"/>
  <c r="Q100"/>
  <c r="P100"/>
  <c r="O100"/>
  <c r="L100"/>
  <c r="I100"/>
  <c r="H100"/>
  <c r="G100"/>
  <c r="F100"/>
  <c r="E100"/>
  <c r="B100"/>
  <c r="AD9"/>
  <c r="S9"/>
  <c r="Q9"/>
  <c r="P9"/>
  <c r="O9"/>
  <c r="L9"/>
  <c r="I9"/>
  <c r="H9"/>
  <c r="G9"/>
  <c r="F9"/>
  <c r="E9"/>
  <c r="B9"/>
  <c r="AD42"/>
  <c r="S42"/>
  <c r="Q42"/>
  <c r="P42"/>
  <c r="O42"/>
  <c r="L42"/>
  <c r="I42"/>
  <c r="H42"/>
  <c r="G42"/>
  <c r="F42"/>
  <c r="E42"/>
  <c r="B42"/>
  <c r="AD54"/>
  <c r="S54"/>
  <c r="Q54"/>
  <c r="P54"/>
  <c r="O54"/>
  <c r="L54"/>
  <c r="I54"/>
  <c r="H54"/>
  <c r="G54"/>
  <c r="F54"/>
  <c r="E54"/>
  <c r="B54"/>
  <c r="AD69"/>
  <c r="S69"/>
  <c r="Q69"/>
  <c r="P69"/>
  <c r="O69"/>
  <c r="L69"/>
  <c r="I69"/>
  <c r="H69"/>
  <c r="G69"/>
  <c r="F69"/>
  <c r="E69"/>
  <c r="B69"/>
</calcChain>
</file>

<file path=xl/sharedStrings.xml><?xml version="1.0" encoding="utf-8"?>
<sst xmlns="http://schemas.openxmlformats.org/spreadsheetml/2006/main" count="1998" uniqueCount="387">
  <si>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</si>
  <si>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</si>
  <si>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</si>
  <si>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</si>
  <si>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</si>
  <si>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</si>
  <si>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</si>
  <si>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</si>
  <si>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</si>
  <si>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</si>
  <si>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</si>
  <si>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</si>
  <si>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</si>
  <si>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</si>
  <si>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</si>
  <si>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</si>
  <si>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</si>
  <si>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</si>
  <si>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</si>
  <si>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</si>
  <si>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</si>
  <si>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</si>
  <si>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</si>
  <si>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</si>
  <si>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</si>
  <si>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</si>
  <si>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</si>
  <si>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</si>
  <si>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</si>
  <si>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</si>
  <si>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</si>
  <si>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</si>
  <si>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</si>
  <si>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</si>
  <si>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</si>
  <si>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</si>
  <si>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</si>
  <si>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2017/03/13 12:05</t>
  </si>
  <si>
    <t>AITG</t>
  </si>
  <si>
    <t/>
  </si>
  <si>
    <t>200446-PG14</t>
  </si>
  <si>
    <t>MICRO CRYSTAL</t>
  </si>
  <si>
    <t>Mei.Yang</t>
  </si>
  <si>
    <t>86122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</si>
  <si>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</si>
  <si>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</si>
  <si>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</si>
  <si>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</si>
  <si>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</si>
  <si>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</si>
  <si>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</si>
  <si>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</si>
  <si>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</si>
  <si>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</si>
  <si>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F</t>
  </si>
  <si>
    <t>AO4435</t>
  </si>
  <si>
    <t>AO4447A</t>
  </si>
  <si>
    <t>AO4447AL_DELTA</t>
  </si>
  <si>
    <t>E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</si>
  <si>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</si>
  <si>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</si>
  <si>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</si>
  <si>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</si>
  <si>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</si>
  <si>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</si>
  <si>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</si>
  <si>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</si>
  <si>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</si>
  <si>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</si>
  <si>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</si>
  <si>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</si>
  <si>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</si>
  <si>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</si>
  <si>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</si>
  <si>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</si>
  <si>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</si>
  <si>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</si>
  <si>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</si>
  <si>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</si>
  <si>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</si>
  <si>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</si>
  <si>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</si>
  <si>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</si>
  <si>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</si>
  <si>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</si>
  <si>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</si>
  <si>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</si>
  <si>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</si>
  <si>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</si>
  <si>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</si>
  <si>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</si>
  <si>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</si>
  <si>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</si>
  <si>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</si>
  <si>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</si>
  <si>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</si>
  <si>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</si>
  <si>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</si>
  <si>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</si>
  <si>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</si>
  <si>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</si>
  <si>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</si>
  <si>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</si>
  <si>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</si>
  <si>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AON6268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</si>
  <si>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</si>
  <si>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</si>
  <si>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</si>
  <si>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</si>
  <si>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</si>
  <si>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</si>
  <si>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</si>
  <si>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</si>
  <si>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</si>
  <si>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</si>
  <si>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</si>
  <si>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</si>
  <si>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</si>
  <si>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</si>
  <si>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</si>
  <si>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</si>
  <si>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</si>
  <si>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</si>
  <si>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</si>
  <si>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</si>
  <si>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</si>
  <si>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</si>
  <si>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</si>
  <si>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</si>
  <si>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</si>
  <si>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</si>
  <si>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</si>
  <si>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</si>
  <si>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</si>
  <si>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</si>
  <si>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BC417143B-GIQN-E4</t>
  </si>
  <si>
    <t>CSR</t>
  </si>
  <si>
    <t>BC57E687C-GITB-E4</t>
  </si>
  <si>
    <t>CS9729GB</t>
  </si>
  <si>
    <t>RICHTEK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</si>
  <si>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</si>
  <si>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</si>
  <si>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</si>
  <si>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</si>
  <si>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</si>
  <si>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</si>
  <si>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</si>
  <si>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Gillian</t>
  </si>
  <si>
    <t>DAS07-Z</t>
  </si>
  <si>
    <t>DAS09-Z</t>
  </si>
  <si>
    <t>EMMC04G-M627-A01</t>
  </si>
  <si>
    <t>KINGSTON</t>
  </si>
  <si>
    <t>EMMC08G-M325-A01</t>
  </si>
  <si>
    <t>EMMC08G-M325-B52</t>
  </si>
  <si>
    <t>EMMC08G-M325-B53</t>
  </si>
  <si>
    <t>EV8000ILPT</t>
  </si>
  <si>
    <t>SEMTECH</t>
  </si>
  <si>
    <t>GN1090-WP</t>
  </si>
  <si>
    <t>GN1157-INE3</t>
  </si>
  <si>
    <t>GN1157BINTE3Z</t>
  </si>
  <si>
    <t>GN1158-INE3</t>
  </si>
  <si>
    <t>GN1159-INE3</t>
  </si>
  <si>
    <t>GN1190-WP</t>
  </si>
  <si>
    <t>GN2104R3BINE3</t>
  </si>
  <si>
    <t>GN2105-IBE3</t>
  </si>
  <si>
    <t>GN25L95C-QFN-TR</t>
  </si>
  <si>
    <t>GS2961-IBE3</t>
  </si>
  <si>
    <t>GS2978-CTE3</t>
  </si>
  <si>
    <t>HR1000AGS-Z</t>
  </si>
  <si>
    <t>HR1001BGS-Z</t>
  </si>
  <si>
    <t>LC03-6.TBT</t>
  </si>
  <si>
    <t>LCDA15C-6.TBT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</si>
  <si>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</si>
  <si>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</si>
  <si>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</si>
  <si>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</si>
  <si>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</si>
  <si>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</si>
  <si>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</si>
  <si>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</si>
  <si>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</si>
  <si>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</si>
  <si>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</si>
  <si>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</si>
  <si>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</si>
  <si>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</si>
  <si>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</si>
  <si>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</si>
  <si>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</si>
  <si>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</si>
  <si>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</si>
  <si>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</si>
  <si>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</si>
  <si>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</si>
  <si>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</si>
  <si>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</si>
  <si>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MP1605GTF-Z</t>
  </si>
  <si>
    <t>MP1652GTF-Z</t>
  </si>
  <si>
    <t>MP1653GTF-Z</t>
  </si>
  <si>
    <t>MP1653HGTF-Z</t>
  </si>
  <si>
    <t>MP174GS-Z</t>
  </si>
  <si>
    <t>MP18021HQ-A-LF-Z</t>
  </si>
  <si>
    <t>MP1907AGQ-Z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</si>
  <si>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</si>
  <si>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</si>
  <si>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</si>
  <si>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</si>
  <si>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</si>
  <si>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</si>
  <si>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</si>
  <si>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</si>
  <si>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</si>
  <si>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</si>
  <si>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</si>
  <si>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</si>
  <si>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</si>
  <si>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</si>
  <si>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MP2234SGJ-Z</t>
  </si>
  <si>
    <t>MP2259DJ-LF-Z</t>
  </si>
  <si>
    <t>MP2307DN-LF-Z</t>
  </si>
  <si>
    <t>MP2313GJ-Z</t>
  </si>
  <si>
    <t>MP2314GJ-Z</t>
  </si>
  <si>
    <t>MP2314SGJ-Z</t>
  </si>
  <si>
    <t>MP2315GJ-Z</t>
  </si>
  <si>
    <t>MP2315SGJ-Z</t>
  </si>
  <si>
    <t>MP2316GD-Z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</si>
  <si>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</si>
  <si>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</si>
  <si>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</si>
  <si>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</si>
  <si>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</si>
  <si>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</si>
  <si>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</si>
  <si>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</si>
  <si>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</si>
  <si>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</si>
  <si>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</si>
  <si>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</si>
  <si>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</si>
  <si>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</si>
  <si>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</si>
  <si>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</si>
  <si>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</si>
  <si>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</si>
  <si>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</si>
  <si>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</si>
  <si>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</si>
  <si>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</si>
  <si>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</si>
  <si>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</si>
  <si>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</si>
  <si>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</si>
  <si>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</si>
  <si>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</si>
  <si>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</si>
  <si>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</si>
  <si>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</si>
  <si>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</si>
  <si>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</si>
  <si>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</si>
  <si>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</si>
  <si>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MP6922AGN-Z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</si>
  <si>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</si>
  <si>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</si>
  <si>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</si>
  <si>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</si>
  <si>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</si>
  <si>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</si>
  <si>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</si>
  <si>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</si>
  <si>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</si>
  <si>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MP8756GD-Z</t>
  </si>
  <si>
    <t>MP8759GD-Z</t>
  </si>
  <si>
    <t>MP8765GQ-Z</t>
  </si>
  <si>
    <t>MP8904DD-LF-Z</t>
  </si>
  <si>
    <t>MP9189GQ-Z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</si>
  <si>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</si>
  <si>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</si>
  <si>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</si>
  <si>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</si>
  <si>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</si>
  <si>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</si>
  <si>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</si>
  <si>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</si>
  <si>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</si>
  <si>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</si>
  <si>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</si>
  <si>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</si>
  <si>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</si>
  <si>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</si>
  <si>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</si>
  <si>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</si>
  <si>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</si>
  <si>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</si>
  <si>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</si>
  <si>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</si>
  <si>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</si>
  <si>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</si>
  <si>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</si>
  <si>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</si>
  <si>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</si>
  <si>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</si>
  <si>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</si>
  <si>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</si>
  <si>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</si>
  <si>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</si>
  <si>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</si>
  <si>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</si>
  <si>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</si>
  <si>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</si>
  <si>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</si>
  <si>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</si>
  <si>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</si>
  <si>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</si>
  <si>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</si>
  <si>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</si>
  <si>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</si>
  <si>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</si>
  <si>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</si>
  <si>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</si>
  <si>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</si>
  <si>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</si>
  <si>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RT2516GSP</t>
  </si>
  <si>
    <t>RT7231GQW</t>
  </si>
  <si>
    <t>RT7297AHZSP</t>
  </si>
  <si>
    <t>RT8020GQW</t>
  </si>
  <si>
    <t>RT8058GQW</t>
  </si>
  <si>
    <t>RT8064ZQW</t>
  </si>
  <si>
    <t>RT8096AHGJ5</t>
  </si>
  <si>
    <t>RT8097AHGE</t>
  </si>
  <si>
    <t>RT9040GQW(2)</t>
  </si>
  <si>
    <t>RT9045GSP</t>
  </si>
  <si>
    <t>RT9053AGB</t>
  </si>
  <si>
    <t>RT9161A-33GX</t>
  </si>
  <si>
    <t>RT9166A-18PG</t>
  </si>
  <si>
    <t>RT9173APM5</t>
  </si>
  <si>
    <t>RT9173CPSP</t>
  </si>
  <si>
    <t>RT9173PS</t>
  </si>
  <si>
    <t>RT9183-25PG</t>
  </si>
  <si>
    <t>RT9183HPS</t>
  </si>
  <si>
    <t>RT9186AGQV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</si>
  <si>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</si>
  <si>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</si>
  <si>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</si>
  <si>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</si>
  <si>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</si>
  <si>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</si>
  <si>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</si>
  <si>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</si>
  <si>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</si>
  <si>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</si>
  <si>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</si>
  <si>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</si>
  <si>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</si>
  <si>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</si>
  <si>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</si>
  <si>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</si>
  <si>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SC1592IMTRT</t>
  </si>
  <si>
    <t>SC174MLTRT</t>
  </si>
  <si>
    <t>SC183CULTRT</t>
  </si>
  <si>
    <t>SC185BULTRT</t>
  </si>
  <si>
    <t>SC195FULTRT</t>
  </si>
  <si>
    <t>SC21150AVCSTRT</t>
  </si>
  <si>
    <t>SC21150CVCSTRT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</si>
  <si>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</si>
  <si>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</si>
  <si>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</si>
  <si>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</si>
  <si>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</si>
  <si>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</si>
  <si>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</si>
  <si>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SC508ULTRT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</si>
  <si>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</si>
  <si>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</si>
  <si>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</si>
  <si>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</si>
  <si>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</si>
  <si>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</si>
  <si>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</si>
  <si>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</si>
  <si>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SR05.TCT</t>
  </si>
  <si>
    <t>SRV05-4.TCT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</si>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</sst>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4" totalsRowShown="0" dataDxfId="35" tableBorderDxfId="34">
  <autoFilter ref="B3:AI334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4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8773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149</v>
      </c>
      <c r="D4" s="14" t="s">
        <v>146</v>
      </c>
      <c r="E4" s="15">
        <f t="shared" ref="E4:E67" si="1">IF(AA4=0,"前八週無拉料",ROUND(M4/AA4,1))</f>
        <v>30.8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21.4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2100000</v>
      </c>
      <c r="K4" s="17">
        <v>500000</v>
      </c>
      <c r="L4" s="25" t="str">
        <f>IFERROR(VLOOKUP(C4,#REF!,11,FALSE),"")</f>
        <v/>
      </c>
      <c r="M4" s="17">
        <v>3030102</v>
      </c>
      <c r="N4" s="18" t="s">
        <v>147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2439750</v>
      </c>
      <c r="U4" s="17">
        <v>0</v>
      </c>
      <c r="V4" s="17">
        <v>590352</v>
      </c>
      <c r="W4" s="17">
        <v>0</v>
      </c>
      <c r="X4" s="20">
        <v>5130102</v>
      </c>
      <c r="Y4" s="16">
        <v>52.2</v>
      </c>
      <c r="Z4" s="21" t="s">
        <v>39</v>
      </c>
      <c r="AA4" s="20">
        <v>98314</v>
      </c>
      <c r="AB4" s="17" t="s">
        <v>39</v>
      </c>
      <c r="AC4" s="22" t="s">
        <v>58</v>
      </c>
      <c r="AD4" s="23" t="str">
        <f t="shared" ref="AD4:AD67" si="5">IF($AC4="E","E",IF($AC4="F","F",IF($AC4&lt;0.5,50,IF($AC4&lt;2,100,150))))</f>
        <v>E</v>
      </c>
      <c r="AE4" s="17" t="s">
        <v>39</v>
      </c>
      <c r="AF4" s="17" t="s">
        <v>39</v>
      </c>
      <c r="AG4" s="17" t="s">
        <v>39</v>
      </c>
      <c r="AH4" s="17" t="s">
        <v>39</v>
      </c>
      <c r="AI4" s="14" t="s">
        <v>43</v>
      </c>
    </row>
    <row r="5" spans="1:35" ht="16.5" customHeight="1">
      <c r="A5">
        <v>935</v>
      </c>
      <c r="B5" s="12" t="str">
        <f t="shared" si="0"/>
        <v>OverStock</v>
      </c>
      <c r="C5" s="13" t="s">
        <v>158</v>
      </c>
      <c r="D5" s="14" t="s">
        <v>156</v>
      </c>
      <c r="E5" s="15">
        <f t="shared" si="1"/>
        <v>14</v>
      </c>
      <c r="F5" s="16">
        <f t="shared" si="2"/>
        <v>8.6999999999999993</v>
      </c>
      <c r="G5" s="16">
        <f t="shared" si="3"/>
        <v>14.4</v>
      </c>
      <c r="H5" s="16">
        <f t="shared" si="4"/>
        <v>9</v>
      </c>
      <c r="I5" s="25" t="str">
        <f>IFERROR(VLOOKUP(C5,#REF!,8,FALSE),"")</f>
        <v/>
      </c>
      <c r="J5" s="17">
        <v>247450</v>
      </c>
      <c r="K5" s="17">
        <v>198450</v>
      </c>
      <c r="L5" s="25" t="str">
        <f>IFERROR(VLOOKUP(C5,#REF!,11,FALSE),"")</f>
        <v/>
      </c>
      <c r="M5" s="17">
        <v>240100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240100</v>
      </c>
      <c r="U5" s="17">
        <v>0</v>
      </c>
      <c r="V5" s="17">
        <v>0</v>
      </c>
      <c r="W5" s="17">
        <v>0</v>
      </c>
      <c r="X5" s="20">
        <v>487550</v>
      </c>
      <c r="Y5" s="16">
        <v>28.4</v>
      </c>
      <c r="Z5" s="21">
        <v>17.7</v>
      </c>
      <c r="AA5" s="20">
        <v>17150</v>
      </c>
      <c r="AB5" s="17">
        <v>27476</v>
      </c>
      <c r="AC5" s="22">
        <v>1.6</v>
      </c>
      <c r="AD5" s="23">
        <f t="shared" si="5"/>
        <v>100</v>
      </c>
      <c r="AE5" s="17">
        <v>84582</v>
      </c>
      <c r="AF5" s="17">
        <v>150156</v>
      </c>
      <c r="AG5" s="17">
        <v>141977</v>
      </c>
      <c r="AH5" s="17">
        <v>81750</v>
      </c>
      <c r="AI5" s="14" t="s">
        <v>43</v>
      </c>
    </row>
    <row r="6" spans="1:35" ht="16.5" customHeight="1">
      <c r="A6">
        <v>4482</v>
      </c>
      <c r="B6" s="12" t="str">
        <f t="shared" si="0"/>
        <v>OverStock</v>
      </c>
      <c r="C6" s="13" t="s">
        <v>106</v>
      </c>
      <c r="D6" s="14" t="s">
        <v>45</v>
      </c>
      <c r="E6" s="15">
        <f t="shared" si="1"/>
        <v>22.6</v>
      </c>
      <c r="F6" s="16">
        <f t="shared" si="2"/>
        <v>20.5</v>
      </c>
      <c r="G6" s="16">
        <f t="shared" si="3"/>
        <v>11.8</v>
      </c>
      <c r="H6" s="16">
        <f t="shared" si="4"/>
        <v>10.7</v>
      </c>
      <c r="I6" s="25" t="str">
        <f>IFERROR(VLOOKUP(C6,#REF!,8,FALSE),"")</f>
        <v/>
      </c>
      <c r="J6" s="17">
        <v>399000</v>
      </c>
      <c r="K6" s="17">
        <v>318000</v>
      </c>
      <c r="L6" s="25" t="str">
        <f>IFERROR(VLOOKUP(C6,#REF!,11,FALSE),"")</f>
        <v/>
      </c>
      <c r="M6" s="17">
        <v>766900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552000</v>
      </c>
      <c r="U6" s="17">
        <v>120000</v>
      </c>
      <c r="V6" s="17">
        <v>94900</v>
      </c>
      <c r="W6" s="17">
        <v>0</v>
      </c>
      <c r="X6" s="20">
        <v>1165900</v>
      </c>
      <c r="Y6" s="16">
        <v>75.099999999999994</v>
      </c>
      <c r="Z6" s="21">
        <v>68</v>
      </c>
      <c r="AA6" s="20">
        <v>33881</v>
      </c>
      <c r="AB6" s="17">
        <v>37444</v>
      </c>
      <c r="AC6" s="22">
        <v>1.1000000000000001</v>
      </c>
      <c r="AD6" s="23">
        <f t="shared" si="5"/>
        <v>100</v>
      </c>
      <c r="AE6" s="17">
        <v>117000</v>
      </c>
      <c r="AF6" s="17">
        <v>200000</v>
      </c>
      <c r="AG6" s="17">
        <v>120000</v>
      </c>
      <c r="AH6" s="17">
        <v>100000</v>
      </c>
      <c r="AI6" s="14" t="s">
        <v>43</v>
      </c>
    </row>
    <row r="7" spans="1:35" ht="16.5" customHeight="1">
      <c r="A7">
        <v>937</v>
      </c>
      <c r="B7" s="12" t="str">
        <f t="shared" si="0"/>
        <v>OverStock</v>
      </c>
      <c r="C7" s="13" t="s">
        <v>80</v>
      </c>
      <c r="D7" s="14" t="s">
        <v>45</v>
      </c>
      <c r="E7" s="15">
        <f t="shared" si="1"/>
        <v>57.6</v>
      </c>
      <c r="F7" s="16">
        <f t="shared" si="2"/>
        <v>66.5</v>
      </c>
      <c r="G7" s="16">
        <f t="shared" si="3"/>
        <v>84.4</v>
      </c>
      <c r="H7" s="16">
        <f t="shared" si="4"/>
        <v>97.5</v>
      </c>
      <c r="I7" s="25" t="str">
        <f>IFERROR(VLOOKUP(C7,#REF!,8,FALSE),"")</f>
        <v/>
      </c>
      <c r="J7" s="17">
        <v>1030000</v>
      </c>
      <c r="K7" s="17">
        <v>890000</v>
      </c>
      <c r="L7" s="25" t="str">
        <f>IFERROR(VLOOKUP(C7,#REF!,11,FALSE),"")</f>
        <v/>
      </c>
      <c r="M7" s="17">
        <v>702606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610000</v>
      </c>
      <c r="U7" s="17">
        <v>0</v>
      </c>
      <c r="V7" s="17">
        <v>92606</v>
      </c>
      <c r="W7" s="17">
        <v>0</v>
      </c>
      <c r="X7" s="20">
        <v>1732606</v>
      </c>
      <c r="Y7" s="16">
        <v>424.2</v>
      </c>
      <c r="Z7" s="21">
        <v>490.3</v>
      </c>
      <c r="AA7" s="20">
        <v>12206</v>
      </c>
      <c r="AB7" s="17">
        <v>10560</v>
      </c>
      <c r="AC7" s="22">
        <v>0.9</v>
      </c>
      <c r="AD7" s="23">
        <f t="shared" si="5"/>
        <v>100</v>
      </c>
      <c r="AE7" s="17">
        <v>26742</v>
      </c>
      <c r="AF7" s="17">
        <v>44422</v>
      </c>
      <c r="AG7" s="17">
        <v>33710</v>
      </c>
      <c r="AH7" s="17">
        <v>14256</v>
      </c>
      <c r="AI7" s="14" t="s">
        <v>43</v>
      </c>
    </row>
    <row r="8" spans="1:35" ht="16.5" customHeight="1">
      <c r="A8">
        <v>3368</v>
      </c>
      <c r="B8" s="12" t="str">
        <f t="shared" si="0"/>
        <v>OverStock</v>
      </c>
      <c r="C8" s="13" t="s">
        <v>262</v>
      </c>
      <c r="D8" s="14" t="s">
        <v>146</v>
      </c>
      <c r="E8" s="15">
        <f t="shared" si="1"/>
        <v>25.5</v>
      </c>
      <c r="F8" s="16">
        <f t="shared" si="2"/>
        <v>9.3000000000000007</v>
      </c>
      <c r="G8" s="16">
        <f t="shared" si="3"/>
        <v>30.8</v>
      </c>
      <c r="H8" s="16">
        <f t="shared" si="4"/>
        <v>11.2</v>
      </c>
      <c r="I8" s="25" t="str">
        <f>IFERROR(VLOOKUP(C8,#REF!,8,FALSE),"")</f>
        <v/>
      </c>
      <c r="J8" s="17">
        <v>220000</v>
      </c>
      <c r="K8" s="17">
        <v>140000</v>
      </c>
      <c r="L8" s="25" t="str">
        <f>IFERROR(VLOOKUP(C8,#REF!,11,FALSE),"")</f>
        <v/>
      </c>
      <c r="M8" s="17">
        <v>182400</v>
      </c>
      <c r="N8" s="18" t="s">
        <v>147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182400</v>
      </c>
      <c r="U8" s="17">
        <v>0</v>
      </c>
      <c r="V8" s="17">
        <v>0</v>
      </c>
      <c r="W8" s="17">
        <v>0</v>
      </c>
      <c r="X8" s="20">
        <v>402400</v>
      </c>
      <c r="Y8" s="16">
        <v>56.4</v>
      </c>
      <c r="Z8" s="21">
        <v>20.399999999999999</v>
      </c>
      <c r="AA8" s="20">
        <v>7140</v>
      </c>
      <c r="AB8" s="17">
        <v>19701</v>
      </c>
      <c r="AC8" s="22">
        <v>2.8</v>
      </c>
      <c r="AD8" s="23">
        <f t="shared" si="5"/>
        <v>150</v>
      </c>
      <c r="AE8" s="17">
        <v>82962</v>
      </c>
      <c r="AF8" s="17">
        <v>82340</v>
      </c>
      <c r="AG8" s="17">
        <v>93900</v>
      </c>
      <c r="AH8" s="17">
        <v>102500</v>
      </c>
      <c r="AI8" s="14" t="s">
        <v>43</v>
      </c>
    </row>
    <row r="9" spans="1:35" ht="16.5" customHeight="1">
      <c r="A9">
        <v>3367</v>
      </c>
      <c r="B9" s="12" t="str">
        <f t="shared" si="0"/>
        <v>OverStock</v>
      </c>
      <c r="C9" s="13" t="s">
        <v>48</v>
      </c>
      <c r="D9" s="14" t="s">
        <v>45</v>
      </c>
      <c r="E9" s="15">
        <f t="shared" si="1"/>
        <v>57.8</v>
      </c>
      <c r="F9" s="16">
        <f t="shared" si="2"/>
        <v>35.700000000000003</v>
      </c>
      <c r="G9" s="16">
        <f t="shared" si="3"/>
        <v>119.4</v>
      </c>
      <c r="H9" s="16">
        <f t="shared" si="4"/>
        <v>73.8</v>
      </c>
      <c r="I9" s="25" t="str">
        <f>IFERROR(VLOOKUP(C9,#REF!,8,FALSE),"")</f>
        <v/>
      </c>
      <c r="J9" s="17">
        <v>3066000</v>
      </c>
      <c r="K9" s="17">
        <v>630000</v>
      </c>
      <c r="L9" s="25" t="str">
        <f>IFERROR(VLOOKUP(C9,#REF!,11,FALSE),"")</f>
        <v/>
      </c>
      <c r="M9" s="17">
        <v>1483507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1116000</v>
      </c>
      <c r="U9" s="17">
        <v>0</v>
      </c>
      <c r="V9" s="17">
        <v>367507</v>
      </c>
      <c r="W9" s="17">
        <v>0</v>
      </c>
      <c r="X9" s="20">
        <v>4549507</v>
      </c>
      <c r="Y9" s="16">
        <v>625.6</v>
      </c>
      <c r="Z9" s="21">
        <v>386.9</v>
      </c>
      <c r="AA9" s="20">
        <v>25687</v>
      </c>
      <c r="AB9" s="17">
        <v>41529</v>
      </c>
      <c r="AC9" s="22">
        <v>1.6</v>
      </c>
      <c r="AD9" s="23">
        <f t="shared" si="5"/>
        <v>100</v>
      </c>
      <c r="AE9" s="17">
        <v>134291</v>
      </c>
      <c r="AF9" s="17">
        <v>160668</v>
      </c>
      <c r="AG9" s="17">
        <v>95034</v>
      </c>
      <c r="AH9" s="17">
        <v>40490</v>
      </c>
      <c r="AI9" s="14" t="s">
        <v>43</v>
      </c>
    </row>
    <row r="10" spans="1:35" ht="16.5" customHeight="1">
      <c r="A10">
        <v>940</v>
      </c>
      <c r="B10" s="12" t="str">
        <f t="shared" si="0"/>
        <v>OverStock</v>
      </c>
      <c r="C10" s="13" t="s">
        <v>125</v>
      </c>
      <c r="D10" s="14" t="s">
        <v>45</v>
      </c>
      <c r="E10" s="15">
        <f t="shared" si="1"/>
        <v>43.9</v>
      </c>
      <c r="F10" s="16">
        <f t="shared" si="2"/>
        <v>60.3</v>
      </c>
      <c r="G10" s="16">
        <f t="shared" si="3"/>
        <v>52.3</v>
      </c>
      <c r="H10" s="16">
        <f t="shared" si="4"/>
        <v>71.900000000000006</v>
      </c>
      <c r="I10" s="25" t="str">
        <f>IFERROR(VLOOKUP(C10,#REF!,8,FALSE),"")</f>
        <v/>
      </c>
      <c r="J10" s="17">
        <v>97000</v>
      </c>
      <c r="K10" s="17">
        <v>20000</v>
      </c>
      <c r="L10" s="25" t="str">
        <f>IFERROR(VLOOKUP(C10,#REF!,11,FALSE),"")</f>
        <v/>
      </c>
      <c r="M10" s="17">
        <v>81370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68000</v>
      </c>
      <c r="U10" s="17">
        <v>11000</v>
      </c>
      <c r="V10" s="17">
        <v>2370</v>
      </c>
      <c r="W10" s="17">
        <v>0</v>
      </c>
      <c r="X10" s="20">
        <v>178370</v>
      </c>
      <c r="Y10" s="16">
        <v>208.5</v>
      </c>
      <c r="Z10" s="21">
        <v>286.2</v>
      </c>
      <c r="AA10" s="20">
        <v>1853</v>
      </c>
      <c r="AB10" s="17">
        <v>1350</v>
      </c>
      <c r="AC10" s="22">
        <v>0.7</v>
      </c>
      <c r="AD10" s="23">
        <f t="shared" si="5"/>
        <v>100</v>
      </c>
      <c r="AE10" s="17">
        <v>2143</v>
      </c>
      <c r="AF10" s="17">
        <v>10000</v>
      </c>
      <c r="AG10" s="17">
        <v>15000</v>
      </c>
      <c r="AH10" s="17">
        <v>15330</v>
      </c>
      <c r="AI10" s="14" t="s">
        <v>43</v>
      </c>
    </row>
    <row r="11" spans="1:35" ht="16.5" customHeight="1">
      <c r="A11">
        <v>941</v>
      </c>
      <c r="B11" s="12" t="str">
        <f t="shared" si="0"/>
        <v>OverStock</v>
      </c>
      <c r="C11" s="13" t="s">
        <v>63</v>
      </c>
      <c r="D11" s="14" t="s">
        <v>45</v>
      </c>
      <c r="E11" s="15">
        <f t="shared" si="1"/>
        <v>37.4</v>
      </c>
      <c r="F11" s="16">
        <f t="shared" si="2"/>
        <v>307.89999999999998</v>
      </c>
      <c r="G11" s="16">
        <f t="shared" si="3"/>
        <v>65.400000000000006</v>
      </c>
      <c r="H11" s="16">
        <f t="shared" si="4"/>
        <v>538.6</v>
      </c>
      <c r="I11" s="25" t="str">
        <f>IFERROR(VLOOKUP(C11,#REF!,8,FALSE),"")</f>
        <v/>
      </c>
      <c r="J11" s="17">
        <v>537000</v>
      </c>
      <c r="K11" s="17">
        <v>12000</v>
      </c>
      <c r="L11" s="25" t="str">
        <f>IFERROR(VLOOKUP(C11,#REF!,11,FALSE),"")</f>
        <v/>
      </c>
      <c r="M11" s="17">
        <v>306996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240000</v>
      </c>
      <c r="U11" s="17">
        <v>0</v>
      </c>
      <c r="V11" s="17">
        <v>66996</v>
      </c>
      <c r="W11" s="17">
        <v>0</v>
      </c>
      <c r="X11" s="20">
        <v>843996</v>
      </c>
      <c r="Y11" s="16">
        <v>731.9</v>
      </c>
      <c r="Z11" s="21">
        <v>6028.1</v>
      </c>
      <c r="AA11" s="20">
        <v>8212</v>
      </c>
      <c r="AB11" s="17">
        <v>997</v>
      </c>
      <c r="AC11" s="22">
        <v>0.1</v>
      </c>
      <c r="AD11" s="23">
        <f t="shared" si="5"/>
        <v>50</v>
      </c>
      <c r="AE11" s="17">
        <v>8972</v>
      </c>
      <c r="AF11" s="17">
        <v>0</v>
      </c>
      <c r="AG11" s="17">
        <v>0</v>
      </c>
      <c r="AH11" s="17">
        <v>0</v>
      </c>
      <c r="AI11" s="14" t="s">
        <v>43</v>
      </c>
    </row>
    <row r="12" spans="1:35" ht="16.5" customHeight="1">
      <c r="A12">
        <v>942</v>
      </c>
      <c r="B12" s="12" t="str">
        <f t="shared" si="0"/>
        <v>OverStock</v>
      </c>
      <c r="C12" s="13" t="s">
        <v>253</v>
      </c>
      <c r="D12" s="14" t="s">
        <v>146</v>
      </c>
      <c r="E12" s="15">
        <f t="shared" si="1"/>
        <v>17.899999999999999</v>
      </c>
      <c r="F12" s="16">
        <f t="shared" si="2"/>
        <v>13.5</v>
      </c>
      <c r="G12" s="16">
        <f t="shared" si="3"/>
        <v>12.5</v>
      </c>
      <c r="H12" s="16">
        <f t="shared" si="4"/>
        <v>9.4</v>
      </c>
      <c r="I12" s="25" t="str">
        <f>IFERROR(VLOOKUP(C12,#REF!,8,FALSE),"")</f>
        <v/>
      </c>
      <c r="J12" s="17">
        <v>60000</v>
      </c>
      <c r="K12" s="17">
        <v>60000</v>
      </c>
      <c r="L12" s="25" t="str">
        <f>IFERROR(VLOOKUP(C12,#REF!,11,FALSE),"")</f>
        <v/>
      </c>
      <c r="M12" s="17">
        <v>86467</v>
      </c>
      <c r="N12" s="18" t="s">
        <v>147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50000</v>
      </c>
      <c r="U12" s="17">
        <v>0</v>
      </c>
      <c r="V12" s="17">
        <v>36467</v>
      </c>
      <c r="W12" s="17">
        <v>0</v>
      </c>
      <c r="X12" s="20">
        <v>146467</v>
      </c>
      <c r="Y12" s="16">
        <v>30.4</v>
      </c>
      <c r="Z12" s="21">
        <v>22.8</v>
      </c>
      <c r="AA12" s="20">
        <v>4818</v>
      </c>
      <c r="AB12" s="17">
        <v>6415</v>
      </c>
      <c r="AC12" s="22">
        <v>1.3</v>
      </c>
      <c r="AD12" s="23">
        <f t="shared" si="5"/>
        <v>100</v>
      </c>
      <c r="AE12" s="17">
        <v>31330</v>
      </c>
      <c r="AF12" s="17">
        <v>22612</v>
      </c>
      <c r="AG12" s="17">
        <v>21959</v>
      </c>
      <c r="AH12" s="17">
        <v>19430</v>
      </c>
      <c r="AI12" s="14" t="s">
        <v>43</v>
      </c>
    </row>
    <row r="13" spans="1:35" ht="16.5" customHeight="1">
      <c r="A13">
        <v>8775</v>
      </c>
      <c r="B13" s="12" t="str">
        <f t="shared" si="0"/>
        <v>OverStock</v>
      </c>
      <c r="C13" s="13" t="s">
        <v>77</v>
      </c>
      <c r="D13" s="14" t="s">
        <v>45</v>
      </c>
      <c r="E13" s="15">
        <f t="shared" si="1"/>
        <v>179.3</v>
      </c>
      <c r="F13" s="16">
        <f t="shared" si="2"/>
        <v>177.9</v>
      </c>
      <c r="G13" s="16">
        <f t="shared" si="3"/>
        <v>21.5</v>
      </c>
      <c r="H13" s="16">
        <f t="shared" si="4"/>
        <v>21.3</v>
      </c>
      <c r="I13" s="25" t="str">
        <f>IFERROR(VLOOKUP(C13,#REF!,8,FALSE),"")</f>
        <v/>
      </c>
      <c r="J13" s="17">
        <v>16800</v>
      </c>
      <c r="K13" s="17">
        <v>16800</v>
      </c>
      <c r="L13" s="25" t="str">
        <f>IFERROR(VLOOKUP(C13,#REF!,11,FALSE),"")</f>
        <v/>
      </c>
      <c r="M13" s="17">
        <v>140175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123200</v>
      </c>
      <c r="U13" s="17">
        <v>0</v>
      </c>
      <c r="V13" s="17">
        <v>16975</v>
      </c>
      <c r="W13" s="17">
        <v>0</v>
      </c>
      <c r="X13" s="20">
        <v>156975</v>
      </c>
      <c r="Y13" s="16">
        <v>390</v>
      </c>
      <c r="Z13" s="21">
        <v>387</v>
      </c>
      <c r="AA13" s="20">
        <v>782</v>
      </c>
      <c r="AB13" s="17">
        <v>788</v>
      </c>
      <c r="AC13" s="22">
        <v>1</v>
      </c>
      <c r="AD13" s="23">
        <f t="shared" si="5"/>
        <v>100</v>
      </c>
      <c r="AE13" s="17">
        <v>0</v>
      </c>
      <c r="AF13" s="17">
        <v>4932</v>
      </c>
      <c r="AG13" s="17">
        <v>2160</v>
      </c>
      <c r="AH13" s="17">
        <v>0</v>
      </c>
      <c r="AI13" s="14" t="s">
        <v>43</v>
      </c>
    </row>
    <row r="14" spans="1:35" ht="16.5" customHeight="1">
      <c r="A14">
        <v>3364</v>
      </c>
      <c r="B14" s="12" t="str">
        <f t="shared" si="0"/>
        <v>OverStock</v>
      </c>
      <c r="C14" s="13" t="s">
        <v>227</v>
      </c>
      <c r="D14" s="14" t="s">
        <v>146</v>
      </c>
      <c r="E14" s="15">
        <f t="shared" si="1"/>
        <v>26.2</v>
      </c>
      <c r="F14" s="16">
        <f t="shared" si="2"/>
        <v>16.5</v>
      </c>
      <c r="G14" s="16">
        <f t="shared" si="3"/>
        <v>16.600000000000001</v>
      </c>
      <c r="H14" s="16">
        <f t="shared" si="4"/>
        <v>10.5</v>
      </c>
      <c r="I14" s="25" t="str">
        <f>IFERROR(VLOOKUP(C14,#REF!,8,FALSE),"")</f>
        <v/>
      </c>
      <c r="J14" s="17">
        <v>80000</v>
      </c>
      <c r="K14" s="17">
        <v>60000</v>
      </c>
      <c r="L14" s="25" t="str">
        <f>IFERROR(VLOOKUP(C14,#REF!,11,FALSE),"")</f>
        <v/>
      </c>
      <c r="M14" s="17">
        <v>125985</v>
      </c>
      <c r="N14" s="18" t="s">
        <v>147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84000</v>
      </c>
      <c r="U14" s="17">
        <v>0</v>
      </c>
      <c r="V14" s="17">
        <v>41985</v>
      </c>
      <c r="W14" s="17">
        <v>0</v>
      </c>
      <c r="X14" s="20">
        <v>205985</v>
      </c>
      <c r="Y14" s="16">
        <v>42.8</v>
      </c>
      <c r="Z14" s="21">
        <v>26.9</v>
      </c>
      <c r="AA14" s="20">
        <v>4810</v>
      </c>
      <c r="AB14" s="17">
        <v>7654</v>
      </c>
      <c r="AC14" s="22">
        <v>1.6</v>
      </c>
      <c r="AD14" s="23">
        <f t="shared" si="5"/>
        <v>100</v>
      </c>
      <c r="AE14" s="17">
        <v>50946</v>
      </c>
      <c r="AF14" s="17">
        <v>16318</v>
      </c>
      <c r="AG14" s="17">
        <v>38316</v>
      </c>
      <c r="AH14" s="17">
        <v>37584</v>
      </c>
      <c r="AI14" s="14" t="s">
        <v>43</v>
      </c>
    </row>
    <row r="15" spans="1:35" ht="16.5" customHeight="1">
      <c r="A15">
        <v>5131</v>
      </c>
      <c r="B15" s="12" t="str">
        <f t="shared" si="0"/>
        <v>OverStock</v>
      </c>
      <c r="C15" s="13" t="s">
        <v>50</v>
      </c>
      <c r="D15" s="14" t="s">
        <v>45</v>
      </c>
      <c r="E15" s="15">
        <f t="shared" si="1"/>
        <v>104.9</v>
      </c>
      <c r="F15" s="16">
        <f t="shared" si="2"/>
        <v>89.8</v>
      </c>
      <c r="G15" s="16">
        <f t="shared" si="3"/>
        <v>33.5</v>
      </c>
      <c r="H15" s="16">
        <f t="shared" si="4"/>
        <v>28.7</v>
      </c>
      <c r="I15" s="25" t="str">
        <f>IFERROR(VLOOKUP(C15,#REF!,8,FALSE),"")</f>
        <v/>
      </c>
      <c r="J15" s="17">
        <v>327000</v>
      </c>
      <c r="K15" s="17">
        <v>57000</v>
      </c>
      <c r="L15" s="25" t="str">
        <f>IFERROR(VLOOKUP(C15,#REF!,11,FALSE),"")</f>
        <v/>
      </c>
      <c r="M15" s="17">
        <v>1024977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887100</v>
      </c>
      <c r="U15" s="17">
        <v>18000</v>
      </c>
      <c r="V15" s="17">
        <v>119877</v>
      </c>
      <c r="W15" s="17">
        <v>0</v>
      </c>
      <c r="X15" s="20">
        <v>1351977</v>
      </c>
      <c r="Y15" s="16">
        <v>359.1</v>
      </c>
      <c r="Z15" s="21">
        <v>307.5</v>
      </c>
      <c r="AA15" s="20">
        <v>9771</v>
      </c>
      <c r="AB15" s="17">
        <v>11411</v>
      </c>
      <c r="AC15" s="22">
        <v>1.2</v>
      </c>
      <c r="AD15" s="23">
        <f t="shared" si="5"/>
        <v>100</v>
      </c>
      <c r="AE15" s="17">
        <v>34112</v>
      </c>
      <c r="AF15" s="17">
        <v>20312</v>
      </c>
      <c r="AG15" s="17">
        <v>48728</v>
      </c>
      <c r="AH15" s="17">
        <v>6598</v>
      </c>
      <c r="AI15" s="14" t="s">
        <v>43</v>
      </c>
    </row>
    <row r="16" spans="1:35" ht="16.5" customHeight="1">
      <c r="A16">
        <v>945</v>
      </c>
      <c r="B16" s="12" t="str">
        <f t="shared" si="0"/>
        <v>OverStock</v>
      </c>
      <c r="C16" s="13" t="s">
        <v>205</v>
      </c>
      <c r="D16" s="14" t="s">
        <v>146</v>
      </c>
      <c r="E16" s="15">
        <f t="shared" si="1"/>
        <v>15</v>
      </c>
      <c r="F16" s="16">
        <f t="shared" si="2"/>
        <v>17.399999999999999</v>
      </c>
      <c r="G16" s="16">
        <f t="shared" si="3"/>
        <v>13</v>
      </c>
      <c r="H16" s="16">
        <f t="shared" si="4"/>
        <v>15.1</v>
      </c>
      <c r="I16" s="25" t="str">
        <f>IFERROR(VLOOKUP(C16,#REF!,8,FALSE),"")</f>
        <v/>
      </c>
      <c r="J16" s="17">
        <v>70000</v>
      </c>
      <c r="K16" s="17">
        <v>70000</v>
      </c>
      <c r="L16" s="25" t="str">
        <f>IFERROR(VLOOKUP(C16,#REF!,11,FALSE),"")</f>
        <v/>
      </c>
      <c r="M16" s="17">
        <v>80819</v>
      </c>
      <c r="N16" s="18" t="s">
        <v>147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65000</v>
      </c>
      <c r="U16" s="17">
        <v>0</v>
      </c>
      <c r="V16" s="17">
        <v>15819</v>
      </c>
      <c r="W16" s="17">
        <v>0</v>
      </c>
      <c r="X16" s="20">
        <v>150819</v>
      </c>
      <c r="Y16" s="16">
        <v>28</v>
      </c>
      <c r="Z16" s="21">
        <v>32.5</v>
      </c>
      <c r="AA16" s="20">
        <v>5384</v>
      </c>
      <c r="AB16" s="17">
        <v>4634</v>
      </c>
      <c r="AC16" s="22">
        <v>0.9</v>
      </c>
      <c r="AD16" s="23">
        <f t="shared" si="5"/>
        <v>100</v>
      </c>
      <c r="AE16" s="17">
        <v>14325</v>
      </c>
      <c r="AF16" s="17">
        <v>9944</v>
      </c>
      <c r="AG16" s="17">
        <v>28919</v>
      </c>
      <c r="AH16" s="17">
        <v>26545</v>
      </c>
      <c r="AI16" s="14" t="s">
        <v>43</v>
      </c>
    </row>
    <row r="17" spans="1:35" ht="16.5" customHeight="1">
      <c r="A17">
        <v>946</v>
      </c>
      <c r="B17" s="12" t="str">
        <f t="shared" si="0"/>
        <v>OverStock</v>
      </c>
      <c r="C17" s="13" t="s">
        <v>254</v>
      </c>
      <c r="D17" s="14" t="s">
        <v>146</v>
      </c>
      <c r="E17" s="15">
        <f t="shared" si="1"/>
        <v>22.8</v>
      </c>
      <c r="F17" s="16">
        <f t="shared" si="2"/>
        <v>8.9</v>
      </c>
      <c r="G17" s="16">
        <f t="shared" si="3"/>
        <v>23.2</v>
      </c>
      <c r="H17" s="16">
        <f t="shared" si="4"/>
        <v>9</v>
      </c>
      <c r="I17" s="25" t="str">
        <f>IFERROR(VLOOKUP(C17,#REF!,8,FALSE),"")</f>
        <v/>
      </c>
      <c r="J17" s="17">
        <v>150000</v>
      </c>
      <c r="K17" s="17">
        <v>80000</v>
      </c>
      <c r="L17" s="25" t="str">
        <f>IFERROR(VLOOKUP(C17,#REF!,11,FALSE),"")</f>
        <v/>
      </c>
      <c r="M17" s="17">
        <v>147960</v>
      </c>
      <c r="N17" s="18" t="s">
        <v>147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127700</v>
      </c>
      <c r="U17" s="17">
        <v>0</v>
      </c>
      <c r="V17" s="17">
        <v>20260</v>
      </c>
      <c r="W17" s="17">
        <v>0</v>
      </c>
      <c r="X17" s="20">
        <v>297960</v>
      </c>
      <c r="Y17" s="16">
        <v>46</v>
      </c>
      <c r="Z17" s="21">
        <v>17.8</v>
      </c>
      <c r="AA17" s="20">
        <v>6478</v>
      </c>
      <c r="AB17" s="17">
        <v>16693</v>
      </c>
      <c r="AC17" s="22">
        <v>2.6</v>
      </c>
      <c r="AD17" s="23">
        <f t="shared" si="5"/>
        <v>150</v>
      </c>
      <c r="AE17" s="17">
        <v>40240</v>
      </c>
      <c r="AF17" s="17">
        <v>85000</v>
      </c>
      <c r="AG17" s="17">
        <v>95000</v>
      </c>
      <c r="AH17" s="17">
        <v>90000</v>
      </c>
      <c r="AI17" s="14" t="s">
        <v>43</v>
      </c>
    </row>
    <row r="18" spans="1:35" ht="16.5" customHeight="1">
      <c r="A18">
        <v>947</v>
      </c>
      <c r="B18" s="12" t="str">
        <f t="shared" si="0"/>
        <v>OverStock</v>
      </c>
      <c r="C18" s="13" t="s">
        <v>221</v>
      </c>
      <c r="D18" s="14" t="s">
        <v>146</v>
      </c>
      <c r="E18" s="15">
        <f t="shared" si="1"/>
        <v>12.1</v>
      </c>
      <c r="F18" s="16">
        <f t="shared" si="2"/>
        <v>9</v>
      </c>
      <c r="G18" s="16">
        <f t="shared" si="3"/>
        <v>12.4</v>
      </c>
      <c r="H18" s="16">
        <f t="shared" si="4"/>
        <v>9.1</v>
      </c>
      <c r="I18" s="25" t="str">
        <f>IFERROR(VLOOKUP(C18,#REF!,8,FALSE),"")</f>
        <v/>
      </c>
      <c r="J18" s="17">
        <v>240000</v>
      </c>
      <c r="K18" s="17">
        <v>240000</v>
      </c>
      <c r="L18" s="25" t="str">
        <f>IFERROR(VLOOKUP(C18,#REF!,11,FALSE),"")</f>
        <v/>
      </c>
      <c r="M18" s="17">
        <v>234972</v>
      </c>
      <c r="N18" s="18" t="s">
        <v>147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150000</v>
      </c>
      <c r="U18" s="17">
        <v>0</v>
      </c>
      <c r="V18" s="17">
        <v>84972</v>
      </c>
      <c r="W18" s="17">
        <v>0</v>
      </c>
      <c r="X18" s="20">
        <v>474972</v>
      </c>
      <c r="Y18" s="16">
        <v>24.5</v>
      </c>
      <c r="Z18" s="21">
        <v>18.100000000000001</v>
      </c>
      <c r="AA18" s="20">
        <v>19395</v>
      </c>
      <c r="AB18" s="17">
        <v>26230</v>
      </c>
      <c r="AC18" s="22">
        <v>1.4</v>
      </c>
      <c r="AD18" s="23">
        <f t="shared" si="5"/>
        <v>100</v>
      </c>
      <c r="AE18" s="17">
        <v>83295</v>
      </c>
      <c r="AF18" s="17">
        <v>119024</v>
      </c>
      <c r="AG18" s="17">
        <v>106773</v>
      </c>
      <c r="AH18" s="17">
        <v>105057</v>
      </c>
      <c r="AI18" s="14" t="s">
        <v>43</v>
      </c>
    </row>
    <row r="19" spans="1:35" ht="16.5" customHeight="1">
      <c r="A19">
        <v>948</v>
      </c>
      <c r="B19" s="12" t="str">
        <f t="shared" si="0"/>
        <v>FCST</v>
      </c>
      <c r="C19" s="13" t="s">
        <v>148</v>
      </c>
      <c r="D19" s="14" t="s">
        <v>146</v>
      </c>
      <c r="E19" s="15" t="str">
        <f t="shared" si="1"/>
        <v>前八週無拉料</v>
      </c>
      <c r="F19" s="16">
        <f t="shared" si="2"/>
        <v>22.6</v>
      </c>
      <c r="G19" s="16" t="str">
        <f t="shared" si="3"/>
        <v>--</v>
      </c>
      <c r="H19" s="16">
        <f t="shared" si="4"/>
        <v>19.7</v>
      </c>
      <c r="I19" s="25" t="str">
        <f>IFERROR(VLOOKUP(C19,#REF!,8,FALSE),"")</f>
        <v/>
      </c>
      <c r="J19" s="17">
        <v>50000</v>
      </c>
      <c r="K19" s="17">
        <v>50000</v>
      </c>
      <c r="L19" s="25" t="str">
        <f>IFERROR(VLOOKUP(C19,#REF!,11,FALSE),"")</f>
        <v/>
      </c>
      <c r="M19" s="17">
        <v>57500</v>
      </c>
      <c r="N19" s="18" t="s">
        <v>147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57500</v>
      </c>
      <c r="U19" s="17">
        <v>0</v>
      </c>
      <c r="V19" s="17">
        <v>0</v>
      </c>
      <c r="W19" s="17">
        <v>0</v>
      </c>
      <c r="X19" s="20">
        <v>107500</v>
      </c>
      <c r="Y19" s="16" t="s">
        <v>39</v>
      </c>
      <c r="Z19" s="21">
        <v>42.3</v>
      </c>
      <c r="AA19" s="20">
        <v>0</v>
      </c>
      <c r="AB19" s="17">
        <v>2539</v>
      </c>
      <c r="AC19" s="22" t="s">
        <v>54</v>
      </c>
      <c r="AD19" s="23" t="str">
        <f t="shared" si="5"/>
        <v>F</v>
      </c>
      <c r="AE19" s="17">
        <v>2916</v>
      </c>
      <c r="AF19" s="17">
        <v>16936</v>
      </c>
      <c r="AG19" s="17">
        <v>18400</v>
      </c>
      <c r="AH19" s="17">
        <v>15000</v>
      </c>
      <c r="AI19" s="14" t="s">
        <v>43</v>
      </c>
    </row>
    <row r="20" spans="1:35" ht="16.5" customHeight="1">
      <c r="A20">
        <v>1103</v>
      </c>
      <c r="B20" s="12" t="str">
        <f t="shared" si="0"/>
        <v>OverStock</v>
      </c>
      <c r="C20" s="13" t="s">
        <v>99</v>
      </c>
      <c r="D20" s="14" t="s">
        <v>45</v>
      </c>
      <c r="E20" s="15">
        <f t="shared" si="1"/>
        <v>64.7</v>
      </c>
      <c r="F20" s="16">
        <f t="shared" si="2"/>
        <v>11.7</v>
      </c>
      <c r="G20" s="16">
        <f t="shared" si="3"/>
        <v>91.6</v>
      </c>
      <c r="H20" s="16">
        <f t="shared" si="4"/>
        <v>16.600000000000001</v>
      </c>
      <c r="I20" s="25" t="str">
        <f>IFERROR(VLOOKUP(C20,#REF!,8,FALSE),"")</f>
        <v/>
      </c>
      <c r="J20" s="17">
        <v>75000</v>
      </c>
      <c r="K20" s="17">
        <v>45000</v>
      </c>
      <c r="L20" s="25" t="str">
        <f>IFERROR(VLOOKUP(C20,#REF!,11,FALSE),"")</f>
        <v/>
      </c>
      <c r="M20" s="17">
        <v>52986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30000</v>
      </c>
      <c r="U20" s="17">
        <v>0</v>
      </c>
      <c r="V20" s="17">
        <v>22986</v>
      </c>
      <c r="W20" s="17">
        <v>0</v>
      </c>
      <c r="X20" s="20">
        <v>127986</v>
      </c>
      <c r="Y20" s="16">
        <v>973.1</v>
      </c>
      <c r="Z20" s="21">
        <v>176.1</v>
      </c>
      <c r="AA20" s="20">
        <v>819</v>
      </c>
      <c r="AB20" s="17">
        <v>4527</v>
      </c>
      <c r="AC20" s="22">
        <v>5.5</v>
      </c>
      <c r="AD20" s="23">
        <f t="shared" si="5"/>
        <v>150</v>
      </c>
      <c r="AE20" s="17">
        <v>15540</v>
      </c>
      <c r="AF20" s="17">
        <v>25200</v>
      </c>
      <c r="AG20" s="17">
        <v>720</v>
      </c>
      <c r="AH20" s="17">
        <v>288</v>
      </c>
      <c r="AI20" s="14" t="s">
        <v>43</v>
      </c>
    </row>
    <row r="21" spans="1:35" ht="16.5" customHeight="1">
      <c r="A21">
        <v>949</v>
      </c>
      <c r="B21" s="12" t="str">
        <f t="shared" si="0"/>
        <v>OverStock</v>
      </c>
      <c r="C21" s="13" t="s">
        <v>209</v>
      </c>
      <c r="D21" s="14" t="s">
        <v>146</v>
      </c>
      <c r="E21" s="15">
        <f t="shared" si="1"/>
        <v>32.200000000000003</v>
      </c>
      <c r="F21" s="16">
        <f t="shared" si="2"/>
        <v>11.2</v>
      </c>
      <c r="G21" s="16">
        <f t="shared" si="3"/>
        <v>28.6</v>
      </c>
      <c r="H21" s="16">
        <f t="shared" si="4"/>
        <v>10</v>
      </c>
      <c r="I21" s="25" t="str">
        <f>IFERROR(VLOOKUP(C21,#REF!,8,FALSE),"")</f>
        <v/>
      </c>
      <c r="J21" s="17">
        <v>80000</v>
      </c>
      <c r="K21" s="17">
        <v>80000</v>
      </c>
      <c r="L21" s="25" t="str">
        <f>IFERROR(VLOOKUP(C21,#REF!,11,FALSE),"")</f>
        <v/>
      </c>
      <c r="M21" s="17">
        <v>90000</v>
      </c>
      <c r="N21" s="18" t="s">
        <v>147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55000</v>
      </c>
      <c r="U21" s="17">
        <v>0</v>
      </c>
      <c r="V21" s="17">
        <v>35000</v>
      </c>
      <c r="W21" s="17">
        <v>0</v>
      </c>
      <c r="X21" s="20">
        <v>170000</v>
      </c>
      <c r="Y21" s="16">
        <v>60.9</v>
      </c>
      <c r="Z21" s="21">
        <v>21.2</v>
      </c>
      <c r="AA21" s="20">
        <v>2793</v>
      </c>
      <c r="AB21" s="17">
        <v>8023</v>
      </c>
      <c r="AC21" s="22">
        <v>2.9</v>
      </c>
      <c r="AD21" s="23">
        <f t="shared" si="5"/>
        <v>150</v>
      </c>
      <c r="AE21" s="17">
        <v>17729</v>
      </c>
      <c r="AF21" s="17">
        <v>31734</v>
      </c>
      <c r="AG21" s="17">
        <v>59656</v>
      </c>
      <c r="AH21" s="17">
        <v>28430</v>
      </c>
      <c r="AI21" s="14" t="s">
        <v>43</v>
      </c>
    </row>
    <row r="22" spans="1:35" ht="16.5" customHeight="1">
      <c r="A22">
        <v>4478</v>
      </c>
      <c r="B22" s="12" t="str">
        <f t="shared" si="0"/>
        <v>OverStock</v>
      </c>
      <c r="C22" s="13" t="s">
        <v>120</v>
      </c>
      <c r="D22" s="14" t="s">
        <v>45</v>
      </c>
      <c r="E22" s="15">
        <f t="shared" si="1"/>
        <v>56</v>
      </c>
      <c r="F22" s="16">
        <f t="shared" si="2"/>
        <v>403.8</v>
      </c>
      <c r="G22" s="16">
        <f t="shared" si="3"/>
        <v>64</v>
      </c>
      <c r="H22" s="16">
        <f t="shared" si="4"/>
        <v>461.5</v>
      </c>
      <c r="I22" s="25" t="str">
        <f>IFERROR(VLOOKUP(C22,#REF!,8,FALSE),"")</f>
        <v/>
      </c>
      <c r="J22" s="17">
        <v>72000</v>
      </c>
      <c r="K22" s="17">
        <v>72000</v>
      </c>
      <c r="L22" s="25" t="str">
        <f>IFERROR(VLOOKUP(C22,#REF!,11,FALSE),"")</f>
        <v/>
      </c>
      <c r="M22" s="17">
        <v>63000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63000</v>
      </c>
      <c r="U22" s="17">
        <v>0</v>
      </c>
      <c r="V22" s="17">
        <v>0</v>
      </c>
      <c r="W22" s="17">
        <v>0</v>
      </c>
      <c r="X22" s="20">
        <v>135000</v>
      </c>
      <c r="Y22" s="16">
        <v>146.69999999999999</v>
      </c>
      <c r="Z22" s="21">
        <v>1057.7</v>
      </c>
      <c r="AA22" s="20">
        <v>1125</v>
      </c>
      <c r="AB22" s="17">
        <v>156</v>
      </c>
      <c r="AC22" s="22">
        <v>0.1</v>
      </c>
      <c r="AD22" s="23">
        <f t="shared" si="5"/>
        <v>50</v>
      </c>
      <c r="AE22" s="17">
        <v>0</v>
      </c>
      <c r="AF22" s="17">
        <v>1400</v>
      </c>
      <c r="AG22" s="17">
        <v>0</v>
      </c>
      <c r="AH22" s="17">
        <v>0</v>
      </c>
      <c r="AI22" s="14" t="s">
        <v>43</v>
      </c>
    </row>
    <row r="23" spans="1:35" ht="16.5" customHeight="1">
      <c r="A23">
        <v>950</v>
      </c>
      <c r="B23" s="12" t="str">
        <f t="shared" si="0"/>
        <v>OverStock</v>
      </c>
      <c r="C23" s="13" t="s">
        <v>108</v>
      </c>
      <c r="D23" s="14" t="s">
        <v>45</v>
      </c>
      <c r="E23" s="15">
        <f t="shared" si="1"/>
        <v>51.6</v>
      </c>
      <c r="F23" s="16">
        <f t="shared" si="2"/>
        <v>496.2</v>
      </c>
      <c r="G23" s="16">
        <f t="shared" si="3"/>
        <v>28</v>
      </c>
      <c r="H23" s="16">
        <f t="shared" si="4"/>
        <v>269.2</v>
      </c>
      <c r="I23" s="25" t="str">
        <f>IFERROR(VLOOKUP(C23,#REF!,8,FALSE),"")</f>
        <v/>
      </c>
      <c r="J23" s="17">
        <v>21000</v>
      </c>
      <c r="K23" s="17">
        <v>6000</v>
      </c>
      <c r="L23" s="25" t="str">
        <f>IFERROR(VLOOKUP(C23,#REF!,11,FALSE),"")</f>
        <v/>
      </c>
      <c r="M23" s="17">
        <v>38706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36000</v>
      </c>
      <c r="U23" s="17">
        <v>0</v>
      </c>
      <c r="V23" s="17">
        <v>2706</v>
      </c>
      <c r="W23" s="17">
        <v>0</v>
      </c>
      <c r="X23" s="20">
        <v>59706</v>
      </c>
      <c r="Y23" s="16">
        <v>183.6</v>
      </c>
      <c r="Z23" s="21">
        <v>1765.5</v>
      </c>
      <c r="AA23" s="20">
        <v>750</v>
      </c>
      <c r="AB23" s="17">
        <v>78</v>
      </c>
      <c r="AC23" s="22">
        <v>0.1</v>
      </c>
      <c r="AD23" s="23">
        <f t="shared" si="5"/>
        <v>50</v>
      </c>
      <c r="AE23" s="17">
        <v>0</v>
      </c>
      <c r="AF23" s="17">
        <v>700</v>
      </c>
      <c r="AG23" s="17">
        <v>0</v>
      </c>
      <c r="AH23" s="17">
        <v>0</v>
      </c>
      <c r="AI23" s="14" t="s">
        <v>43</v>
      </c>
    </row>
    <row r="24" spans="1:35" ht="16.5" customHeight="1">
      <c r="A24">
        <v>951</v>
      </c>
      <c r="B24" s="12" t="str">
        <f t="shared" si="0"/>
        <v>OverStock</v>
      </c>
      <c r="C24" s="13" t="s">
        <v>386</v>
      </c>
      <c r="D24" s="14" t="s">
        <v>385</v>
      </c>
      <c r="E24" s="15">
        <f t="shared" si="1"/>
        <v>14.4</v>
      </c>
      <c r="F24" s="16">
        <f t="shared" si="2"/>
        <v>12.9</v>
      </c>
      <c r="G24" s="16">
        <f t="shared" si="3"/>
        <v>9.6</v>
      </c>
      <c r="H24" s="16">
        <f t="shared" si="4"/>
        <v>8.6</v>
      </c>
      <c r="I24" s="25" t="str">
        <f>IFERROR(VLOOKUP(C24,#REF!,8,FALSE),"")</f>
        <v/>
      </c>
      <c r="J24" s="17">
        <v>60000</v>
      </c>
      <c r="K24" s="17">
        <v>60000</v>
      </c>
      <c r="L24" s="25" t="str">
        <f>IFERROR(VLOOKUP(C24,#REF!,11,FALSE),"")</f>
        <v/>
      </c>
      <c r="M24" s="17">
        <v>90000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90000</v>
      </c>
      <c r="U24" s="17">
        <v>0</v>
      </c>
      <c r="V24" s="17">
        <v>0</v>
      </c>
      <c r="W24" s="17">
        <v>0</v>
      </c>
      <c r="X24" s="20">
        <v>150000</v>
      </c>
      <c r="Y24" s="16">
        <v>24</v>
      </c>
      <c r="Z24" s="21">
        <v>21.4</v>
      </c>
      <c r="AA24" s="20">
        <v>6250</v>
      </c>
      <c r="AB24" s="17">
        <v>7000</v>
      </c>
      <c r="AC24" s="22">
        <v>1.1000000000000001</v>
      </c>
      <c r="AD24" s="23">
        <f t="shared" si="5"/>
        <v>100</v>
      </c>
      <c r="AE24" s="17">
        <v>24192</v>
      </c>
      <c r="AF24" s="17">
        <v>30950</v>
      </c>
      <c r="AG24" s="17">
        <v>30950</v>
      </c>
      <c r="AH24" s="17">
        <v>30950</v>
      </c>
      <c r="AI24" s="14" t="s">
        <v>43</v>
      </c>
    </row>
    <row r="25" spans="1:35" ht="16.5" customHeight="1">
      <c r="A25">
        <v>8177</v>
      </c>
      <c r="B25" s="12" t="str">
        <f t="shared" si="0"/>
        <v>OverStock</v>
      </c>
      <c r="C25" s="13" t="s">
        <v>56</v>
      </c>
      <c r="D25" s="14" t="s">
        <v>45</v>
      </c>
      <c r="E25" s="15">
        <f t="shared" si="1"/>
        <v>2315.1999999999998</v>
      </c>
      <c r="F25" s="16">
        <f t="shared" si="2"/>
        <v>13.4</v>
      </c>
      <c r="G25" s="16">
        <f t="shared" si="3"/>
        <v>4097.6000000000004</v>
      </c>
      <c r="H25" s="16">
        <f t="shared" si="4"/>
        <v>23.8</v>
      </c>
      <c r="I25" s="25" t="str">
        <f>IFERROR(VLOOKUP(C25,#REF!,8,FALSE),"")</f>
        <v/>
      </c>
      <c r="J25" s="17">
        <v>168000</v>
      </c>
      <c r="K25" s="17">
        <v>156000</v>
      </c>
      <c r="L25" s="25" t="str">
        <f>IFERROR(VLOOKUP(C25,#REF!,11,FALSE),"")</f>
        <v/>
      </c>
      <c r="M25" s="17">
        <v>94923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93000</v>
      </c>
      <c r="U25" s="17">
        <v>0</v>
      </c>
      <c r="V25" s="17">
        <v>1923</v>
      </c>
      <c r="W25" s="17">
        <v>0</v>
      </c>
      <c r="X25" s="20">
        <v>262923</v>
      </c>
      <c r="Y25" s="16">
        <v>39705.4</v>
      </c>
      <c r="Z25" s="21">
        <v>230.4</v>
      </c>
      <c r="AA25" s="20">
        <v>41</v>
      </c>
      <c r="AB25" s="17">
        <v>7066</v>
      </c>
      <c r="AC25" s="22">
        <v>172.3</v>
      </c>
      <c r="AD25" s="23">
        <f t="shared" si="5"/>
        <v>150</v>
      </c>
      <c r="AE25" s="17">
        <v>23607</v>
      </c>
      <c r="AF25" s="17">
        <v>30472</v>
      </c>
      <c r="AG25" s="17">
        <v>14048</v>
      </c>
      <c r="AH25" s="17">
        <v>12536</v>
      </c>
      <c r="AI25" s="14" t="s">
        <v>43</v>
      </c>
    </row>
    <row r="26" spans="1:35" ht="16.5" customHeight="1">
      <c r="A26">
        <v>4272</v>
      </c>
      <c r="B26" s="12" t="str">
        <f t="shared" si="0"/>
        <v>OverStock</v>
      </c>
      <c r="C26" s="13" t="s">
        <v>232</v>
      </c>
      <c r="D26" s="14" t="s">
        <v>146</v>
      </c>
      <c r="E26" s="15">
        <f t="shared" si="1"/>
        <v>40.4</v>
      </c>
      <c r="F26" s="16">
        <f t="shared" si="2"/>
        <v>29.1</v>
      </c>
      <c r="G26" s="16">
        <f t="shared" si="3"/>
        <v>46.9</v>
      </c>
      <c r="H26" s="16">
        <f t="shared" si="4"/>
        <v>33.700000000000003</v>
      </c>
      <c r="I26" s="25" t="str">
        <f>IFERROR(VLOOKUP(C26,#REF!,8,FALSE),"")</f>
        <v/>
      </c>
      <c r="J26" s="17">
        <v>30000</v>
      </c>
      <c r="K26" s="17">
        <v>30000</v>
      </c>
      <c r="L26" s="25" t="str">
        <f>IFERROR(VLOOKUP(C26,#REF!,11,FALSE),"")</f>
        <v/>
      </c>
      <c r="M26" s="17">
        <v>25840</v>
      </c>
      <c r="N26" s="18" t="s">
        <v>147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14800</v>
      </c>
      <c r="U26" s="17">
        <v>0</v>
      </c>
      <c r="V26" s="17">
        <v>11040</v>
      </c>
      <c r="W26" s="17">
        <v>0</v>
      </c>
      <c r="X26" s="20">
        <v>55840</v>
      </c>
      <c r="Y26" s="16">
        <v>87.4</v>
      </c>
      <c r="Z26" s="21">
        <v>62.8</v>
      </c>
      <c r="AA26" s="20">
        <v>639</v>
      </c>
      <c r="AB26" s="17">
        <v>889</v>
      </c>
      <c r="AC26" s="22">
        <v>1.4</v>
      </c>
      <c r="AD26" s="23">
        <f t="shared" si="5"/>
        <v>100</v>
      </c>
      <c r="AE26" s="17">
        <v>2000</v>
      </c>
      <c r="AF26" s="17">
        <v>5000</v>
      </c>
      <c r="AG26" s="17">
        <v>8500</v>
      </c>
      <c r="AH26" s="17">
        <v>10000</v>
      </c>
      <c r="AI26" s="14" t="s">
        <v>43</v>
      </c>
    </row>
    <row r="27" spans="1:35" ht="16.5" customHeight="1">
      <c r="A27">
        <v>5491</v>
      </c>
      <c r="B27" s="12" t="str">
        <f t="shared" si="0"/>
        <v>ZeroZero</v>
      </c>
      <c r="C27" s="13" t="s">
        <v>153</v>
      </c>
      <c r="D27" s="14" t="s">
        <v>151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2755</v>
      </c>
      <c r="N27" s="18" t="s">
        <v>147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0</v>
      </c>
      <c r="U27" s="17">
        <v>0</v>
      </c>
      <c r="V27" s="17">
        <v>0</v>
      </c>
      <c r="W27" s="17">
        <v>2755</v>
      </c>
      <c r="X27" s="20">
        <v>2755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58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953</v>
      </c>
      <c r="B28" s="12" t="str">
        <f t="shared" si="0"/>
        <v>OverStock</v>
      </c>
      <c r="C28" s="13" t="s">
        <v>145</v>
      </c>
      <c r="D28" s="14" t="s">
        <v>146</v>
      </c>
      <c r="E28" s="15">
        <f t="shared" si="1"/>
        <v>30.2</v>
      </c>
      <c r="F28" s="16">
        <f t="shared" si="2"/>
        <v>33.6</v>
      </c>
      <c r="G28" s="16">
        <f t="shared" si="3"/>
        <v>22.1</v>
      </c>
      <c r="H28" s="16">
        <f t="shared" si="4"/>
        <v>24.6</v>
      </c>
      <c r="I28" s="25" t="str">
        <f>IFERROR(VLOOKUP(C28,#REF!,8,FALSE),"")</f>
        <v/>
      </c>
      <c r="J28" s="17">
        <v>15000</v>
      </c>
      <c r="K28" s="17">
        <v>15000</v>
      </c>
      <c r="L28" s="25" t="str">
        <f>IFERROR(VLOOKUP(C28,#REF!,11,FALSE),"")</f>
        <v/>
      </c>
      <c r="M28" s="17">
        <v>20503</v>
      </c>
      <c r="N28" s="18" t="s">
        <v>147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14900</v>
      </c>
      <c r="U28" s="17">
        <v>0</v>
      </c>
      <c r="V28" s="17">
        <v>5603</v>
      </c>
      <c r="W28" s="17">
        <v>0</v>
      </c>
      <c r="X28" s="20">
        <v>35503</v>
      </c>
      <c r="Y28" s="16">
        <v>52.2</v>
      </c>
      <c r="Z28" s="21">
        <v>58.2</v>
      </c>
      <c r="AA28" s="20">
        <v>680</v>
      </c>
      <c r="AB28" s="17">
        <v>610</v>
      </c>
      <c r="AC28" s="22">
        <v>0.9</v>
      </c>
      <c r="AD28" s="23">
        <f t="shared" si="5"/>
        <v>100</v>
      </c>
      <c r="AE28" s="17">
        <v>490</v>
      </c>
      <c r="AF28" s="17">
        <v>4500</v>
      </c>
      <c r="AG28" s="17">
        <v>2065</v>
      </c>
      <c r="AH28" s="17">
        <v>4700</v>
      </c>
      <c r="AI28" s="14" t="s">
        <v>43</v>
      </c>
    </row>
    <row r="29" spans="1:35" ht="16.5" customHeight="1">
      <c r="A29">
        <v>5490</v>
      </c>
      <c r="B29" s="12" t="str">
        <f t="shared" si="0"/>
        <v>OverStock</v>
      </c>
      <c r="C29" s="13" t="s">
        <v>286</v>
      </c>
      <c r="D29" s="14" t="s">
        <v>146</v>
      </c>
      <c r="E29" s="15">
        <f t="shared" si="1"/>
        <v>18.2</v>
      </c>
      <c r="F29" s="16">
        <f t="shared" si="2"/>
        <v>22.6</v>
      </c>
      <c r="G29" s="16">
        <f t="shared" si="3"/>
        <v>24.7</v>
      </c>
      <c r="H29" s="16">
        <f t="shared" si="4"/>
        <v>30.8</v>
      </c>
      <c r="I29" s="25" t="str">
        <f>IFERROR(VLOOKUP(C29,#REF!,8,FALSE),"")</f>
        <v/>
      </c>
      <c r="J29" s="17">
        <v>25000</v>
      </c>
      <c r="K29" s="17">
        <v>25000</v>
      </c>
      <c r="L29" s="25" t="str">
        <f>IFERROR(VLOOKUP(C29,#REF!,11,FALSE),"")</f>
        <v/>
      </c>
      <c r="M29" s="17">
        <v>18372</v>
      </c>
      <c r="N29" s="18" t="s">
        <v>147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6000</v>
      </c>
      <c r="U29" s="17">
        <v>0</v>
      </c>
      <c r="V29" s="17">
        <v>12372</v>
      </c>
      <c r="W29" s="17">
        <v>0</v>
      </c>
      <c r="X29" s="20">
        <v>43372</v>
      </c>
      <c r="Y29" s="16">
        <v>42.9</v>
      </c>
      <c r="Z29" s="21">
        <v>53.3</v>
      </c>
      <c r="AA29" s="20">
        <v>1012</v>
      </c>
      <c r="AB29" s="17">
        <v>813</v>
      </c>
      <c r="AC29" s="22">
        <v>0.8</v>
      </c>
      <c r="AD29" s="23">
        <f t="shared" si="5"/>
        <v>100</v>
      </c>
      <c r="AE29" s="17">
        <v>3587</v>
      </c>
      <c r="AF29" s="17">
        <v>2929</v>
      </c>
      <c r="AG29" s="17">
        <v>2977</v>
      </c>
      <c r="AH29" s="17">
        <v>1283</v>
      </c>
      <c r="AI29" s="14" t="s">
        <v>43</v>
      </c>
    </row>
    <row r="30" spans="1:35" ht="16.5" customHeight="1">
      <c r="A30">
        <v>4477</v>
      </c>
      <c r="B30" s="12" t="str">
        <f t="shared" si="0"/>
        <v>OverStock</v>
      </c>
      <c r="C30" s="13" t="s">
        <v>223</v>
      </c>
      <c r="D30" s="14" t="s">
        <v>146</v>
      </c>
      <c r="E30" s="15">
        <f t="shared" si="1"/>
        <v>15.3</v>
      </c>
      <c r="F30" s="16">
        <f t="shared" si="2"/>
        <v>10.6</v>
      </c>
      <c r="G30" s="16">
        <f t="shared" si="3"/>
        <v>17</v>
      </c>
      <c r="H30" s="16">
        <f t="shared" si="4"/>
        <v>11.8</v>
      </c>
      <c r="I30" s="25" t="str">
        <f>IFERROR(VLOOKUP(C30,#REF!,8,FALSE),"")</f>
        <v/>
      </c>
      <c r="J30" s="17">
        <v>90000</v>
      </c>
      <c r="K30" s="17">
        <v>90000</v>
      </c>
      <c r="L30" s="25" t="str">
        <f>IFERROR(VLOOKUP(C30,#REF!,11,FALSE),"")</f>
        <v/>
      </c>
      <c r="M30" s="17">
        <v>81000</v>
      </c>
      <c r="N30" s="18" t="s">
        <v>147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42000</v>
      </c>
      <c r="U30" s="17">
        <v>0</v>
      </c>
      <c r="V30" s="17">
        <v>39000</v>
      </c>
      <c r="W30" s="17">
        <v>0</v>
      </c>
      <c r="X30" s="20">
        <v>171000</v>
      </c>
      <c r="Y30" s="16">
        <v>32.200000000000003</v>
      </c>
      <c r="Z30" s="21">
        <v>22.4</v>
      </c>
      <c r="AA30" s="20">
        <v>5304</v>
      </c>
      <c r="AB30" s="17">
        <v>7640</v>
      </c>
      <c r="AC30" s="22">
        <v>1.4</v>
      </c>
      <c r="AD30" s="23">
        <f t="shared" si="5"/>
        <v>100</v>
      </c>
      <c r="AE30" s="17">
        <v>31914</v>
      </c>
      <c r="AF30" s="17">
        <v>35596</v>
      </c>
      <c r="AG30" s="17">
        <v>21231</v>
      </c>
      <c r="AH30" s="17">
        <v>43224</v>
      </c>
      <c r="AI30" s="14" t="s">
        <v>43</v>
      </c>
    </row>
    <row r="31" spans="1:35" ht="16.5" customHeight="1">
      <c r="A31">
        <v>3299</v>
      </c>
      <c r="B31" s="12" t="str">
        <f t="shared" si="0"/>
        <v>OverStock</v>
      </c>
      <c r="C31" s="13" t="s">
        <v>274</v>
      </c>
      <c r="D31" s="14" t="s">
        <v>146</v>
      </c>
      <c r="E31" s="15">
        <f t="shared" si="1"/>
        <v>70.5</v>
      </c>
      <c r="F31" s="16">
        <f t="shared" si="2"/>
        <v>48.4</v>
      </c>
      <c r="G31" s="16">
        <f t="shared" si="3"/>
        <v>31.4</v>
      </c>
      <c r="H31" s="16">
        <f t="shared" si="4"/>
        <v>21.6</v>
      </c>
      <c r="I31" s="25" t="str">
        <f>IFERROR(VLOOKUP(C31,#REF!,8,FALSE),"")</f>
        <v/>
      </c>
      <c r="J31" s="17">
        <v>20000</v>
      </c>
      <c r="K31" s="17">
        <v>20000</v>
      </c>
      <c r="L31" s="25" t="str">
        <f>IFERROR(VLOOKUP(C31,#REF!,11,FALSE),"")</f>
        <v/>
      </c>
      <c r="M31" s="17">
        <v>44817</v>
      </c>
      <c r="N31" s="18" t="s">
        <v>147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35000</v>
      </c>
      <c r="U31" s="17">
        <v>0</v>
      </c>
      <c r="V31" s="17">
        <v>9817</v>
      </c>
      <c r="W31" s="17">
        <v>0</v>
      </c>
      <c r="X31" s="20">
        <v>64817</v>
      </c>
      <c r="Y31" s="16">
        <v>101.9</v>
      </c>
      <c r="Z31" s="21">
        <v>70</v>
      </c>
      <c r="AA31" s="20">
        <v>636</v>
      </c>
      <c r="AB31" s="17">
        <v>926</v>
      </c>
      <c r="AC31" s="22">
        <v>1.5</v>
      </c>
      <c r="AD31" s="23">
        <f t="shared" si="5"/>
        <v>100</v>
      </c>
      <c r="AE31" s="17">
        <v>2884</v>
      </c>
      <c r="AF31" s="17">
        <v>1845</v>
      </c>
      <c r="AG31" s="17">
        <v>7500</v>
      </c>
      <c r="AH31" s="17">
        <v>306</v>
      </c>
      <c r="AI31" s="14" t="s">
        <v>43</v>
      </c>
    </row>
    <row r="32" spans="1:35" ht="16.5" customHeight="1">
      <c r="A32">
        <v>956</v>
      </c>
      <c r="B32" s="12" t="str">
        <f t="shared" si="0"/>
        <v>OverStock</v>
      </c>
      <c r="C32" s="13" t="s">
        <v>87</v>
      </c>
      <c r="D32" s="14" t="s">
        <v>45</v>
      </c>
      <c r="E32" s="15">
        <f t="shared" si="1"/>
        <v>76.2</v>
      </c>
      <c r="F32" s="16">
        <f t="shared" si="2"/>
        <v>52.1</v>
      </c>
      <c r="G32" s="16">
        <f t="shared" si="3"/>
        <v>85</v>
      </c>
      <c r="H32" s="16">
        <f t="shared" si="4"/>
        <v>58.1</v>
      </c>
      <c r="I32" s="25" t="str">
        <f>IFERROR(VLOOKUP(C32,#REF!,8,FALSE),"")</f>
        <v/>
      </c>
      <c r="J32" s="17">
        <v>80000</v>
      </c>
      <c r="K32" s="17">
        <v>25000</v>
      </c>
      <c r="L32" s="25" t="str">
        <f>IFERROR(VLOOKUP(C32,#REF!,11,FALSE),"")</f>
        <v/>
      </c>
      <c r="M32" s="17">
        <v>71693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56500</v>
      </c>
      <c r="U32" s="17">
        <v>0</v>
      </c>
      <c r="V32" s="17">
        <v>15193</v>
      </c>
      <c r="W32" s="17">
        <v>0</v>
      </c>
      <c r="X32" s="20">
        <v>151693</v>
      </c>
      <c r="Y32" s="16">
        <v>830.7</v>
      </c>
      <c r="Z32" s="21">
        <v>568.1</v>
      </c>
      <c r="AA32" s="20">
        <v>941</v>
      </c>
      <c r="AB32" s="17">
        <v>1376</v>
      </c>
      <c r="AC32" s="22">
        <v>1.5</v>
      </c>
      <c r="AD32" s="23">
        <f t="shared" si="5"/>
        <v>100</v>
      </c>
      <c r="AE32" s="17">
        <v>7180</v>
      </c>
      <c r="AF32" s="17">
        <v>5200</v>
      </c>
      <c r="AG32" s="17">
        <v>0</v>
      </c>
      <c r="AH32" s="17">
        <v>0</v>
      </c>
      <c r="AI32" s="14" t="s">
        <v>43</v>
      </c>
    </row>
    <row r="33" spans="1:35" ht="16.5" customHeight="1">
      <c r="A33">
        <v>1093</v>
      </c>
      <c r="B33" s="12" t="str">
        <f t="shared" si="0"/>
        <v>OverStock</v>
      </c>
      <c r="C33" s="13" t="s">
        <v>224</v>
      </c>
      <c r="D33" s="14" t="s">
        <v>146</v>
      </c>
      <c r="E33" s="15">
        <f t="shared" si="1"/>
        <v>61.8</v>
      </c>
      <c r="F33" s="16">
        <f t="shared" si="2"/>
        <v>15</v>
      </c>
      <c r="G33" s="16">
        <f t="shared" si="3"/>
        <v>37.5</v>
      </c>
      <c r="H33" s="16">
        <f t="shared" si="4"/>
        <v>9.1</v>
      </c>
      <c r="I33" s="25" t="str">
        <f>IFERROR(VLOOKUP(C33,#REF!,8,FALSE),"")</f>
        <v/>
      </c>
      <c r="J33" s="17">
        <v>60000</v>
      </c>
      <c r="K33" s="17">
        <v>60000</v>
      </c>
      <c r="L33" s="25" t="str">
        <f>IFERROR(VLOOKUP(C33,#REF!,11,FALSE),"")</f>
        <v/>
      </c>
      <c r="M33" s="17">
        <v>98692</v>
      </c>
      <c r="N33" s="18" t="s">
        <v>147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78000</v>
      </c>
      <c r="U33" s="17">
        <v>0</v>
      </c>
      <c r="V33" s="17">
        <v>20692</v>
      </c>
      <c r="W33" s="17">
        <v>0</v>
      </c>
      <c r="X33" s="20">
        <v>158692</v>
      </c>
      <c r="Y33" s="16">
        <v>99.3</v>
      </c>
      <c r="Z33" s="21">
        <v>24.1</v>
      </c>
      <c r="AA33" s="20">
        <v>1598</v>
      </c>
      <c r="AB33" s="17">
        <v>6596</v>
      </c>
      <c r="AC33" s="22">
        <v>4.0999999999999996</v>
      </c>
      <c r="AD33" s="23">
        <f t="shared" si="5"/>
        <v>150</v>
      </c>
      <c r="AE33" s="17">
        <v>11266</v>
      </c>
      <c r="AF33" s="17">
        <v>23573</v>
      </c>
      <c r="AG33" s="17">
        <v>62484</v>
      </c>
      <c r="AH33" s="17">
        <v>23896</v>
      </c>
      <c r="AI33" s="14" t="s">
        <v>43</v>
      </c>
    </row>
    <row r="34" spans="1:35" ht="16.5" customHeight="1">
      <c r="A34">
        <v>8774</v>
      </c>
      <c r="B34" s="12" t="str">
        <f t="shared" si="0"/>
        <v>OverStock</v>
      </c>
      <c r="C34" s="13" t="s">
        <v>296</v>
      </c>
      <c r="D34" s="14" t="s">
        <v>146</v>
      </c>
      <c r="E34" s="15">
        <f t="shared" si="1"/>
        <v>181.4</v>
      </c>
      <c r="F34" s="16">
        <f t="shared" si="2"/>
        <v>19.5</v>
      </c>
      <c r="G34" s="16">
        <f t="shared" si="3"/>
        <v>133.30000000000001</v>
      </c>
      <c r="H34" s="16">
        <f t="shared" si="4"/>
        <v>14.3</v>
      </c>
      <c r="I34" s="25" t="str">
        <f>IFERROR(VLOOKUP(C34,#REF!,8,FALSE),"")</f>
        <v/>
      </c>
      <c r="J34" s="17">
        <v>20000</v>
      </c>
      <c r="K34" s="17">
        <v>20000</v>
      </c>
      <c r="L34" s="25" t="str">
        <f>IFERROR(VLOOKUP(C34,#REF!,11,FALSE),"")</f>
        <v/>
      </c>
      <c r="M34" s="17">
        <v>27204</v>
      </c>
      <c r="N34" s="18" t="s">
        <v>147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20000</v>
      </c>
      <c r="U34" s="17">
        <v>0</v>
      </c>
      <c r="V34" s="17">
        <v>7204</v>
      </c>
      <c r="W34" s="17">
        <v>0</v>
      </c>
      <c r="X34" s="20">
        <v>47204</v>
      </c>
      <c r="Y34" s="16">
        <v>314.7</v>
      </c>
      <c r="Z34" s="21">
        <v>33.9</v>
      </c>
      <c r="AA34" s="20">
        <v>150</v>
      </c>
      <c r="AB34" s="17">
        <v>1394</v>
      </c>
      <c r="AC34" s="22">
        <v>9.3000000000000007</v>
      </c>
      <c r="AD34" s="23">
        <f t="shared" si="5"/>
        <v>150</v>
      </c>
      <c r="AE34" s="17">
        <v>5160</v>
      </c>
      <c r="AF34" s="17">
        <v>7140</v>
      </c>
      <c r="AG34" s="17">
        <v>3750</v>
      </c>
      <c r="AH34" s="17">
        <v>9300</v>
      </c>
      <c r="AI34" s="14" t="s">
        <v>43</v>
      </c>
    </row>
    <row r="35" spans="1:35" ht="16.5" customHeight="1">
      <c r="A35">
        <v>3375</v>
      </c>
      <c r="B35" s="12" t="str">
        <f t="shared" si="0"/>
        <v>ZeroZero</v>
      </c>
      <c r="C35" s="13" t="s">
        <v>282</v>
      </c>
      <c r="D35" s="14" t="s">
        <v>146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5000</v>
      </c>
      <c r="N35" s="18" t="s">
        <v>147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5000</v>
      </c>
      <c r="U35" s="17">
        <v>0</v>
      </c>
      <c r="V35" s="17">
        <v>0</v>
      </c>
      <c r="W35" s="17">
        <v>0</v>
      </c>
      <c r="X35" s="20">
        <v>5000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58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3293</v>
      </c>
      <c r="B36" s="12" t="str">
        <f t="shared" si="0"/>
        <v>ZeroZero</v>
      </c>
      <c r="C36" s="13" t="s">
        <v>155</v>
      </c>
      <c r="D36" s="14" t="s">
        <v>156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500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500</v>
      </c>
      <c r="U36" s="17">
        <v>0</v>
      </c>
      <c r="V36" s="17">
        <v>0</v>
      </c>
      <c r="W36" s="17">
        <v>0</v>
      </c>
      <c r="X36" s="20">
        <v>500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58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957</v>
      </c>
      <c r="B37" s="12" t="str">
        <f t="shared" si="0"/>
        <v>OverStock</v>
      </c>
      <c r="C37" s="13" t="s">
        <v>307</v>
      </c>
      <c r="D37" s="14" t="s">
        <v>301</v>
      </c>
      <c r="E37" s="15">
        <f t="shared" si="1"/>
        <v>13.1</v>
      </c>
      <c r="F37" s="16">
        <f t="shared" si="2"/>
        <v>8.1</v>
      </c>
      <c r="G37" s="16">
        <f t="shared" si="3"/>
        <v>17.8</v>
      </c>
      <c r="H37" s="16">
        <f t="shared" si="4"/>
        <v>11</v>
      </c>
      <c r="I37" s="25" t="str">
        <f>IFERROR(VLOOKUP(C37,#REF!,8,FALSE),"")</f>
        <v/>
      </c>
      <c r="J37" s="17">
        <v>132000</v>
      </c>
      <c r="K37" s="17">
        <v>108000</v>
      </c>
      <c r="L37" s="25" t="str">
        <f>IFERROR(VLOOKUP(C37,#REF!,11,FALSE),"")</f>
        <v/>
      </c>
      <c r="M37" s="17">
        <v>97080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36000</v>
      </c>
      <c r="U37" s="17">
        <v>3000</v>
      </c>
      <c r="V37" s="17">
        <v>58080</v>
      </c>
      <c r="W37" s="17">
        <v>0</v>
      </c>
      <c r="X37" s="20">
        <v>229080</v>
      </c>
      <c r="Y37" s="16">
        <v>30.9</v>
      </c>
      <c r="Z37" s="21">
        <v>19</v>
      </c>
      <c r="AA37" s="20">
        <v>7404</v>
      </c>
      <c r="AB37" s="17">
        <v>12035</v>
      </c>
      <c r="AC37" s="22">
        <v>1.6</v>
      </c>
      <c r="AD37" s="23">
        <f t="shared" si="5"/>
        <v>100</v>
      </c>
      <c r="AE37" s="17">
        <v>75016</v>
      </c>
      <c r="AF37" s="17">
        <v>29295</v>
      </c>
      <c r="AG37" s="17">
        <v>55118</v>
      </c>
      <c r="AH37" s="17">
        <v>43078</v>
      </c>
      <c r="AI37" s="14" t="s">
        <v>43</v>
      </c>
    </row>
    <row r="38" spans="1:35" ht="16.5" customHeight="1">
      <c r="A38">
        <v>958</v>
      </c>
      <c r="B38" s="12" t="str">
        <f t="shared" si="0"/>
        <v>OverStock</v>
      </c>
      <c r="C38" s="13" t="s">
        <v>59</v>
      </c>
      <c r="D38" s="14" t="s">
        <v>45</v>
      </c>
      <c r="E38" s="15">
        <f t="shared" si="1"/>
        <v>20.6</v>
      </c>
      <c r="F38" s="16">
        <f t="shared" si="2"/>
        <v>22.6</v>
      </c>
      <c r="G38" s="16">
        <f t="shared" si="3"/>
        <v>30.9</v>
      </c>
      <c r="H38" s="16">
        <f t="shared" si="4"/>
        <v>33.9</v>
      </c>
      <c r="I38" s="25" t="str">
        <f>IFERROR(VLOOKUP(C38,#REF!,8,FALSE),"")</f>
        <v/>
      </c>
      <c r="J38" s="17">
        <v>81000</v>
      </c>
      <c r="K38" s="17">
        <v>3000</v>
      </c>
      <c r="L38" s="25" t="str">
        <f>IFERROR(VLOOKUP(C38,#REF!,11,FALSE),"")</f>
        <v/>
      </c>
      <c r="M38" s="17">
        <v>54000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54000</v>
      </c>
      <c r="U38" s="17">
        <v>0</v>
      </c>
      <c r="V38" s="17">
        <v>0</v>
      </c>
      <c r="W38" s="17">
        <v>0</v>
      </c>
      <c r="X38" s="20">
        <v>135000</v>
      </c>
      <c r="Y38" s="16">
        <v>109.7</v>
      </c>
      <c r="Z38" s="21">
        <v>120.5</v>
      </c>
      <c r="AA38" s="20">
        <v>2625</v>
      </c>
      <c r="AB38" s="17">
        <v>2391</v>
      </c>
      <c r="AC38" s="22">
        <v>0.9</v>
      </c>
      <c r="AD38" s="23">
        <f t="shared" si="5"/>
        <v>100</v>
      </c>
      <c r="AE38" s="17">
        <v>9765</v>
      </c>
      <c r="AF38" s="17">
        <v>11237</v>
      </c>
      <c r="AG38" s="17">
        <v>16769</v>
      </c>
      <c r="AH38" s="17">
        <v>14409</v>
      </c>
      <c r="AI38" s="14" t="s">
        <v>43</v>
      </c>
    </row>
    <row r="39" spans="1:35" ht="16.5" customHeight="1">
      <c r="A39">
        <v>1094</v>
      </c>
      <c r="B39" s="12" t="str">
        <f t="shared" si="0"/>
        <v>FCST</v>
      </c>
      <c r="C39" s="13" t="s">
        <v>279</v>
      </c>
      <c r="D39" s="14" t="s">
        <v>146</v>
      </c>
      <c r="E39" s="15" t="str">
        <f t="shared" si="1"/>
        <v>前八週無拉料</v>
      </c>
      <c r="F39" s="16">
        <f t="shared" si="2"/>
        <v>13.6</v>
      </c>
      <c r="G39" s="16" t="str">
        <f t="shared" si="3"/>
        <v>--</v>
      </c>
      <c r="H39" s="16">
        <f t="shared" si="4"/>
        <v>11.6</v>
      </c>
      <c r="I39" s="25" t="str">
        <f>IFERROR(VLOOKUP(C39,#REF!,8,FALSE),"")</f>
        <v/>
      </c>
      <c r="J39" s="17">
        <v>10000</v>
      </c>
      <c r="K39" s="17">
        <v>10000</v>
      </c>
      <c r="L39" s="25" t="str">
        <f>IFERROR(VLOOKUP(C39,#REF!,11,FALSE),"")</f>
        <v/>
      </c>
      <c r="M39" s="17">
        <v>11800</v>
      </c>
      <c r="N39" s="18" t="s">
        <v>147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11800</v>
      </c>
      <c r="U39" s="17">
        <v>0</v>
      </c>
      <c r="V39" s="17">
        <v>0</v>
      </c>
      <c r="W39" s="17">
        <v>0</v>
      </c>
      <c r="X39" s="20">
        <v>21800</v>
      </c>
      <c r="Y39" s="16" t="s">
        <v>39</v>
      </c>
      <c r="Z39" s="21">
        <v>25.2</v>
      </c>
      <c r="AA39" s="20">
        <v>0</v>
      </c>
      <c r="AB39" s="17">
        <v>865</v>
      </c>
      <c r="AC39" s="22" t="s">
        <v>54</v>
      </c>
      <c r="AD39" s="23" t="str">
        <f t="shared" si="5"/>
        <v>F</v>
      </c>
      <c r="AE39" s="17">
        <v>1385</v>
      </c>
      <c r="AF39" s="17">
        <v>6396</v>
      </c>
      <c r="AG39" s="17">
        <v>1888</v>
      </c>
      <c r="AH39" s="17">
        <v>1462</v>
      </c>
      <c r="AI39" s="14" t="s">
        <v>43</v>
      </c>
    </row>
    <row r="40" spans="1:35" ht="16.5" customHeight="1">
      <c r="A40">
        <v>959</v>
      </c>
      <c r="B40" s="12" t="str">
        <f t="shared" si="0"/>
        <v>OverStock</v>
      </c>
      <c r="C40" s="13" t="s">
        <v>208</v>
      </c>
      <c r="D40" s="14" t="s">
        <v>146</v>
      </c>
      <c r="E40" s="15">
        <f t="shared" si="1"/>
        <v>26.9</v>
      </c>
      <c r="F40" s="16">
        <f t="shared" si="2"/>
        <v>15.6</v>
      </c>
      <c r="G40" s="16">
        <f t="shared" si="3"/>
        <v>19</v>
      </c>
      <c r="H40" s="16">
        <f t="shared" si="4"/>
        <v>11</v>
      </c>
      <c r="I40" s="25" t="str">
        <f>IFERROR(VLOOKUP(C40,#REF!,8,FALSE),"")</f>
        <v/>
      </c>
      <c r="J40" s="17">
        <v>20000</v>
      </c>
      <c r="K40" s="17">
        <v>20000</v>
      </c>
      <c r="L40" s="25" t="str">
        <f>IFERROR(VLOOKUP(C40,#REF!,11,FALSE),"")</f>
        <v/>
      </c>
      <c r="M40" s="17">
        <v>28308</v>
      </c>
      <c r="N40" s="18" t="s">
        <v>147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20005</v>
      </c>
      <c r="U40" s="17">
        <v>0</v>
      </c>
      <c r="V40" s="17">
        <v>8303</v>
      </c>
      <c r="W40" s="17">
        <v>0</v>
      </c>
      <c r="X40" s="20">
        <v>48308</v>
      </c>
      <c r="Y40" s="16">
        <v>45.8</v>
      </c>
      <c r="Z40" s="21">
        <v>26.7</v>
      </c>
      <c r="AA40" s="20">
        <v>1054</v>
      </c>
      <c r="AB40" s="17">
        <v>1810</v>
      </c>
      <c r="AC40" s="22">
        <v>1.7</v>
      </c>
      <c r="AD40" s="23">
        <f t="shared" si="5"/>
        <v>100</v>
      </c>
      <c r="AE40" s="17">
        <v>10396</v>
      </c>
      <c r="AF40" s="17">
        <v>4381</v>
      </c>
      <c r="AG40" s="17">
        <v>8552</v>
      </c>
      <c r="AH40" s="17">
        <v>5765</v>
      </c>
      <c r="AI40" s="14" t="s">
        <v>43</v>
      </c>
    </row>
    <row r="41" spans="1:35" ht="16.5" customHeight="1">
      <c r="A41">
        <v>3370</v>
      </c>
      <c r="B41" s="12" t="str">
        <f t="shared" si="0"/>
        <v>ZeroZero</v>
      </c>
      <c r="C41" s="13" t="s">
        <v>292</v>
      </c>
      <c r="D41" s="14" t="s">
        <v>146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5000</v>
      </c>
      <c r="N41" s="18" t="s">
        <v>147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5000</v>
      </c>
      <c r="U41" s="17">
        <v>0</v>
      </c>
      <c r="V41" s="17">
        <v>0</v>
      </c>
      <c r="W41" s="17">
        <v>0</v>
      </c>
      <c r="X41" s="20">
        <v>5000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58</v>
      </c>
      <c r="AD41" s="23" t="str">
        <f t="shared" si="5"/>
        <v>E</v>
      </c>
      <c r="AE41" s="17">
        <v>1</v>
      </c>
      <c r="AF41" s="17">
        <v>0</v>
      </c>
      <c r="AG41" s="17">
        <v>0</v>
      </c>
      <c r="AH41" s="17">
        <v>0</v>
      </c>
      <c r="AI41" s="14" t="s">
        <v>43</v>
      </c>
    </row>
    <row r="42" spans="1:35" ht="16.5" customHeight="1">
      <c r="A42">
        <v>961</v>
      </c>
      <c r="B42" s="12" t="str">
        <f t="shared" si="0"/>
        <v>OverStock</v>
      </c>
      <c r="C42" s="13" t="s">
        <v>47</v>
      </c>
      <c r="D42" s="14" t="s">
        <v>45</v>
      </c>
      <c r="E42" s="15">
        <f t="shared" si="1"/>
        <v>105.3</v>
      </c>
      <c r="F42" s="16">
        <f t="shared" si="2"/>
        <v>344.4</v>
      </c>
      <c r="G42" s="16">
        <f t="shared" si="3"/>
        <v>22.7</v>
      </c>
      <c r="H42" s="16">
        <f t="shared" si="4"/>
        <v>74.099999999999994</v>
      </c>
      <c r="I42" s="25" t="str">
        <f>IFERROR(VLOOKUP(C42,#REF!,8,FALSE),"")</f>
        <v/>
      </c>
      <c r="J42" s="17">
        <v>30000</v>
      </c>
      <c r="K42" s="17">
        <v>21000</v>
      </c>
      <c r="L42" s="25" t="str">
        <f>IFERROR(VLOOKUP(C42,#REF!,11,FALSE),"")</f>
        <v/>
      </c>
      <c r="M42" s="17">
        <v>139474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126000</v>
      </c>
      <c r="U42" s="17">
        <v>3000</v>
      </c>
      <c r="V42" s="17">
        <v>10474</v>
      </c>
      <c r="W42" s="17">
        <v>0</v>
      </c>
      <c r="X42" s="20">
        <v>169474</v>
      </c>
      <c r="Y42" s="16">
        <v>150.69999999999999</v>
      </c>
      <c r="Z42" s="21">
        <v>492.5</v>
      </c>
      <c r="AA42" s="20">
        <v>1324</v>
      </c>
      <c r="AB42" s="17">
        <v>405</v>
      </c>
      <c r="AC42" s="22">
        <v>0.3</v>
      </c>
      <c r="AD42" s="23">
        <f t="shared" si="5"/>
        <v>50</v>
      </c>
      <c r="AE42" s="17">
        <v>40</v>
      </c>
      <c r="AF42" s="17">
        <v>3070</v>
      </c>
      <c r="AG42" s="17">
        <v>850</v>
      </c>
      <c r="AH42" s="17">
        <v>3610</v>
      </c>
      <c r="AI42" s="14" t="s">
        <v>43</v>
      </c>
    </row>
    <row r="43" spans="1:35" ht="16.5" customHeight="1">
      <c r="A43">
        <v>4207</v>
      </c>
      <c r="B43" s="12" t="str">
        <f t="shared" si="0"/>
        <v>OverStock</v>
      </c>
      <c r="C43" s="13" t="s">
        <v>212</v>
      </c>
      <c r="D43" s="14" t="s">
        <v>146</v>
      </c>
      <c r="E43" s="15">
        <f t="shared" si="1"/>
        <v>57.8</v>
      </c>
      <c r="F43" s="16">
        <f t="shared" si="2"/>
        <v>11.7</v>
      </c>
      <c r="G43" s="16">
        <f t="shared" si="3"/>
        <v>41.5</v>
      </c>
      <c r="H43" s="16">
        <f t="shared" si="4"/>
        <v>8.4</v>
      </c>
      <c r="I43" s="25" t="str">
        <f>IFERROR(VLOOKUP(C43,#REF!,8,FALSE),"")</f>
        <v/>
      </c>
      <c r="J43" s="17">
        <v>27000</v>
      </c>
      <c r="K43" s="17">
        <v>27000</v>
      </c>
      <c r="L43" s="25" t="str">
        <f>IFERROR(VLOOKUP(C43,#REF!,11,FALSE),"")</f>
        <v/>
      </c>
      <c r="M43" s="17">
        <v>37629</v>
      </c>
      <c r="N43" s="18" t="s">
        <v>147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29720</v>
      </c>
      <c r="U43" s="17">
        <v>0</v>
      </c>
      <c r="V43" s="17">
        <v>7909</v>
      </c>
      <c r="W43" s="17">
        <v>0</v>
      </c>
      <c r="X43" s="20">
        <v>64629</v>
      </c>
      <c r="Y43" s="16">
        <v>99.3</v>
      </c>
      <c r="Z43" s="21">
        <v>20.100000000000001</v>
      </c>
      <c r="AA43" s="20">
        <v>651</v>
      </c>
      <c r="AB43" s="17">
        <v>3222</v>
      </c>
      <c r="AC43" s="22">
        <v>4.9000000000000004</v>
      </c>
      <c r="AD43" s="23">
        <f t="shared" si="5"/>
        <v>150</v>
      </c>
      <c r="AE43" s="17">
        <v>11393</v>
      </c>
      <c r="AF43" s="17">
        <v>13100</v>
      </c>
      <c r="AG43" s="17">
        <v>17727</v>
      </c>
      <c r="AH43" s="17">
        <v>6273</v>
      </c>
      <c r="AI43" s="14" t="s">
        <v>43</v>
      </c>
    </row>
    <row r="44" spans="1:35" ht="16.5" customHeight="1">
      <c r="A44">
        <v>4481</v>
      </c>
      <c r="B44" s="12" t="str">
        <f t="shared" si="0"/>
        <v>FCST</v>
      </c>
      <c r="C44" s="13" t="s">
        <v>107</v>
      </c>
      <c r="D44" s="14" t="s">
        <v>45</v>
      </c>
      <c r="E44" s="15" t="str">
        <f t="shared" si="1"/>
        <v>前八週無拉料</v>
      </c>
      <c r="F44" s="16">
        <f t="shared" si="2"/>
        <v>63.5</v>
      </c>
      <c r="G44" s="16" t="str">
        <f t="shared" si="3"/>
        <v>--</v>
      </c>
      <c r="H44" s="16">
        <f t="shared" si="4"/>
        <v>347.6</v>
      </c>
      <c r="I44" s="25" t="str">
        <f>IFERROR(VLOOKUP(C44,#REF!,8,FALSE),"")</f>
        <v/>
      </c>
      <c r="J44" s="17">
        <v>81000</v>
      </c>
      <c r="K44" s="17">
        <v>6000</v>
      </c>
      <c r="L44" s="25" t="str">
        <f>IFERROR(VLOOKUP(C44,#REF!,11,FALSE),"")</f>
        <v/>
      </c>
      <c r="M44" s="17">
        <v>14800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14800</v>
      </c>
      <c r="U44" s="17">
        <v>0</v>
      </c>
      <c r="V44" s="17">
        <v>0</v>
      </c>
      <c r="W44" s="17">
        <v>0</v>
      </c>
      <c r="X44" s="20">
        <v>95800</v>
      </c>
      <c r="Y44" s="16" t="s">
        <v>39</v>
      </c>
      <c r="Z44" s="21">
        <v>411.2</v>
      </c>
      <c r="AA44" s="20">
        <v>0</v>
      </c>
      <c r="AB44" s="17">
        <v>233</v>
      </c>
      <c r="AC44" s="22" t="s">
        <v>54</v>
      </c>
      <c r="AD44" s="23" t="str">
        <f t="shared" si="5"/>
        <v>F</v>
      </c>
      <c r="AE44" s="17">
        <v>1500</v>
      </c>
      <c r="AF44" s="17">
        <v>600</v>
      </c>
      <c r="AG44" s="17">
        <v>900</v>
      </c>
      <c r="AH44" s="17">
        <v>600</v>
      </c>
      <c r="AI44" s="14" t="s">
        <v>43</v>
      </c>
    </row>
    <row r="45" spans="1:35" ht="16.5" customHeight="1">
      <c r="A45">
        <v>3379</v>
      </c>
      <c r="B45" s="12" t="str">
        <f t="shared" si="0"/>
        <v>OverStock</v>
      </c>
      <c r="C45" s="13" t="s">
        <v>236</v>
      </c>
      <c r="D45" s="14" t="s">
        <v>146</v>
      </c>
      <c r="E45" s="15">
        <f t="shared" si="1"/>
        <v>62.9</v>
      </c>
      <c r="F45" s="16">
        <f t="shared" si="2"/>
        <v>17.100000000000001</v>
      </c>
      <c r="G45" s="16">
        <f t="shared" si="3"/>
        <v>123.5</v>
      </c>
      <c r="H45" s="16">
        <f t="shared" si="4"/>
        <v>33.5</v>
      </c>
      <c r="I45" s="25" t="str">
        <f>IFERROR(VLOOKUP(C45,#REF!,8,FALSE),"")</f>
        <v/>
      </c>
      <c r="J45" s="17">
        <v>20000</v>
      </c>
      <c r="K45" s="17">
        <v>20000</v>
      </c>
      <c r="L45" s="25" t="str">
        <f>IFERROR(VLOOKUP(C45,#REF!,11,FALSE),"")</f>
        <v/>
      </c>
      <c r="M45" s="17">
        <v>10192</v>
      </c>
      <c r="N45" s="18" t="s">
        <v>147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5000</v>
      </c>
      <c r="U45" s="17">
        <v>0</v>
      </c>
      <c r="V45" s="17">
        <v>5192</v>
      </c>
      <c r="W45" s="17">
        <v>0</v>
      </c>
      <c r="X45" s="20">
        <v>30192</v>
      </c>
      <c r="Y45" s="16">
        <v>186.4</v>
      </c>
      <c r="Z45" s="21">
        <v>50.6</v>
      </c>
      <c r="AA45" s="20">
        <v>162</v>
      </c>
      <c r="AB45" s="17">
        <v>597</v>
      </c>
      <c r="AC45" s="22">
        <v>3.7</v>
      </c>
      <c r="AD45" s="23">
        <f t="shared" si="5"/>
        <v>150</v>
      </c>
      <c r="AE45" s="17">
        <v>1320</v>
      </c>
      <c r="AF45" s="17">
        <v>3550</v>
      </c>
      <c r="AG45" s="17">
        <v>522</v>
      </c>
      <c r="AH45" s="17">
        <v>302</v>
      </c>
      <c r="AI45" s="14" t="s">
        <v>43</v>
      </c>
    </row>
    <row r="46" spans="1:35" ht="16.5" customHeight="1">
      <c r="A46">
        <v>964</v>
      </c>
      <c r="B46" s="12" t="str">
        <f t="shared" si="0"/>
        <v>OverStock</v>
      </c>
      <c r="C46" s="13" t="s">
        <v>247</v>
      </c>
      <c r="D46" s="14" t="s">
        <v>146</v>
      </c>
      <c r="E46" s="15">
        <f t="shared" si="1"/>
        <v>39.700000000000003</v>
      </c>
      <c r="F46" s="16">
        <f t="shared" si="2"/>
        <v>13.6</v>
      </c>
      <c r="G46" s="16">
        <f t="shared" si="3"/>
        <v>74.599999999999994</v>
      </c>
      <c r="H46" s="16">
        <f t="shared" si="4"/>
        <v>25.5</v>
      </c>
      <c r="I46" s="25" t="str">
        <f>IFERROR(VLOOKUP(C46,#REF!,8,FALSE),"")</f>
        <v/>
      </c>
      <c r="J46" s="17">
        <v>70000</v>
      </c>
      <c r="K46" s="17">
        <v>70000</v>
      </c>
      <c r="L46" s="25" t="str">
        <f>IFERROR(VLOOKUP(C46,#REF!,11,FALSE),"")</f>
        <v/>
      </c>
      <c r="M46" s="17">
        <v>37200</v>
      </c>
      <c r="N46" s="18" t="s">
        <v>147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37200</v>
      </c>
      <c r="U46" s="17">
        <v>0</v>
      </c>
      <c r="V46" s="17">
        <v>0</v>
      </c>
      <c r="W46" s="17">
        <v>0</v>
      </c>
      <c r="X46" s="20">
        <v>107200</v>
      </c>
      <c r="Y46" s="16">
        <v>114.3</v>
      </c>
      <c r="Z46" s="21">
        <v>39.1</v>
      </c>
      <c r="AA46" s="20">
        <v>938</v>
      </c>
      <c r="AB46" s="17">
        <v>2744</v>
      </c>
      <c r="AC46" s="22">
        <v>2.9</v>
      </c>
      <c r="AD46" s="23">
        <f t="shared" si="5"/>
        <v>150</v>
      </c>
      <c r="AE46" s="17">
        <v>10896</v>
      </c>
      <c r="AF46" s="17">
        <v>11040</v>
      </c>
      <c r="AG46" s="17">
        <v>13800</v>
      </c>
      <c r="AH46" s="17">
        <v>0</v>
      </c>
      <c r="AI46" s="14" t="s">
        <v>43</v>
      </c>
    </row>
    <row r="47" spans="1:35" ht="16.5" customHeight="1">
      <c r="A47">
        <v>965</v>
      </c>
      <c r="B47" s="12" t="str">
        <f t="shared" si="0"/>
        <v>OverStock</v>
      </c>
      <c r="C47" s="13" t="s">
        <v>317</v>
      </c>
      <c r="D47" s="14" t="s">
        <v>156</v>
      </c>
      <c r="E47" s="15">
        <f t="shared" si="1"/>
        <v>9.1</v>
      </c>
      <c r="F47" s="16">
        <f t="shared" si="2"/>
        <v>10.5</v>
      </c>
      <c r="G47" s="16">
        <f t="shared" si="3"/>
        <v>9.5</v>
      </c>
      <c r="H47" s="16">
        <f t="shared" si="4"/>
        <v>11</v>
      </c>
      <c r="I47" s="25" t="str">
        <f>IFERROR(VLOOKUP(C47,#REF!,8,FALSE),"")</f>
        <v/>
      </c>
      <c r="J47" s="17">
        <v>210000</v>
      </c>
      <c r="K47" s="17">
        <v>210000</v>
      </c>
      <c r="L47" s="25" t="str">
        <f>IFERROR(VLOOKUP(C47,#REF!,11,FALSE),"")</f>
        <v/>
      </c>
      <c r="M47" s="17">
        <v>201000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201000</v>
      </c>
      <c r="U47" s="17">
        <v>0</v>
      </c>
      <c r="V47" s="17">
        <v>0</v>
      </c>
      <c r="W47" s="17">
        <v>0</v>
      </c>
      <c r="X47" s="20">
        <v>411000</v>
      </c>
      <c r="Y47" s="16">
        <v>18.600000000000001</v>
      </c>
      <c r="Z47" s="21">
        <v>21.5</v>
      </c>
      <c r="AA47" s="20">
        <v>22125</v>
      </c>
      <c r="AB47" s="17">
        <v>19131</v>
      </c>
      <c r="AC47" s="22">
        <v>0.9</v>
      </c>
      <c r="AD47" s="23">
        <f t="shared" si="5"/>
        <v>100</v>
      </c>
      <c r="AE47" s="17">
        <v>77353</v>
      </c>
      <c r="AF47" s="17">
        <v>94300</v>
      </c>
      <c r="AG47" s="17">
        <v>123596</v>
      </c>
      <c r="AH47" s="17">
        <v>114456</v>
      </c>
      <c r="AI47" s="14" t="s">
        <v>43</v>
      </c>
    </row>
    <row r="48" spans="1:35" ht="16.5" customHeight="1">
      <c r="A48">
        <v>966</v>
      </c>
      <c r="B48" s="12" t="str">
        <f t="shared" si="0"/>
        <v>OverStock</v>
      </c>
      <c r="C48" s="13" t="s">
        <v>90</v>
      </c>
      <c r="D48" s="14" t="s">
        <v>45</v>
      </c>
      <c r="E48" s="15">
        <f t="shared" si="1"/>
        <v>11.7</v>
      </c>
      <c r="F48" s="16">
        <f t="shared" si="2"/>
        <v>31.9</v>
      </c>
      <c r="G48" s="16">
        <f t="shared" si="3"/>
        <v>78</v>
      </c>
      <c r="H48" s="16">
        <f t="shared" si="4"/>
        <v>211.9</v>
      </c>
      <c r="I48" s="25" t="str">
        <f>IFERROR(VLOOKUP(C48,#REF!,8,FALSE),"")</f>
        <v/>
      </c>
      <c r="J48" s="17">
        <v>282500</v>
      </c>
      <c r="K48" s="17">
        <v>282500</v>
      </c>
      <c r="L48" s="25" t="str">
        <f>IFERROR(VLOOKUP(C48,#REF!,11,FALSE),"")</f>
        <v/>
      </c>
      <c r="M48" s="17">
        <v>42500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30000</v>
      </c>
      <c r="U48" s="17">
        <v>10000</v>
      </c>
      <c r="V48" s="17">
        <v>2500</v>
      </c>
      <c r="W48" s="17">
        <v>0</v>
      </c>
      <c r="X48" s="20">
        <v>325000</v>
      </c>
      <c r="Y48" s="16">
        <v>89.7</v>
      </c>
      <c r="Z48" s="21">
        <v>243.8</v>
      </c>
      <c r="AA48" s="20">
        <v>3622</v>
      </c>
      <c r="AB48" s="17">
        <v>1333</v>
      </c>
      <c r="AC48" s="22">
        <v>0.4</v>
      </c>
      <c r="AD48" s="23">
        <f t="shared" si="5"/>
        <v>50</v>
      </c>
      <c r="AE48" s="17">
        <v>0</v>
      </c>
      <c r="AF48" s="17">
        <v>12000</v>
      </c>
      <c r="AG48" s="17">
        <v>12000</v>
      </c>
      <c r="AH48" s="17">
        <v>12000</v>
      </c>
      <c r="AI48" s="14" t="s">
        <v>43</v>
      </c>
    </row>
    <row r="49" spans="1:35" ht="16.5" customHeight="1">
      <c r="A49">
        <v>967</v>
      </c>
      <c r="B49" s="12" t="str">
        <f t="shared" si="0"/>
        <v>ZeroZero</v>
      </c>
      <c r="C49" s="13" t="s">
        <v>251</v>
      </c>
      <c r="D49" s="14" t="s">
        <v>146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5305</v>
      </c>
      <c r="N49" s="18" t="s">
        <v>147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5305</v>
      </c>
      <c r="U49" s="17">
        <v>0</v>
      </c>
      <c r="V49" s="17">
        <v>0</v>
      </c>
      <c r="W49" s="17">
        <v>0</v>
      </c>
      <c r="X49" s="20">
        <v>5305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58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3369</v>
      </c>
      <c r="B50" s="12" t="str">
        <f t="shared" si="0"/>
        <v>OverStock</v>
      </c>
      <c r="C50" s="13" t="s">
        <v>173</v>
      </c>
      <c r="D50" s="14" t="s">
        <v>146</v>
      </c>
      <c r="E50" s="15">
        <f t="shared" si="1"/>
        <v>9.3000000000000007</v>
      </c>
      <c r="F50" s="16">
        <f t="shared" si="2"/>
        <v>9.6999999999999993</v>
      </c>
      <c r="G50" s="16">
        <f t="shared" si="3"/>
        <v>20.2</v>
      </c>
      <c r="H50" s="16">
        <f t="shared" si="4"/>
        <v>21.1</v>
      </c>
      <c r="I50" s="25" t="str">
        <f>IFERROR(VLOOKUP(C50,#REF!,8,FALSE),"")</f>
        <v/>
      </c>
      <c r="J50" s="17">
        <v>60000</v>
      </c>
      <c r="K50" s="17">
        <v>60000</v>
      </c>
      <c r="L50" s="25" t="str">
        <f>IFERROR(VLOOKUP(C50,#REF!,11,FALSE),"")</f>
        <v/>
      </c>
      <c r="M50" s="17">
        <v>27500</v>
      </c>
      <c r="N50" s="18" t="s">
        <v>147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15000</v>
      </c>
      <c r="U50" s="17">
        <v>0</v>
      </c>
      <c r="V50" s="17">
        <v>12500</v>
      </c>
      <c r="W50" s="17">
        <v>0</v>
      </c>
      <c r="X50" s="20">
        <v>87500</v>
      </c>
      <c r="Y50" s="16">
        <v>29.5</v>
      </c>
      <c r="Z50" s="21">
        <v>30.7</v>
      </c>
      <c r="AA50" s="20">
        <v>2964</v>
      </c>
      <c r="AB50" s="17">
        <v>2848</v>
      </c>
      <c r="AC50" s="22">
        <v>1</v>
      </c>
      <c r="AD50" s="23">
        <f t="shared" si="5"/>
        <v>100</v>
      </c>
      <c r="AE50" s="17">
        <v>4472</v>
      </c>
      <c r="AF50" s="17">
        <v>12880</v>
      </c>
      <c r="AG50" s="17">
        <v>11255</v>
      </c>
      <c r="AH50" s="17">
        <v>5385</v>
      </c>
      <c r="AI50" s="14" t="s">
        <v>43</v>
      </c>
    </row>
    <row r="51" spans="1:35" ht="16.5" customHeight="1">
      <c r="A51">
        <v>1105</v>
      </c>
      <c r="B51" s="12" t="str">
        <f t="shared" si="0"/>
        <v>OverStock</v>
      </c>
      <c r="C51" s="13" t="s">
        <v>97</v>
      </c>
      <c r="D51" s="14" t="s">
        <v>45</v>
      </c>
      <c r="E51" s="15">
        <f t="shared" si="1"/>
        <v>107.5</v>
      </c>
      <c r="F51" s="16">
        <f t="shared" si="2"/>
        <v>55.3</v>
      </c>
      <c r="G51" s="16">
        <f t="shared" si="3"/>
        <v>338</v>
      </c>
      <c r="H51" s="16">
        <f t="shared" si="4"/>
        <v>173.9</v>
      </c>
      <c r="I51" s="25" t="str">
        <f>IFERROR(VLOOKUP(C51,#REF!,8,FALSE),"")</f>
        <v/>
      </c>
      <c r="J51" s="17">
        <v>120000</v>
      </c>
      <c r="K51" s="17">
        <v>120000</v>
      </c>
      <c r="L51" s="25" t="str">
        <f>IFERROR(VLOOKUP(C51,#REF!,11,FALSE),"")</f>
        <v/>
      </c>
      <c r="M51" s="17">
        <v>38160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24000</v>
      </c>
      <c r="U51" s="17">
        <v>0</v>
      </c>
      <c r="V51" s="17">
        <v>14160</v>
      </c>
      <c r="W51" s="17">
        <v>0</v>
      </c>
      <c r="X51" s="20">
        <v>158160</v>
      </c>
      <c r="Y51" s="16">
        <v>1121.5999999999999</v>
      </c>
      <c r="Z51" s="21">
        <v>577</v>
      </c>
      <c r="AA51" s="20">
        <v>355</v>
      </c>
      <c r="AB51" s="17">
        <v>690</v>
      </c>
      <c r="AC51" s="22">
        <v>1.9</v>
      </c>
      <c r="AD51" s="23">
        <f t="shared" si="5"/>
        <v>100</v>
      </c>
      <c r="AE51" s="17">
        <v>6210</v>
      </c>
      <c r="AF51" s="17">
        <v>0</v>
      </c>
      <c r="AG51" s="17">
        <v>0</v>
      </c>
      <c r="AH51" s="17">
        <v>0</v>
      </c>
      <c r="AI51" s="14" t="s">
        <v>43</v>
      </c>
    </row>
    <row r="52" spans="1:35" ht="16.5" customHeight="1">
      <c r="A52">
        <v>4228</v>
      </c>
      <c r="B52" s="12" t="str">
        <f t="shared" si="0"/>
        <v>ZeroZero</v>
      </c>
      <c r="C52" s="13" t="s">
        <v>278</v>
      </c>
      <c r="D52" s="14" t="s">
        <v>146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4950</v>
      </c>
      <c r="N52" s="18" t="s">
        <v>147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4950</v>
      </c>
      <c r="U52" s="17">
        <v>0</v>
      </c>
      <c r="V52" s="17">
        <v>0</v>
      </c>
      <c r="W52" s="17">
        <v>0</v>
      </c>
      <c r="X52" s="20">
        <v>4950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58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5363</v>
      </c>
      <c r="B53" s="12" t="str">
        <f t="shared" si="0"/>
        <v>OverStock</v>
      </c>
      <c r="C53" s="13" t="s">
        <v>184</v>
      </c>
      <c r="D53" s="14" t="s">
        <v>146</v>
      </c>
      <c r="E53" s="15">
        <f t="shared" si="1"/>
        <v>13.5</v>
      </c>
      <c r="F53" s="16">
        <f t="shared" si="2"/>
        <v>12</v>
      </c>
      <c r="G53" s="16">
        <f t="shared" si="3"/>
        <v>18.7</v>
      </c>
      <c r="H53" s="16">
        <f t="shared" si="4"/>
        <v>16.7</v>
      </c>
      <c r="I53" s="25" t="str">
        <f>IFERROR(VLOOKUP(C53,#REF!,8,FALSE),"")</f>
        <v/>
      </c>
      <c r="J53" s="17">
        <v>30000</v>
      </c>
      <c r="K53" s="17">
        <v>30000</v>
      </c>
      <c r="L53" s="25" t="str">
        <f>IFERROR(VLOOKUP(C53,#REF!,11,FALSE),"")</f>
        <v/>
      </c>
      <c r="M53" s="17">
        <v>21630</v>
      </c>
      <c r="N53" s="18" t="s">
        <v>147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15000</v>
      </c>
      <c r="U53" s="17">
        <v>0</v>
      </c>
      <c r="V53" s="17">
        <v>6630</v>
      </c>
      <c r="W53" s="17">
        <v>0</v>
      </c>
      <c r="X53" s="20">
        <v>51630</v>
      </c>
      <c r="Y53" s="16">
        <v>32.200000000000003</v>
      </c>
      <c r="Z53" s="21">
        <v>28.7</v>
      </c>
      <c r="AA53" s="20">
        <v>1602</v>
      </c>
      <c r="AB53" s="17">
        <v>1800</v>
      </c>
      <c r="AC53" s="22">
        <v>1.1000000000000001</v>
      </c>
      <c r="AD53" s="23">
        <f t="shared" si="5"/>
        <v>100</v>
      </c>
      <c r="AE53" s="17">
        <v>3360</v>
      </c>
      <c r="AF53" s="17">
        <v>10840</v>
      </c>
      <c r="AG53" s="17">
        <v>11000</v>
      </c>
      <c r="AH53" s="17">
        <v>2000</v>
      </c>
      <c r="AI53" s="14" t="s">
        <v>43</v>
      </c>
    </row>
    <row r="54" spans="1:35" ht="16.5" customHeight="1">
      <c r="A54">
        <v>969</v>
      </c>
      <c r="B54" s="12" t="str">
        <f t="shared" si="0"/>
        <v>OverStock</v>
      </c>
      <c r="C54" s="13" t="s">
        <v>46</v>
      </c>
      <c r="D54" s="14" t="s">
        <v>45</v>
      </c>
      <c r="E54" s="15">
        <f t="shared" si="1"/>
        <v>60.7</v>
      </c>
      <c r="F54" s="16">
        <f t="shared" si="2"/>
        <v>33.1</v>
      </c>
      <c r="G54" s="16">
        <f t="shared" si="3"/>
        <v>56.1</v>
      </c>
      <c r="H54" s="16">
        <f t="shared" si="4"/>
        <v>30.5</v>
      </c>
      <c r="I54" s="25" t="str">
        <f>IFERROR(VLOOKUP(C54,#REF!,8,FALSE),"")</f>
        <v/>
      </c>
      <c r="J54" s="17">
        <v>72000</v>
      </c>
      <c r="K54" s="17">
        <v>72000</v>
      </c>
      <c r="L54" s="25" t="str">
        <f>IFERROR(VLOOKUP(C54,#REF!,11,FALSE),"")</f>
        <v/>
      </c>
      <c r="M54" s="17">
        <v>78000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72000</v>
      </c>
      <c r="U54" s="17">
        <v>6000</v>
      </c>
      <c r="V54" s="17">
        <v>0</v>
      </c>
      <c r="W54" s="17">
        <v>0</v>
      </c>
      <c r="X54" s="20">
        <v>150000</v>
      </c>
      <c r="Y54" s="16">
        <v>252.3</v>
      </c>
      <c r="Z54" s="21">
        <v>137.30000000000001</v>
      </c>
      <c r="AA54" s="20">
        <v>1284</v>
      </c>
      <c r="AB54" s="17">
        <v>2360</v>
      </c>
      <c r="AC54" s="22">
        <v>1.8</v>
      </c>
      <c r="AD54" s="23">
        <f t="shared" si="5"/>
        <v>100</v>
      </c>
      <c r="AE54" s="17">
        <v>14241</v>
      </c>
      <c r="AF54" s="17">
        <v>5000</v>
      </c>
      <c r="AG54" s="17">
        <v>7885</v>
      </c>
      <c r="AH54" s="17">
        <v>6600</v>
      </c>
      <c r="AI54" s="14" t="s">
        <v>43</v>
      </c>
    </row>
    <row r="55" spans="1:35" ht="16.5" customHeight="1">
      <c r="A55">
        <v>970</v>
      </c>
      <c r="B55" s="12" t="str">
        <f t="shared" si="0"/>
        <v>ZeroZero</v>
      </c>
      <c r="C55" s="13" t="s">
        <v>229</v>
      </c>
      <c r="D55" s="14" t="s">
        <v>146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12000</v>
      </c>
      <c r="N55" s="18" t="s">
        <v>147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12000</v>
      </c>
      <c r="U55" s="17">
        <v>0</v>
      </c>
      <c r="V55" s="17">
        <v>0</v>
      </c>
      <c r="W55" s="17">
        <v>0</v>
      </c>
      <c r="X55" s="20">
        <v>12000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58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5147</v>
      </c>
      <c r="B56" s="12" t="str">
        <f t="shared" si="0"/>
        <v>OverStock</v>
      </c>
      <c r="C56" s="13" t="s">
        <v>215</v>
      </c>
      <c r="D56" s="14" t="s">
        <v>146</v>
      </c>
      <c r="E56" s="15">
        <f t="shared" si="1"/>
        <v>14.8</v>
      </c>
      <c r="F56" s="16">
        <f t="shared" si="2"/>
        <v>11.2</v>
      </c>
      <c r="G56" s="16">
        <f t="shared" si="3"/>
        <v>11.8</v>
      </c>
      <c r="H56" s="16">
        <f t="shared" si="4"/>
        <v>9</v>
      </c>
      <c r="I56" s="25" t="str">
        <f>IFERROR(VLOOKUP(C56,#REF!,8,FALSE),"")</f>
        <v/>
      </c>
      <c r="J56" s="17">
        <v>24000</v>
      </c>
      <c r="K56" s="17">
        <v>24000</v>
      </c>
      <c r="L56" s="25" t="str">
        <f>IFERROR(VLOOKUP(C56,#REF!,11,FALSE),"")</f>
        <v/>
      </c>
      <c r="M56" s="17">
        <v>30025</v>
      </c>
      <c r="N56" s="18" t="s">
        <v>147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20000</v>
      </c>
      <c r="U56" s="17">
        <v>0</v>
      </c>
      <c r="V56" s="17">
        <v>10025</v>
      </c>
      <c r="W56" s="17">
        <v>0</v>
      </c>
      <c r="X56" s="20">
        <v>54025</v>
      </c>
      <c r="Y56" s="16">
        <v>26.7</v>
      </c>
      <c r="Z56" s="21">
        <v>20.2</v>
      </c>
      <c r="AA56" s="20">
        <v>2027</v>
      </c>
      <c r="AB56" s="17">
        <v>2681</v>
      </c>
      <c r="AC56" s="22">
        <v>1.3</v>
      </c>
      <c r="AD56" s="23">
        <f t="shared" si="5"/>
        <v>100</v>
      </c>
      <c r="AE56" s="17">
        <v>9580</v>
      </c>
      <c r="AF56" s="17">
        <v>13138</v>
      </c>
      <c r="AG56" s="17">
        <v>11683</v>
      </c>
      <c r="AH56" s="17">
        <v>10950</v>
      </c>
      <c r="AI56" s="14" t="s">
        <v>43</v>
      </c>
    </row>
    <row r="57" spans="1:35" ht="16.5" customHeight="1">
      <c r="A57">
        <v>972</v>
      </c>
      <c r="B57" s="12" t="str">
        <f t="shared" si="0"/>
        <v>OverStock</v>
      </c>
      <c r="C57" s="13" t="s">
        <v>68</v>
      </c>
      <c r="D57" s="14" t="s">
        <v>45</v>
      </c>
      <c r="E57" s="15">
        <f t="shared" si="1"/>
        <v>9.1</v>
      </c>
      <c r="F57" s="16">
        <f t="shared" si="2"/>
        <v>12</v>
      </c>
      <c r="G57" s="16">
        <f t="shared" si="3"/>
        <v>14.9</v>
      </c>
      <c r="H57" s="16">
        <f t="shared" si="4"/>
        <v>19.5</v>
      </c>
      <c r="I57" s="25" t="str">
        <f>IFERROR(VLOOKUP(C57,#REF!,8,FALSE),"")</f>
        <v/>
      </c>
      <c r="J57" s="17">
        <v>39000</v>
      </c>
      <c r="K57" s="17">
        <v>0</v>
      </c>
      <c r="L57" s="25" t="str">
        <f>IFERROR(VLOOKUP(C57,#REF!,11,FALSE),"")</f>
        <v/>
      </c>
      <c r="M57" s="17">
        <v>24000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24000</v>
      </c>
      <c r="U57" s="17">
        <v>0</v>
      </c>
      <c r="V57" s="17">
        <v>0</v>
      </c>
      <c r="W57" s="17">
        <v>0</v>
      </c>
      <c r="X57" s="20">
        <v>63000</v>
      </c>
      <c r="Y57" s="16">
        <v>126.9</v>
      </c>
      <c r="Z57" s="21">
        <v>166.7</v>
      </c>
      <c r="AA57" s="20">
        <v>2625</v>
      </c>
      <c r="AB57" s="17">
        <v>1998</v>
      </c>
      <c r="AC57" s="22">
        <v>0.8</v>
      </c>
      <c r="AD57" s="23">
        <f t="shared" si="5"/>
        <v>100</v>
      </c>
      <c r="AE57" s="17">
        <v>12128</v>
      </c>
      <c r="AF57" s="17">
        <v>5854</v>
      </c>
      <c r="AG57" s="17">
        <v>25812</v>
      </c>
      <c r="AH57" s="17">
        <v>6844</v>
      </c>
      <c r="AI57" s="14" t="s">
        <v>43</v>
      </c>
    </row>
    <row r="58" spans="1:35" ht="16.5" customHeight="1">
      <c r="A58">
        <v>973</v>
      </c>
      <c r="B58" s="12" t="str">
        <f t="shared" si="0"/>
        <v>FCST</v>
      </c>
      <c r="C58" s="13" t="s">
        <v>113</v>
      </c>
      <c r="D58" s="14" t="s">
        <v>45</v>
      </c>
      <c r="E58" s="15" t="str">
        <f t="shared" si="1"/>
        <v>前八週無拉料</v>
      </c>
      <c r="F58" s="16">
        <f t="shared" si="2"/>
        <v>375</v>
      </c>
      <c r="G58" s="16" t="str">
        <f t="shared" si="3"/>
        <v>--</v>
      </c>
      <c r="H58" s="16">
        <f t="shared" si="4"/>
        <v>125</v>
      </c>
      <c r="I58" s="25" t="str">
        <f>IFERROR(VLOOKUP(C58,#REF!,8,FALSE),"")</f>
        <v/>
      </c>
      <c r="J58" s="17">
        <v>3000</v>
      </c>
      <c r="K58" s="17">
        <v>3000</v>
      </c>
      <c r="L58" s="25" t="str">
        <f>IFERROR(VLOOKUP(C58,#REF!,11,FALSE),"")</f>
        <v/>
      </c>
      <c r="M58" s="17">
        <v>9000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9000</v>
      </c>
      <c r="U58" s="17">
        <v>0</v>
      </c>
      <c r="V58" s="17">
        <v>0</v>
      </c>
      <c r="W58" s="17">
        <v>0</v>
      </c>
      <c r="X58" s="20">
        <v>12000</v>
      </c>
      <c r="Y58" s="16" t="s">
        <v>39</v>
      </c>
      <c r="Z58" s="21">
        <v>625</v>
      </c>
      <c r="AA58" s="20">
        <v>0</v>
      </c>
      <c r="AB58" s="17">
        <v>24</v>
      </c>
      <c r="AC58" s="22" t="s">
        <v>54</v>
      </c>
      <c r="AD58" s="23" t="str">
        <f t="shared" si="5"/>
        <v>F</v>
      </c>
      <c r="AE58" s="17">
        <v>220</v>
      </c>
      <c r="AF58" s="17">
        <v>0</v>
      </c>
      <c r="AG58" s="17">
        <v>756</v>
      </c>
      <c r="AH58" s="17">
        <v>720</v>
      </c>
      <c r="AI58" s="14" t="s">
        <v>43</v>
      </c>
    </row>
    <row r="59" spans="1:35" ht="16.5" customHeight="1">
      <c r="A59">
        <v>974</v>
      </c>
      <c r="B59" s="12" t="str">
        <f t="shared" si="0"/>
        <v>OverStock</v>
      </c>
      <c r="C59" s="13" t="s">
        <v>222</v>
      </c>
      <c r="D59" s="14" t="s">
        <v>146</v>
      </c>
      <c r="E59" s="15">
        <f t="shared" si="1"/>
        <v>15.8</v>
      </c>
      <c r="F59" s="16">
        <f t="shared" si="2"/>
        <v>8.8000000000000007</v>
      </c>
      <c r="G59" s="16">
        <f t="shared" si="3"/>
        <v>33</v>
      </c>
      <c r="H59" s="16">
        <f t="shared" si="4"/>
        <v>18.5</v>
      </c>
      <c r="I59" s="25" t="str">
        <f>IFERROR(VLOOKUP(C59,#REF!,8,FALSE),"")</f>
        <v/>
      </c>
      <c r="J59" s="17">
        <v>54000</v>
      </c>
      <c r="K59" s="17">
        <v>54000</v>
      </c>
      <c r="L59" s="25" t="str">
        <f>IFERROR(VLOOKUP(C59,#REF!,11,FALSE),"")</f>
        <v/>
      </c>
      <c r="M59" s="17">
        <v>25828</v>
      </c>
      <c r="N59" s="18" t="s">
        <v>147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18160</v>
      </c>
      <c r="U59" s="17">
        <v>0</v>
      </c>
      <c r="V59" s="17">
        <v>7668</v>
      </c>
      <c r="W59" s="17">
        <v>0</v>
      </c>
      <c r="X59" s="20">
        <v>79828</v>
      </c>
      <c r="Y59" s="16">
        <v>48.9</v>
      </c>
      <c r="Z59" s="21">
        <v>27.3</v>
      </c>
      <c r="AA59" s="20">
        <v>1634</v>
      </c>
      <c r="AB59" s="17">
        <v>2921</v>
      </c>
      <c r="AC59" s="22">
        <v>1.8</v>
      </c>
      <c r="AD59" s="23">
        <f t="shared" si="5"/>
        <v>100</v>
      </c>
      <c r="AE59" s="17">
        <v>4384</v>
      </c>
      <c r="AF59" s="17">
        <v>11734</v>
      </c>
      <c r="AG59" s="17">
        <v>20813</v>
      </c>
      <c r="AH59" s="17">
        <v>10388</v>
      </c>
      <c r="AI59" s="14" t="s">
        <v>43</v>
      </c>
    </row>
    <row r="60" spans="1:35" ht="16.5" customHeight="1">
      <c r="A60">
        <v>975</v>
      </c>
      <c r="B60" s="12" t="str">
        <f t="shared" si="0"/>
        <v>OverStock</v>
      </c>
      <c r="C60" s="13" t="s">
        <v>89</v>
      </c>
      <c r="D60" s="14" t="s">
        <v>45</v>
      </c>
      <c r="E60" s="15">
        <f t="shared" si="1"/>
        <v>9.3000000000000007</v>
      </c>
      <c r="F60" s="16">
        <f t="shared" si="2"/>
        <v>31.5</v>
      </c>
      <c r="G60" s="16">
        <f t="shared" si="3"/>
        <v>114</v>
      </c>
      <c r="H60" s="16">
        <f t="shared" si="4"/>
        <v>384.8</v>
      </c>
      <c r="I60" s="25" t="str">
        <f>IFERROR(VLOOKUP(C60,#REF!,8,FALSE),"")</f>
        <v/>
      </c>
      <c r="J60" s="17">
        <v>427500</v>
      </c>
      <c r="K60" s="17">
        <v>55000</v>
      </c>
      <c r="L60" s="25" t="str">
        <f>IFERROR(VLOOKUP(C60,#REF!,11,FALSE),"")</f>
        <v/>
      </c>
      <c r="M60" s="17">
        <v>35000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27500</v>
      </c>
      <c r="U60" s="17">
        <v>5000</v>
      </c>
      <c r="V60" s="17">
        <v>2500</v>
      </c>
      <c r="W60" s="17">
        <v>0</v>
      </c>
      <c r="X60" s="20">
        <v>462500</v>
      </c>
      <c r="Y60" s="16">
        <v>123.3</v>
      </c>
      <c r="Z60" s="21">
        <v>416.3</v>
      </c>
      <c r="AA60" s="20">
        <v>3750</v>
      </c>
      <c r="AB60" s="17">
        <v>1111</v>
      </c>
      <c r="AC60" s="22">
        <v>0.3</v>
      </c>
      <c r="AD60" s="23">
        <f t="shared" si="5"/>
        <v>50</v>
      </c>
      <c r="AE60" s="17">
        <v>0</v>
      </c>
      <c r="AF60" s="17">
        <v>10000</v>
      </c>
      <c r="AG60" s="17">
        <v>10000</v>
      </c>
      <c r="AH60" s="17">
        <v>10000</v>
      </c>
      <c r="AI60" s="14" t="s">
        <v>43</v>
      </c>
    </row>
    <row r="61" spans="1:35" ht="16.5" customHeight="1">
      <c r="A61">
        <v>4669</v>
      </c>
      <c r="B61" s="12" t="str">
        <f t="shared" si="0"/>
        <v>ZeroZero</v>
      </c>
      <c r="C61" s="13" t="s">
        <v>288</v>
      </c>
      <c r="D61" s="14" t="s">
        <v>146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5000</v>
      </c>
      <c r="K61" s="17">
        <v>5000</v>
      </c>
      <c r="L61" s="25" t="str">
        <f>IFERROR(VLOOKUP(C61,#REF!,11,FALSE),"")</f>
        <v/>
      </c>
      <c r="M61" s="17">
        <v>5000</v>
      </c>
      <c r="N61" s="18" t="s">
        <v>147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5000</v>
      </c>
      <c r="U61" s="17">
        <v>0</v>
      </c>
      <c r="V61" s="17">
        <v>0</v>
      </c>
      <c r="W61" s="17">
        <v>0</v>
      </c>
      <c r="X61" s="20">
        <v>10000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58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9261</v>
      </c>
      <c r="B62" s="12" t="str">
        <f t="shared" si="0"/>
        <v>OverStock</v>
      </c>
      <c r="C62" s="13" t="s">
        <v>186</v>
      </c>
      <c r="D62" s="14" t="s">
        <v>146</v>
      </c>
      <c r="E62" s="15">
        <f t="shared" si="1"/>
        <v>21.8</v>
      </c>
      <c r="F62" s="16">
        <f t="shared" si="2"/>
        <v>11.2</v>
      </c>
      <c r="G62" s="16">
        <f t="shared" si="3"/>
        <v>24.4</v>
      </c>
      <c r="H62" s="16">
        <f t="shared" si="4"/>
        <v>12.6</v>
      </c>
      <c r="I62" s="25" t="str">
        <f>IFERROR(VLOOKUP(C62,#REF!,8,FALSE),"")</f>
        <v/>
      </c>
      <c r="J62" s="17">
        <v>12500</v>
      </c>
      <c r="K62" s="17">
        <v>12500</v>
      </c>
      <c r="L62" s="25" t="str">
        <f>IFERROR(VLOOKUP(C62,#REF!,11,FALSE),"")</f>
        <v/>
      </c>
      <c r="M62" s="17">
        <v>11170</v>
      </c>
      <c r="N62" s="18" t="s">
        <v>147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5000</v>
      </c>
      <c r="U62" s="17">
        <v>0</v>
      </c>
      <c r="V62" s="17">
        <v>6170</v>
      </c>
      <c r="W62" s="17">
        <v>0</v>
      </c>
      <c r="X62" s="20">
        <v>23670</v>
      </c>
      <c r="Y62" s="16">
        <v>46.1</v>
      </c>
      <c r="Z62" s="21">
        <v>23.8</v>
      </c>
      <c r="AA62" s="20">
        <v>513</v>
      </c>
      <c r="AB62" s="17">
        <v>996</v>
      </c>
      <c r="AC62" s="22">
        <v>1.9</v>
      </c>
      <c r="AD62" s="23">
        <f t="shared" si="5"/>
        <v>100</v>
      </c>
      <c r="AE62" s="17">
        <v>4738</v>
      </c>
      <c r="AF62" s="17">
        <v>3322</v>
      </c>
      <c r="AG62" s="17">
        <v>3980</v>
      </c>
      <c r="AH62" s="17">
        <v>1440</v>
      </c>
      <c r="AI62" s="14" t="s">
        <v>43</v>
      </c>
    </row>
    <row r="63" spans="1:35" ht="16.5" customHeight="1">
      <c r="A63">
        <v>1088</v>
      </c>
      <c r="B63" s="12" t="str">
        <f t="shared" si="0"/>
        <v>ZeroZero</v>
      </c>
      <c r="C63" s="13" t="s">
        <v>231</v>
      </c>
      <c r="D63" s="14" t="s">
        <v>146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3000</v>
      </c>
      <c r="K63" s="17">
        <v>3000</v>
      </c>
      <c r="L63" s="25" t="str">
        <f>IFERROR(VLOOKUP(C63,#REF!,11,FALSE),"")</f>
        <v/>
      </c>
      <c r="M63" s="17">
        <v>6000</v>
      </c>
      <c r="N63" s="18" t="s">
        <v>147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6000</v>
      </c>
      <c r="U63" s="17">
        <v>0</v>
      </c>
      <c r="V63" s="17">
        <v>0</v>
      </c>
      <c r="W63" s="17">
        <v>0</v>
      </c>
      <c r="X63" s="20">
        <v>9000</v>
      </c>
      <c r="Y63" s="16" t="s">
        <v>39</v>
      </c>
      <c r="Z63" s="21" t="s">
        <v>39</v>
      </c>
      <c r="AA63" s="20">
        <v>0</v>
      </c>
      <c r="AB63" s="17">
        <v>0</v>
      </c>
      <c r="AC63" s="22" t="s">
        <v>58</v>
      </c>
      <c r="AD63" s="23" t="str">
        <f t="shared" si="5"/>
        <v>E</v>
      </c>
      <c r="AE63" s="17">
        <v>0</v>
      </c>
      <c r="AF63" s="17">
        <v>0</v>
      </c>
      <c r="AG63" s="17">
        <v>0</v>
      </c>
      <c r="AH63" s="17">
        <v>0</v>
      </c>
      <c r="AI63" s="14" t="s">
        <v>43</v>
      </c>
    </row>
    <row r="64" spans="1:35" ht="16.5" customHeight="1">
      <c r="A64">
        <v>976</v>
      </c>
      <c r="B64" s="12" t="str">
        <f t="shared" si="0"/>
        <v>ZeroZero</v>
      </c>
      <c r="C64" s="13" t="s">
        <v>201</v>
      </c>
      <c r="D64" s="14" t="s">
        <v>146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5000</v>
      </c>
      <c r="N64" s="18" t="s">
        <v>147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5000</v>
      </c>
      <c r="U64" s="17">
        <v>0</v>
      </c>
      <c r="V64" s="17">
        <v>0</v>
      </c>
      <c r="W64" s="17">
        <v>0</v>
      </c>
      <c r="X64" s="20">
        <v>5000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58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4949</v>
      </c>
      <c r="B65" s="12" t="str">
        <f t="shared" si="0"/>
        <v>OverStock</v>
      </c>
      <c r="C65" s="13" t="s">
        <v>382</v>
      </c>
      <c r="D65" s="14" t="s">
        <v>156</v>
      </c>
      <c r="E65" s="15">
        <f t="shared" si="1"/>
        <v>18.7</v>
      </c>
      <c r="F65" s="16">
        <f t="shared" si="2"/>
        <v>31.5</v>
      </c>
      <c r="G65" s="16">
        <f t="shared" si="3"/>
        <v>16</v>
      </c>
      <c r="H65" s="16">
        <f t="shared" si="4"/>
        <v>27</v>
      </c>
      <c r="I65" s="25" t="str">
        <f>IFERROR(VLOOKUP(C65,#REF!,8,FALSE),"")</f>
        <v/>
      </c>
      <c r="J65" s="17">
        <v>18000</v>
      </c>
      <c r="K65" s="17">
        <v>18000</v>
      </c>
      <c r="L65" s="25" t="str">
        <f>IFERROR(VLOOKUP(C65,#REF!,11,FALSE),"")</f>
        <v/>
      </c>
      <c r="M65" s="17">
        <v>21000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21000</v>
      </c>
      <c r="U65" s="17">
        <v>0</v>
      </c>
      <c r="V65" s="17">
        <v>0</v>
      </c>
      <c r="W65" s="17">
        <v>0</v>
      </c>
      <c r="X65" s="20">
        <v>39000</v>
      </c>
      <c r="Y65" s="16">
        <v>34.700000000000003</v>
      </c>
      <c r="Z65" s="21">
        <v>58.6</v>
      </c>
      <c r="AA65" s="20">
        <v>1125</v>
      </c>
      <c r="AB65" s="17">
        <v>666</v>
      </c>
      <c r="AC65" s="22">
        <v>0.6</v>
      </c>
      <c r="AD65" s="23">
        <f t="shared" si="5"/>
        <v>100</v>
      </c>
      <c r="AE65" s="17">
        <v>5</v>
      </c>
      <c r="AF65" s="17">
        <v>5995</v>
      </c>
      <c r="AG65" s="17">
        <v>0</v>
      </c>
      <c r="AH65" s="17">
        <v>3100</v>
      </c>
      <c r="AI65" s="14" t="s">
        <v>43</v>
      </c>
    </row>
    <row r="66" spans="1:35" ht="16.5" customHeight="1">
      <c r="A66">
        <v>977</v>
      </c>
      <c r="B66" s="12" t="str">
        <f t="shared" si="0"/>
        <v>OverStock</v>
      </c>
      <c r="C66" s="13" t="s">
        <v>207</v>
      </c>
      <c r="D66" s="14" t="s">
        <v>146</v>
      </c>
      <c r="E66" s="15">
        <f t="shared" si="1"/>
        <v>70.7</v>
      </c>
      <c r="F66" s="16">
        <f t="shared" si="2"/>
        <v>12</v>
      </c>
      <c r="G66" s="16">
        <f t="shared" si="3"/>
        <v>87.7</v>
      </c>
      <c r="H66" s="16">
        <f t="shared" si="4"/>
        <v>14.8</v>
      </c>
      <c r="I66" s="25" t="str">
        <f>IFERROR(VLOOKUP(C66,#REF!,8,FALSE),"")</f>
        <v/>
      </c>
      <c r="J66" s="17">
        <v>5000</v>
      </c>
      <c r="K66" s="17">
        <v>5000</v>
      </c>
      <c r="L66" s="25" t="str">
        <f>IFERROR(VLOOKUP(C66,#REF!,11,FALSE),"")</f>
        <v/>
      </c>
      <c r="M66" s="17">
        <v>4032</v>
      </c>
      <c r="N66" s="18" t="s">
        <v>147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0</v>
      </c>
      <c r="U66" s="17">
        <v>0</v>
      </c>
      <c r="V66" s="17">
        <v>4032</v>
      </c>
      <c r="W66" s="17">
        <v>0</v>
      </c>
      <c r="X66" s="20">
        <v>9032</v>
      </c>
      <c r="Y66" s="16">
        <v>158.5</v>
      </c>
      <c r="Z66" s="21">
        <v>26.8</v>
      </c>
      <c r="AA66" s="20">
        <v>57</v>
      </c>
      <c r="AB66" s="17">
        <v>337</v>
      </c>
      <c r="AC66" s="22">
        <v>5.9</v>
      </c>
      <c r="AD66" s="23">
        <f t="shared" si="5"/>
        <v>150</v>
      </c>
      <c r="AE66" s="17">
        <v>1524</v>
      </c>
      <c r="AF66" s="17">
        <v>1507</v>
      </c>
      <c r="AG66" s="17">
        <v>0</v>
      </c>
      <c r="AH66" s="17">
        <v>500</v>
      </c>
      <c r="AI66" s="14" t="s">
        <v>43</v>
      </c>
    </row>
    <row r="67" spans="1:35" ht="16.5" customHeight="1">
      <c r="A67">
        <v>2901</v>
      </c>
      <c r="B67" s="12" t="str">
        <f t="shared" si="0"/>
        <v>ZeroZero</v>
      </c>
      <c r="C67" s="13" t="s">
        <v>368</v>
      </c>
      <c r="D67" s="14" t="s">
        <v>156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6000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6000</v>
      </c>
      <c r="U67" s="17">
        <v>0</v>
      </c>
      <c r="V67" s="17">
        <v>0</v>
      </c>
      <c r="W67" s="17">
        <v>0</v>
      </c>
      <c r="X67" s="20">
        <v>6000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58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43</v>
      </c>
    </row>
    <row r="68" spans="1:35" ht="16.5" customHeight="1">
      <c r="A68">
        <v>4206</v>
      </c>
      <c r="B68" s="12" t="str">
        <f t="shared" ref="B68:B131" si="6">IF(OR(AA68=0,LEN(AA68)=0)*OR(AB68=0,LEN(AB68)=0),IF(X68&gt;0,"ZeroZero","None"),IF(IF(LEN(Y68)=0,0,Y68)&gt;16,"OverStock",IF(AA68=0,"FCST","Normal")))</f>
        <v>FCST</v>
      </c>
      <c r="C68" s="13" t="s">
        <v>98</v>
      </c>
      <c r="D68" s="14" t="s">
        <v>45</v>
      </c>
      <c r="E68" s="15" t="str">
        <f t="shared" ref="E68:E131" si="7">IF(AA68=0,"前八週無拉料",ROUND(M68/AA68,1))</f>
        <v>前八週無拉料</v>
      </c>
      <c r="F68" s="16">
        <f t="shared" ref="F68:F131" si="8">IF(OR(AB68=0,LEN(AB68)=0),"--",ROUND(M68/AB68,1))</f>
        <v>63.5</v>
      </c>
      <c r="G68" s="16" t="str">
        <f t="shared" ref="G68:G131" si="9">IF(AA68=0,"--",ROUND(J68/AA68,1))</f>
        <v>--</v>
      </c>
      <c r="H68" s="16">
        <f t="shared" ref="H68:H131" si="10">IF(OR(AB68=0,LEN(AB68)=0),"--",ROUND(J68/AB68,1))</f>
        <v>2460.6</v>
      </c>
      <c r="I68" s="25" t="str">
        <f>IFERROR(VLOOKUP(C68,#REF!,8,FALSE),"")</f>
        <v/>
      </c>
      <c r="J68" s="17">
        <v>780000</v>
      </c>
      <c r="K68" s="17">
        <v>117000</v>
      </c>
      <c r="L68" s="25" t="str">
        <f>IFERROR(VLOOKUP(C68,#REF!,11,FALSE),"")</f>
        <v/>
      </c>
      <c r="M68" s="17">
        <v>20143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6000</v>
      </c>
      <c r="U68" s="17">
        <v>0</v>
      </c>
      <c r="V68" s="17">
        <v>14143</v>
      </c>
      <c r="W68" s="17">
        <v>0</v>
      </c>
      <c r="X68" s="20">
        <v>800143</v>
      </c>
      <c r="Y68" s="16" t="s">
        <v>39</v>
      </c>
      <c r="Z68" s="21">
        <v>2524.1</v>
      </c>
      <c r="AA68" s="20">
        <v>0</v>
      </c>
      <c r="AB68" s="17">
        <v>317</v>
      </c>
      <c r="AC68" s="22" t="s">
        <v>54</v>
      </c>
      <c r="AD68" s="23" t="str">
        <f t="shared" ref="AD68:AD131" si="11">IF($AC68="E","E",IF($AC68="F","F",IF($AC68&lt;0.5,50,IF($AC68&lt;2,100,150))))</f>
        <v>F</v>
      </c>
      <c r="AE68" s="17">
        <v>856</v>
      </c>
      <c r="AF68" s="17">
        <v>2000</v>
      </c>
      <c r="AG68" s="17">
        <v>0</v>
      </c>
      <c r="AH68" s="17">
        <v>0</v>
      </c>
      <c r="AI68" s="14" t="s">
        <v>43</v>
      </c>
    </row>
    <row r="69" spans="1:35" ht="16.5" customHeight="1">
      <c r="A69">
        <v>1095</v>
      </c>
      <c r="B69" s="12" t="str">
        <f t="shared" si="6"/>
        <v>OverStock</v>
      </c>
      <c r="C69" s="13" t="s">
        <v>44</v>
      </c>
      <c r="D69" s="14" t="s">
        <v>45</v>
      </c>
      <c r="E69" s="15">
        <f t="shared" si="7"/>
        <v>13.8</v>
      </c>
      <c r="F69" s="16">
        <f t="shared" si="8"/>
        <v>11.5</v>
      </c>
      <c r="G69" s="16">
        <f t="shared" si="9"/>
        <v>35.4</v>
      </c>
      <c r="H69" s="16">
        <f t="shared" si="10"/>
        <v>29.5</v>
      </c>
      <c r="I69" s="25" t="str">
        <f>IFERROR(VLOOKUP(C69,#REF!,8,FALSE),"")</f>
        <v/>
      </c>
      <c r="J69" s="17">
        <v>93000</v>
      </c>
      <c r="K69" s="17">
        <v>0</v>
      </c>
      <c r="L69" s="25" t="str">
        <f>IFERROR(VLOOKUP(C69,#REF!,11,FALSE),"")</f>
        <v/>
      </c>
      <c r="M69" s="17">
        <v>36250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30250</v>
      </c>
      <c r="U69" s="17">
        <v>0</v>
      </c>
      <c r="V69" s="17">
        <v>6000</v>
      </c>
      <c r="W69" s="17">
        <v>0</v>
      </c>
      <c r="X69" s="20">
        <v>129250</v>
      </c>
      <c r="Y69" s="16">
        <v>123.5</v>
      </c>
      <c r="Z69" s="21">
        <v>103</v>
      </c>
      <c r="AA69" s="20">
        <v>2625</v>
      </c>
      <c r="AB69" s="17">
        <v>3149</v>
      </c>
      <c r="AC69" s="22">
        <v>1.2</v>
      </c>
      <c r="AD69" s="23">
        <f t="shared" si="11"/>
        <v>100</v>
      </c>
      <c r="AE69" s="17">
        <v>3260</v>
      </c>
      <c r="AF69" s="17">
        <v>20280</v>
      </c>
      <c r="AG69" s="17">
        <v>15000</v>
      </c>
      <c r="AH69" s="17">
        <v>16200</v>
      </c>
      <c r="AI69" s="14" t="s">
        <v>43</v>
      </c>
    </row>
    <row r="70" spans="1:35" ht="16.5" customHeight="1">
      <c r="A70">
        <v>978</v>
      </c>
      <c r="B70" s="12" t="str">
        <f t="shared" si="6"/>
        <v>OverStock</v>
      </c>
      <c r="C70" s="13" t="s">
        <v>172</v>
      </c>
      <c r="D70" s="14" t="s">
        <v>146</v>
      </c>
      <c r="E70" s="15">
        <f t="shared" si="7"/>
        <v>96.6</v>
      </c>
      <c r="F70" s="16">
        <f t="shared" si="8"/>
        <v>30.2</v>
      </c>
      <c r="G70" s="16">
        <f t="shared" si="9"/>
        <v>35.700000000000003</v>
      </c>
      <c r="H70" s="16">
        <f t="shared" si="10"/>
        <v>11.2</v>
      </c>
      <c r="I70" s="25" t="str">
        <f>IFERROR(VLOOKUP(C70,#REF!,8,FALSE),"")</f>
        <v/>
      </c>
      <c r="J70" s="17">
        <v>2500</v>
      </c>
      <c r="K70" s="17">
        <v>2500</v>
      </c>
      <c r="L70" s="25" t="str">
        <f>IFERROR(VLOOKUP(C70,#REF!,11,FALSE),"")</f>
        <v/>
      </c>
      <c r="M70" s="17">
        <v>6765</v>
      </c>
      <c r="N70" s="18" t="s">
        <v>147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5000</v>
      </c>
      <c r="U70" s="17">
        <v>0</v>
      </c>
      <c r="V70" s="17">
        <v>1765</v>
      </c>
      <c r="W70" s="17">
        <v>0</v>
      </c>
      <c r="X70" s="20">
        <v>9265</v>
      </c>
      <c r="Y70" s="16">
        <v>132.4</v>
      </c>
      <c r="Z70" s="21">
        <v>41.4</v>
      </c>
      <c r="AA70" s="20">
        <v>70</v>
      </c>
      <c r="AB70" s="17">
        <v>224</v>
      </c>
      <c r="AC70" s="22">
        <v>3.2</v>
      </c>
      <c r="AD70" s="23">
        <f t="shared" si="11"/>
        <v>150</v>
      </c>
      <c r="AE70" s="17">
        <v>1010</v>
      </c>
      <c r="AF70" s="17">
        <v>1010</v>
      </c>
      <c r="AG70" s="17">
        <v>0</v>
      </c>
      <c r="AH70" s="17">
        <v>1010</v>
      </c>
      <c r="AI70" s="14" t="s">
        <v>43</v>
      </c>
    </row>
    <row r="71" spans="1:35" ht="16.5" customHeight="1">
      <c r="A71">
        <v>3300</v>
      </c>
      <c r="B71" s="12" t="str">
        <f t="shared" si="6"/>
        <v>OverStock</v>
      </c>
      <c r="C71" s="13" t="s">
        <v>84</v>
      </c>
      <c r="D71" s="14" t="s">
        <v>45</v>
      </c>
      <c r="E71" s="15">
        <f t="shared" si="7"/>
        <v>20</v>
      </c>
      <c r="F71" s="16">
        <f t="shared" si="8"/>
        <v>34.4</v>
      </c>
      <c r="G71" s="16">
        <f t="shared" si="9"/>
        <v>48</v>
      </c>
      <c r="H71" s="16">
        <f t="shared" si="10"/>
        <v>82.6</v>
      </c>
      <c r="I71" s="25" t="str">
        <f>IFERROR(VLOOKUP(C71,#REF!,8,FALSE),"")</f>
        <v/>
      </c>
      <c r="J71" s="17">
        <v>30000</v>
      </c>
      <c r="K71" s="17">
        <v>15000</v>
      </c>
      <c r="L71" s="25" t="str">
        <f>IFERROR(VLOOKUP(C71,#REF!,11,FALSE),"")</f>
        <v/>
      </c>
      <c r="M71" s="17">
        <v>12500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12500</v>
      </c>
      <c r="U71" s="17">
        <v>0</v>
      </c>
      <c r="V71" s="17">
        <v>0</v>
      </c>
      <c r="W71" s="17">
        <v>0</v>
      </c>
      <c r="X71" s="20">
        <v>42500</v>
      </c>
      <c r="Y71" s="16">
        <v>68</v>
      </c>
      <c r="Z71" s="21">
        <v>117.1</v>
      </c>
      <c r="AA71" s="20">
        <v>625</v>
      </c>
      <c r="AB71" s="17">
        <v>363</v>
      </c>
      <c r="AC71" s="22">
        <v>0.6</v>
      </c>
      <c r="AD71" s="23">
        <f t="shared" si="11"/>
        <v>100</v>
      </c>
      <c r="AE71" s="17">
        <v>0</v>
      </c>
      <c r="AF71" s="17">
        <v>0</v>
      </c>
      <c r="AG71" s="17">
        <v>3270</v>
      </c>
      <c r="AH71" s="17">
        <v>4000</v>
      </c>
      <c r="AI71" s="14" t="s">
        <v>43</v>
      </c>
    </row>
    <row r="72" spans="1:35" ht="16.5" customHeight="1">
      <c r="A72">
        <v>979</v>
      </c>
      <c r="B72" s="12" t="str">
        <f t="shared" si="6"/>
        <v>FCST</v>
      </c>
      <c r="C72" s="13" t="s">
        <v>104</v>
      </c>
      <c r="D72" s="14" t="s">
        <v>45</v>
      </c>
      <c r="E72" s="15" t="str">
        <f t="shared" si="7"/>
        <v>前八週無拉料</v>
      </c>
      <c r="F72" s="16">
        <f t="shared" si="8"/>
        <v>90.9</v>
      </c>
      <c r="G72" s="16" t="str">
        <f t="shared" si="9"/>
        <v>--</v>
      </c>
      <c r="H72" s="16">
        <f t="shared" si="10"/>
        <v>90.9</v>
      </c>
      <c r="I72" s="25" t="str">
        <f>IFERROR(VLOOKUP(C72,#REF!,8,FALSE),"")</f>
        <v/>
      </c>
      <c r="J72" s="17">
        <v>3000</v>
      </c>
      <c r="K72" s="17">
        <v>3000</v>
      </c>
      <c r="L72" s="25" t="str">
        <f>IFERROR(VLOOKUP(C72,#REF!,11,FALSE),"")</f>
        <v/>
      </c>
      <c r="M72" s="17">
        <v>3000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0</v>
      </c>
      <c r="V72" s="17">
        <v>3000</v>
      </c>
      <c r="W72" s="17">
        <v>0</v>
      </c>
      <c r="X72" s="20">
        <v>6000</v>
      </c>
      <c r="Y72" s="16" t="s">
        <v>39</v>
      </c>
      <c r="Z72" s="21">
        <v>181.8</v>
      </c>
      <c r="AA72" s="20">
        <v>0</v>
      </c>
      <c r="AB72" s="17">
        <v>33</v>
      </c>
      <c r="AC72" s="22" t="s">
        <v>54</v>
      </c>
      <c r="AD72" s="23" t="str">
        <f t="shared" si="11"/>
        <v>F</v>
      </c>
      <c r="AE72" s="17">
        <v>0</v>
      </c>
      <c r="AF72" s="17">
        <v>300</v>
      </c>
      <c r="AG72" s="17">
        <v>600</v>
      </c>
      <c r="AH72" s="17">
        <v>1200</v>
      </c>
      <c r="AI72" s="14" t="s">
        <v>43</v>
      </c>
    </row>
    <row r="73" spans="1:35" ht="16.5" customHeight="1">
      <c r="A73">
        <v>980</v>
      </c>
      <c r="B73" s="12" t="str">
        <f t="shared" si="6"/>
        <v>ZeroZero</v>
      </c>
      <c r="C73" s="13" t="s">
        <v>270</v>
      </c>
      <c r="D73" s="14" t="s">
        <v>146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2500</v>
      </c>
      <c r="N73" s="18" t="s">
        <v>147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2500</v>
      </c>
      <c r="U73" s="17">
        <v>0</v>
      </c>
      <c r="V73" s="17">
        <v>0</v>
      </c>
      <c r="W73" s="17">
        <v>0</v>
      </c>
      <c r="X73" s="20">
        <v>2500</v>
      </c>
      <c r="Y73" s="16" t="s">
        <v>39</v>
      </c>
      <c r="Z73" s="21" t="s">
        <v>39</v>
      </c>
      <c r="AA73" s="20">
        <v>0</v>
      </c>
      <c r="AB73" s="17">
        <v>0</v>
      </c>
      <c r="AC73" s="22" t="s">
        <v>58</v>
      </c>
      <c r="AD73" s="23" t="str">
        <f t="shared" si="11"/>
        <v>E</v>
      </c>
      <c r="AE73" s="17">
        <v>0</v>
      </c>
      <c r="AF73" s="17">
        <v>0</v>
      </c>
      <c r="AG73" s="17">
        <v>0</v>
      </c>
      <c r="AH73" s="17">
        <v>0</v>
      </c>
      <c r="AI73" s="14" t="s">
        <v>43</v>
      </c>
    </row>
    <row r="74" spans="1:35" ht="16.5" customHeight="1">
      <c r="A74">
        <v>981</v>
      </c>
      <c r="B74" s="12" t="str">
        <f t="shared" si="6"/>
        <v>ZeroZero</v>
      </c>
      <c r="C74" s="13" t="s">
        <v>202</v>
      </c>
      <c r="D74" s="14" t="s">
        <v>146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4700</v>
      </c>
      <c r="N74" s="18" t="s">
        <v>147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4700</v>
      </c>
      <c r="U74" s="17">
        <v>0</v>
      </c>
      <c r="V74" s="17">
        <v>0</v>
      </c>
      <c r="W74" s="17">
        <v>0</v>
      </c>
      <c r="X74" s="20">
        <v>4700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58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43</v>
      </c>
    </row>
    <row r="75" spans="1:35" ht="16.5" customHeight="1">
      <c r="A75">
        <v>982</v>
      </c>
      <c r="B75" s="12" t="str">
        <f t="shared" si="6"/>
        <v>OverStock</v>
      </c>
      <c r="C75" s="13" t="s">
        <v>311</v>
      </c>
      <c r="D75" s="14" t="s">
        <v>301</v>
      </c>
      <c r="E75" s="15">
        <f t="shared" si="7"/>
        <v>20.5</v>
      </c>
      <c r="F75" s="16">
        <f t="shared" si="8"/>
        <v>9.3000000000000007</v>
      </c>
      <c r="G75" s="16">
        <f t="shared" si="9"/>
        <v>36.4</v>
      </c>
      <c r="H75" s="16">
        <f t="shared" si="10"/>
        <v>16.5</v>
      </c>
      <c r="I75" s="25" t="str">
        <f>IFERROR(VLOOKUP(C75,#REF!,8,FALSE),"")</f>
        <v/>
      </c>
      <c r="J75" s="17">
        <v>12000</v>
      </c>
      <c r="K75" s="17">
        <v>12000</v>
      </c>
      <c r="L75" s="25" t="str">
        <f>IFERROR(VLOOKUP(C75,#REF!,11,FALSE),"")</f>
        <v/>
      </c>
      <c r="M75" s="17">
        <v>6776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3000</v>
      </c>
      <c r="U75" s="17">
        <v>0</v>
      </c>
      <c r="V75" s="17">
        <v>3776</v>
      </c>
      <c r="W75" s="17">
        <v>0</v>
      </c>
      <c r="X75" s="20">
        <v>18776</v>
      </c>
      <c r="Y75" s="16">
        <v>56.9</v>
      </c>
      <c r="Z75" s="21">
        <v>25.8</v>
      </c>
      <c r="AA75" s="20">
        <v>330</v>
      </c>
      <c r="AB75" s="17">
        <v>729</v>
      </c>
      <c r="AC75" s="22">
        <v>2.2000000000000002</v>
      </c>
      <c r="AD75" s="23">
        <f t="shared" si="11"/>
        <v>150</v>
      </c>
      <c r="AE75" s="17">
        <v>2125</v>
      </c>
      <c r="AF75" s="17">
        <v>4433</v>
      </c>
      <c r="AG75" s="17">
        <v>3425</v>
      </c>
      <c r="AH75" s="17">
        <v>3620</v>
      </c>
      <c r="AI75" s="14" t="s">
        <v>43</v>
      </c>
    </row>
    <row r="76" spans="1:35" ht="16.5" customHeight="1">
      <c r="A76">
        <v>983</v>
      </c>
      <c r="B76" s="12" t="str">
        <f t="shared" si="6"/>
        <v>ZeroZero</v>
      </c>
      <c r="C76" s="13" t="s">
        <v>230</v>
      </c>
      <c r="D76" s="14" t="s">
        <v>146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2500</v>
      </c>
      <c r="N76" s="18" t="s">
        <v>147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2500</v>
      </c>
      <c r="U76" s="17">
        <v>0</v>
      </c>
      <c r="V76" s="17">
        <v>0</v>
      </c>
      <c r="W76" s="17">
        <v>0</v>
      </c>
      <c r="X76" s="20">
        <v>2500</v>
      </c>
      <c r="Y76" s="16" t="s">
        <v>39</v>
      </c>
      <c r="Z76" s="21" t="s">
        <v>39</v>
      </c>
      <c r="AA76" s="20">
        <v>0</v>
      </c>
      <c r="AB76" s="17">
        <v>0</v>
      </c>
      <c r="AC76" s="22" t="s">
        <v>58</v>
      </c>
      <c r="AD76" s="23" t="str">
        <f t="shared" si="11"/>
        <v>E</v>
      </c>
      <c r="AE76" s="17">
        <v>0</v>
      </c>
      <c r="AF76" s="17">
        <v>0</v>
      </c>
      <c r="AG76" s="17">
        <v>0</v>
      </c>
      <c r="AH76" s="17">
        <v>0</v>
      </c>
      <c r="AI76" s="14" t="s">
        <v>43</v>
      </c>
    </row>
    <row r="77" spans="1:35" ht="16.5" customHeight="1">
      <c r="A77">
        <v>984</v>
      </c>
      <c r="B77" s="12" t="str">
        <f t="shared" si="6"/>
        <v>ZeroZero</v>
      </c>
      <c r="C77" s="13" t="s">
        <v>366</v>
      </c>
      <c r="D77" s="14" t="s">
        <v>156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3000</v>
      </c>
      <c r="N77" s="18" t="s">
        <v>42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3000</v>
      </c>
      <c r="U77" s="17">
        <v>0</v>
      </c>
      <c r="V77" s="17">
        <v>0</v>
      </c>
      <c r="W77" s="17">
        <v>0</v>
      </c>
      <c r="X77" s="20">
        <v>3000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58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985</v>
      </c>
      <c r="B78" s="12" t="str">
        <f t="shared" si="6"/>
        <v>OverStock</v>
      </c>
      <c r="C78" s="13" t="s">
        <v>51</v>
      </c>
      <c r="D78" s="14" t="s">
        <v>45</v>
      </c>
      <c r="E78" s="15">
        <f t="shared" si="7"/>
        <v>30.1</v>
      </c>
      <c r="F78" s="16">
        <f t="shared" si="8"/>
        <v>71.400000000000006</v>
      </c>
      <c r="G78" s="16">
        <f t="shared" si="9"/>
        <v>160.30000000000001</v>
      </c>
      <c r="H78" s="16">
        <f t="shared" si="10"/>
        <v>380.1</v>
      </c>
      <c r="I78" s="25" t="str">
        <f>IFERROR(VLOOKUP(C78,#REF!,8,FALSE),"")</f>
        <v/>
      </c>
      <c r="J78" s="17">
        <v>84000</v>
      </c>
      <c r="K78" s="17">
        <v>0</v>
      </c>
      <c r="L78" s="25" t="str">
        <f>IFERROR(VLOOKUP(C78,#REF!,11,FALSE),"")</f>
        <v/>
      </c>
      <c r="M78" s="17">
        <v>15773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15000</v>
      </c>
      <c r="U78" s="17">
        <v>0</v>
      </c>
      <c r="V78" s="17">
        <v>773</v>
      </c>
      <c r="W78" s="17">
        <v>0</v>
      </c>
      <c r="X78" s="20">
        <v>99773</v>
      </c>
      <c r="Y78" s="16">
        <v>511</v>
      </c>
      <c r="Z78" s="21">
        <v>1211.5999999999999</v>
      </c>
      <c r="AA78" s="20">
        <v>524</v>
      </c>
      <c r="AB78" s="17">
        <v>221</v>
      </c>
      <c r="AC78" s="22">
        <v>0.4</v>
      </c>
      <c r="AD78" s="23">
        <f t="shared" si="11"/>
        <v>50</v>
      </c>
      <c r="AE78" s="17">
        <v>1490</v>
      </c>
      <c r="AF78" s="17">
        <v>397</v>
      </c>
      <c r="AG78" s="17">
        <v>3426</v>
      </c>
      <c r="AH78" s="17">
        <v>3306</v>
      </c>
      <c r="AI78" s="14" t="s">
        <v>43</v>
      </c>
    </row>
    <row r="79" spans="1:35" ht="16.5" customHeight="1">
      <c r="A79">
        <v>986</v>
      </c>
      <c r="B79" s="12" t="str">
        <f t="shared" si="6"/>
        <v>ZeroZero</v>
      </c>
      <c r="C79" s="13" t="s">
        <v>142</v>
      </c>
      <c r="D79" s="14" t="s">
        <v>136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300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300</v>
      </c>
      <c r="U79" s="17">
        <v>0</v>
      </c>
      <c r="V79" s="17">
        <v>0</v>
      </c>
      <c r="W79" s="17">
        <v>0</v>
      </c>
      <c r="X79" s="20">
        <v>300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58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1108</v>
      </c>
      <c r="B80" s="12" t="str">
        <f t="shared" si="6"/>
        <v>ZeroZero</v>
      </c>
      <c r="C80" s="13" t="s">
        <v>349</v>
      </c>
      <c r="D80" s="14" t="s">
        <v>342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6000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6000</v>
      </c>
      <c r="U80" s="17">
        <v>0</v>
      </c>
      <c r="V80" s="17">
        <v>0</v>
      </c>
      <c r="W80" s="17">
        <v>0</v>
      </c>
      <c r="X80" s="20">
        <v>6000</v>
      </c>
      <c r="Y80" s="16" t="s">
        <v>39</v>
      </c>
      <c r="Z80" s="21" t="s">
        <v>39</v>
      </c>
      <c r="AA80" s="20">
        <v>0</v>
      </c>
      <c r="AB80" s="17">
        <v>0</v>
      </c>
      <c r="AC80" s="22" t="s">
        <v>58</v>
      </c>
      <c r="AD80" s="23" t="str">
        <f t="shared" si="11"/>
        <v>E</v>
      </c>
      <c r="AE80" s="17">
        <v>0</v>
      </c>
      <c r="AF80" s="17">
        <v>0</v>
      </c>
      <c r="AG80" s="17">
        <v>0</v>
      </c>
      <c r="AH80" s="17">
        <v>0</v>
      </c>
      <c r="AI80" s="14" t="s">
        <v>43</v>
      </c>
    </row>
    <row r="81" spans="1:35" ht="16.5" customHeight="1">
      <c r="A81">
        <v>987</v>
      </c>
      <c r="B81" s="12" t="str">
        <f t="shared" si="6"/>
        <v>ZeroZero</v>
      </c>
      <c r="C81" s="13" t="s">
        <v>86</v>
      </c>
      <c r="D81" s="14" t="s">
        <v>45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2500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2500</v>
      </c>
      <c r="U81" s="17">
        <v>0</v>
      </c>
      <c r="V81" s="17">
        <v>0</v>
      </c>
      <c r="W81" s="17">
        <v>0</v>
      </c>
      <c r="X81" s="20">
        <v>2500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58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2897</v>
      </c>
      <c r="B82" s="12" t="str">
        <f t="shared" si="6"/>
        <v>ZeroZero</v>
      </c>
      <c r="C82" s="13" t="s">
        <v>256</v>
      </c>
      <c r="D82" s="14" t="s">
        <v>146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2500</v>
      </c>
      <c r="N82" s="18" t="s">
        <v>147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2500</v>
      </c>
      <c r="U82" s="17">
        <v>0</v>
      </c>
      <c r="V82" s="17">
        <v>0</v>
      </c>
      <c r="W82" s="17">
        <v>0</v>
      </c>
      <c r="X82" s="20">
        <v>2500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58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2892</v>
      </c>
      <c r="B83" s="12" t="str">
        <f t="shared" si="6"/>
        <v>ZeroZero</v>
      </c>
      <c r="C83" s="13" t="s">
        <v>66</v>
      </c>
      <c r="D83" s="14" t="s">
        <v>45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5695</v>
      </c>
      <c r="N83" s="18" t="s">
        <v>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0</v>
      </c>
      <c r="V83" s="17">
        <v>5695</v>
      </c>
      <c r="W83" s="17">
        <v>0</v>
      </c>
      <c r="X83" s="20">
        <v>5695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58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43</v>
      </c>
    </row>
    <row r="84" spans="1:35" ht="16.5" customHeight="1">
      <c r="A84">
        <v>1096</v>
      </c>
      <c r="B84" s="12" t="str">
        <f t="shared" si="6"/>
        <v>FCST</v>
      </c>
      <c r="C84" s="13" t="s">
        <v>187</v>
      </c>
      <c r="D84" s="14" t="s">
        <v>146</v>
      </c>
      <c r="E84" s="15" t="str">
        <f t="shared" si="7"/>
        <v>前八週無拉料</v>
      </c>
      <c r="F84" s="16">
        <f t="shared" si="8"/>
        <v>18.100000000000001</v>
      </c>
      <c r="G84" s="16" t="str">
        <f t="shared" si="9"/>
        <v>--</v>
      </c>
      <c r="H84" s="16">
        <f t="shared" si="10"/>
        <v>26.9</v>
      </c>
      <c r="I84" s="25" t="str">
        <f>IFERROR(VLOOKUP(C84,#REF!,8,FALSE),"")</f>
        <v/>
      </c>
      <c r="J84" s="17">
        <v>6000</v>
      </c>
      <c r="K84" s="17">
        <v>6000</v>
      </c>
      <c r="L84" s="25" t="str">
        <f>IFERROR(VLOOKUP(C84,#REF!,11,FALSE),"")</f>
        <v/>
      </c>
      <c r="M84" s="17">
        <v>4043</v>
      </c>
      <c r="N84" s="18" t="s">
        <v>147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3000</v>
      </c>
      <c r="U84" s="17">
        <v>0</v>
      </c>
      <c r="V84" s="17">
        <v>1043</v>
      </c>
      <c r="W84" s="17">
        <v>0</v>
      </c>
      <c r="X84" s="20">
        <v>10043</v>
      </c>
      <c r="Y84" s="16" t="s">
        <v>39</v>
      </c>
      <c r="Z84" s="21">
        <v>45</v>
      </c>
      <c r="AA84" s="20">
        <v>0</v>
      </c>
      <c r="AB84" s="17">
        <v>223</v>
      </c>
      <c r="AC84" s="22" t="s">
        <v>54</v>
      </c>
      <c r="AD84" s="23" t="str">
        <f t="shared" si="11"/>
        <v>F</v>
      </c>
      <c r="AE84" s="17">
        <v>0</v>
      </c>
      <c r="AF84" s="17">
        <v>0</v>
      </c>
      <c r="AG84" s="17">
        <v>2512</v>
      </c>
      <c r="AH84" s="17">
        <v>1006</v>
      </c>
      <c r="AI84" s="14" t="s">
        <v>43</v>
      </c>
    </row>
    <row r="85" spans="1:35" ht="16.5" customHeight="1">
      <c r="A85">
        <v>989</v>
      </c>
      <c r="B85" s="12" t="str">
        <f t="shared" si="6"/>
        <v>OverStock</v>
      </c>
      <c r="C85" s="13" t="s">
        <v>188</v>
      </c>
      <c r="D85" s="14" t="s">
        <v>146</v>
      </c>
      <c r="E85" s="15">
        <f t="shared" si="7"/>
        <v>17.3</v>
      </c>
      <c r="F85" s="16">
        <f t="shared" si="8"/>
        <v>30.2</v>
      </c>
      <c r="G85" s="16">
        <f t="shared" si="9"/>
        <v>12</v>
      </c>
      <c r="H85" s="16">
        <f t="shared" si="10"/>
        <v>20.8</v>
      </c>
      <c r="I85" s="25" t="str">
        <f>IFERROR(VLOOKUP(C85,#REF!,8,FALSE),"")</f>
        <v/>
      </c>
      <c r="J85" s="17">
        <v>3000</v>
      </c>
      <c r="K85" s="17">
        <v>3000</v>
      </c>
      <c r="L85" s="25" t="str">
        <f>IFERROR(VLOOKUP(C85,#REF!,11,FALSE),"")</f>
        <v/>
      </c>
      <c r="M85" s="17">
        <v>4353</v>
      </c>
      <c r="N85" s="18" t="s">
        <v>147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4353</v>
      </c>
      <c r="W85" s="17">
        <v>0</v>
      </c>
      <c r="X85" s="20">
        <v>7353</v>
      </c>
      <c r="Y85" s="16">
        <v>29.3</v>
      </c>
      <c r="Z85" s="21">
        <v>51.1</v>
      </c>
      <c r="AA85" s="20">
        <v>251</v>
      </c>
      <c r="AB85" s="17">
        <v>144</v>
      </c>
      <c r="AC85" s="22">
        <v>0.6</v>
      </c>
      <c r="AD85" s="23">
        <f t="shared" si="11"/>
        <v>100</v>
      </c>
      <c r="AE85" s="17">
        <v>0</v>
      </c>
      <c r="AF85" s="17">
        <v>1300</v>
      </c>
      <c r="AG85" s="17">
        <v>1560</v>
      </c>
      <c r="AH85" s="17">
        <v>0</v>
      </c>
      <c r="AI85" s="14" t="s">
        <v>43</v>
      </c>
    </row>
    <row r="86" spans="1:35" ht="16.5" customHeight="1">
      <c r="A86">
        <v>9125</v>
      </c>
      <c r="B86" s="12" t="str">
        <f t="shared" si="6"/>
        <v>ZeroZero</v>
      </c>
      <c r="C86" s="13" t="s">
        <v>189</v>
      </c>
      <c r="D86" s="14" t="s">
        <v>146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3000</v>
      </c>
      <c r="N86" s="18" t="s">
        <v>147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3000</v>
      </c>
      <c r="U86" s="17">
        <v>0</v>
      </c>
      <c r="V86" s="17">
        <v>0</v>
      </c>
      <c r="W86" s="17">
        <v>0</v>
      </c>
      <c r="X86" s="20">
        <v>3000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58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43</v>
      </c>
    </row>
    <row r="87" spans="1:35" ht="16.5" customHeight="1">
      <c r="A87">
        <v>4479</v>
      </c>
      <c r="B87" s="12" t="str">
        <f t="shared" si="6"/>
        <v>ZeroZero</v>
      </c>
      <c r="C87" s="13" t="s">
        <v>334</v>
      </c>
      <c r="D87" s="14" t="s">
        <v>139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4157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2500</v>
      </c>
      <c r="U87" s="17">
        <v>0</v>
      </c>
      <c r="V87" s="17">
        <v>1657</v>
      </c>
      <c r="W87" s="17">
        <v>0</v>
      </c>
      <c r="X87" s="20">
        <v>4157</v>
      </c>
      <c r="Y87" s="16" t="s">
        <v>39</v>
      </c>
      <c r="Z87" s="21" t="s">
        <v>39</v>
      </c>
      <c r="AA87" s="20">
        <v>0</v>
      </c>
      <c r="AB87" s="17">
        <v>0</v>
      </c>
      <c r="AC87" s="22" t="s">
        <v>58</v>
      </c>
      <c r="AD87" s="23" t="str">
        <f t="shared" si="11"/>
        <v>E</v>
      </c>
      <c r="AE87" s="17">
        <v>0</v>
      </c>
      <c r="AF87" s="17">
        <v>0</v>
      </c>
      <c r="AG87" s="17">
        <v>0</v>
      </c>
      <c r="AH87" s="17">
        <v>0</v>
      </c>
      <c r="AI87" s="14" t="s">
        <v>43</v>
      </c>
    </row>
    <row r="88" spans="1:35" ht="16.5" customHeight="1">
      <c r="A88">
        <v>992</v>
      </c>
      <c r="B88" s="12" t="str">
        <f t="shared" si="6"/>
        <v>ZeroZero</v>
      </c>
      <c r="C88" s="13" t="s">
        <v>88</v>
      </c>
      <c r="D88" s="14" t="s">
        <v>45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2150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2150</v>
      </c>
      <c r="W88" s="17">
        <v>0</v>
      </c>
      <c r="X88" s="20">
        <v>2150</v>
      </c>
      <c r="Y88" s="16" t="s">
        <v>39</v>
      </c>
      <c r="Z88" s="21" t="s">
        <v>39</v>
      </c>
      <c r="AA88" s="20">
        <v>0</v>
      </c>
      <c r="AB88" s="17">
        <v>0</v>
      </c>
      <c r="AC88" s="22" t="s">
        <v>58</v>
      </c>
      <c r="AD88" s="23" t="str">
        <f t="shared" si="11"/>
        <v>E</v>
      </c>
      <c r="AE88" s="17">
        <v>0</v>
      </c>
      <c r="AF88" s="17">
        <v>0</v>
      </c>
      <c r="AG88" s="17">
        <v>0</v>
      </c>
      <c r="AH88" s="17">
        <v>0</v>
      </c>
      <c r="AI88" s="14" t="s">
        <v>43</v>
      </c>
    </row>
    <row r="89" spans="1:35" ht="16.5" customHeight="1">
      <c r="A89">
        <v>1092</v>
      </c>
      <c r="B89" s="12" t="str">
        <f t="shared" si="6"/>
        <v>ZeroZero</v>
      </c>
      <c r="C89" s="13" t="s">
        <v>308</v>
      </c>
      <c r="D89" s="14" t="s">
        <v>301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4371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3000</v>
      </c>
      <c r="U89" s="17">
        <v>0</v>
      </c>
      <c r="V89" s="17">
        <v>1371</v>
      </c>
      <c r="W89" s="17">
        <v>0</v>
      </c>
      <c r="X89" s="20">
        <v>4371</v>
      </c>
      <c r="Y89" s="16" t="s">
        <v>39</v>
      </c>
      <c r="Z89" s="21" t="s">
        <v>39</v>
      </c>
      <c r="AA89" s="20">
        <v>0</v>
      </c>
      <c r="AB89" s="17">
        <v>0</v>
      </c>
      <c r="AC89" s="22" t="s">
        <v>58</v>
      </c>
      <c r="AD89" s="23" t="str">
        <f t="shared" si="11"/>
        <v>E</v>
      </c>
      <c r="AE89" s="17">
        <v>0</v>
      </c>
      <c r="AF89" s="17">
        <v>0</v>
      </c>
      <c r="AG89" s="17">
        <v>0</v>
      </c>
      <c r="AH89" s="17">
        <v>0</v>
      </c>
      <c r="AI89" s="14" t="s">
        <v>43</v>
      </c>
    </row>
    <row r="90" spans="1:35" ht="16.5" customHeight="1">
      <c r="A90">
        <v>1084</v>
      </c>
      <c r="B90" s="12" t="str">
        <f t="shared" si="6"/>
        <v>ZeroZero</v>
      </c>
      <c r="C90" s="13" t="s">
        <v>330</v>
      </c>
      <c r="D90" s="14" t="s">
        <v>139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1500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1500</v>
      </c>
      <c r="U90" s="17">
        <v>0</v>
      </c>
      <c r="V90" s="17">
        <v>0</v>
      </c>
      <c r="W90" s="17">
        <v>0</v>
      </c>
      <c r="X90" s="20">
        <v>1500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58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4670</v>
      </c>
      <c r="B91" s="12" t="str">
        <f t="shared" si="6"/>
        <v>ZeroZero</v>
      </c>
      <c r="C91" s="13" t="s">
        <v>133</v>
      </c>
      <c r="D91" s="14" t="s">
        <v>132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1000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1000</v>
      </c>
      <c r="U91" s="17">
        <v>0</v>
      </c>
      <c r="V91" s="17">
        <v>0</v>
      </c>
      <c r="W91" s="17">
        <v>0</v>
      </c>
      <c r="X91" s="20">
        <v>1000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58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43</v>
      </c>
    </row>
    <row r="92" spans="1:35" ht="16.5" customHeight="1">
      <c r="A92">
        <v>3338</v>
      </c>
      <c r="B92" s="12" t="str">
        <f t="shared" si="6"/>
        <v>ZeroZero</v>
      </c>
      <c r="C92" s="13" t="s">
        <v>332</v>
      </c>
      <c r="D92" s="14" t="s">
        <v>139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3000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3000</v>
      </c>
      <c r="U92" s="17">
        <v>0</v>
      </c>
      <c r="V92" s="17">
        <v>0</v>
      </c>
      <c r="W92" s="17">
        <v>0</v>
      </c>
      <c r="X92" s="20">
        <v>3000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58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3337</v>
      </c>
      <c r="B93" s="12" t="str">
        <f t="shared" si="6"/>
        <v>ZeroZero</v>
      </c>
      <c r="C93" s="13" t="s">
        <v>196</v>
      </c>
      <c r="D93" s="14" t="s">
        <v>146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2730</v>
      </c>
      <c r="N93" s="18" t="s">
        <v>147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2730</v>
      </c>
      <c r="U93" s="17">
        <v>0</v>
      </c>
      <c r="V93" s="17">
        <v>0</v>
      </c>
      <c r="W93" s="17">
        <v>0</v>
      </c>
      <c r="X93" s="20">
        <v>2730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58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43</v>
      </c>
    </row>
    <row r="94" spans="1:35" ht="16.5" customHeight="1">
      <c r="A94">
        <v>6465</v>
      </c>
      <c r="B94" s="12" t="str">
        <f t="shared" si="6"/>
        <v>ZeroZero</v>
      </c>
      <c r="C94" s="13" t="s">
        <v>131</v>
      </c>
      <c r="D94" s="14" t="s">
        <v>132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500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500</v>
      </c>
      <c r="U94" s="17">
        <v>0</v>
      </c>
      <c r="V94" s="17">
        <v>0</v>
      </c>
      <c r="W94" s="17">
        <v>0</v>
      </c>
      <c r="X94" s="20">
        <v>500</v>
      </c>
      <c r="Y94" s="16" t="s">
        <v>39</v>
      </c>
      <c r="Z94" s="21" t="s">
        <v>39</v>
      </c>
      <c r="AA94" s="20">
        <v>0</v>
      </c>
      <c r="AB94" s="17" t="s">
        <v>39</v>
      </c>
      <c r="AC94" s="22" t="s">
        <v>58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43</v>
      </c>
    </row>
    <row r="95" spans="1:35" ht="16.5" customHeight="1">
      <c r="A95">
        <v>9016</v>
      </c>
      <c r="B95" s="12" t="str">
        <f t="shared" si="6"/>
        <v>ZeroZero</v>
      </c>
      <c r="C95" s="13" t="s">
        <v>174</v>
      </c>
      <c r="D95" s="14" t="s">
        <v>146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626</v>
      </c>
      <c r="N95" s="18" t="s">
        <v>147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626</v>
      </c>
      <c r="W95" s="17">
        <v>0</v>
      </c>
      <c r="X95" s="20">
        <v>626</v>
      </c>
      <c r="Y95" s="16" t="s">
        <v>39</v>
      </c>
      <c r="Z95" s="21" t="s">
        <v>39</v>
      </c>
      <c r="AA95" s="20">
        <v>0</v>
      </c>
      <c r="AB95" s="17">
        <v>0</v>
      </c>
      <c r="AC95" s="22" t="s">
        <v>58</v>
      </c>
      <c r="AD95" s="23" t="str">
        <f t="shared" si="11"/>
        <v>E</v>
      </c>
      <c r="AE95" s="17">
        <v>0</v>
      </c>
      <c r="AF95" s="17">
        <v>0</v>
      </c>
      <c r="AG95" s="17">
        <v>0</v>
      </c>
      <c r="AH95" s="17">
        <v>0</v>
      </c>
      <c r="AI95" s="14" t="s">
        <v>43</v>
      </c>
    </row>
    <row r="96" spans="1:35" ht="16.5" customHeight="1">
      <c r="A96">
        <v>8772</v>
      </c>
      <c r="B96" s="12" t="str">
        <f t="shared" si="6"/>
        <v>ZeroZero</v>
      </c>
      <c r="C96" s="13" t="s">
        <v>165</v>
      </c>
      <c r="D96" s="14" t="s">
        <v>156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25" t="str">
        <f>IFERROR(VLOOKUP(C96,#REF!,8,FALSE),"")</f>
        <v/>
      </c>
      <c r="J96" s="17">
        <v>67500</v>
      </c>
      <c r="K96" s="17">
        <v>67500</v>
      </c>
      <c r="L96" s="25" t="str">
        <f>IFERROR(VLOOKUP(C96,#REF!,11,FALSE),"")</f>
        <v/>
      </c>
      <c r="M96" s="17">
        <v>100</v>
      </c>
      <c r="N96" s="18" t="s">
        <v>42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100</v>
      </c>
      <c r="U96" s="17">
        <v>0</v>
      </c>
      <c r="V96" s="17">
        <v>0</v>
      </c>
      <c r="W96" s="17">
        <v>0</v>
      </c>
      <c r="X96" s="20">
        <v>67600</v>
      </c>
      <c r="Y96" s="16" t="s">
        <v>39</v>
      </c>
      <c r="Z96" s="21" t="s">
        <v>39</v>
      </c>
      <c r="AA96" s="20">
        <v>0</v>
      </c>
      <c r="AB96" s="17">
        <v>0</v>
      </c>
      <c r="AC96" s="22" t="s">
        <v>58</v>
      </c>
      <c r="AD96" s="23" t="str">
        <f t="shared" si="11"/>
        <v>E</v>
      </c>
      <c r="AE96" s="17">
        <v>0</v>
      </c>
      <c r="AF96" s="17">
        <v>0</v>
      </c>
      <c r="AG96" s="17">
        <v>0</v>
      </c>
      <c r="AH96" s="17">
        <v>0</v>
      </c>
      <c r="AI96" s="14" t="s">
        <v>43</v>
      </c>
    </row>
    <row r="97" spans="1:35" ht="16.5" customHeight="1">
      <c r="A97">
        <v>8985</v>
      </c>
      <c r="B97" s="12" t="str">
        <f t="shared" si="6"/>
        <v>ZeroZero</v>
      </c>
      <c r="C97" s="13" t="s">
        <v>263</v>
      </c>
      <c r="D97" s="14" t="s">
        <v>146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100</v>
      </c>
      <c r="N97" s="18" t="s">
        <v>147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100</v>
      </c>
      <c r="U97" s="17">
        <v>0</v>
      </c>
      <c r="V97" s="17">
        <v>0</v>
      </c>
      <c r="W97" s="17">
        <v>0</v>
      </c>
      <c r="X97" s="20">
        <v>100</v>
      </c>
      <c r="Y97" s="16" t="s">
        <v>39</v>
      </c>
      <c r="Z97" s="21" t="s">
        <v>39</v>
      </c>
      <c r="AA97" s="20">
        <v>0</v>
      </c>
      <c r="AB97" s="17">
        <v>0</v>
      </c>
      <c r="AC97" s="22" t="s">
        <v>58</v>
      </c>
      <c r="AD97" s="23" t="str">
        <f t="shared" si="11"/>
        <v>E</v>
      </c>
      <c r="AE97" s="17">
        <v>0</v>
      </c>
      <c r="AF97" s="17">
        <v>0</v>
      </c>
      <c r="AG97" s="17">
        <v>0</v>
      </c>
      <c r="AH97" s="17">
        <v>0</v>
      </c>
      <c r="AI97" s="14" t="s">
        <v>43</v>
      </c>
    </row>
    <row r="98" spans="1:35" ht="16.5" customHeight="1">
      <c r="A98">
        <v>3339</v>
      </c>
      <c r="B98" s="12" t="str">
        <f t="shared" si="6"/>
        <v>ZeroZero</v>
      </c>
      <c r="C98" s="13" t="s">
        <v>275</v>
      </c>
      <c r="D98" s="14" t="s">
        <v>146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5000</v>
      </c>
      <c r="K98" s="17">
        <v>5000</v>
      </c>
      <c r="L98" s="25" t="str">
        <f>IFERROR(VLOOKUP(C98,#REF!,11,FALSE),"")</f>
        <v/>
      </c>
      <c r="M98" s="17">
        <v>50</v>
      </c>
      <c r="N98" s="18" t="s">
        <v>147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50</v>
      </c>
      <c r="U98" s="17">
        <v>0</v>
      </c>
      <c r="V98" s="17">
        <v>0</v>
      </c>
      <c r="W98" s="17">
        <v>0</v>
      </c>
      <c r="X98" s="20">
        <v>5050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58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43</v>
      </c>
    </row>
    <row r="99" spans="1:35" ht="16.5" customHeight="1">
      <c r="A99">
        <v>5176</v>
      </c>
      <c r="B99" s="12" t="str">
        <f t="shared" si="6"/>
        <v>FCST</v>
      </c>
      <c r="C99" s="13" t="s">
        <v>134</v>
      </c>
      <c r="D99" s="14" t="s">
        <v>132</v>
      </c>
      <c r="E99" s="15" t="str">
        <f t="shared" si="7"/>
        <v>前八週無拉料</v>
      </c>
      <c r="F99" s="16">
        <f t="shared" si="8"/>
        <v>0</v>
      </c>
      <c r="G99" s="16" t="str">
        <f t="shared" si="9"/>
        <v>--</v>
      </c>
      <c r="H99" s="16">
        <f t="shared" si="10"/>
        <v>0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0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0</v>
      </c>
      <c r="Y99" s="16" t="s">
        <v>39</v>
      </c>
      <c r="Z99" s="21">
        <v>0</v>
      </c>
      <c r="AA99" s="20">
        <v>0</v>
      </c>
      <c r="AB99" s="17">
        <v>333</v>
      </c>
      <c r="AC99" s="22" t="s">
        <v>54</v>
      </c>
      <c r="AD99" s="23" t="str">
        <f t="shared" si="11"/>
        <v>F</v>
      </c>
      <c r="AE99" s="17">
        <v>0</v>
      </c>
      <c r="AF99" s="17">
        <v>3000</v>
      </c>
      <c r="AG99" s="17">
        <v>0</v>
      </c>
      <c r="AH99" s="17">
        <v>0</v>
      </c>
      <c r="AI99" s="14" t="s">
        <v>43</v>
      </c>
    </row>
    <row r="100" spans="1:35" ht="16.5" customHeight="1">
      <c r="A100">
        <v>5175</v>
      </c>
      <c r="B100" s="12" t="str">
        <f t="shared" si="6"/>
        <v>OverStock</v>
      </c>
      <c r="C100" s="13" t="s">
        <v>49</v>
      </c>
      <c r="D100" s="14" t="s">
        <v>45</v>
      </c>
      <c r="E100" s="15">
        <f t="shared" si="7"/>
        <v>64.8</v>
      </c>
      <c r="F100" s="16">
        <f t="shared" si="8"/>
        <v>50.6</v>
      </c>
      <c r="G100" s="16">
        <f t="shared" si="9"/>
        <v>0</v>
      </c>
      <c r="H100" s="16">
        <f t="shared" si="10"/>
        <v>0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1558458</v>
      </c>
      <c r="N100" s="18" t="s">
        <v>42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1127500</v>
      </c>
      <c r="U100" s="17">
        <v>0</v>
      </c>
      <c r="V100" s="17">
        <v>430958</v>
      </c>
      <c r="W100" s="17">
        <v>0</v>
      </c>
      <c r="X100" s="20">
        <v>1558458</v>
      </c>
      <c r="Y100" s="16">
        <v>196</v>
      </c>
      <c r="Z100" s="21">
        <v>153.1</v>
      </c>
      <c r="AA100" s="20">
        <v>24048</v>
      </c>
      <c r="AB100" s="17">
        <v>30787</v>
      </c>
      <c r="AC100" s="22">
        <v>1.3</v>
      </c>
      <c r="AD100" s="23">
        <f t="shared" si="11"/>
        <v>100</v>
      </c>
      <c r="AE100" s="17">
        <v>61823</v>
      </c>
      <c r="AF100" s="17">
        <v>168356</v>
      </c>
      <c r="AG100" s="17">
        <v>174000</v>
      </c>
      <c r="AH100" s="17">
        <v>122386</v>
      </c>
      <c r="AI100" s="14" t="s">
        <v>43</v>
      </c>
    </row>
    <row r="101" spans="1:35" ht="16.5" customHeight="1">
      <c r="A101">
        <v>5518</v>
      </c>
      <c r="B101" s="12" t="str">
        <f t="shared" si="6"/>
        <v>OverStock</v>
      </c>
      <c r="C101" s="13" t="s">
        <v>52</v>
      </c>
      <c r="D101" s="14" t="s">
        <v>45</v>
      </c>
      <c r="E101" s="15">
        <f t="shared" si="7"/>
        <v>8.4</v>
      </c>
      <c r="F101" s="16">
        <f t="shared" si="8"/>
        <v>0.7</v>
      </c>
      <c r="G101" s="16">
        <f t="shared" si="9"/>
        <v>71.099999999999994</v>
      </c>
      <c r="H101" s="16">
        <f t="shared" si="10"/>
        <v>6.3</v>
      </c>
      <c r="I101" s="25" t="str">
        <f>IFERROR(VLOOKUP(C101,#REF!,8,FALSE),"")</f>
        <v/>
      </c>
      <c r="J101" s="17">
        <v>408000</v>
      </c>
      <c r="K101" s="17">
        <v>267000</v>
      </c>
      <c r="L101" s="25" t="str">
        <f>IFERROR(VLOOKUP(C101,#REF!,11,FALSE),"")</f>
        <v/>
      </c>
      <c r="M101" s="17">
        <v>48000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9000</v>
      </c>
      <c r="U101" s="17">
        <v>30000</v>
      </c>
      <c r="V101" s="17">
        <v>9000</v>
      </c>
      <c r="W101" s="17">
        <v>0</v>
      </c>
      <c r="X101" s="20">
        <v>456000</v>
      </c>
      <c r="Y101" s="16">
        <v>100.4</v>
      </c>
      <c r="Z101" s="21">
        <v>8.9</v>
      </c>
      <c r="AA101" s="20">
        <v>5739</v>
      </c>
      <c r="AB101" s="17">
        <v>65067</v>
      </c>
      <c r="AC101" s="22">
        <v>11.3</v>
      </c>
      <c r="AD101" s="23">
        <f t="shared" si="11"/>
        <v>150</v>
      </c>
      <c r="AE101" s="17">
        <v>85000</v>
      </c>
      <c r="AF101" s="17">
        <v>500600</v>
      </c>
      <c r="AG101" s="17">
        <v>60000</v>
      </c>
      <c r="AH101" s="17">
        <v>245000</v>
      </c>
      <c r="AI101" s="14" t="s">
        <v>43</v>
      </c>
    </row>
    <row r="102" spans="1:35" ht="16.5" customHeight="1">
      <c r="A102">
        <v>5174</v>
      </c>
      <c r="B102" s="12" t="str">
        <f t="shared" si="6"/>
        <v>FCST</v>
      </c>
      <c r="C102" s="13" t="s">
        <v>53</v>
      </c>
      <c r="D102" s="14" t="s">
        <v>45</v>
      </c>
      <c r="E102" s="15" t="str">
        <f t="shared" si="7"/>
        <v>前八週無拉料</v>
      </c>
      <c r="F102" s="16">
        <f t="shared" si="8"/>
        <v>1</v>
      </c>
      <c r="G102" s="16" t="str">
        <f t="shared" si="9"/>
        <v>--</v>
      </c>
      <c r="H102" s="16">
        <f t="shared" si="10"/>
        <v>29.9</v>
      </c>
      <c r="I102" s="25" t="str">
        <f>IFERROR(VLOOKUP(C102,#REF!,8,FALSE),"")</f>
        <v/>
      </c>
      <c r="J102" s="17">
        <v>72000</v>
      </c>
      <c r="K102" s="17">
        <v>0</v>
      </c>
      <c r="L102" s="25" t="str">
        <f>IFERROR(VLOOKUP(C102,#REF!,11,FALSE),"")</f>
        <v/>
      </c>
      <c r="M102" s="17">
        <v>2500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2500</v>
      </c>
      <c r="W102" s="17">
        <v>0</v>
      </c>
      <c r="X102" s="20">
        <v>74500</v>
      </c>
      <c r="Y102" s="16" t="s">
        <v>39</v>
      </c>
      <c r="Z102" s="21">
        <v>57</v>
      </c>
      <c r="AA102" s="20">
        <v>0</v>
      </c>
      <c r="AB102" s="17">
        <v>2411</v>
      </c>
      <c r="AC102" s="22" t="s">
        <v>54</v>
      </c>
      <c r="AD102" s="23" t="str">
        <f t="shared" si="11"/>
        <v>F</v>
      </c>
      <c r="AE102" s="17">
        <v>299</v>
      </c>
      <c r="AF102" s="17">
        <v>4000</v>
      </c>
      <c r="AG102" s="17">
        <v>22900</v>
      </c>
      <c r="AH102" s="17">
        <v>17600</v>
      </c>
      <c r="AI102" s="14" t="s">
        <v>43</v>
      </c>
    </row>
    <row r="103" spans="1:35" ht="16.5" customHeight="1">
      <c r="A103">
        <v>8767</v>
      </c>
      <c r="B103" s="12" t="str">
        <f t="shared" si="6"/>
        <v>OverStock</v>
      </c>
      <c r="C103" s="13" t="s">
        <v>55</v>
      </c>
      <c r="D103" s="14" t="s">
        <v>45</v>
      </c>
      <c r="E103" s="15">
        <f t="shared" si="7"/>
        <v>59992.7</v>
      </c>
      <c r="F103" s="16">
        <f t="shared" si="8"/>
        <v>3999.5</v>
      </c>
      <c r="G103" s="16">
        <f t="shared" si="9"/>
        <v>0</v>
      </c>
      <c r="H103" s="16">
        <f t="shared" si="10"/>
        <v>0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179978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162000</v>
      </c>
      <c r="U103" s="17">
        <v>0</v>
      </c>
      <c r="V103" s="17">
        <v>17978</v>
      </c>
      <c r="W103" s="17">
        <v>0</v>
      </c>
      <c r="X103" s="20">
        <v>179978</v>
      </c>
      <c r="Y103" s="16">
        <v>213992.7</v>
      </c>
      <c r="Z103" s="21">
        <v>14266.2</v>
      </c>
      <c r="AA103" s="20">
        <v>3</v>
      </c>
      <c r="AB103" s="17">
        <v>45</v>
      </c>
      <c r="AC103" s="22">
        <v>15</v>
      </c>
      <c r="AD103" s="23">
        <f t="shared" si="11"/>
        <v>150</v>
      </c>
      <c r="AE103" s="17">
        <v>108</v>
      </c>
      <c r="AF103" s="17">
        <v>300</v>
      </c>
      <c r="AG103" s="17">
        <v>0</v>
      </c>
      <c r="AH103" s="17">
        <v>0</v>
      </c>
      <c r="AI103" s="14" t="s">
        <v>43</v>
      </c>
    </row>
    <row r="104" spans="1:35" ht="16.5" customHeight="1">
      <c r="A104">
        <v>9708</v>
      </c>
      <c r="B104" s="12" t="str">
        <f t="shared" si="6"/>
        <v>None</v>
      </c>
      <c r="C104" s="13" t="s">
        <v>57</v>
      </c>
      <c r="D104" s="14" t="s">
        <v>45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 t="s">
        <v>39</v>
      </c>
      <c r="Z104" s="21" t="s">
        <v>39</v>
      </c>
      <c r="AA104" s="20">
        <v>0</v>
      </c>
      <c r="AB104" s="17">
        <v>0</v>
      </c>
      <c r="AC104" s="22" t="s">
        <v>58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43</v>
      </c>
    </row>
    <row r="105" spans="1:35" ht="16.5" customHeight="1">
      <c r="A105">
        <v>9714</v>
      </c>
      <c r="B105" s="12" t="str">
        <f t="shared" si="6"/>
        <v>FCST</v>
      </c>
      <c r="C105" s="13" t="s">
        <v>60</v>
      </c>
      <c r="D105" s="14" t="s">
        <v>45</v>
      </c>
      <c r="E105" s="15" t="str">
        <f t="shared" si="7"/>
        <v>前八週無拉料</v>
      </c>
      <c r="F105" s="16">
        <f t="shared" si="8"/>
        <v>0</v>
      </c>
      <c r="G105" s="16" t="str">
        <f t="shared" si="9"/>
        <v>--</v>
      </c>
      <c r="H105" s="16">
        <f t="shared" si="10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0</v>
      </c>
      <c r="W105" s="17">
        <v>0</v>
      </c>
      <c r="X105" s="20">
        <v>0</v>
      </c>
      <c r="Y105" s="16" t="s">
        <v>39</v>
      </c>
      <c r="Z105" s="21">
        <v>0</v>
      </c>
      <c r="AA105" s="20">
        <v>0</v>
      </c>
      <c r="AB105" s="17">
        <v>678</v>
      </c>
      <c r="AC105" s="22" t="s">
        <v>54</v>
      </c>
      <c r="AD105" s="23" t="str">
        <f t="shared" si="11"/>
        <v>F</v>
      </c>
      <c r="AE105" s="17">
        <v>6100</v>
      </c>
      <c r="AF105" s="17">
        <v>0</v>
      </c>
      <c r="AG105" s="17">
        <v>0</v>
      </c>
      <c r="AH105" s="17">
        <v>0</v>
      </c>
      <c r="AI105" s="14" t="s">
        <v>43</v>
      </c>
    </row>
    <row r="106" spans="1:35" ht="16.5" customHeight="1">
      <c r="A106">
        <v>9126</v>
      </c>
      <c r="B106" s="12" t="str">
        <f t="shared" si="6"/>
        <v>OverStock</v>
      </c>
      <c r="C106" s="13" t="s">
        <v>61</v>
      </c>
      <c r="D106" s="14" t="s">
        <v>45</v>
      </c>
      <c r="E106" s="15">
        <f t="shared" si="7"/>
        <v>29.7</v>
      </c>
      <c r="F106" s="16">
        <f t="shared" si="8"/>
        <v>11.8</v>
      </c>
      <c r="G106" s="16">
        <f t="shared" si="9"/>
        <v>3.7</v>
      </c>
      <c r="H106" s="16">
        <f t="shared" si="10"/>
        <v>1.5</v>
      </c>
      <c r="I106" s="25" t="str">
        <f>IFERROR(VLOOKUP(C106,#REF!,8,FALSE),"")</f>
        <v/>
      </c>
      <c r="J106" s="17">
        <v>27000</v>
      </c>
      <c r="K106" s="17">
        <v>0</v>
      </c>
      <c r="L106" s="25" t="str">
        <f>IFERROR(VLOOKUP(C106,#REF!,11,FALSE),"")</f>
        <v/>
      </c>
      <c r="M106" s="17">
        <v>214566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144500</v>
      </c>
      <c r="U106" s="17">
        <v>15000</v>
      </c>
      <c r="V106" s="17">
        <v>55066</v>
      </c>
      <c r="W106" s="17">
        <v>0</v>
      </c>
      <c r="X106" s="20">
        <v>241566</v>
      </c>
      <c r="Y106" s="16">
        <v>251.4</v>
      </c>
      <c r="Z106" s="21">
        <v>100.1</v>
      </c>
      <c r="AA106" s="20">
        <v>7225</v>
      </c>
      <c r="AB106" s="17">
        <v>18141</v>
      </c>
      <c r="AC106" s="22">
        <v>2.5</v>
      </c>
      <c r="AD106" s="23">
        <f t="shared" si="11"/>
        <v>150</v>
      </c>
      <c r="AE106" s="17">
        <v>39668</v>
      </c>
      <c r="AF106" s="17">
        <v>89040</v>
      </c>
      <c r="AG106" s="17">
        <v>37200</v>
      </c>
      <c r="AH106" s="17">
        <v>29420</v>
      </c>
      <c r="AI106" s="14" t="s">
        <v>43</v>
      </c>
    </row>
    <row r="107" spans="1:35" ht="16.5" customHeight="1">
      <c r="A107">
        <v>1089</v>
      </c>
      <c r="B107" s="12" t="str">
        <f t="shared" si="6"/>
        <v>FCST</v>
      </c>
      <c r="C107" s="13" t="s">
        <v>62</v>
      </c>
      <c r="D107" s="14" t="s">
        <v>45</v>
      </c>
      <c r="E107" s="15" t="str">
        <f t="shared" si="7"/>
        <v>前八週無拉料</v>
      </c>
      <c r="F107" s="16">
        <f t="shared" si="8"/>
        <v>141.9</v>
      </c>
      <c r="G107" s="16" t="str">
        <f t="shared" si="9"/>
        <v>--</v>
      </c>
      <c r="H107" s="16">
        <f t="shared" si="10"/>
        <v>0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63000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54000</v>
      </c>
      <c r="U107" s="17">
        <v>0</v>
      </c>
      <c r="V107" s="17">
        <v>9000</v>
      </c>
      <c r="W107" s="17">
        <v>0</v>
      </c>
      <c r="X107" s="20">
        <v>63000</v>
      </c>
      <c r="Y107" s="16" t="s">
        <v>39</v>
      </c>
      <c r="Z107" s="21">
        <v>466.2</v>
      </c>
      <c r="AA107" s="20">
        <v>0</v>
      </c>
      <c r="AB107" s="17">
        <v>444</v>
      </c>
      <c r="AC107" s="22" t="s">
        <v>54</v>
      </c>
      <c r="AD107" s="23" t="str">
        <f t="shared" si="11"/>
        <v>F</v>
      </c>
      <c r="AE107" s="17">
        <v>0</v>
      </c>
      <c r="AF107" s="17">
        <v>4000</v>
      </c>
      <c r="AG107" s="17">
        <v>8000</v>
      </c>
      <c r="AH107" s="17">
        <v>0</v>
      </c>
      <c r="AI107" s="14" t="s">
        <v>43</v>
      </c>
    </row>
    <row r="108" spans="1:35" ht="16.5" customHeight="1">
      <c r="A108">
        <v>2898</v>
      </c>
      <c r="B108" s="12" t="str">
        <f t="shared" si="6"/>
        <v>None</v>
      </c>
      <c r="C108" s="13" t="s">
        <v>64</v>
      </c>
      <c r="D108" s="14" t="s">
        <v>45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0</v>
      </c>
      <c r="V108" s="17">
        <v>0</v>
      </c>
      <c r="W108" s="17">
        <v>0</v>
      </c>
      <c r="X108" s="20">
        <v>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58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43</v>
      </c>
    </row>
    <row r="109" spans="1:35" ht="16.5" customHeight="1">
      <c r="A109">
        <v>995</v>
      </c>
      <c r="B109" s="12" t="str">
        <f t="shared" si="6"/>
        <v>OverStock</v>
      </c>
      <c r="C109" s="13" t="s">
        <v>65</v>
      </c>
      <c r="D109" s="14" t="s">
        <v>45</v>
      </c>
      <c r="E109" s="15">
        <f t="shared" si="7"/>
        <v>68</v>
      </c>
      <c r="F109" s="16">
        <f t="shared" si="8"/>
        <v>10.8</v>
      </c>
      <c r="G109" s="16">
        <f t="shared" si="9"/>
        <v>1.9</v>
      </c>
      <c r="H109" s="16">
        <f t="shared" si="10"/>
        <v>0.3</v>
      </c>
      <c r="I109" s="25" t="str">
        <f>IFERROR(VLOOKUP(C109,#REF!,8,FALSE),"")</f>
        <v/>
      </c>
      <c r="J109" s="17">
        <v>60000</v>
      </c>
      <c r="K109" s="17">
        <v>60000</v>
      </c>
      <c r="L109" s="25" t="str">
        <f>IFERROR(VLOOKUP(C109,#REF!,11,FALSE),"")</f>
        <v/>
      </c>
      <c r="M109" s="17">
        <v>2186240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1545000</v>
      </c>
      <c r="U109" s="17">
        <v>0</v>
      </c>
      <c r="V109" s="17">
        <v>641240</v>
      </c>
      <c r="W109" s="17">
        <v>0</v>
      </c>
      <c r="X109" s="20">
        <v>2246240</v>
      </c>
      <c r="Y109" s="16">
        <v>103.3</v>
      </c>
      <c r="Z109" s="21">
        <v>16.5</v>
      </c>
      <c r="AA109" s="20">
        <v>32138</v>
      </c>
      <c r="AB109" s="17">
        <v>201718</v>
      </c>
      <c r="AC109" s="22">
        <v>6.3</v>
      </c>
      <c r="AD109" s="23">
        <f t="shared" si="11"/>
        <v>150</v>
      </c>
      <c r="AE109" s="17">
        <v>290732</v>
      </c>
      <c r="AF109" s="17">
        <v>1036732</v>
      </c>
      <c r="AG109" s="17">
        <v>488000</v>
      </c>
      <c r="AH109" s="17">
        <v>150000</v>
      </c>
      <c r="AI109" s="14" t="s">
        <v>43</v>
      </c>
    </row>
    <row r="110" spans="1:35" ht="16.5" customHeight="1">
      <c r="A110">
        <v>2910</v>
      </c>
      <c r="B110" s="12" t="str">
        <f t="shared" si="6"/>
        <v>OverStock</v>
      </c>
      <c r="C110" s="13" t="s">
        <v>67</v>
      </c>
      <c r="D110" s="14" t="s">
        <v>45</v>
      </c>
      <c r="E110" s="15">
        <f t="shared" si="7"/>
        <v>9.3000000000000007</v>
      </c>
      <c r="F110" s="16">
        <f t="shared" si="8"/>
        <v>37.799999999999997</v>
      </c>
      <c r="G110" s="16">
        <f t="shared" si="9"/>
        <v>0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21000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21000</v>
      </c>
      <c r="U110" s="17">
        <v>0</v>
      </c>
      <c r="V110" s="17">
        <v>0</v>
      </c>
      <c r="W110" s="17">
        <v>0</v>
      </c>
      <c r="X110" s="20">
        <v>21000</v>
      </c>
      <c r="Y110" s="16">
        <v>38.700000000000003</v>
      </c>
      <c r="Z110" s="21">
        <v>156.5</v>
      </c>
      <c r="AA110" s="20">
        <v>2250</v>
      </c>
      <c r="AB110" s="17">
        <v>556</v>
      </c>
      <c r="AC110" s="22">
        <v>0.2</v>
      </c>
      <c r="AD110" s="23">
        <f t="shared" si="11"/>
        <v>50</v>
      </c>
      <c r="AE110" s="17">
        <v>0</v>
      </c>
      <c r="AF110" s="17">
        <v>0</v>
      </c>
      <c r="AG110" s="17">
        <v>5000</v>
      </c>
      <c r="AH110" s="17">
        <v>5000</v>
      </c>
      <c r="AI110" s="14" t="s">
        <v>43</v>
      </c>
    </row>
    <row r="111" spans="1:35" ht="16.5" customHeight="1">
      <c r="A111">
        <v>3332</v>
      </c>
      <c r="B111" s="12" t="str">
        <f t="shared" si="6"/>
        <v>OverStock</v>
      </c>
      <c r="C111" s="13" t="s">
        <v>69</v>
      </c>
      <c r="D111" s="14" t="s">
        <v>45</v>
      </c>
      <c r="E111" s="15">
        <f t="shared" si="7"/>
        <v>36.799999999999997</v>
      </c>
      <c r="F111" s="16">
        <f t="shared" si="8"/>
        <v>22.6</v>
      </c>
      <c r="G111" s="16">
        <f t="shared" si="9"/>
        <v>0</v>
      </c>
      <c r="H111" s="16">
        <f t="shared" si="10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4015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3000</v>
      </c>
      <c r="V111" s="17">
        <v>1015</v>
      </c>
      <c r="W111" s="17">
        <v>0</v>
      </c>
      <c r="X111" s="20">
        <v>4015</v>
      </c>
      <c r="Y111" s="16">
        <v>394.6</v>
      </c>
      <c r="Z111" s="21">
        <v>241.7</v>
      </c>
      <c r="AA111" s="20">
        <v>109</v>
      </c>
      <c r="AB111" s="17">
        <v>178</v>
      </c>
      <c r="AC111" s="22">
        <v>1.6</v>
      </c>
      <c r="AD111" s="23">
        <f t="shared" si="11"/>
        <v>100</v>
      </c>
      <c r="AE111" s="17">
        <v>600</v>
      </c>
      <c r="AF111" s="17">
        <v>1000</v>
      </c>
      <c r="AG111" s="17">
        <v>500</v>
      </c>
      <c r="AH111" s="17">
        <v>500</v>
      </c>
      <c r="AI111" s="14" t="s">
        <v>43</v>
      </c>
    </row>
    <row r="112" spans="1:35" ht="16.5" customHeight="1">
      <c r="A112">
        <v>9196</v>
      </c>
      <c r="B112" s="12" t="str">
        <f t="shared" si="6"/>
        <v>OverStock</v>
      </c>
      <c r="C112" s="13" t="s">
        <v>70</v>
      </c>
      <c r="D112" s="14" t="s">
        <v>45</v>
      </c>
      <c r="E112" s="15">
        <f t="shared" si="7"/>
        <v>62.8</v>
      </c>
      <c r="F112" s="16" t="str">
        <f t="shared" si="8"/>
        <v>--</v>
      </c>
      <c r="G112" s="16">
        <f t="shared" si="9"/>
        <v>0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19347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18000</v>
      </c>
      <c r="U112" s="17">
        <v>0</v>
      </c>
      <c r="V112" s="17">
        <v>1347</v>
      </c>
      <c r="W112" s="17">
        <v>0</v>
      </c>
      <c r="X112" s="20">
        <v>19347</v>
      </c>
      <c r="Y112" s="16">
        <v>140.69999999999999</v>
      </c>
      <c r="Z112" s="21" t="s">
        <v>39</v>
      </c>
      <c r="AA112" s="20">
        <v>308</v>
      </c>
      <c r="AB112" s="17" t="s">
        <v>39</v>
      </c>
      <c r="AC112" s="22" t="s">
        <v>58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43</v>
      </c>
    </row>
    <row r="113" spans="1:35" ht="16.5" customHeight="1">
      <c r="A113">
        <v>2899</v>
      </c>
      <c r="B113" s="12" t="str">
        <f t="shared" si="6"/>
        <v>Normal</v>
      </c>
      <c r="C113" s="13" t="s">
        <v>71</v>
      </c>
      <c r="D113" s="14" t="s">
        <v>45</v>
      </c>
      <c r="E113" s="15">
        <f t="shared" si="7"/>
        <v>0</v>
      </c>
      <c r="F113" s="16" t="str">
        <f t="shared" si="8"/>
        <v>--</v>
      </c>
      <c r="G113" s="16">
        <f t="shared" si="9"/>
        <v>16</v>
      </c>
      <c r="H113" s="16" t="str">
        <f t="shared" si="10"/>
        <v>--</v>
      </c>
      <c r="I113" s="25" t="str">
        <f>IFERROR(VLOOKUP(C113,#REF!,8,FALSE),"")</f>
        <v/>
      </c>
      <c r="J113" s="17">
        <v>6000</v>
      </c>
      <c r="K113" s="17">
        <v>0</v>
      </c>
      <c r="L113" s="25" t="str">
        <f>IFERROR(VLOOKUP(C113,#REF!,11,FALSE),"")</f>
        <v/>
      </c>
      <c r="M113" s="17">
        <v>0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6000</v>
      </c>
      <c r="Y113" s="16">
        <v>16</v>
      </c>
      <c r="Z113" s="21" t="s">
        <v>39</v>
      </c>
      <c r="AA113" s="20">
        <v>375</v>
      </c>
      <c r="AB113" s="17">
        <v>0</v>
      </c>
      <c r="AC113" s="22" t="s">
        <v>58</v>
      </c>
      <c r="AD113" s="23" t="str">
        <f t="shared" si="11"/>
        <v>E</v>
      </c>
      <c r="AE113" s="17">
        <v>0</v>
      </c>
      <c r="AF113" s="17">
        <v>0</v>
      </c>
      <c r="AG113" s="17">
        <v>0</v>
      </c>
      <c r="AH113" s="17">
        <v>360</v>
      </c>
      <c r="AI113" s="14" t="s">
        <v>43</v>
      </c>
    </row>
    <row r="114" spans="1:35" ht="16.5" customHeight="1">
      <c r="A114">
        <v>2908</v>
      </c>
      <c r="B114" s="12" t="str">
        <f t="shared" si="6"/>
        <v>OverStock</v>
      </c>
      <c r="C114" s="13" t="s">
        <v>72</v>
      </c>
      <c r="D114" s="14" t="s">
        <v>45</v>
      </c>
      <c r="E114" s="15">
        <f t="shared" si="7"/>
        <v>7.4</v>
      </c>
      <c r="F114" s="16">
        <f t="shared" si="8"/>
        <v>4</v>
      </c>
      <c r="G114" s="16">
        <f t="shared" si="9"/>
        <v>31.3</v>
      </c>
      <c r="H114" s="16">
        <f t="shared" si="10"/>
        <v>16.899999999999999</v>
      </c>
      <c r="I114" s="25" t="str">
        <f>IFERROR(VLOOKUP(C114,#REF!,8,FALSE),"")</f>
        <v/>
      </c>
      <c r="J114" s="17">
        <v>4611000</v>
      </c>
      <c r="K114" s="17">
        <v>1344000</v>
      </c>
      <c r="L114" s="25" t="str">
        <f>IFERROR(VLOOKUP(C114,#REF!,11,FALSE),"")</f>
        <v/>
      </c>
      <c r="M114" s="17">
        <v>1095481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524814</v>
      </c>
      <c r="U114" s="17">
        <v>0</v>
      </c>
      <c r="V114" s="17">
        <v>570667</v>
      </c>
      <c r="W114" s="17">
        <v>0</v>
      </c>
      <c r="X114" s="20">
        <v>5706481</v>
      </c>
      <c r="Y114" s="16">
        <v>234.1</v>
      </c>
      <c r="Z114" s="21">
        <v>126.4</v>
      </c>
      <c r="AA114" s="20">
        <v>147178</v>
      </c>
      <c r="AB114" s="17">
        <v>272734</v>
      </c>
      <c r="AC114" s="22">
        <v>1.9</v>
      </c>
      <c r="AD114" s="23">
        <f t="shared" si="11"/>
        <v>100</v>
      </c>
      <c r="AE114" s="17">
        <v>597310</v>
      </c>
      <c r="AF114" s="17">
        <v>1096236</v>
      </c>
      <c r="AG114" s="17">
        <v>778380</v>
      </c>
      <c r="AH114" s="17">
        <v>148500</v>
      </c>
      <c r="AI114" s="14" t="s">
        <v>43</v>
      </c>
    </row>
    <row r="115" spans="1:35" ht="16.5" customHeight="1">
      <c r="A115">
        <v>9197</v>
      </c>
      <c r="B115" s="12" t="str">
        <f t="shared" si="6"/>
        <v>OverStock</v>
      </c>
      <c r="C115" s="13" t="s">
        <v>73</v>
      </c>
      <c r="D115" s="14" t="s">
        <v>45</v>
      </c>
      <c r="E115" s="15">
        <f t="shared" si="7"/>
        <v>18.7</v>
      </c>
      <c r="F115" s="16">
        <f t="shared" si="8"/>
        <v>583.29999999999995</v>
      </c>
      <c r="G115" s="16">
        <f t="shared" si="9"/>
        <v>8</v>
      </c>
      <c r="H115" s="16">
        <f t="shared" si="10"/>
        <v>250</v>
      </c>
      <c r="I115" s="25" t="str">
        <f>IFERROR(VLOOKUP(C115,#REF!,8,FALSE),"")</f>
        <v/>
      </c>
      <c r="J115" s="17">
        <v>18000</v>
      </c>
      <c r="K115" s="17">
        <v>18000</v>
      </c>
      <c r="L115" s="25" t="str">
        <f>IFERROR(VLOOKUP(C115,#REF!,11,FALSE),"")</f>
        <v/>
      </c>
      <c r="M115" s="17">
        <v>42000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42000</v>
      </c>
      <c r="U115" s="17">
        <v>0</v>
      </c>
      <c r="V115" s="17">
        <v>0</v>
      </c>
      <c r="W115" s="17">
        <v>0</v>
      </c>
      <c r="X115" s="20">
        <v>60000</v>
      </c>
      <c r="Y115" s="16">
        <v>32</v>
      </c>
      <c r="Z115" s="21">
        <v>1000</v>
      </c>
      <c r="AA115" s="20">
        <v>2250</v>
      </c>
      <c r="AB115" s="17">
        <v>72</v>
      </c>
      <c r="AC115" s="22">
        <v>0</v>
      </c>
      <c r="AD115" s="23">
        <f t="shared" si="11"/>
        <v>50</v>
      </c>
      <c r="AE115" s="17">
        <v>0</v>
      </c>
      <c r="AF115" s="17">
        <v>0</v>
      </c>
      <c r="AG115" s="17">
        <v>650</v>
      </c>
      <c r="AH115" s="17">
        <v>700</v>
      </c>
      <c r="AI115" s="14" t="s">
        <v>43</v>
      </c>
    </row>
    <row r="116" spans="1:35" ht="16.5" customHeight="1">
      <c r="A116">
        <v>5087</v>
      </c>
      <c r="B116" s="12" t="str">
        <f t="shared" si="6"/>
        <v>OverStock</v>
      </c>
      <c r="C116" s="13" t="s">
        <v>74</v>
      </c>
      <c r="D116" s="14" t="s">
        <v>45</v>
      </c>
      <c r="E116" s="15">
        <f t="shared" si="7"/>
        <v>70.099999999999994</v>
      </c>
      <c r="F116" s="16">
        <f t="shared" si="8"/>
        <v>58.4</v>
      </c>
      <c r="G116" s="16">
        <f t="shared" si="9"/>
        <v>0</v>
      </c>
      <c r="H116" s="16">
        <f t="shared" si="10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120290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90000</v>
      </c>
      <c r="U116" s="17">
        <v>0</v>
      </c>
      <c r="V116" s="17">
        <v>30290</v>
      </c>
      <c r="W116" s="17">
        <v>0</v>
      </c>
      <c r="X116" s="20">
        <v>120290</v>
      </c>
      <c r="Y116" s="16">
        <v>589</v>
      </c>
      <c r="Z116" s="21">
        <v>490.9</v>
      </c>
      <c r="AA116" s="20">
        <v>1717</v>
      </c>
      <c r="AB116" s="17">
        <v>2060</v>
      </c>
      <c r="AC116" s="22">
        <v>1.2</v>
      </c>
      <c r="AD116" s="23">
        <f t="shared" si="11"/>
        <v>100</v>
      </c>
      <c r="AE116" s="17">
        <v>2810</v>
      </c>
      <c r="AF116" s="17">
        <v>10878</v>
      </c>
      <c r="AG116" s="17">
        <v>4848</v>
      </c>
      <c r="AH116" s="17">
        <v>0</v>
      </c>
      <c r="AI116" s="14" t="s">
        <v>43</v>
      </c>
    </row>
    <row r="117" spans="1:35" ht="16.5" customHeight="1">
      <c r="A117">
        <v>996</v>
      </c>
      <c r="B117" s="12" t="str">
        <f t="shared" si="6"/>
        <v>OverStock</v>
      </c>
      <c r="C117" s="13" t="s">
        <v>75</v>
      </c>
      <c r="D117" s="14" t="s">
        <v>45</v>
      </c>
      <c r="E117" s="15">
        <f t="shared" si="7"/>
        <v>10.3</v>
      </c>
      <c r="F117" s="16">
        <f t="shared" si="8"/>
        <v>47.6</v>
      </c>
      <c r="G117" s="16">
        <f t="shared" si="9"/>
        <v>0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27000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27000</v>
      </c>
      <c r="U117" s="17">
        <v>0</v>
      </c>
      <c r="V117" s="17">
        <v>0</v>
      </c>
      <c r="W117" s="17">
        <v>0</v>
      </c>
      <c r="X117" s="20">
        <v>27000</v>
      </c>
      <c r="Y117" s="16">
        <v>46.9</v>
      </c>
      <c r="Z117" s="21">
        <v>216.9</v>
      </c>
      <c r="AA117" s="20">
        <v>2625</v>
      </c>
      <c r="AB117" s="17">
        <v>567</v>
      </c>
      <c r="AC117" s="22">
        <v>0.2</v>
      </c>
      <c r="AD117" s="23">
        <f t="shared" si="11"/>
        <v>50</v>
      </c>
      <c r="AE117" s="17">
        <v>0</v>
      </c>
      <c r="AF117" s="17">
        <v>0</v>
      </c>
      <c r="AG117" s="17">
        <v>5100</v>
      </c>
      <c r="AH117" s="17">
        <v>2300</v>
      </c>
      <c r="AI117" s="14" t="s">
        <v>43</v>
      </c>
    </row>
    <row r="118" spans="1:35" ht="16.5" customHeight="1">
      <c r="A118">
        <v>997</v>
      </c>
      <c r="B118" s="12" t="str">
        <f t="shared" si="6"/>
        <v>None</v>
      </c>
      <c r="C118" s="13" t="s">
        <v>76</v>
      </c>
      <c r="D118" s="14" t="s">
        <v>45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0</v>
      </c>
      <c r="W118" s="17">
        <v>0</v>
      </c>
      <c r="X118" s="20">
        <v>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58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43</v>
      </c>
    </row>
    <row r="119" spans="1:35" ht="16.5" customHeight="1">
      <c r="A119">
        <v>9760</v>
      </c>
      <c r="B119" s="12" t="str">
        <f t="shared" si="6"/>
        <v>None</v>
      </c>
      <c r="C119" s="13" t="s">
        <v>78</v>
      </c>
      <c r="D119" s="14" t="s">
        <v>45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0</v>
      </c>
      <c r="N119" s="18" t="s">
        <v>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0</v>
      </c>
      <c r="W119" s="17">
        <v>0</v>
      </c>
      <c r="X119" s="20">
        <v>0</v>
      </c>
      <c r="Y119" s="16" t="s">
        <v>39</v>
      </c>
      <c r="Z119" s="21" t="s">
        <v>39</v>
      </c>
      <c r="AA119" s="20">
        <v>0</v>
      </c>
      <c r="AB119" s="17" t="s">
        <v>39</v>
      </c>
      <c r="AC119" s="22" t="s">
        <v>58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43</v>
      </c>
    </row>
    <row r="120" spans="1:35" ht="16.5" customHeight="1">
      <c r="A120">
        <v>5513</v>
      </c>
      <c r="B120" s="12" t="str">
        <f t="shared" si="6"/>
        <v>OverStock</v>
      </c>
      <c r="C120" s="13" t="s">
        <v>79</v>
      </c>
      <c r="D120" s="14" t="s">
        <v>45</v>
      </c>
      <c r="E120" s="15">
        <f t="shared" si="7"/>
        <v>39.799999999999997</v>
      </c>
      <c r="F120" s="16">
        <f t="shared" si="8"/>
        <v>26.5</v>
      </c>
      <c r="G120" s="16">
        <f t="shared" si="9"/>
        <v>0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74655</v>
      </c>
      <c r="N120" s="18" t="s">
        <v>42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65560</v>
      </c>
      <c r="U120" s="17">
        <v>0</v>
      </c>
      <c r="V120" s="17">
        <v>9095</v>
      </c>
      <c r="W120" s="17">
        <v>0</v>
      </c>
      <c r="X120" s="20">
        <v>74655</v>
      </c>
      <c r="Y120" s="16">
        <v>165.1</v>
      </c>
      <c r="Z120" s="21">
        <v>109.8</v>
      </c>
      <c r="AA120" s="20">
        <v>1875</v>
      </c>
      <c r="AB120" s="17">
        <v>2819</v>
      </c>
      <c r="AC120" s="22">
        <v>1.5</v>
      </c>
      <c r="AD120" s="23">
        <f t="shared" si="11"/>
        <v>100</v>
      </c>
      <c r="AE120" s="17">
        <v>7161</v>
      </c>
      <c r="AF120" s="17">
        <v>13218</v>
      </c>
      <c r="AG120" s="17">
        <v>5900</v>
      </c>
      <c r="AH120" s="17">
        <v>5070</v>
      </c>
      <c r="AI120" s="14" t="s">
        <v>43</v>
      </c>
    </row>
    <row r="121" spans="1:35" ht="16.5" customHeight="1">
      <c r="A121">
        <v>1075</v>
      </c>
      <c r="B121" s="12" t="str">
        <f t="shared" si="6"/>
        <v>OverStock</v>
      </c>
      <c r="C121" s="13" t="s">
        <v>81</v>
      </c>
      <c r="D121" s="14" t="s">
        <v>45</v>
      </c>
      <c r="E121" s="15">
        <f t="shared" si="7"/>
        <v>96.5</v>
      </c>
      <c r="F121" s="16">
        <f t="shared" si="8"/>
        <v>75.2</v>
      </c>
      <c r="G121" s="16">
        <f t="shared" si="9"/>
        <v>0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175460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162500</v>
      </c>
      <c r="U121" s="17">
        <v>0</v>
      </c>
      <c r="V121" s="17">
        <v>12960</v>
      </c>
      <c r="W121" s="17">
        <v>0</v>
      </c>
      <c r="X121" s="20">
        <v>175460</v>
      </c>
      <c r="Y121" s="16">
        <v>96.5</v>
      </c>
      <c r="Z121" s="21">
        <v>75.2</v>
      </c>
      <c r="AA121" s="20">
        <v>1818</v>
      </c>
      <c r="AB121" s="17">
        <v>2333</v>
      </c>
      <c r="AC121" s="22">
        <v>1.3</v>
      </c>
      <c r="AD121" s="23">
        <f t="shared" si="11"/>
        <v>100</v>
      </c>
      <c r="AE121" s="17">
        <v>12000</v>
      </c>
      <c r="AF121" s="17">
        <v>9000</v>
      </c>
      <c r="AG121" s="17">
        <v>5000</v>
      </c>
      <c r="AH121" s="17">
        <v>5256</v>
      </c>
      <c r="AI121" s="14" t="s">
        <v>43</v>
      </c>
    </row>
    <row r="122" spans="1:35" ht="16.5" customHeight="1">
      <c r="A122">
        <v>1074</v>
      </c>
      <c r="B122" s="12" t="str">
        <f t="shared" si="6"/>
        <v>OverStock</v>
      </c>
      <c r="C122" s="13" t="s">
        <v>82</v>
      </c>
      <c r="D122" s="14" t="s">
        <v>45</v>
      </c>
      <c r="E122" s="15">
        <f t="shared" si="7"/>
        <v>8</v>
      </c>
      <c r="F122" s="16">
        <f t="shared" si="8"/>
        <v>7.7</v>
      </c>
      <c r="G122" s="16">
        <f t="shared" si="9"/>
        <v>47.9</v>
      </c>
      <c r="H122" s="16">
        <f t="shared" si="10"/>
        <v>46</v>
      </c>
      <c r="I122" s="25" t="str">
        <f>IFERROR(VLOOKUP(C122,#REF!,8,FALSE),"")</f>
        <v/>
      </c>
      <c r="J122" s="17">
        <v>15000</v>
      </c>
      <c r="K122" s="17">
        <v>0</v>
      </c>
      <c r="L122" s="25" t="str">
        <f>IFERROR(VLOOKUP(C122,#REF!,11,FALSE),"")</f>
        <v/>
      </c>
      <c r="M122" s="17">
        <v>2500</v>
      </c>
      <c r="N122" s="18" t="s">
        <v>42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2500</v>
      </c>
      <c r="U122" s="17">
        <v>0</v>
      </c>
      <c r="V122" s="17">
        <v>0</v>
      </c>
      <c r="W122" s="17">
        <v>0</v>
      </c>
      <c r="X122" s="20">
        <v>17500</v>
      </c>
      <c r="Y122" s="16">
        <v>135.80000000000001</v>
      </c>
      <c r="Z122" s="21">
        <v>130.4</v>
      </c>
      <c r="AA122" s="20">
        <v>313</v>
      </c>
      <c r="AB122" s="17">
        <v>326</v>
      </c>
      <c r="AC122" s="22">
        <v>1</v>
      </c>
      <c r="AD122" s="23">
        <f t="shared" si="11"/>
        <v>100</v>
      </c>
      <c r="AE122" s="17">
        <v>2100</v>
      </c>
      <c r="AF122" s="17">
        <v>834</v>
      </c>
      <c r="AG122" s="17">
        <v>1797</v>
      </c>
      <c r="AH122" s="17">
        <v>1797</v>
      </c>
      <c r="AI122" s="14" t="s">
        <v>43</v>
      </c>
    </row>
    <row r="123" spans="1:35" ht="16.5" customHeight="1">
      <c r="A123">
        <v>4180</v>
      </c>
      <c r="B123" s="12" t="str">
        <f t="shared" si="6"/>
        <v>OverStock</v>
      </c>
      <c r="C123" s="13" t="s">
        <v>83</v>
      </c>
      <c r="D123" s="14" t="s">
        <v>45</v>
      </c>
      <c r="E123" s="15">
        <f t="shared" si="7"/>
        <v>45.7</v>
      </c>
      <c r="F123" s="16">
        <f t="shared" si="8"/>
        <v>27.3</v>
      </c>
      <c r="G123" s="16">
        <f t="shared" si="9"/>
        <v>11.2</v>
      </c>
      <c r="H123" s="16">
        <f t="shared" si="10"/>
        <v>6.7</v>
      </c>
      <c r="I123" s="25" t="str">
        <f>IFERROR(VLOOKUP(C123,#REF!,8,FALSE),"")</f>
        <v/>
      </c>
      <c r="J123" s="17">
        <v>35000</v>
      </c>
      <c r="K123" s="17">
        <v>0</v>
      </c>
      <c r="L123" s="25" t="str">
        <f>IFERROR(VLOOKUP(C123,#REF!,11,FALSE),"")</f>
        <v/>
      </c>
      <c r="M123" s="17">
        <v>142849</v>
      </c>
      <c r="N123" s="18" t="s">
        <v>42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107000</v>
      </c>
      <c r="U123" s="17">
        <v>7500</v>
      </c>
      <c r="V123" s="17">
        <v>28349</v>
      </c>
      <c r="W123" s="17">
        <v>0</v>
      </c>
      <c r="X123" s="20">
        <v>177849</v>
      </c>
      <c r="Y123" s="16">
        <v>69.7</v>
      </c>
      <c r="Z123" s="21">
        <v>41.6</v>
      </c>
      <c r="AA123" s="20">
        <v>3125</v>
      </c>
      <c r="AB123" s="17">
        <v>5241</v>
      </c>
      <c r="AC123" s="22">
        <v>1.7</v>
      </c>
      <c r="AD123" s="23">
        <f t="shared" si="11"/>
        <v>100</v>
      </c>
      <c r="AE123" s="17">
        <v>24670</v>
      </c>
      <c r="AF123" s="17">
        <v>22000</v>
      </c>
      <c r="AG123" s="17">
        <v>20500</v>
      </c>
      <c r="AH123" s="17">
        <v>37350</v>
      </c>
      <c r="AI123" s="14" t="s">
        <v>43</v>
      </c>
    </row>
    <row r="124" spans="1:35" ht="16.5" customHeight="1">
      <c r="A124">
        <v>4141</v>
      </c>
      <c r="B124" s="12" t="str">
        <f t="shared" si="6"/>
        <v>OverStock</v>
      </c>
      <c r="C124" s="13" t="s">
        <v>85</v>
      </c>
      <c r="D124" s="14" t="s">
        <v>45</v>
      </c>
      <c r="E124" s="15">
        <f t="shared" si="7"/>
        <v>10.199999999999999</v>
      </c>
      <c r="F124" s="16">
        <f t="shared" si="8"/>
        <v>3.3</v>
      </c>
      <c r="G124" s="16">
        <f t="shared" si="9"/>
        <v>275.5</v>
      </c>
      <c r="H124" s="16">
        <f t="shared" si="10"/>
        <v>88.1</v>
      </c>
      <c r="I124" s="25" t="str">
        <f>IFERROR(VLOOKUP(C124,#REF!,8,FALSE),"")</f>
        <v/>
      </c>
      <c r="J124" s="17">
        <v>122596</v>
      </c>
      <c r="K124" s="17">
        <v>32596</v>
      </c>
      <c r="L124" s="25" t="str">
        <f>IFERROR(VLOOKUP(C124,#REF!,11,FALSE),"")</f>
        <v/>
      </c>
      <c r="M124" s="17">
        <v>4529</v>
      </c>
      <c r="N124" s="18" t="s">
        <v>42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4529</v>
      </c>
      <c r="W124" s="17">
        <v>0</v>
      </c>
      <c r="X124" s="20">
        <v>127125</v>
      </c>
      <c r="Y124" s="16">
        <v>532.6</v>
      </c>
      <c r="Z124" s="21">
        <v>170.3</v>
      </c>
      <c r="AA124" s="20">
        <v>445</v>
      </c>
      <c r="AB124" s="17">
        <v>1392</v>
      </c>
      <c r="AC124" s="22">
        <v>3.1</v>
      </c>
      <c r="AD124" s="23">
        <f t="shared" si="11"/>
        <v>150</v>
      </c>
      <c r="AE124" s="17">
        <v>2000</v>
      </c>
      <c r="AF124" s="17">
        <v>6528</v>
      </c>
      <c r="AG124" s="17">
        <v>4000</v>
      </c>
      <c r="AH124" s="17">
        <v>4000</v>
      </c>
      <c r="AI124" s="14" t="s">
        <v>43</v>
      </c>
    </row>
    <row r="125" spans="1:35" ht="16.5" customHeight="1">
      <c r="A125">
        <v>4143</v>
      </c>
      <c r="B125" s="12" t="str">
        <f t="shared" si="6"/>
        <v>OverStock</v>
      </c>
      <c r="C125" s="13" t="s">
        <v>91</v>
      </c>
      <c r="D125" s="14" t="s">
        <v>45</v>
      </c>
      <c r="E125" s="15">
        <f t="shared" si="7"/>
        <v>65.099999999999994</v>
      </c>
      <c r="F125" s="16">
        <f t="shared" si="8"/>
        <v>27.1</v>
      </c>
      <c r="G125" s="16">
        <f t="shared" si="9"/>
        <v>12.3</v>
      </c>
      <c r="H125" s="16">
        <f t="shared" si="10"/>
        <v>5.0999999999999996</v>
      </c>
      <c r="I125" s="25" t="str">
        <f>IFERROR(VLOOKUP(C125,#REF!,8,FALSE),"")</f>
        <v/>
      </c>
      <c r="J125" s="17">
        <v>122500</v>
      </c>
      <c r="K125" s="17">
        <v>120000</v>
      </c>
      <c r="L125" s="25" t="str">
        <f>IFERROR(VLOOKUP(C125,#REF!,11,FALSE),"")</f>
        <v/>
      </c>
      <c r="M125" s="17">
        <v>648755</v>
      </c>
      <c r="N125" s="18" t="s">
        <v>42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479700</v>
      </c>
      <c r="U125" s="17">
        <v>0</v>
      </c>
      <c r="V125" s="17">
        <v>169055</v>
      </c>
      <c r="W125" s="17">
        <v>0</v>
      </c>
      <c r="X125" s="20">
        <v>771255</v>
      </c>
      <c r="Y125" s="16">
        <v>173.7</v>
      </c>
      <c r="Z125" s="21">
        <v>72.2</v>
      </c>
      <c r="AA125" s="20">
        <v>9969</v>
      </c>
      <c r="AB125" s="17">
        <v>23970</v>
      </c>
      <c r="AC125" s="22">
        <v>2.4</v>
      </c>
      <c r="AD125" s="23">
        <f t="shared" si="11"/>
        <v>150</v>
      </c>
      <c r="AE125" s="17">
        <v>64790</v>
      </c>
      <c r="AF125" s="17">
        <v>111952</v>
      </c>
      <c r="AG125" s="17">
        <v>38988</v>
      </c>
      <c r="AH125" s="17">
        <v>9600</v>
      </c>
      <c r="AI125" s="14" t="s">
        <v>43</v>
      </c>
    </row>
    <row r="126" spans="1:35" ht="16.5" customHeight="1">
      <c r="A126">
        <v>4190</v>
      </c>
      <c r="B126" s="12" t="str">
        <f t="shared" si="6"/>
        <v>OverStock</v>
      </c>
      <c r="C126" s="13" t="s">
        <v>92</v>
      </c>
      <c r="D126" s="14" t="s">
        <v>45</v>
      </c>
      <c r="E126" s="15">
        <f t="shared" si="7"/>
        <v>7.9</v>
      </c>
      <c r="F126" s="16">
        <f t="shared" si="8"/>
        <v>5.0999999999999996</v>
      </c>
      <c r="G126" s="16">
        <f t="shared" si="9"/>
        <v>60.1</v>
      </c>
      <c r="H126" s="16">
        <f t="shared" si="10"/>
        <v>38.9</v>
      </c>
      <c r="I126" s="25" t="str">
        <f>IFERROR(VLOOKUP(C126,#REF!,8,FALSE),"")</f>
        <v/>
      </c>
      <c r="J126" s="17">
        <v>2783260</v>
      </c>
      <c r="K126" s="17">
        <v>1098260</v>
      </c>
      <c r="L126" s="25" t="str">
        <f>IFERROR(VLOOKUP(C126,#REF!,11,FALSE),"")</f>
        <v/>
      </c>
      <c r="M126" s="17">
        <v>365258</v>
      </c>
      <c r="N126" s="18" t="s">
        <v>42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137500</v>
      </c>
      <c r="U126" s="17">
        <v>0</v>
      </c>
      <c r="V126" s="17">
        <v>227758</v>
      </c>
      <c r="W126" s="17">
        <v>0</v>
      </c>
      <c r="X126" s="20">
        <v>3148518</v>
      </c>
      <c r="Y126" s="16">
        <v>327.60000000000002</v>
      </c>
      <c r="Z126" s="21">
        <v>212.2</v>
      </c>
      <c r="AA126" s="20">
        <v>46343</v>
      </c>
      <c r="AB126" s="17">
        <v>71559</v>
      </c>
      <c r="AC126" s="22">
        <v>1.5</v>
      </c>
      <c r="AD126" s="23">
        <f t="shared" si="11"/>
        <v>100</v>
      </c>
      <c r="AE126" s="17">
        <v>294000</v>
      </c>
      <c r="AF126" s="17">
        <v>308960</v>
      </c>
      <c r="AG126" s="17">
        <v>59216</v>
      </c>
      <c r="AH126" s="17">
        <v>50144</v>
      </c>
      <c r="AI126" s="14" t="s">
        <v>43</v>
      </c>
    </row>
    <row r="127" spans="1:35" ht="16.5" customHeight="1">
      <c r="A127">
        <v>4196</v>
      </c>
      <c r="B127" s="12" t="str">
        <f t="shared" si="6"/>
        <v>OverStock</v>
      </c>
      <c r="C127" s="13" t="s">
        <v>93</v>
      </c>
      <c r="D127" s="14" t="s">
        <v>45</v>
      </c>
      <c r="E127" s="15">
        <f t="shared" si="7"/>
        <v>5.0999999999999996</v>
      </c>
      <c r="F127" s="16">
        <f t="shared" si="8"/>
        <v>106.7</v>
      </c>
      <c r="G127" s="16">
        <f t="shared" si="9"/>
        <v>17.399999999999999</v>
      </c>
      <c r="H127" s="16">
        <f t="shared" si="10"/>
        <v>364.9</v>
      </c>
      <c r="I127" s="25" t="str">
        <f>IFERROR(VLOOKUP(C127,#REF!,8,FALSE),"")</f>
        <v/>
      </c>
      <c r="J127" s="17">
        <v>135000</v>
      </c>
      <c r="K127" s="17">
        <v>135000</v>
      </c>
      <c r="L127" s="25" t="str">
        <f>IFERROR(VLOOKUP(C127,#REF!,11,FALSE),"")</f>
        <v/>
      </c>
      <c r="M127" s="17">
        <v>39472</v>
      </c>
      <c r="N127" s="18" t="s">
        <v>42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2500</v>
      </c>
      <c r="U127" s="17">
        <v>0</v>
      </c>
      <c r="V127" s="17">
        <v>36972</v>
      </c>
      <c r="W127" s="17">
        <v>0</v>
      </c>
      <c r="X127" s="20">
        <v>174472</v>
      </c>
      <c r="Y127" s="16">
        <v>83.2</v>
      </c>
      <c r="Z127" s="21">
        <v>1741.8</v>
      </c>
      <c r="AA127" s="20">
        <v>7750</v>
      </c>
      <c r="AB127" s="17">
        <v>370</v>
      </c>
      <c r="AC127" s="22">
        <v>0</v>
      </c>
      <c r="AD127" s="23">
        <f t="shared" si="11"/>
        <v>50</v>
      </c>
      <c r="AE127" s="17">
        <v>1200</v>
      </c>
      <c r="AF127" s="17">
        <v>2130</v>
      </c>
      <c r="AG127" s="17">
        <v>0</v>
      </c>
      <c r="AH127" s="17">
        <v>0</v>
      </c>
      <c r="AI127" s="14" t="s">
        <v>43</v>
      </c>
    </row>
    <row r="128" spans="1:35" ht="16.5" customHeight="1">
      <c r="A128">
        <v>4184</v>
      </c>
      <c r="B128" s="12" t="str">
        <f t="shared" si="6"/>
        <v>OverStock</v>
      </c>
      <c r="C128" s="13" t="s">
        <v>94</v>
      </c>
      <c r="D128" s="14" t="s">
        <v>45</v>
      </c>
      <c r="E128" s="15">
        <f t="shared" si="7"/>
        <v>270.7</v>
      </c>
      <c r="F128" s="16">
        <f t="shared" si="8"/>
        <v>40.799999999999997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511810</v>
      </c>
      <c r="N128" s="18" t="s">
        <v>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470000</v>
      </c>
      <c r="U128" s="17">
        <v>0</v>
      </c>
      <c r="V128" s="17">
        <v>41810</v>
      </c>
      <c r="W128" s="17">
        <v>0</v>
      </c>
      <c r="X128" s="20">
        <v>511810</v>
      </c>
      <c r="Y128" s="16">
        <v>270.7</v>
      </c>
      <c r="Z128" s="21">
        <v>40.799999999999997</v>
      </c>
      <c r="AA128" s="20">
        <v>1891</v>
      </c>
      <c r="AB128" s="17">
        <v>12556</v>
      </c>
      <c r="AC128" s="22">
        <v>6.6</v>
      </c>
      <c r="AD128" s="23">
        <f t="shared" si="11"/>
        <v>150</v>
      </c>
      <c r="AE128" s="17">
        <v>34000</v>
      </c>
      <c r="AF128" s="17">
        <v>69000</v>
      </c>
      <c r="AG128" s="17">
        <v>40000</v>
      </c>
      <c r="AH128" s="17">
        <v>40000</v>
      </c>
      <c r="AI128" s="14" t="s">
        <v>43</v>
      </c>
    </row>
    <row r="129" spans="1:35" ht="16.5" customHeight="1">
      <c r="A129">
        <v>4181</v>
      </c>
      <c r="B129" s="12" t="str">
        <f t="shared" si="6"/>
        <v>OverStock</v>
      </c>
      <c r="C129" s="13" t="s">
        <v>95</v>
      </c>
      <c r="D129" s="14" t="s">
        <v>45</v>
      </c>
      <c r="E129" s="15">
        <f t="shared" si="7"/>
        <v>30672.2</v>
      </c>
      <c r="F129" s="16" t="str">
        <f t="shared" si="8"/>
        <v>--</v>
      </c>
      <c r="G129" s="16">
        <f t="shared" si="9"/>
        <v>0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337394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311500</v>
      </c>
      <c r="U129" s="17">
        <v>0</v>
      </c>
      <c r="V129" s="17">
        <v>25894</v>
      </c>
      <c r="W129" s="17">
        <v>0</v>
      </c>
      <c r="X129" s="20">
        <v>337394</v>
      </c>
      <c r="Y129" s="16">
        <v>30672.2</v>
      </c>
      <c r="Z129" s="21" t="s">
        <v>39</v>
      </c>
      <c r="AA129" s="20">
        <v>11</v>
      </c>
      <c r="AB129" s="17">
        <v>0</v>
      </c>
      <c r="AC129" s="22" t="s">
        <v>58</v>
      </c>
      <c r="AD129" s="23" t="str">
        <f t="shared" si="11"/>
        <v>E</v>
      </c>
      <c r="AE129" s="17">
        <v>0</v>
      </c>
      <c r="AF129" s="17">
        <v>0</v>
      </c>
      <c r="AG129" s="17">
        <v>0</v>
      </c>
      <c r="AH129" s="17">
        <v>0</v>
      </c>
      <c r="AI129" s="14" t="s">
        <v>43</v>
      </c>
    </row>
    <row r="130" spans="1:35" ht="16.5" customHeight="1">
      <c r="A130">
        <v>5170</v>
      </c>
      <c r="B130" s="12" t="str">
        <f t="shared" si="6"/>
        <v>FCST</v>
      </c>
      <c r="C130" s="13" t="s">
        <v>96</v>
      </c>
      <c r="D130" s="14" t="s">
        <v>45</v>
      </c>
      <c r="E130" s="15" t="str">
        <f t="shared" si="7"/>
        <v>前八週無拉料</v>
      </c>
      <c r="F130" s="16">
        <f t="shared" si="8"/>
        <v>0</v>
      </c>
      <c r="G130" s="16" t="str">
        <f t="shared" si="9"/>
        <v>--</v>
      </c>
      <c r="H130" s="16">
        <f t="shared" si="10"/>
        <v>50.2</v>
      </c>
      <c r="I130" s="25" t="str">
        <f>IFERROR(VLOOKUP(C130,#REF!,8,FALSE),"")</f>
        <v/>
      </c>
      <c r="J130" s="17">
        <v>10500</v>
      </c>
      <c r="K130" s="17">
        <v>0</v>
      </c>
      <c r="L130" s="25" t="str">
        <f>IFERROR(VLOOKUP(C130,#REF!,11,FALSE),"")</f>
        <v/>
      </c>
      <c r="M130" s="17">
        <v>0</v>
      </c>
      <c r="N130" s="18" t="s">
        <v>42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0</v>
      </c>
      <c r="W130" s="17">
        <v>0</v>
      </c>
      <c r="X130" s="20">
        <v>10500</v>
      </c>
      <c r="Y130" s="16" t="s">
        <v>39</v>
      </c>
      <c r="Z130" s="21">
        <v>50.2</v>
      </c>
      <c r="AA130" s="20">
        <v>0</v>
      </c>
      <c r="AB130" s="17">
        <v>209</v>
      </c>
      <c r="AC130" s="22" t="s">
        <v>54</v>
      </c>
      <c r="AD130" s="23" t="str">
        <f t="shared" si="11"/>
        <v>F</v>
      </c>
      <c r="AE130" s="17">
        <v>816</v>
      </c>
      <c r="AF130" s="17">
        <v>804</v>
      </c>
      <c r="AG130" s="17">
        <v>2152</v>
      </c>
      <c r="AH130" s="17">
        <v>544</v>
      </c>
      <c r="AI130" s="14" t="s">
        <v>43</v>
      </c>
    </row>
    <row r="131" spans="1:35" ht="16.5" customHeight="1">
      <c r="A131">
        <v>4142</v>
      </c>
      <c r="B131" s="12" t="str">
        <f t="shared" si="6"/>
        <v>OverStock</v>
      </c>
      <c r="C131" s="13" t="s">
        <v>100</v>
      </c>
      <c r="D131" s="14" t="s">
        <v>45</v>
      </c>
      <c r="E131" s="15">
        <f t="shared" si="7"/>
        <v>4.3</v>
      </c>
      <c r="F131" s="16">
        <f t="shared" si="8"/>
        <v>2.4</v>
      </c>
      <c r="G131" s="16">
        <f t="shared" si="9"/>
        <v>5.9</v>
      </c>
      <c r="H131" s="16">
        <f t="shared" si="10"/>
        <v>3.2</v>
      </c>
      <c r="I131" s="25" t="str">
        <f>IFERROR(VLOOKUP(C131,#REF!,8,FALSE),"")</f>
        <v/>
      </c>
      <c r="J131" s="17">
        <v>51000</v>
      </c>
      <c r="K131" s="17">
        <v>51000</v>
      </c>
      <c r="L131" s="25" t="str">
        <f>IFERROR(VLOOKUP(C131,#REF!,11,FALSE),"")</f>
        <v/>
      </c>
      <c r="M131" s="17">
        <v>37280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6000</v>
      </c>
      <c r="U131" s="17">
        <v>0</v>
      </c>
      <c r="V131" s="17">
        <v>31280</v>
      </c>
      <c r="W131" s="17">
        <v>0</v>
      </c>
      <c r="X131" s="20">
        <v>88280</v>
      </c>
      <c r="Y131" s="16">
        <v>44</v>
      </c>
      <c r="Z131" s="21">
        <v>24.2</v>
      </c>
      <c r="AA131" s="20">
        <v>8625</v>
      </c>
      <c r="AB131" s="17">
        <v>15702</v>
      </c>
      <c r="AC131" s="22">
        <v>1.8</v>
      </c>
      <c r="AD131" s="23">
        <f t="shared" si="11"/>
        <v>100</v>
      </c>
      <c r="AE131" s="17">
        <v>42120</v>
      </c>
      <c r="AF131" s="17">
        <v>75600</v>
      </c>
      <c r="AG131" s="17">
        <v>84880</v>
      </c>
      <c r="AH131" s="17">
        <v>88800</v>
      </c>
      <c r="AI131" s="14" t="s">
        <v>43</v>
      </c>
    </row>
    <row r="132" spans="1:35" ht="16.5" customHeight="1">
      <c r="A132">
        <v>4148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101</v>
      </c>
      <c r="D132" s="14" t="s">
        <v>45</v>
      </c>
      <c r="E132" s="15">
        <f t="shared" ref="E132:E195" si="13">IF(AA132=0,"前八週無拉料",ROUND(M132/AA132,1))</f>
        <v>6.6</v>
      </c>
      <c r="F132" s="16">
        <f t="shared" ref="F132:F195" si="14">IF(OR(AB132=0,LEN(AB132)=0),"--",ROUND(M132/AB132,1))</f>
        <v>22.2</v>
      </c>
      <c r="G132" s="16">
        <f t="shared" ref="G132:G195" si="15">IF(AA132=0,"--",ROUND(J132/AA132,1))</f>
        <v>2.2999999999999998</v>
      </c>
      <c r="H132" s="16">
        <f t="shared" ref="H132:H195" si="16">IF(OR(AB132=0,LEN(AB132)=0),"--",ROUND(J132/AB132,1))</f>
        <v>7.7</v>
      </c>
      <c r="I132" s="25" t="str">
        <f>IFERROR(VLOOKUP(C132,#REF!,8,FALSE),"")</f>
        <v/>
      </c>
      <c r="J132" s="17">
        <v>24000</v>
      </c>
      <c r="K132" s="17">
        <v>24000</v>
      </c>
      <c r="L132" s="25" t="str">
        <f>IFERROR(VLOOKUP(C132,#REF!,11,FALSE),"")</f>
        <v/>
      </c>
      <c r="M132" s="17">
        <v>69165</v>
      </c>
      <c r="N132" s="18" t="s">
        <v>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60000</v>
      </c>
      <c r="U132" s="17">
        <v>0</v>
      </c>
      <c r="V132" s="17">
        <v>9165</v>
      </c>
      <c r="W132" s="17">
        <v>0</v>
      </c>
      <c r="X132" s="20">
        <v>93165</v>
      </c>
      <c r="Y132" s="16">
        <v>40.9</v>
      </c>
      <c r="Z132" s="21">
        <v>137</v>
      </c>
      <c r="AA132" s="20">
        <v>10430</v>
      </c>
      <c r="AB132" s="17">
        <v>3111</v>
      </c>
      <c r="AC132" s="22">
        <v>0.3</v>
      </c>
      <c r="AD132" s="23">
        <f t="shared" ref="AD132:AD195" si="17">IF($AC132="E","E",IF($AC132="F","F",IF($AC132&lt;0.5,50,IF($AC132&lt;2,100,150))))</f>
        <v>50</v>
      </c>
      <c r="AE132" s="17">
        <v>0</v>
      </c>
      <c r="AF132" s="17">
        <v>0</v>
      </c>
      <c r="AG132" s="17">
        <v>37600</v>
      </c>
      <c r="AH132" s="17">
        <v>9600</v>
      </c>
      <c r="AI132" s="14" t="s">
        <v>43</v>
      </c>
    </row>
    <row r="133" spans="1:35" ht="16.5" customHeight="1">
      <c r="A133">
        <v>4144</v>
      </c>
      <c r="B133" s="12" t="str">
        <f t="shared" si="12"/>
        <v>OverStock</v>
      </c>
      <c r="C133" s="13" t="s">
        <v>102</v>
      </c>
      <c r="D133" s="14" t="s">
        <v>45</v>
      </c>
      <c r="E133" s="15">
        <f t="shared" si="13"/>
        <v>4.7</v>
      </c>
      <c r="F133" s="16">
        <f t="shared" si="14"/>
        <v>2.7</v>
      </c>
      <c r="G133" s="16">
        <f t="shared" si="15"/>
        <v>0</v>
      </c>
      <c r="H133" s="16">
        <f t="shared" si="16"/>
        <v>0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30158</v>
      </c>
      <c r="N133" s="18" t="s">
        <v>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3000</v>
      </c>
      <c r="U133" s="17">
        <v>3000</v>
      </c>
      <c r="V133" s="17">
        <v>24158</v>
      </c>
      <c r="W133" s="17">
        <v>0</v>
      </c>
      <c r="X133" s="20">
        <v>30158</v>
      </c>
      <c r="Y133" s="16">
        <v>98.4</v>
      </c>
      <c r="Z133" s="21">
        <v>56.7</v>
      </c>
      <c r="AA133" s="20">
        <v>6406</v>
      </c>
      <c r="AB133" s="17">
        <v>11111</v>
      </c>
      <c r="AC133" s="22">
        <v>1.7</v>
      </c>
      <c r="AD133" s="23">
        <f t="shared" si="17"/>
        <v>100</v>
      </c>
      <c r="AE133" s="17">
        <v>32000</v>
      </c>
      <c r="AF133" s="17">
        <v>58000</v>
      </c>
      <c r="AG133" s="17">
        <v>30000</v>
      </c>
      <c r="AH133" s="17">
        <v>30000</v>
      </c>
      <c r="AI133" s="14" t="s">
        <v>43</v>
      </c>
    </row>
    <row r="134" spans="1:35" ht="16.5" customHeight="1">
      <c r="A134">
        <v>5168</v>
      </c>
      <c r="B134" s="12" t="str">
        <f t="shared" si="12"/>
        <v>None</v>
      </c>
      <c r="C134" s="13" t="s">
        <v>103</v>
      </c>
      <c r="D134" s="14" t="s">
        <v>45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0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58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43</v>
      </c>
    </row>
    <row r="135" spans="1:35" ht="16.5" customHeight="1">
      <c r="A135">
        <v>4175</v>
      </c>
      <c r="B135" s="12" t="str">
        <f t="shared" si="12"/>
        <v>OverStock</v>
      </c>
      <c r="C135" s="13" t="s">
        <v>105</v>
      </c>
      <c r="D135" s="14" t="s">
        <v>45</v>
      </c>
      <c r="E135" s="15">
        <f t="shared" si="13"/>
        <v>32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24000</v>
      </c>
      <c r="N135" s="18" t="s">
        <v>42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24000</v>
      </c>
      <c r="U135" s="17">
        <v>0</v>
      </c>
      <c r="V135" s="17">
        <v>0</v>
      </c>
      <c r="W135" s="17">
        <v>0</v>
      </c>
      <c r="X135" s="20">
        <v>24000</v>
      </c>
      <c r="Y135" s="16">
        <v>112</v>
      </c>
      <c r="Z135" s="21" t="s">
        <v>39</v>
      </c>
      <c r="AA135" s="20">
        <v>750</v>
      </c>
      <c r="AB135" s="17">
        <v>0</v>
      </c>
      <c r="AC135" s="22" t="s">
        <v>58</v>
      </c>
      <c r="AD135" s="23" t="str">
        <f t="shared" si="17"/>
        <v>E</v>
      </c>
      <c r="AE135" s="17">
        <v>0</v>
      </c>
      <c r="AF135" s="17">
        <v>0</v>
      </c>
      <c r="AG135" s="17">
        <v>0</v>
      </c>
      <c r="AH135" s="17">
        <v>0</v>
      </c>
      <c r="AI135" s="14" t="s">
        <v>43</v>
      </c>
    </row>
    <row r="136" spans="1:35" ht="16.5" customHeight="1">
      <c r="A136">
        <v>4155</v>
      </c>
      <c r="B136" s="12" t="str">
        <f t="shared" si="12"/>
        <v>Normal</v>
      </c>
      <c r="C136" s="13" t="s">
        <v>109</v>
      </c>
      <c r="D136" s="14" t="s">
        <v>45</v>
      </c>
      <c r="E136" s="15">
        <f t="shared" si="13"/>
        <v>16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6000</v>
      </c>
      <c r="N136" s="18" t="s">
        <v>42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6000</v>
      </c>
      <c r="U136" s="17">
        <v>0</v>
      </c>
      <c r="V136" s="17">
        <v>0</v>
      </c>
      <c r="W136" s="17">
        <v>0</v>
      </c>
      <c r="X136" s="20">
        <v>6000</v>
      </c>
      <c r="Y136" s="16">
        <v>16</v>
      </c>
      <c r="Z136" s="21" t="s">
        <v>39</v>
      </c>
      <c r="AA136" s="20">
        <v>375</v>
      </c>
      <c r="AB136" s="17" t="s">
        <v>39</v>
      </c>
      <c r="AC136" s="22" t="s">
        <v>58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43</v>
      </c>
    </row>
    <row r="137" spans="1:35" ht="16.5" customHeight="1">
      <c r="A137">
        <v>4197</v>
      </c>
      <c r="B137" s="12" t="str">
        <f t="shared" si="12"/>
        <v>OverStock</v>
      </c>
      <c r="C137" s="13" t="s">
        <v>110</v>
      </c>
      <c r="D137" s="14" t="s">
        <v>45</v>
      </c>
      <c r="E137" s="15">
        <f t="shared" si="13"/>
        <v>79.8</v>
      </c>
      <c r="F137" s="16">
        <f t="shared" si="14"/>
        <v>26.1</v>
      </c>
      <c r="G137" s="16">
        <f t="shared" si="15"/>
        <v>0</v>
      </c>
      <c r="H137" s="16">
        <f t="shared" si="16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101765</v>
      </c>
      <c r="N137" s="18" t="s">
        <v>42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84000</v>
      </c>
      <c r="U137" s="17">
        <v>9000</v>
      </c>
      <c r="V137" s="17">
        <v>8765</v>
      </c>
      <c r="W137" s="17">
        <v>0</v>
      </c>
      <c r="X137" s="20">
        <v>101765</v>
      </c>
      <c r="Y137" s="16">
        <v>202.2</v>
      </c>
      <c r="Z137" s="21">
        <v>66</v>
      </c>
      <c r="AA137" s="20">
        <v>1275</v>
      </c>
      <c r="AB137" s="17">
        <v>3906</v>
      </c>
      <c r="AC137" s="22">
        <v>3.1</v>
      </c>
      <c r="AD137" s="23">
        <f t="shared" si="17"/>
        <v>150</v>
      </c>
      <c r="AE137" s="17">
        <v>10150</v>
      </c>
      <c r="AF137" s="17">
        <v>20000</v>
      </c>
      <c r="AG137" s="17">
        <v>20000</v>
      </c>
      <c r="AH137" s="17">
        <v>10000</v>
      </c>
      <c r="AI137" s="14" t="s">
        <v>43</v>
      </c>
    </row>
    <row r="138" spans="1:35" ht="16.5" customHeight="1">
      <c r="A138">
        <v>4173</v>
      </c>
      <c r="B138" s="12" t="str">
        <f t="shared" si="12"/>
        <v>OverStock</v>
      </c>
      <c r="C138" s="13" t="s">
        <v>111</v>
      </c>
      <c r="D138" s="14" t="s">
        <v>45</v>
      </c>
      <c r="E138" s="15">
        <f t="shared" si="13"/>
        <v>16.600000000000001</v>
      </c>
      <c r="F138" s="16">
        <f t="shared" si="14"/>
        <v>84.3</v>
      </c>
      <c r="G138" s="16">
        <f t="shared" si="15"/>
        <v>0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2024</v>
      </c>
      <c r="N138" s="18" t="s">
        <v>42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2024</v>
      </c>
      <c r="W138" s="17">
        <v>0</v>
      </c>
      <c r="X138" s="20">
        <v>2024</v>
      </c>
      <c r="Y138" s="16">
        <v>164.1</v>
      </c>
      <c r="Z138" s="21">
        <v>834.3</v>
      </c>
      <c r="AA138" s="20">
        <v>122</v>
      </c>
      <c r="AB138" s="17">
        <v>24</v>
      </c>
      <c r="AC138" s="22">
        <v>0.2</v>
      </c>
      <c r="AD138" s="23">
        <f t="shared" si="17"/>
        <v>50</v>
      </c>
      <c r="AE138" s="17">
        <v>220</v>
      </c>
      <c r="AF138" s="17">
        <v>0</v>
      </c>
      <c r="AG138" s="17">
        <v>756</v>
      </c>
      <c r="AH138" s="17">
        <v>720</v>
      </c>
      <c r="AI138" s="14" t="s">
        <v>43</v>
      </c>
    </row>
    <row r="139" spans="1:35" ht="16.5" customHeight="1">
      <c r="A139">
        <v>4205</v>
      </c>
      <c r="B139" s="12" t="str">
        <f t="shared" si="12"/>
        <v>OverStock</v>
      </c>
      <c r="C139" s="13" t="s">
        <v>112</v>
      </c>
      <c r="D139" s="14" t="s">
        <v>45</v>
      </c>
      <c r="E139" s="15">
        <f t="shared" si="13"/>
        <v>18</v>
      </c>
      <c r="F139" s="16">
        <f t="shared" si="14"/>
        <v>15.9</v>
      </c>
      <c r="G139" s="16">
        <f t="shared" si="15"/>
        <v>3.6</v>
      </c>
      <c r="H139" s="16">
        <f t="shared" si="16"/>
        <v>3.1</v>
      </c>
      <c r="I139" s="25" t="str">
        <f>IFERROR(VLOOKUP(C139,#REF!,8,FALSE),"")</f>
        <v/>
      </c>
      <c r="J139" s="17">
        <v>12000</v>
      </c>
      <c r="K139" s="17">
        <v>12000</v>
      </c>
      <c r="L139" s="25" t="str">
        <f>IFERROR(VLOOKUP(C139,#REF!,11,FALSE),"")</f>
        <v/>
      </c>
      <c r="M139" s="17">
        <v>60870</v>
      </c>
      <c r="N139" s="18" t="s">
        <v>42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60870</v>
      </c>
      <c r="U139" s="17">
        <v>0</v>
      </c>
      <c r="V139" s="17">
        <v>0</v>
      </c>
      <c r="W139" s="17">
        <v>0</v>
      </c>
      <c r="X139" s="20">
        <v>72870</v>
      </c>
      <c r="Y139" s="16">
        <v>74</v>
      </c>
      <c r="Z139" s="21">
        <v>65.3</v>
      </c>
      <c r="AA139" s="20">
        <v>3375</v>
      </c>
      <c r="AB139" s="17">
        <v>3828</v>
      </c>
      <c r="AC139" s="22">
        <v>1.1000000000000001</v>
      </c>
      <c r="AD139" s="23">
        <f t="shared" si="17"/>
        <v>100</v>
      </c>
      <c r="AE139" s="17">
        <v>12470</v>
      </c>
      <c r="AF139" s="17">
        <v>15950</v>
      </c>
      <c r="AG139" s="17">
        <v>27060</v>
      </c>
      <c r="AH139" s="17">
        <v>15840</v>
      </c>
      <c r="AI139" s="14" t="s">
        <v>43</v>
      </c>
    </row>
    <row r="140" spans="1:35" ht="16.5" customHeight="1">
      <c r="A140">
        <v>8769</v>
      </c>
      <c r="B140" s="12" t="str">
        <f t="shared" si="12"/>
        <v>OverStock</v>
      </c>
      <c r="C140" s="13" t="s">
        <v>114</v>
      </c>
      <c r="D140" s="14" t="s">
        <v>45</v>
      </c>
      <c r="E140" s="15">
        <f t="shared" si="13"/>
        <v>50.1</v>
      </c>
      <c r="F140" s="16">
        <f t="shared" si="14"/>
        <v>34.200000000000003</v>
      </c>
      <c r="G140" s="16">
        <f t="shared" si="15"/>
        <v>0</v>
      </c>
      <c r="H140" s="16">
        <f t="shared" si="16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175787</v>
      </c>
      <c r="N140" s="18" t="s">
        <v>42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150000</v>
      </c>
      <c r="U140" s="17">
        <v>0</v>
      </c>
      <c r="V140" s="17">
        <v>25787</v>
      </c>
      <c r="W140" s="17">
        <v>0</v>
      </c>
      <c r="X140" s="20">
        <v>175787</v>
      </c>
      <c r="Y140" s="16">
        <v>50.1</v>
      </c>
      <c r="Z140" s="21">
        <v>34.200000000000003</v>
      </c>
      <c r="AA140" s="20">
        <v>3510</v>
      </c>
      <c r="AB140" s="17">
        <v>5146</v>
      </c>
      <c r="AC140" s="22">
        <v>1.5</v>
      </c>
      <c r="AD140" s="23">
        <f t="shared" si="17"/>
        <v>100</v>
      </c>
      <c r="AE140" s="17">
        <v>22916</v>
      </c>
      <c r="AF140" s="17">
        <v>22800</v>
      </c>
      <c r="AG140" s="17">
        <v>11400</v>
      </c>
      <c r="AH140" s="17">
        <v>10378</v>
      </c>
      <c r="AI140" s="14" t="s">
        <v>43</v>
      </c>
    </row>
    <row r="141" spans="1:35" ht="16.5" customHeight="1">
      <c r="A141">
        <v>4192</v>
      </c>
      <c r="B141" s="12" t="str">
        <f t="shared" si="12"/>
        <v>OverStock</v>
      </c>
      <c r="C141" s="13" t="s">
        <v>115</v>
      </c>
      <c r="D141" s="14" t="s">
        <v>45</v>
      </c>
      <c r="E141" s="15">
        <f t="shared" si="13"/>
        <v>42.8</v>
      </c>
      <c r="F141" s="16">
        <f t="shared" si="14"/>
        <v>22.7</v>
      </c>
      <c r="G141" s="16">
        <f t="shared" si="15"/>
        <v>0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34343</v>
      </c>
      <c r="N141" s="18" t="s">
        <v>42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30000</v>
      </c>
      <c r="U141" s="17">
        <v>0</v>
      </c>
      <c r="V141" s="17">
        <v>4343</v>
      </c>
      <c r="W141" s="17">
        <v>0</v>
      </c>
      <c r="X141" s="20">
        <v>34343</v>
      </c>
      <c r="Y141" s="16">
        <v>233.6</v>
      </c>
      <c r="Z141" s="21">
        <v>124</v>
      </c>
      <c r="AA141" s="20">
        <v>802</v>
      </c>
      <c r="AB141" s="17">
        <v>1511</v>
      </c>
      <c r="AC141" s="22">
        <v>1.9</v>
      </c>
      <c r="AD141" s="23">
        <f t="shared" si="17"/>
        <v>100</v>
      </c>
      <c r="AE141" s="17">
        <v>4000</v>
      </c>
      <c r="AF141" s="17">
        <v>4800</v>
      </c>
      <c r="AG141" s="17">
        <v>9600</v>
      </c>
      <c r="AH141" s="17">
        <v>0</v>
      </c>
      <c r="AI141" s="14" t="s">
        <v>43</v>
      </c>
    </row>
    <row r="142" spans="1:35" ht="16.5" customHeight="1">
      <c r="A142">
        <v>4188</v>
      </c>
      <c r="B142" s="12" t="str">
        <f t="shared" si="12"/>
        <v>OverStock</v>
      </c>
      <c r="C142" s="13" t="s">
        <v>116</v>
      </c>
      <c r="D142" s="14" t="s">
        <v>45</v>
      </c>
      <c r="E142" s="15">
        <f t="shared" si="13"/>
        <v>108.2</v>
      </c>
      <c r="F142" s="16">
        <f t="shared" si="14"/>
        <v>3.6</v>
      </c>
      <c r="G142" s="16">
        <f t="shared" si="15"/>
        <v>166.9</v>
      </c>
      <c r="H142" s="16">
        <f t="shared" si="16"/>
        <v>5.6</v>
      </c>
      <c r="I142" s="25" t="str">
        <f>IFERROR(VLOOKUP(C142,#REF!,8,FALSE),"")</f>
        <v/>
      </c>
      <c r="J142" s="17">
        <v>1023000</v>
      </c>
      <c r="K142" s="17">
        <v>1023000</v>
      </c>
      <c r="L142" s="25" t="str">
        <f>IFERROR(VLOOKUP(C142,#REF!,11,FALSE),"")</f>
        <v/>
      </c>
      <c r="M142" s="17">
        <v>663537</v>
      </c>
      <c r="N142" s="18" t="s">
        <v>42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621000</v>
      </c>
      <c r="U142" s="17">
        <v>0</v>
      </c>
      <c r="V142" s="17">
        <v>42537</v>
      </c>
      <c r="W142" s="17">
        <v>0</v>
      </c>
      <c r="X142" s="20">
        <v>1686537</v>
      </c>
      <c r="Y142" s="16">
        <v>1849.7</v>
      </c>
      <c r="Z142" s="21">
        <v>61.8</v>
      </c>
      <c r="AA142" s="20">
        <v>6131</v>
      </c>
      <c r="AB142" s="17">
        <v>183531</v>
      </c>
      <c r="AC142" s="22">
        <v>29.9</v>
      </c>
      <c r="AD142" s="23">
        <f t="shared" si="17"/>
        <v>150</v>
      </c>
      <c r="AE142" s="17">
        <v>609722</v>
      </c>
      <c r="AF142" s="17">
        <v>1026992</v>
      </c>
      <c r="AG142" s="17">
        <v>465928</v>
      </c>
      <c r="AH142" s="17">
        <v>81120</v>
      </c>
      <c r="AI142" s="14" t="s">
        <v>43</v>
      </c>
    </row>
    <row r="143" spans="1:35" ht="16.5" customHeight="1">
      <c r="A143">
        <v>4146</v>
      </c>
      <c r="B143" s="12" t="str">
        <f t="shared" si="12"/>
        <v>FCST</v>
      </c>
      <c r="C143" s="13" t="s">
        <v>117</v>
      </c>
      <c r="D143" s="14" t="s">
        <v>45</v>
      </c>
      <c r="E143" s="15" t="str">
        <f t="shared" si="13"/>
        <v>前八週無拉料</v>
      </c>
      <c r="F143" s="16">
        <f t="shared" si="14"/>
        <v>0.1</v>
      </c>
      <c r="G143" s="16" t="str">
        <f t="shared" si="15"/>
        <v>--</v>
      </c>
      <c r="H143" s="16">
        <f t="shared" si="16"/>
        <v>17.7</v>
      </c>
      <c r="I143" s="25" t="str">
        <f>IFERROR(VLOOKUP(C143,#REF!,8,FALSE),"")</f>
        <v/>
      </c>
      <c r="J143" s="17">
        <v>1266000</v>
      </c>
      <c r="K143" s="17">
        <v>1041000</v>
      </c>
      <c r="L143" s="25" t="str">
        <f>IFERROR(VLOOKUP(C143,#REF!,11,FALSE),"")</f>
        <v/>
      </c>
      <c r="M143" s="17">
        <v>6020</v>
      </c>
      <c r="N143" s="18" t="s">
        <v>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6020</v>
      </c>
      <c r="U143" s="17">
        <v>0</v>
      </c>
      <c r="V143" s="17">
        <v>0</v>
      </c>
      <c r="W143" s="17">
        <v>0</v>
      </c>
      <c r="X143" s="20">
        <v>1272020</v>
      </c>
      <c r="Y143" s="16" t="s">
        <v>39</v>
      </c>
      <c r="Z143" s="21">
        <v>76.400000000000006</v>
      </c>
      <c r="AA143" s="20">
        <v>0</v>
      </c>
      <c r="AB143" s="17">
        <v>71420</v>
      </c>
      <c r="AC143" s="22" t="s">
        <v>54</v>
      </c>
      <c r="AD143" s="23" t="str">
        <f t="shared" si="17"/>
        <v>F</v>
      </c>
      <c r="AE143" s="17">
        <v>402180</v>
      </c>
      <c r="AF143" s="17">
        <v>66000</v>
      </c>
      <c r="AG143" s="17">
        <v>486600</v>
      </c>
      <c r="AH143" s="17">
        <v>438000</v>
      </c>
      <c r="AI143" s="14" t="s">
        <v>43</v>
      </c>
    </row>
    <row r="144" spans="1:35" ht="16.5" customHeight="1">
      <c r="A144">
        <v>4191</v>
      </c>
      <c r="B144" s="12" t="str">
        <f t="shared" si="12"/>
        <v>OverStock</v>
      </c>
      <c r="C144" s="13" t="s">
        <v>118</v>
      </c>
      <c r="D144" s="14" t="s">
        <v>45</v>
      </c>
      <c r="E144" s="15">
        <f t="shared" si="13"/>
        <v>5.2</v>
      </c>
      <c r="F144" s="16">
        <f t="shared" si="14"/>
        <v>14.8</v>
      </c>
      <c r="G144" s="16">
        <f t="shared" si="15"/>
        <v>2.7</v>
      </c>
      <c r="H144" s="16">
        <f t="shared" si="16"/>
        <v>7.6</v>
      </c>
      <c r="I144" s="25" t="str">
        <f>IFERROR(VLOOKUP(C144,#REF!,8,FALSE),"")</f>
        <v/>
      </c>
      <c r="J144" s="17">
        <v>51000</v>
      </c>
      <c r="K144" s="17">
        <v>51000</v>
      </c>
      <c r="L144" s="25" t="str">
        <f>IFERROR(VLOOKUP(C144,#REF!,11,FALSE),"")</f>
        <v/>
      </c>
      <c r="M144" s="17">
        <v>99000</v>
      </c>
      <c r="N144" s="18" t="s">
        <v>42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99000</v>
      </c>
      <c r="U144" s="17">
        <v>0</v>
      </c>
      <c r="V144" s="17">
        <v>0</v>
      </c>
      <c r="W144" s="17">
        <v>0</v>
      </c>
      <c r="X144" s="20">
        <v>150000</v>
      </c>
      <c r="Y144" s="16">
        <v>48</v>
      </c>
      <c r="Z144" s="21">
        <v>137.69999999999999</v>
      </c>
      <c r="AA144" s="20">
        <v>19125</v>
      </c>
      <c r="AB144" s="17">
        <v>6667</v>
      </c>
      <c r="AC144" s="22">
        <v>0.3</v>
      </c>
      <c r="AD144" s="23">
        <f t="shared" si="17"/>
        <v>50</v>
      </c>
      <c r="AE144" s="17">
        <v>0</v>
      </c>
      <c r="AF144" s="17">
        <v>0</v>
      </c>
      <c r="AG144" s="17">
        <v>60000</v>
      </c>
      <c r="AH144" s="17">
        <v>70000</v>
      </c>
      <c r="AI144" s="14" t="s">
        <v>43</v>
      </c>
    </row>
    <row r="145" spans="1:35" ht="16.5" customHeight="1">
      <c r="A145">
        <v>8964</v>
      </c>
      <c r="B145" s="12" t="str">
        <f t="shared" si="12"/>
        <v>OverStock</v>
      </c>
      <c r="C145" s="13" t="s">
        <v>119</v>
      </c>
      <c r="D145" s="14" t="s">
        <v>45</v>
      </c>
      <c r="E145" s="15">
        <f t="shared" si="13"/>
        <v>6.5</v>
      </c>
      <c r="F145" s="16">
        <f t="shared" si="14"/>
        <v>5.5</v>
      </c>
      <c r="G145" s="16">
        <f t="shared" si="15"/>
        <v>0</v>
      </c>
      <c r="H145" s="16">
        <f t="shared" si="16"/>
        <v>0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27000</v>
      </c>
      <c r="N145" s="18" t="s">
        <v>42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27000</v>
      </c>
      <c r="U145" s="17">
        <v>0</v>
      </c>
      <c r="V145" s="17">
        <v>0</v>
      </c>
      <c r="W145" s="17">
        <v>0</v>
      </c>
      <c r="X145" s="20">
        <v>27000</v>
      </c>
      <c r="Y145" s="16">
        <v>28.4</v>
      </c>
      <c r="Z145" s="21">
        <v>23.9</v>
      </c>
      <c r="AA145" s="20">
        <v>4125</v>
      </c>
      <c r="AB145" s="17">
        <v>4889</v>
      </c>
      <c r="AC145" s="22">
        <v>1.2</v>
      </c>
      <c r="AD145" s="23">
        <f t="shared" si="17"/>
        <v>100</v>
      </c>
      <c r="AE145" s="17">
        <v>0</v>
      </c>
      <c r="AF145" s="17">
        <v>12000</v>
      </c>
      <c r="AG145" s="17">
        <v>32000</v>
      </c>
      <c r="AH145" s="17">
        <v>34000</v>
      </c>
      <c r="AI145" s="14" t="s">
        <v>43</v>
      </c>
    </row>
    <row r="146" spans="1:35" ht="16.5" customHeight="1">
      <c r="A146">
        <v>8187</v>
      </c>
      <c r="B146" s="12" t="str">
        <f t="shared" si="12"/>
        <v>OverStock</v>
      </c>
      <c r="C146" s="13" t="s">
        <v>121</v>
      </c>
      <c r="D146" s="14" t="s">
        <v>45</v>
      </c>
      <c r="E146" s="15">
        <f t="shared" si="13"/>
        <v>79.900000000000006</v>
      </c>
      <c r="F146" s="16">
        <f t="shared" si="14"/>
        <v>96.3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29950</v>
      </c>
      <c r="N146" s="18" t="s">
        <v>42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29950</v>
      </c>
      <c r="U146" s="17">
        <v>0</v>
      </c>
      <c r="V146" s="17">
        <v>0</v>
      </c>
      <c r="W146" s="17">
        <v>0</v>
      </c>
      <c r="X146" s="20">
        <v>29950</v>
      </c>
      <c r="Y146" s="16">
        <v>559.9</v>
      </c>
      <c r="Z146" s="21">
        <v>675.1</v>
      </c>
      <c r="AA146" s="20">
        <v>375</v>
      </c>
      <c r="AB146" s="17">
        <v>311</v>
      </c>
      <c r="AC146" s="22">
        <v>0.8</v>
      </c>
      <c r="AD146" s="23">
        <f t="shared" si="17"/>
        <v>100</v>
      </c>
      <c r="AE146" s="17">
        <v>0</v>
      </c>
      <c r="AF146" s="17">
        <v>0</v>
      </c>
      <c r="AG146" s="17">
        <v>2800</v>
      </c>
      <c r="AH146" s="17">
        <v>2800</v>
      </c>
      <c r="AI146" s="14" t="s">
        <v>43</v>
      </c>
    </row>
    <row r="147" spans="1:35" ht="16.5" customHeight="1">
      <c r="A147">
        <v>9274</v>
      </c>
      <c r="B147" s="12" t="str">
        <f t="shared" si="12"/>
        <v>OverStock</v>
      </c>
      <c r="C147" s="13" t="s">
        <v>122</v>
      </c>
      <c r="D147" s="14" t="s">
        <v>45</v>
      </c>
      <c r="E147" s="15">
        <f t="shared" si="13"/>
        <v>39.700000000000003</v>
      </c>
      <c r="F147" s="16">
        <f t="shared" si="14"/>
        <v>79.5</v>
      </c>
      <c r="G147" s="16">
        <f t="shared" si="15"/>
        <v>4.4000000000000004</v>
      </c>
      <c r="H147" s="16">
        <f t="shared" si="16"/>
        <v>8.8000000000000007</v>
      </c>
      <c r="I147" s="25" t="str">
        <f>IFERROR(VLOOKUP(C147,#REF!,8,FALSE),"")</f>
        <v/>
      </c>
      <c r="J147" s="17">
        <v>3000</v>
      </c>
      <c r="K147" s="17">
        <v>3000</v>
      </c>
      <c r="L147" s="25" t="str">
        <f>IFERROR(VLOOKUP(C147,#REF!,11,FALSE),"")</f>
        <v/>
      </c>
      <c r="M147" s="17">
        <v>26947</v>
      </c>
      <c r="N147" s="18" t="s">
        <v>42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23000</v>
      </c>
      <c r="U147" s="17">
        <v>0</v>
      </c>
      <c r="V147" s="17">
        <v>3947</v>
      </c>
      <c r="W147" s="17">
        <v>0</v>
      </c>
      <c r="X147" s="20">
        <v>29947</v>
      </c>
      <c r="Y147" s="16">
        <v>137.1</v>
      </c>
      <c r="Z147" s="21">
        <v>274.2</v>
      </c>
      <c r="AA147" s="20">
        <v>678</v>
      </c>
      <c r="AB147" s="17">
        <v>339</v>
      </c>
      <c r="AC147" s="22">
        <v>0.5</v>
      </c>
      <c r="AD147" s="23">
        <f t="shared" si="17"/>
        <v>100</v>
      </c>
      <c r="AE147" s="17">
        <v>1800</v>
      </c>
      <c r="AF147" s="17">
        <v>1250</v>
      </c>
      <c r="AG147" s="17">
        <v>4000</v>
      </c>
      <c r="AH147" s="17">
        <v>4400</v>
      </c>
      <c r="AI147" s="14" t="s">
        <v>43</v>
      </c>
    </row>
    <row r="148" spans="1:35" ht="16.5" customHeight="1">
      <c r="A148">
        <v>8771</v>
      </c>
      <c r="B148" s="12" t="str">
        <f t="shared" si="12"/>
        <v>OverStock</v>
      </c>
      <c r="C148" s="13" t="s">
        <v>123</v>
      </c>
      <c r="D148" s="14" t="s">
        <v>45</v>
      </c>
      <c r="E148" s="15">
        <f t="shared" si="13"/>
        <v>7.7</v>
      </c>
      <c r="F148" s="16">
        <f t="shared" si="14"/>
        <v>8</v>
      </c>
      <c r="G148" s="16">
        <f t="shared" si="15"/>
        <v>15.2</v>
      </c>
      <c r="H148" s="16">
        <f t="shared" si="16"/>
        <v>15.8</v>
      </c>
      <c r="I148" s="25" t="str">
        <f>IFERROR(VLOOKUP(C148,#REF!,8,FALSE),"")</f>
        <v/>
      </c>
      <c r="J148" s="17">
        <v>179000</v>
      </c>
      <c r="K148" s="17">
        <v>122000</v>
      </c>
      <c r="L148" s="25" t="str">
        <f>IFERROR(VLOOKUP(C148,#REF!,11,FALSE),"")</f>
        <v/>
      </c>
      <c r="M148" s="17">
        <v>90734</v>
      </c>
      <c r="N148" s="18" t="s">
        <v>42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40400</v>
      </c>
      <c r="U148" s="17">
        <v>24000</v>
      </c>
      <c r="V148" s="17">
        <v>26334</v>
      </c>
      <c r="W148" s="17">
        <v>0</v>
      </c>
      <c r="X148" s="20">
        <v>269734</v>
      </c>
      <c r="Y148" s="16">
        <v>53.5</v>
      </c>
      <c r="Z148" s="21">
        <v>55.6</v>
      </c>
      <c r="AA148" s="20">
        <v>11767</v>
      </c>
      <c r="AB148" s="17">
        <v>11321</v>
      </c>
      <c r="AC148" s="22">
        <v>1</v>
      </c>
      <c r="AD148" s="23">
        <f t="shared" si="17"/>
        <v>100</v>
      </c>
      <c r="AE148" s="17">
        <v>42640</v>
      </c>
      <c r="AF148" s="17">
        <v>49250</v>
      </c>
      <c r="AG148" s="17">
        <v>40000</v>
      </c>
      <c r="AH148" s="17">
        <v>83628</v>
      </c>
      <c r="AI148" s="14" t="s">
        <v>43</v>
      </c>
    </row>
    <row r="149" spans="1:35" ht="16.5" customHeight="1">
      <c r="A149">
        <v>6474</v>
      </c>
      <c r="B149" s="12" t="str">
        <f t="shared" si="12"/>
        <v>OverStock</v>
      </c>
      <c r="C149" s="13" t="s">
        <v>124</v>
      </c>
      <c r="D149" s="14" t="s">
        <v>45</v>
      </c>
      <c r="E149" s="15">
        <f t="shared" si="13"/>
        <v>140.19999999999999</v>
      </c>
      <c r="F149" s="16">
        <f t="shared" si="14"/>
        <v>138.5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22152</v>
      </c>
      <c r="N149" s="18" t="s">
        <v>42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20000</v>
      </c>
      <c r="U149" s="17">
        <v>0</v>
      </c>
      <c r="V149" s="17">
        <v>2152</v>
      </c>
      <c r="W149" s="17">
        <v>0</v>
      </c>
      <c r="X149" s="20">
        <v>22152</v>
      </c>
      <c r="Y149" s="16">
        <v>140.19999999999999</v>
      </c>
      <c r="Z149" s="21">
        <v>138.5</v>
      </c>
      <c r="AA149" s="20">
        <v>158</v>
      </c>
      <c r="AB149" s="17">
        <v>160</v>
      </c>
      <c r="AC149" s="22">
        <v>1</v>
      </c>
      <c r="AD149" s="23">
        <f t="shared" si="17"/>
        <v>100</v>
      </c>
      <c r="AE149" s="17">
        <v>0</v>
      </c>
      <c r="AF149" s="17">
        <v>1440</v>
      </c>
      <c r="AG149" s="17">
        <v>120</v>
      </c>
      <c r="AH149" s="17">
        <v>0</v>
      </c>
      <c r="AI149" s="14" t="s">
        <v>43</v>
      </c>
    </row>
    <row r="150" spans="1:35" ht="16.5" customHeight="1">
      <c r="A150">
        <v>9713</v>
      </c>
      <c r="B150" s="12" t="str">
        <f t="shared" si="12"/>
        <v>Normal</v>
      </c>
      <c r="C150" s="13" t="s">
        <v>126</v>
      </c>
      <c r="D150" s="14" t="s">
        <v>45</v>
      </c>
      <c r="E150" s="15">
        <f t="shared" si="13"/>
        <v>3.2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2013</v>
      </c>
      <c r="N150" s="18" t="s">
        <v>42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0</v>
      </c>
      <c r="U150" s="17">
        <v>0</v>
      </c>
      <c r="V150" s="17">
        <v>2013</v>
      </c>
      <c r="W150" s="17">
        <v>0</v>
      </c>
      <c r="X150" s="20">
        <v>2013</v>
      </c>
      <c r="Y150" s="16">
        <v>3.2</v>
      </c>
      <c r="Z150" s="21" t="s">
        <v>39</v>
      </c>
      <c r="AA150" s="20">
        <v>632</v>
      </c>
      <c r="AB150" s="17" t="s">
        <v>39</v>
      </c>
      <c r="AC150" s="22" t="s">
        <v>58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43</v>
      </c>
    </row>
    <row r="151" spans="1:35" ht="16.5" customHeight="1">
      <c r="A151">
        <v>5169</v>
      </c>
      <c r="B151" s="12" t="str">
        <f t="shared" si="12"/>
        <v>FCST</v>
      </c>
      <c r="C151" s="13" t="s">
        <v>127</v>
      </c>
      <c r="D151" s="14" t="s">
        <v>45</v>
      </c>
      <c r="E151" s="15" t="str">
        <f t="shared" si="13"/>
        <v>前八週無拉料</v>
      </c>
      <c r="F151" s="16">
        <f t="shared" si="14"/>
        <v>12.8</v>
      </c>
      <c r="G151" s="16" t="str">
        <f t="shared" si="15"/>
        <v>--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59000</v>
      </c>
      <c r="N151" s="18" t="s">
        <v>42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59000</v>
      </c>
      <c r="U151" s="17">
        <v>0</v>
      </c>
      <c r="V151" s="17">
        <v>0</v>
      </c>
      <c r="W151" s="17">
        <v>0</v>
      </c>
      <c r="X151" s="20">
        <v>59000</v>
      </c>
      <c r="Y151" s="16" t="s">
        <v>39</v>
      </c>
      <c r="Z151" s="21">
        <v>28.5</v>
      </c>
      <c r="AA151" s="20">
        <v>0</v>
      </c>
      <c r="AB151" s="17">
        <v>4602</v>
      </c>
      <c r="AC151" s="22" t="s">
        <v>54</v>
      </c>
      <c r="AD151" s="23" t="str">
        <f t="shared" si="17"/>
        <v>F</v>
      </c>
      <c r="AE151" s="17">
        <v>400</v>
      </c>
      <c r="AF151" s="17">
        <v>41020</v>
      </c>
      <c r="AG151" s="17">
        <v>400</v>
      </c>
      <c r="AH151" s="17">
        <v>0</v>
      </c>
      <c r="AI151" s="14" t="s">
        <v>43</v>
      </c>
    </row>
    <row r="152" spans="1:35" ht="16.5" customHeight="1">
      <c r="A152">
        <v>6453</v>
      </c>
      <c r="B152" s="12" t="str">
        <f t="shared" si="12"/>
        <v>Normal</v>
      </c>
      <c r="C152" s="13" t="s">
        <v>128</v>
      </c>
      <c r="D152" s="14" t="s">
        <v>45</v>
      </c>
      <c r="E152" s="15">
        <f t="shared" si="13"/>
        <v>3.2</v>
      </c>
      <c r="F152" s="16" t="str">
        <f t="shared" si="14"/>
        <v>--</v>
      </c>
      <c r="G152" s="16">
        <f t="shared" si="15"/>
        <v>9</v>
      </c>
      <c r="H152" s="16" t="str">
        <f t="shared" si="16"/>
        <v>--</v>
      </c>
      <c r="I152" s="25" t="str">
        <f>IFERROR(VLOOKUP(C152,#REF!,8,FALSE),"")</f>
        <v/>
      </c>
      <c r="J152" s="17">
        <v>1000</v>
      </c>
      <c r="K152" s="17">
        <v>1000</v>
      </c>
      <c r="L152" s="25" t="str">
        <f>IFERROR(VLOOKUP(C152,#REF!,11,FALSE),"")</f>
        <v/>
      </c>
      <c r="M152" s="17">
        <v>350</v>
      </c>
      <c r="N152" s="18" t="s">
        <v>42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350</v>
      </c>
      <c r="U152" s="17">
        <v>0</v>
      </c>
      <c r="V152" s="17">
        <v>0</v>
      </c>
      <c r="W152" s="17">
        <v>0</v>
      </c>
      <c r="X152" s="20">
        <v>1350</v>
      </c>
      <c r="Y152" s="16">
        <v>12.2</v>
      </c>
      <c r="Z152" s="21" t="s">
        <v>39</v>
      </c>
      <c r="AA152" s="20">
        <v>111</v>
      </c>
      <c r="AB152" s="17">
        <v>0</v>
      </c>
      <c r="AC152" s="22" t="s">
        <v>58</v>
      </c>
      <c r="AD152" s="23" t="str">
        <f t="shared" si="17"/>
        <v>E</v>
      </c>
      <c r="AE152" s="17">
        <v>0</v>
      </c>
      <c r="AF152" s="17">
        <v>0</v>
      </c>
      <c r="AG152" s="17">
        <v>0</v>
      </c>
      <c r="AH152" s="17">
        <v>0</v>
      </c>
      <c r="AI152" s="14" t="s">
        <v>43</v>
      </c>
    </row>
    <row r="153" spans="1:35" ht="16.5" customHeight="1">
      <c r="A153">
        <v>6472</v>
      </c>
      <c r="B153" s="12" t="str">
        <f t="shared" si="12"/>
        <v>Normal</v>
      </c>
      <c r="C153" s="13" t="s">
        <v>129</v>
      </c>
      <c r="D153" s="14" t="s">
        <v>45</v>
      </c>
      <c r="E153" s="15">
        <f t="shared" si="13"/>
        <v>10.8</v>
      </c>
      <c r="F153" s="16">
        <f t="shared" si="14"/>
        <v>10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7688</v>
      </c>
      <c r="N153" s="18" t="s">
        <v>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4000</v>
      </c>
      <c r="U153" s="17">
        <v>0</v>
      </c>
      <c r="V153" s="17">
        <v>3688</v>
      </c>
      <c r="W153" s="17">
        <v>0</v>
      </c>
      <c r="X153" s="20">
        <v>7688</v>
      </c>
      <c r="Y153" s="16">
        <v>10.8</v>
      </c>
      <c r="Z153" s="21">
        <v>10</v>
      </c>
      <c r="AA153" s="20">
        <v>711</v>
      </c>
      <c r="AB153" s="17">
        <v>766</v>
      </c>
      <c r="AC153" s="22">
        <v>1.1000000000000001</v>
      </c>
      <c r="AD153" s="23">
        <f t="shared" si="17"/>
        <v>100</v>
      </c>
      <c r="AE153" s="17">
        <v>2692</v>
      </c>
      <c r="AF153" s="17">
        <v>2100</v>
      </c>
      <c r="AG153" s="17">
        <v>2100</v>
      </c>
      <c r="AH153" s="17">
        <v>2260</v>
      </c>
      <c r="AI153" s="14" t="s">
        <v>43</v>
      </c>
    </row>
    <row r="154" spans="1:35" ht="16.5" customHeight="1">
      <c r="A154">
        <v>4151</v>
      </c>
      <c r="B154" s="12" t="str">
        <f t="shared" si="12"/>
        <v>FCST</v>
      </c>
      <c r="C154" s="13" t="s">
        <v>130</v>
      </c>
      <c r="D154" s="14" t="s">
        <v>45</v>
      </c>
      <c r="E154" s="15" t="str">
        <f t="shared" si="13"/>
        <v>前八週無拉料</v>
      </c>
      <c r="F154" s="16">
        <f t="shared" si="14"/>
        <v>9.8000000000000007</v>
      </c>
      <c r="G154" s="16" t="str">
        <f t="shared" si="15"/>
        <v>--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10902</v>
      </c>
      <c r="N154" s="18" t="s">
        <v>42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5000</v>
      </c>
      <c r="U154" s="17">
        <v>3000</v>
      </c>
      <c r="V154" s="17">
        <v>2902</v>
      </c>
      <c r="W154" s="17">
        <v>0</v>
      </c>
      <c r="X154" s="20">
        <v>10902</v>
      </c>
      <c r="Y154" s="16" t="s">
        <v>39</v>
      </c>
      <c r="Z154" s="21">
        <v>18.8</v>
      </c>
      <c r="AA154" s="20">
        <v>0</v>
      </c>
      <c r="AB154" s="17">
        <v>1111</v>
      </c>
      <c r="AC154" s="22" t="s">
        <v>54</v>
      </c>
      <c r="AD154" s="23" t="str">
        <f t="shared" si="17"/>
        <v>F</v>
      </c>
      <c r="AE154" s="17">
        <v>10000</v>
      </c>
      <c r="AF154" s="17">
        <v>0</v>
      </c>
      <c r="AG154" s="17">
        <v>0</v>
      </c>
      <c r="AH154" s="17">
        <v>0</v>
      </c>
      <c r="AI154" s="14" t="s">
        <v>43</v>
      </c>
    </row>
    <row r="155" spans="1:35" ht="16.5" customHeight="1">
      <c r="A155">
        <v>4154</v>
      </c>
      <c r="B155" s="12" t="str">
        <f t="shared" si="12"/>
        <v>Normal</v>
      </c>
      <c r="C155" s="13" t="s">
        <v>135</v>
      </c>
      <c r="D155" s="14" t="s">
        <v>136</v>
      </c>
      <c r="E155" s="15">
        <f t="shared" si="13"/>
        <v>0</v>
      </c>
      <c r="F155" s="16">
        <f t="shared" si="14"/>
        <v>0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0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0</v>
      </c>
      <c r="W155" s="17">
        <v>0</v>
      </c>
      <c r="X155" s="20">
        <v>0</v>
      </c>
      <c r="Y155" s="16">
        <v>0</v>
      </c>
      <c r="Z155" s="21">
        <v>0</v>
      </c>
      <c r="AA155" s="20">
        <v>500</v>
      </c>
      <c r="AB155" s="17">
        <v>1922</v>
      </c>
      <c r="AC155" s="22">
        <v>3.8</v>
      </c>
      <c r="AD155" s="23">
        <f t="shared" si="17"/>
        <v>150</v>
      </c>
      <c r="AE155" s="17">
        <v>7000</v>
      </c>
      <c r="AF155" s="17">
        <v>10300</v>
      </c>
      <c r="AG155" s="17">
        <v>0</v>
      </c>
      <c r="AH155" s="17">
        <v>0</v>
      </c>
      <c r="AI155" s="14" t="s">
        <v>43</v>
      </c>
    </row>
    <row r="156" spans="1:35" ht="16.5" customHeight="1">
      <c r="A156">
        <v>4202</v>
      </c>
      <c r="B156" s="12" t="str">
        <f t="shared" si="12"/>
        <v>FCST</v>
      </c>
      <c r="C156" s="13" t="s">
        <v>137</v>
      </c>
      <c r="D156" s="14" t="s">
        <v>136</v>
      </c>
      <c r="E156" s="15" t="str">
        <f t="shared" si="13"/>
        <v>前八週無拉料</v>
      </c>
      <c r="F156" s="16">
        <f t="shared" si="14"/>
        <v>0</v>
      </c>
      <c r="G156" s="16" t="str">
        <f t="shared" si="15"/>
        <v>--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0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0</v>
      </c>
      <c r="W156" s="17">
        <v>0</v>
      </c>
      <c r="X156" s="20">
        <v>0</v>
      </c>
      <c r="Y156" s="16" t="s">
        <v>39</v>
      </c>
      <c r="Z156" s="21">
        <v>0</v>
      </c>
      <c r="AA156" s="20">
        <v>0</v>
      </c>
      <c r="AB156" s="17">
        <v>2901</v>
      </c>
      <c r="AC156" s="22" t="s">
        <v>54</v>
      </c>
      <c r="AD156" s="23" t="str">
        <f t="shared" si="17"/>
        <v>F</v>
      </c>
      <c r="AE156" s="17">
        <v>14112</v>
      </c>
      <c r="AF156" s="17">
        <v>12000</v>
      </c>
      <c r="AG156" s="17">
        <v>1000</v>
      </c>
      <c r="AH156" s="17">
        <v>13000</v>
      </c>
      <c r="AI156" s="14" t="s">
        <v>43</v>
      </c>
    </row>
    <row r="157" spans="1:35" ht="16.5" customHeight="1">
      <c r="A157">
        <v>4145</v>
      </c>
      <c r="B157" s="12" t="str">
        <f t="shared" si="12"/>
        <v>None</v>
      </c>
      <c r="C157" s="13" t="s">
        <v>140</v>
      </c>
      <c r="D157" s="14" t="s">
        <v>136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0</v>
      </c>
      <c r="N157" s="18" t="s">
        <v>42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0</v>
      </c>
      <c r="W157" s="17">
        <v>0</v>
      </c>
      <c r="X157" s="20">
        <v>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58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43</v>
      </c>
    </row>
    <row r="158" spans="1:35" ht="16.5" customHeight="1">
      <c r="A158">
        <v>4161</v>
      </c>
      <c r="B158" s="12" t="str">
        <f t="shared" si="12"/>
        <v>Normal</v>
      </c>
      <c r="C158" s="13" t="s">
        <v>141</v>
      </c>
      <c r="D158" s="14" t="s">
        <v>136</v>
      </c>
      <c r="E158" s="15">
        <f t="shared" si="13"/>
        <v>0</v>
      </c>
      <c r="F158" s="16" t="str">
        <f t="shared" si="14"/>
        <v>--</v>
      </c>
      <c r="G158" s="16">
        <f t="shared" si="15"/>
        <v>0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0</v>
      </c>
      <c r="Y158" s="16">
        <v>0</v>
      </c>
      <c r="Z158" s="21" t="s">
        <v>39</v>
      </c>
      <c r="AA158" s="20">
        <v>250</v>
      </c>
      <c r="AB158" s="17" t="s">
        <v>39</v>
      </c>
      <c r="AC158" s="22" t="s">
        <v>58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43</v>
      </c>
    </row>
    <row r="159" spans="1:35" ht="16.5" customHeight="1">
      <c r="A159">
        <v>4140</v>
      </c>
      <c r="B159" s="12" t="str">
        <f t="shared" si="12"/>
        <v>Normal</v>
      </c>
      <c r="C159" s="13" t="s">
        <v>143</v>
      </c>
      <c r="D159" s="14" t="s">
        <v>136</v>
      </c>
      <c r="E159" s="15">
        <f t="shared" si="13"/>
        <v>11.4</v>
      </c>
      <c r="F159" s="16">
        <f t="shared" si="14"/>
        <v>30.5</v>
      </c>
      <c r="G159" s="16">
        <f t="shared" si="15"/>
        <v>3.4</v>
      </c>
      <c r="H159" s="16">
        <f t="shared" si="16"/>
        <v>9.1</v>
      </c>
      <c r="I159" s="25" t="str">
        <f>IFERROR(VLOOKUP(C159,#REF!,8,FALSE),"")</f>
        <v/>
      </c>
      <c r="J159" s="17">
        <v>6000</v>
      </c>
      <c r="K159" s="17">
        <v>6000</v>
      </c>
      <c r="L159" s="25" t="str">
        <f>IFERROR(VLOOKUP(C159,#REF!,11,FALSE),"")</f>
        <v/>
      </c>
      <c r="M159" s="17">
        <v>20000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20000</v>
      </c>
      <c r="U159" s="17">
        <v>0</v>
      </c>
      <c r="V159" s="17">
        <v>0</v>
      </c>
      <c r="W159" s="17">
        <v>0</v>
      </c>
      <c r="X159" s="20">
        <v>26000</v>
      </c>
      <c r="Y159" s="16">
        <v>14.9</v>
      </c>
      <c r="Z159" s="21">
        <v>39.6</v>
      </c>
      <c r="AA159" s="20">
        <v>1750</v>
      </c>
      <c r="AB159" s="17">
        <v>656</v>
      </c>
      <c r="AC159" s="22">
        <v>0.4</v>
      </c>
      <c r="AD159" s="23">
        <f t="shared" si="17"/>
        <v>50</v>
      </c>
      <c r="AE159" s="17">
        <v>5900</v>
      </c>
      <c r="AF159" s="17">
        <v>0</v>
      </c>
      <c r="AG159" s="17">
        <v>500</v>
      </c>
      <c r="AH159" s="17">
        <v>11500</v>
      </c>
      <c r="AI159" s="14" t="s">
        <v>43</v>
      </c>
    </row>
    <row r="160" spans="1:35" ht="16.5" customHeight="1">
      <c r="A160">
        <v>4162</v>
      </c>
      <c r="B160" s="12" t="str">
        <f t="shared" si="12"/>
        <v>OverStock</v>
      </c>
      <c r="C160" s="13" t="s">
        <v>144</v>
      </c>
      <c r="D160" s="14" t="s">
        <v>136</v>
      </c>
      <c r="E160" s="15">
        <f t="shared" si="13"/>
        <v>14.6</v>
      </c>
      <c r="F160" s="16">
        <f t="shared" si="14"/>
        <v>4.5</v>
      </c>
      <c r="G160" s="16">
        <f t="shared" si="15"/>
        <v>35.6</v>
      </c>
      <c r="H160" s="16">
        <f t="shared" si="16"/>
        <v>10.9</v>
      </c>
      <c r="I160" s="25" t="str">
        <f>IFERROR(VLOOKUP(C160,#REF!,8,FALSE),"")</f>
        <v/>
      </c>
      <c r="J160" s="17">
        <v>400000</v>
      </c>
      <c r="K160" s="17">
        <v>300000</v>
      </c>
      <c r="L160" s="25" t="str">
        <f>IFERROR(VLOOKUP(C160,#REF!,11,FALSE),"")</f>
        <v/>
      </c>
      <c r="M160" s="17">
        <v>164000</v>
      </c>
      <c r="N160" s="18" t="s">
        <v>42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164000</v>
      </c>
      <c r="U160" s="17">
        <v>0</v>
      </c>
      <c r="V160" s="17">
        <v>0</v>
      </c>
      <c r="W160" s="17">
        <v>0</v>
      </c>
      <c r="X160" s="20">
        <v>564000</v>
      </c>
      <c r="Y160" s="16">
        <v>50.1</v>
      </c>
      <c r="Z160" s="21">
        <v>15.4</v>
      </c>
      <c r="AA160" s="20">
        <v>11250</v>
      </c>
      <c r="AB160" s="17">
        <v>36572</v>
      </c>
      <c r="AC160" s="22">
        <v>3.3</v>
      </c>
      <c r="AD160" s="23">
        <f t="shared" si="17"/>
        <v>150</v>
      </c>
      <c r="AE160" s="17">
        <v>130058</v>
      </c>
      <c r="AF160" s="17">
        <v>154699</v>
      </c>
      <c r="AG160" s="17">
        <v>144291</v>
      </c>
      <c r="AH160" s="17">
        <v>94880</v>
      </c>
      <c r="AI160" s="14" t="s">
        <v>43</v>
      </c>
    </row>
    <row r="161" spans="1:35" ht="16.5" customHeight="1">
      <c r="A161">
        <v>4163</v>
      </c>
      <c r="B161" s="12" t="str">
        <f t="shared" si="12"/>
        <v>Normal</v>
      </c>
      <c r="C161" s="13" t="s">
        <v>150</v>
      </c>
      <c r="D161" s="14" t="s">
        <v>151</v>
      </c>
      <c r="E161" s="15">
        <f t="shared" si="13"/>
        <v>2.4</v>
      </c>
      <c r="F161" s="16">
        <f t="shared" si="14"/>
        <v>1.4</v>
      </c>
      <c r="G161" s="16">
        <f t="shared" si="15"/>
        <v>0</v>
      </c>
      <c r="H161" s="16">
        <f t="shared" si="16"/>
        <v>0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44840</v>
      </c>
      <c r="N161" s="18" t="s">
        <v>147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44840</v>
      </c>
      <c r="U161" s="17">
        <v>0</v>
      </c>
      <c r="V161" s="17">
        <v>0</v>
      </c>
      <c r="W161" s="17">
        <v>0</v>
      </c>
      <c r="X161" s="20">
        <v>44840</v>
      </c>
      <c r="Y161" s="16">
        <v>2.4</v>
      </c>
      <c r="Z161" s="21">
        <v>1.4</v>
      </c>
      <c r="AA161" s="20">
        <v>18500</v>
      </c>
      <c r="AB161" s="17">
        <v>33199</v>
      </c>
      <c r="AC161" s="22">
        <v>1.8</v>
      </c>
      <c r="AD161" s="23">
        <f t="shared" si="17"/>
        <v>100</v>
      </c>
      <c r="AE161" s="17">
        <v>239755</v>
      </c>
      <c r="AF161" s="17">
        <v>59040</v>
      </c>
      <c r="AG161" s="17">
        <v>4000</v>
      </c>
      <c r="AH161" s="17">
        <v>2000</v>
      </c>
      <c r="AI161" s="14" t="s">
        <v>43</v>
      </c>
    </row>
    <row r="162" spans="1:35" ht="16.5" customHeight="1">
      <c r="A162">
        <v>4195</v>
      </c>
      <c r="B162" s="12" t="str">
        <f t="shared" si="12"/>
        <v>FCST</v>
      </c>
      <c r="C162" s="13" t="s">
        <v>152</v>
      </c>
      <c r="D162" s="14" t="s">
        <v>151</v>
      </c>
      <c r="E162" s="15" t="str">
        <f t="shared" si="13"/>
        <v>前八週無拉料</v>
      </c>
      <c r="F162" s="16">
        <f t="shared" si="14"/>
        <v>89.4</v>
      </c>
      <c r="G162" s="16" t="str">
        <f t="shared" si="15"/>
        <v>--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1520</v>
      </c>
      <c r="N162" s="18" t="s">
        <v>147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1520</v>
      </c>
      <c r="U162" s="17">
        <v>0</v>
      </c>
      <c r="V162" s="17">
        <v>0</v>
      </c>
      <c r="W162" s="17">
        <v>0</v>
      </c>
      <c r="X162" s="20">
        <v>1520</v>
      </c>
      <c r="Y162" s="16" t="s">
        <v>39</v>
      </c>
      <c r="Z162" s="21">
        <v>89.4</v>
      </c>
      <c r="AA162" s="20">
        <v>0</v>
      </c>
      <c r="AB162" s="17">
        <v>17</v>
      </c>
      <c r="AC162" s="22" t="s">
        <v>54</v>
      </c>
      <c r="AD162" s="23" t="str">
        <f t="shared" si="17"/>
        <v>F</v>
      </c>
      <c r="AE162" s="17">
        <v>0</v>
      </c>
      <c r="AF162" s="17">
        <v>150</v>
      </c>
      <c r="AG162" s="17">
        <v>2170</v>
      </c>
      <c r="AH162" s="17">
        <v>0</v>
      </c>
      <c r="AI162" s="14" t="s">
        <v>43</v>
      </c>
    </row>
    <row r="163" spans="1:35" ht="16.5" customHeight="1">
      <c r="A163">
        <v>4177</v>
      </c>
      <c r="B163" s="12" t="str">
        <f t="shared" si="12"/>
        <v>None</v>
      </c>
      <c r="C163" s="13" t="s">
        <v>154</v>
      </c>
      <c r="D163" s="14" t="s">
        <v>151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0</v>
      </c>
      <c r="N163" s="18" t="s">
        <v>147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58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43</v>
      </c>
    </row>
    <row r="164" spans="1:35" ht="16.5" customHeight="1">
      <c r="A164">
        <v>4224</v>
      </c>
      <c r="B164" s="12" t="str">
        <f t="shared" si="12"/>
        <v>Normal</v>
      </c>
      <c r="C164" s="13" t="s">
        <v>40</v>
      </c>
      <c r="D164" s="14" t="s">
        <v>41</v>
      </c>
      <c r="E164" s="15">
        <f t="shared" si="13"/>
        <v>13.3</v>
      </c>
      <c r="F164" s="16">
        <f t="shared" si="14"/>
        <v>7.7</v>
      </c>
      <c r="G164" s="16">
        <f t="shared" si="15"/>
        <v>0</v>
      </c>
      <c r="H164" s="16">
        <f t="shared" si="16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70000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70000</v>
      </c>
      <c r="U164" s="17">
        <v>0</v>
      </c>
      <c r="V164" s="17">
        <v>0</v>
      </c>
      <c r="W164" s="17">
        <v>0</v>
      </c>
      <c r="X164" s="20">
        <v>70000</v>
      </c>
      <c r="Y164" s="16">
        <v>13.3</v>
      </c>
      <c r="Z164" s="21">
        <v>7.7</v>
      </c>
      <c r="AA164" s="20">
        <v>5250</v>
      </c>
      <c r="AB164" s="17">
        <v>9111</v>
      </c>
      <c r="AC164" s="22">
        <v>1.7</v>
      </c>
      <c r="AD164" s="23">
        <f t="shared" si="17"/>
        <v>100</v>
      </c>
      <c r="AE164" s="17">
        <v>32000</v>
      </c>
      <c r="AF164" s="17">
        <v>45000</v>
      </c>
      <c r="AG164" s="17">
        <v>7000</v>
      </c>
      <c r="AH164" s="17">
        <v>21000</v>
      </c>
      <c r="AI164" s="14" t="s">
        <v>43</v>
      </c>
    </row>
    <row r="165" spans="1:35" ht="16.5" customHeight="1">
      <c r="A165">
        <v>4185</v>
      </c>
      <c r="B165" s="12" t="str">
        <f t="shared" si="12"/>
        <v>Normal</v>
      </c>
      <c r="C165" s="13" t="s">
        <v>168</v>
      </c>
      <c r="D165" s="14" t="s">
        <v>146</v>
      </c>
      <c r="E165" s="15">
        <f t="shared" si="13"/>
        <v>4.8</v>
      </c>
      <c r="F165" s="16">
        <f t="shared" si="14"/>
        <v>5.4</v>
      </c>
      <c r="G165" s="16">
        <f t="shared" si="15"/>
        <v>0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300</v>
      </c>
      <c r="N165" s="18" t="s">
        <v>147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300</v>
      </c>
      <c r="W165" s="17">
        <v>0</v>
      </c>
      <c r="X165" s="20">
        <v>300</v>
      </c>
      <c r="Y165" s="16">
        <v>4.8</v>
      </c>
      <c r="Z165" s="21">
        <v>5.4</v>
      </c>
      <c r="AA165" s="20">
        <v>63</v>
      </c>
      <c r="AB165" s="17">
        <v>56</v>
      </c>
      <c r="AC165" s="22">
        <v>0.9</v>
      </c>
      <c r="AD165" s="23">
        <f t="shared" si="17"/>
        <v>100</v>
      </c>
      <c r="AE165" s="17">
        <v>455</v>
      </c>
      <c r="AF165" s="17">
        <v>50</v>
      </c>
      <c r="AG165" s="17">
        <v>700</v>
      </c>
      <c r="AH165" s="17">
        <v>70</v>
      </c>
      <c r="AI165" s="14" t="s">
        <v>43</v>
      </c>
    </row>
    <row r="166" spans="1:35" ht="16.5" customHeight="1">
      <c r="A166">
        <v>4187</v>
      </c>
      <c r="B166" s="12" t="str">
        <f t="shared" si="12"/>
        <v>OverStock</v>
      </c>
      <c r="C166" s="13" t="s">
        <v>169</v>
      </c>
      <c r="D166" s="14" t="s">
        <v>146</v>
      </c>
      <c r="E166" s="15">
        <f t="shared" si="13"/>
        <v>0</v>
      </c>
      <c r="F166" s="16">
        <f t="shared" si="14"/>
        <v>0</v>
      </c>
      <c r="G166" s="16">
        <f t="shared" si="15"/>
        <v>24</v>
      </c>
      <c r="H166" s="16">
        <f t="shared" si="16"/>
        <v>31.1</v>
      </c>
      <c r="I166" s="25" t="str">
        <f>IFERROR(VLOOKUP(C166,#REF!,8,FALSE),"")</f>
        <v/>
      </c>
      <c r="J166" s="17">
        <v>7500</v>
      </c>
      <c r="K166" s="17">
        <v>2500</v>
      </c>
      <c r="L166" s="25" t="str">
        <f>IFERROR(VLOOKUP(C166,#REF!,11,FALSE),"")</f>
        <v/>
      </c>
      <c r="M166" s="17">
        <v>0</v>
      </c>
      <c r="N166" s="18" t="s">
        <v>147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7500</v>
      </c>
      <c r="Y166" s="16">
        <v>24</v>
      </c>
      <c r="Z166" s="21">
        <v>31.1</v>
      </c>
      <c r="AA166" s="20">
        <v>313</v>
      </c>
      <c r="AB166" s="17">
        <v>241</v>
      </c>
      <c r="AC166" s="22">
        <v>0.8</v>
      </c>
      <c r="AD166" s="23">
        <f t="shared" si="17"/>
        <v>100</v>
      </c>
      <c r="AE166" s="17">
        <v>2170</v>
      </c>
      <c r="AF166" s="17">
        <v>0</v>
      </c>
      <c r="AG166" s="17">
        <v>0</v>
      </c>
      <c r="AH166" s="17">
        <v>0</v>
      </c>
      <c r="AI166" s="14" t="s">
        <v>43</v>
      </c>
    </row>
    <row r="167" spans="1:35" ht="16.5" customHeight="1">
      <c r="A167">
        <v>4193</v>
      </c>
      <c r="B167" s="12" t="str">
        <f t="shared" si="12"/>
        <v>OverStock</v>
      </c>
      <c r="C167" s="13" t="s">
        <v>175</v>
      </c>
      <c r="D167" s="14" t="s">
        <v>146</v>
      </c>
      <c r="E167" s="15">
        <f t="shared" si="13"/>
        <v>8.1</v>
      </c>
      <c r="F167" s="16">
        <f t="shared" si="14"/>
        <v>7</v>
      </c>
      <c r="G167" s="16">
        <f t="shared" si="15"/>
        <v>11.4</v>
      </c>
      <c r="H167" s="16">
        <f t="shared" si="16"/>
        <v>9.6999999999999993</v>
      </c>
      <c r="I167" s="25" t="str">
        <f>IFERROR(VLOOKUP(C167,#REF!,8,FALSE),"")</f>
        <v/>
      </c>
      <c r="J167" s="17">
        <v>345000</v>
      </c>
      <c r="K167" s="17">
        <v>345000</v>
      </c>
      <c r="L167" s="25" t="str">
        <f>IFERROR(VLOOKUP(C167,#REF!,11,FALSE),"")</f>
        <v/>
      </c>
      <c r="M167" s="17">
        <v>247108</v>
      </c>
      <c r="N167" s="18" t="s">
        <v>147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126000</v>
      </c>
      <c r="U167" s="17">
        <v>0</v>
      </c>
      <c r="V167" s="17">
        <v>121108</v>
      </c>
      <c r="W167" s="17">
        <v>0</v>
      </c>
      <c r="X167" s="20">
        <v>592108</v>
      </c>
      <c r="Y167" s="16">
        <v>19.5</v>
      </c>
      <c r="Z167" s="21">
        <v>16.7</v>
      </c>
      <c r="AA167" s="20">
        <v>30379</v>
      </c>
      <c r="AB167" s="17">
        <v>35471</v>
      </c>
      <c r="AC167" s="22">
        <v>1.2</v>
      </c>
      <c r="AD167" s="23">
        <f t="shared" si="17"/>
        <v>100</v>
      </c>
      <c r="AE167" s="17">
        <v>157841</v>
      </c>
      <c r="AF167" s="17">
        <v>93092</v>
      </c>
      <c r="AG167" s="17">
        <v>183130</v>
      </c>
      <c r="AH167" s="17">
        <v>120085</v>
      </c>
      <c r="AI167" s="14" t="s">
        <v>43</v>
      </c>
    </row>
    <row r="168" spans="1:35" ht="16.5" customHeight="1">
      <c r="A168">
        <v>9602</v>
      </c>
      <c r="B168" s="12" t="str">
        <f t="shared" si="12"/>
        <v>OverStock</v>
      </c>
      <c r="C168" s="13" t="s">
        <v>176</v>
      </c>
      <c r="D168" s="14" t="s">
        <v>146</v>
      </c>
      <c r="E168" s="15">
        <f t="shared" si="13"/>
        <v>10.1</v>
      </c>
      <c r="F168" s="16">
        <f t="shared" si="14"/>
        <v>6.2</v>
      </c>
      <c r="G168" s="16">
        <f t="shared" si="15"/>
        <v>15</v>
      </c>
      <c r="H168" s="16">
        <f t="shared" si="16"/>
        <v>9.3000000000000007</v>
      </c>
      <c r="I168" s="25" t="str">
        <f>IFERROR(VLOOKUP(C168,#REF!,8,FALSE),"")</f>
        <v/>
      </c>
      <c r="J168" s="17">
        <v>24000</v>
      </c>
      <c r="K168" s="17">
        <v>24000</v>
      </c>
      <c r="L168" s="25" t="str">
        <f>IFERROR(VLOOKUP(C168,#REF!,11,FALSE),"")</f>
        <v/>
      </c>
      <c r="M168" s="17">
        <v>16119</v>
      </c>
      <c r="N168" s="18" t="s">
        <v>147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9000</v>
      </c>
      <c r="U168" s="17">
        <v>0</v>
      </c>
      <c r="V168" s="17">
        <v>7119</v>
      </c>
      <c r="W168" s="17">
        <v>0</v>
      </c>
      <c r="X168" s="20">
        <v>40119</v>
      </c>
      <c r="Y168" s="16">
        <v>25.1</v>
      </c>
      <c r="Z168" s="21">
        <v>15.5</v>
      </c>
      <c r="AA168" s="20">
        <v>1598</v>
      </c>
      <c r="AB168" s="17">
        <v>2588</v>
      </c>
      <c r="AC168" s="22">
        <v>1.6</v>
      </c>
      <c r="AD168" s="23">
        <f t="shared" si="17"/>
        <v>100</v>
      </c>
      <c r="AE168" s="17">
        <v>10642</v>
      </c>
      <c r="AF168" s="17">
        <v>12364</v>
      </c>
      <c r="AG168" s="17">
        <v>10660</v>
      </c>
      <c r="AH168" s="17">
        <v>11950</v>
      </c>
      <c r="AI168" s="14" t="s">
        <v>43</v>
      </c>
    </row>
    <row r="169" spans="1:35" ht="16.5" customHeight="1">
      <c r="A169">
        <v>4138</v>
      </c>
      <c r="B169" s="12" t="str">
        <f t="shared" si="12"/>
        <v>OverStock</v>
      </c>
      <c r="C169" s="13" t="s">
        <v>177</v>
      </c>
      <c r="D169" s="14" t="s">
        <v>146</v>
      </c>
      <c r="E169" s="15">
        <f t="shared" si="13"/>
        <v>31.7</v>
      </c>
      <c r="F169" s="16">
        <f t="shared" si="14"/>
        <v>7.1</v>
      </c>
      <c r="G169" s="16">
        <f t="shared" si="15"/>
        <v>27.6</v>
      </c>
      <c r="H169" s="16">
        <f t="shared" si="16"/>
        <v>6.2</v>
      </c>
      <c r="I169" s="25" t="str">
        <f>IFERROR(VLOOKUP(C169,#REF!,8,FALSE),"")</f>
        <v/>
      </c>
      <c r="J169" s="17">
        <v>36000</v>
      </c>
      <c r="K169" s="17">
        <v>36000</v>
      </c>
      <c r="L169" s="25" t="str">
        <f>IFERROR(VLOOKUP(C169,#REF!,11,FALSE),"")</f>
        <v/>
      </c>
      <c r="M169" s="17">
        <v>41303</v>
      </c>
      <c r="N169" s="18" t="s">
        <v>147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15000</v>
      </c>
      <c r="U169" s="17">
        <v>0</v>
      </c>
      <c r="V169" s="17">
        <v>26303</v>
      </c>
      <c r="W169" s="17">
        <v>0</v>
      </c>
      <c r="X169" s="20">
        <v>77303</v>
      </c>
      <c r="Y169" s="16">
        <v>59.3</v>
      </c>
      <c r="Z169" s="21">
        <v>13.4</v>
      </c>
      <c r="AA169" s="20">
        <v>1303</v>
      </c>
      <c r="AB169" s="17">
        <v>5780</v>
      </c>
      <c r="AC169" s="22">
        <v>4.4000000000000004</v>
      </c>
      <c r="AD169" s="23">
        <f t="shared" si="17"/>
        <v>150</v>
      </c>
      <c r="AE169" s="17">
        <v>27185</v>
      </c>
      <c r="AF169" s="17">
        <v>17565</v>
      </c>
      <c r="AG169" s="17">
        <v>17560</v>
      </c>
      <c r="AH169" s="17">
        <v>6705</v>
      </c>
      <c r="AI169" s="14" t="s">
        <v>43</v>
      </c>
    </row>
    <row r="170" spans="1:35" ht="16.5" customHeight="1">
      <c r="A170">
        <v>4166</v>
      </c>
      <c r="B170" s="12" t="str">
        <f t="shared" si="12"/>
        <v>OverStock</v>
      </c>
      <c r="C170" s="13" t="s">
        <v>178</v>
      </c>
      <c r="D170" s="14" t="s">
        <v>146</v>
      </c>
      <c r="E170" s="15">
        <f t="shared" si="13"/>
        <v>15.9</v>
      </c>
      <c r="F170" s="16">
        <f t="shared" si="14"/>
        <v>15.6</v>
      </c>
      <c r="G170" s="16">
        <f t="shared" si="15"/>
        <v>6.6</v>
      </c>
      <c r="H170" s="16">
        <f t="shared" si="16"/>
        <v>6.5</v>
      </c>
      <c r="I170" s="25" t="str">
        <f>IFERROR(VLOOKUP(C170,#REF!,8,FALSE),"")</f>
        <v/>
      </c>
      <c r="J170" s="17">
        <v>15000</v>
      </c>
      <c r="K170" s="17">
        <v>15000</v>
      </c>
      <c r="L170" s="25" t="str">
        <f>IFERROR(VLOOKUP(C170,#REF!,11,FALSE),"")</f>
        <v/>
      </c>
      <c r="M170" s="17">
        <v>35923</v>
      </c>
      <c r="N170" s="18" t="s">
        <v>147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35923</v>
      </c>
      <c r="W170" s="17">
        <v>0</v>
      </c>
      <c r="X170" s="20">
        <v>50923</v>
      </c>
      <c r="Y170" s="16">
        <v>22.5</v>
      </c>
      <c r="Z170" s="21">
        <v>22.2</v>
      </c>
      <c r="AA170" s="20">
        <v>2262</v>
      </c>
      <c r="AB170" s="17">
        <v>2298</v>
      </c>
      <c r="AC170" s="22">
        <v>1</v>
      </c>
      <c r="AD170" s="23">
        <f t="shared" si="17"/>
        <v>100</v>
      </c>
      <c r="AE170" s="17">
        <v>11640</v>
      </c>
      <c r="AF170" s="17">
        <v>9044</v>
      </c>
      <c r="AG170" s="17">
        <v>14750</v>
      </c>
      <c r="AH170" s="17">
        <v>10820</v>
      </c>
      <c r="AI170" s="14" t="s">
        <v>43</v>
      </c>
    </row>
    <row r="171" spans="1:35" ht="16.5" customHeight="1">
      <c r="A171">
        <v>9177</v>
      </c>
      <c r="B171" s="12" t="str">
        <f t="shared" si="12"/>
        <v>Normal</v>
      </c>
      <c r="C171" s="13" t="s">
        <v>179</v>
      </c>
      <c r="D171" s="14" t="s">
        <v>146</v>
      </c>
      <c r="E171" s="15">
        <f t="shared" si="13"/>
        <v>14.1</v>
      </c>
      <c r="F171" s="16">
        <f t="shared" si="14"/>
        <v>60.1</v>
      </c>
      <c r="G171" s="16">
        <f t="shared" si="15"/>
        <v>0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9500</v>
      </c>
      <c r="N171" s="18" t="s">
        <v>147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6500</v>
      </c>
      <c r="U171" s="17">
        <v>0</v>
      </c>
      <c r="V171" s="17">
        <v>3000</v>
      </c>
      <c r="W171" s="17">
        <v>0</v>
      </c>
      <c r="X171" s="20">
        <v>9500</v>
      </c>
      <c r="Y171" s="16">
        <v>14.1</v>
      </c>
      <c r="Z171" s="21">
        <v>60.1</v>
      </c>
      <c r="AA171" s="20">
        <v>674</v>
      </c>
      <c r="AB171" s="17">
        <v>158</v>
      </c>
      <c r="AC171" s="22">
        <v>0.2</v>
      </c>
      <c r="AD171" s="23">
        <f t="shared" si="17"/>
        <v>50</v>
      </c>
      <c r="AE171" s="17">
        <v>1425</v>
      </c>
      <c r="AF171" s="17">
        <v>0</v>
      </c>
      <c r="AG171" s="17">
        <v>0</v>
      </c>
      <c r="AH171" s="17">
        <v>0</v>
      </c>
      <c r="AI171" s="14" t="s">
        <v>43</v>
      </c>
    </row>
    <row r="172" spans="1:35" ht="16.5" customHeight="1">
      <c r="A172">
        <v>4198</v>
      </c>
      <c r="B172" s="12" t="str">
        <f t="shared" si="12"/>
        <v>OverStock</v>
      </c>
      <c r="C172" s="13" t="s">
        <v>180</v>
      </c>
      <c r="D172" s="14" t="s">
        <v>146</v>
      </c>
      <c r="E172" s="15">
        <f t="shared" si="13"/>
        <v>10.8</v>
      </c>
      <c r="F172" s="16">
        <f t="shared" si="14"/>
        <v>5.5</v>
      </c>
      <c r="G172" s="16">
        <f t="shared" si="15"/>
        <v>19.399999999999999</v>
      </c>
      <c r="H172" s="16">
        <f t="shared" si="16"/>
        <v>9.9</v>
      </c>
      <c r="I172" s="25" t="str">
        <f>IFERROR(VLOOKUP(C172,#REF!,8,FALSE),"")</f>
        <v/>
      </c>
      <c r="J172" s="17">
        <v>500000</v>
      </c>
      <c r="K172" s="17">
        <v>400000</v>
      </c>
      <c r="L172" s="25" t="str">
        <f>IFERROR(VLOOKUP(C172,#REF!,11,FALSE),"")</f>
        <v/>
      </c>
      <c r="M172" s="17">
        <v>279589</v>
      </c>
      <c r="N172" s="18" t="s">
        <v>147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42500</v>
      </c>
      <c r="U172" s="17">
        <v>0</v>
      </c>
      <c r="V172" s="17">
        <v>237089</v>
      </c>
      <c r="W172" s="17">
        <v>0</v>
      </c>
      <c r="X172" s="20">
        <v>779589</v>
      </c>
      <c r="Y172" s="16">
        <v>30.2</v>
      </c>
      <c r="Z172" s="21">
        <v>15.5</v>
      </c>
      <c r="AA172" s="20">
        <v>25778</v>
      </c>
      <c r="AB172" s="17">
        <v>50441</v>
      </c>
      <c r="AC172" s="22">
        <v>2</v>
      </c>
      <c r="AD172" s="23">
        <f t="shared" si="17"/>
        <v>150</v>
      </c>
      <c r="AE172" s="17">
        <v>207167</v>
      </c>
      <c r="AF172" s="17">
        <v>165735</v>
      </c>
      <c r="AG172" s="17">
        <v>201773</v>
      </c>
      <c r="AH172" s="17">
        <v>122599</v>
      </c>
      <c r="AI172" s="14" t="s">
        <v>43</v>
      </c>
    </row>
    <row r="173" spans="1:35" ht="16.5" customHeight="1">
      <c r="A173">
        <v>4225</v>
      </c>
      <c r="B173" s="12" t="str">
        <f t="shared" si="12"/>
        <v>OverStock</v>
      </c>
      <c r="C173" s="13" t="s">
        <v>181</v>
      </c>
      <c r="D173" s="14" t="s">
        <v>146</v>
      </c>
      <c r="E173" s="15">
        <f t="shared" si="13"/>
        <v>11.8</v>
      </c>
      <c r="F173" s="16">
        <f t="shared" si="14"/>
        <v>8</v>
      </c>
      <c r="G173" s="16">
        <f t="shared" si="15"/>
        <v>17.899999999999999</v>
      </c>
      <c r="H173" s="16">
        <f t="shared" si="16"/>
        <v>12.3</v>
      </c>
      <c r="I173" s="25" t="str">
        <f>IFERROR(VLOOKUP(C173,#REF!,8,FALSE),"")</f>
        <v/>
      </c>
      <c r="J173" s="17">
        <v>15000</v>
      </c>
      <c r="K173" s="17">
        <v>15000</v>
      </c>
      <c r="L173" s="25" t="str">
        <f>IFERROR(VLOOKUP(C173,#REF!,11,FALSE),"")</f>
        <v/>
      </c>
      <c r="M173" s="17">
        <v>9849</v>
      </c>
      <c r="N173" s="18" t="s">
        <v>147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7500</v>
      </c>
      <c r="U173" s="17">
        <v>0</v>
      </c>
      <c r="V173" s="17">
        <v>2349</v>
      </c>
      <c r="W173" s="17">
        <v>0</v>
      </c>
      <c r="X173" s="20">
        <v>24849</v>
      </c>
      <c r="Y173" s="16">
        <v>29.7</v>
      </c>
      <c r="Z173" s="21">
        <v>20.3</v>
      </c>
      <c r="AA173" s="20">
        <v>837</v>
      </c>
      <c r="AB173" s="17">
        <v>1224</v>
      </c>
      <c r="AC173" s="22">
        <v>1.5</v>
      </c>
      <c r="AD173" s="23">
        <f t="shared" si="17"/>
        <v>100</v>
      </c>
      <c r="AE173" s="17">
        <v>4880</v>
      </c>
      <c r="AF173" s="17">
        <v>3533</v>
      </c>
      <c r="AG173" s="17">
        <v>7412</v>
      </c>
      <c r="AH173" s="17">
        <v>3505</v>
      </c>
      <c r="AI173" s="14" t="s">
        <v>43</v>
      </c>
    </row>
    <row r="174" spans="1:35" ht="16.5" customHeight="1">
      <c r="A174">
        <v>4194</v>
      </c>
      <c r="B174" s="12" t="str">
        <f t="shared" si="12"/>
        <v>OverStock</v>
      </c>
      <c r="C174" s="13" t="s">
        <v>182</v>
      </c>
      <c r="D174" s="14" t="s">
        <v>146</v>
      </c>
      <c r="E174" s="15">
        <f t="shared" si="13"/>
        <v>11</v>
      </c>
      <c r="F174" s="16">
        <f t="shared" si="14"/>
        <v>9.1</v>
      </c>
      <c r="G174" s="16">
        <f t="shared" si="15"/>
        <v>8.8000000000000007</v>
      </c>
      <c r="H174" s="16">
        <f t="shared" si="16"/>
        <v>7.2</v>
      </c>
      <c r="I174" s="25" t="str">
        <f>IFERROR(VLOOKUP(C174,#REF!,8,FALSE),"")</f>
        <v/>
      </c>
      <c r="J174" s="17">
        <v>140000</v>
      </c>
      <c r="K174" s="17">
        <v>80000</v>
      </c>
      <c r="L174" s="25" t="str">
        <f>IFERROR(VLOOKUP(C174,#REF!,11,FALSE),"")</f>
        <v/>
      </c>
      <c r="M174" s="17">
        <v>175206</v>
      </c>
      <c r="N174" s="18" t="s">
        <v>147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80000</v>
      </c>
      <c r="U174" s="17">
        <v>0</v>
      </c>
      <c r="V174" s="17">
        <v>95206</v>
      </c>
      <c r="W174" s="17">
        <v>0</v>
      </c>
      <c r="X174" s="20">
        <v>315206</v>
      </c>
      <c r="Y174" s="16">
        <v>19.7</v>
      </c>
      <c r="Z174" s="21">
        <v>16.3</v>
      </c>
      <c r="AA174" s="20">
        <v>15961</v>
      </c>
      <c r="AB174" s="17">
        <v>19342</v>
      </c>
      <c r="AC174" s="22">
        <v>1.2</v>
      </c>
      <c r="AD174" s="23">
        <f t="shared" si="17"/>
        <v>100</v>
      </c>
      <c r="AE174" s="17">
        <v>105031</v>
      </c>
      <c r="AF174" s="17">
        <v>51679</v>
      </c>
      <c r="AG174" s="17">
        <v>81905</v>
      </c>
      <c r="AH174" s="17">
        <v>69448</v>
      </c>
      <c r="AI174" s="14" t="s">
        <v>43</v>
      </c>
    </row>
    <row r="175" spans="1:35" ht="16.5" customHeight="1">
      <c r="A175">
        <v>4223</v>
      </c>
      <c r="B175" s="12" t="str">
        <f t="shared" si="12"/>
        <v>OverStock</v>
      </c>
      <c r="C175" s="13" t="s">
        <v>183</v>
      </c>
      <c r="D175" s="14" t="s">
        <v>146</v>
      </c>
      <c r="E175" s="15">
        <f t="shared" si="13"/>
        <v>16.7</v>
      </c>
      <c r="F175" s="16">
        <f t="shared" si="14"/>
        <v>10</v>
      </c>
      <c r="G175" s="16">
        <f t="shared" si="15"/>
        <v>12.3</v>
      </c>
      <c r="H175" s="16">
        <f t="shared" si="16"/>
        <v>7.4</v>
      </c>
      <c r="I175" s="25" t="str">
        <f>IFERROR(VLOOKUP(C175,#REF!,8,FALSE),"")</f>
        <v/>
      </c>
      <c r="J175" s="17">
        <v>2500</v>
      </c>
      <c r="K175" s="17">
        <v>2500</v>
      </c>
      <c r="L175" s="25" t="str">
        <f>IFERROR(VLOOKUP(C175,#REF!,11,FALSE),"")</f>
        <v/>
      </c>
      <c r="M175" s="17">
        <v>3380</v>
      </c>
      <c r="N175" s="18" t="s">
        <v>147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3380</v>
      </c>
      <c r="W175" s="17">
        <v>0</v>
      </c>
      <c r="X175" s="20">
        <v>5880</v>
      </c>
      <c r="Y175" s="16">
        <v>29</v>
      </c>
      <c r="Z175" s="21">
        <v>17.399999999999999</v>
      </c>
      <c r="AA175" s="20">
        <v>203</v>
      </c>
      <c r="AB175" s="17">
        <v>338</v>
      </c>
      <c r="AC175" s="22">
        <v>1.7</v>
      </c>
      <c r="AD175" s="23">
        <f t="shared" si="17"/>
        <v>100</v>
      </c>
      <c r="AE175" s="17">
        <v>1645</v>
      </c>
      <c r="AF175" s="17">
        <v>1400</v>
      </c>
      <c r="AG175" s="17">
        <v>0</v>
      </c>
      <c r="AH175" s="17">
        <v>0</v>
      </c>
      <c r="AI175" s="14" t="s">
        <v>43</v>
      </c>
    </row>
    <row r="176" spans="1:35" ht="16.5" customHeight="1">
      <c r="A176">
        <v>9619</v>
      </c>
      <c r="B176" s="12" t="str">
        <f t="shared" si="12"/>
        <v>OverStock</v>
      </c>
      <c r="C176" s="13" t="s">
        <v>185</v>
      </c>
      <c r="D176" s="14" t="s">
        <v>146</v>
      </c>
      <c r="E176" s="15">
        <f t="shared" si="13"/>
        <v>325.39999999999998</v>
      </c>
      <c r="F176" s="16">
        <f t="shared" si="14"/>
        <v>99.5</v>
      </c>
      <c r="G176" s="16">
        <f t="shared" si="15"/>
        <v>0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77109</v>
      </c>
      <c r="N176" s="18" t="s">
        <v>147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72500</v>
      </c>
      <c r="U176" s="17">
        <v>0</v>
      </c>
      <c r="V176" s="17">
        <v>4609</v>
      </c>
      <c r="W176" s="17">
        <v>0</v>
      </c>
      <c r="X176" s="20">
        <v>77109</v>
      </c>
      <c r="Y176" s="16">
        <v>325.39999999999998</v>
      </c>
      <c r="Z176" s="21">
        <v>99.5</v>
      </c>
      <c r="AA176" s="20">
        <v>237</v>
      </c>
      <c r="AB176" s="17">
        <v>775</v>
      </c>
      <c r="AC176" s="22">
        <v>3.3</v>
      </c>
      <c r="AD176" s="23">
        <f t="shared" si="17"/>
        <v>150</v>
      </c>
      <c r="AE176" s="17">
        <v>3379</v>
      </c>
      <c r="AF176" s="17">
        <v>3143</v>
      </c>
      <c r="AG176" s="17">
        <v>1990</v>
      </c>
      <c r="AH176" s="17">
        <v>1724</v>
      </c>
      <c r="AI176" s="14" t="s">
        <v>43</v>
      </c>
    </row>
    <row r="177" spans="1:35" ht="16.5" customHeight="1">
      <c r="A177">
        <v>4204</v>
      </c>
      <c r="B177" s="12" t="str">
        <f t="shared" si="12"/>
        <v>OverStock</v>
      </c>
      <c r="C177" s="13" t="s">
        <v>190</v>
      </c>
      <c r="D177" s="14" t="s">
        <v>146</v>
      </c>
      <c r="E177" s="15">
        <f t="shared" si="13"/>
        <v>13.3</v>
      </c>
      <c r="F177" s="16">
        <f t="shared" si="14"/>
        <v>6.1</v>
      </c>
      <c r="G177" s="16">
        <f t="shared" si="15"/>
        <v>26.4</v>
      </c>
      <c r="H177" s="16">
        <f t="shared" si="16"/>
        <v>12.1</v>
      </c>
      <c r="I177" s="25" t="str">
        <f>IFERROR(VLOOKUP(C177,#REF!,8,FALSE),"")</f>
        <v/>
      </c>
      <c r="J177" s="17">
        <v>2370000</v>
      </c>
      <c r="K177" s="17">
        <v>1170000</v>
      </c>
      <c r="L177" s="25" t="str">
        <f>IFERROR(VLOOKUP(C177,#REF!,11,FALSE),"")</f>
        <v/>
      </c>
      <c r="M177" s="17">
        <v>1188122</v>
      </c>
      <c r="N177" s="18" t="s">
        <v>147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360000</v>
      </c>
      <c r="U177" s="17">
        <v>0</v>
      </c>
      <c r="V177" s="17">
        <v>828122</v>
      </c>
      <c r="W177" s="17">
        <v>0</v>
      </c>
      <c r="X177" s="20">
        <v>3558122</v>
      </c>
      <c r="Y177" s="16">
        <v>53.1</v>
      </c>
      <c r="Z177" s="21">
        <v>24.3</v>
      </c>
      <c r="AA177" s="20">
        <v>89645</v>
      </c>
      <c r="AB177" s="17">
        <v>195540</v>
      </c>
      <c r="AC177" s="22">
        <v>2.2000000000000002</v>
      </c>
      <c r="AD177" s="23">
        <f t="shared" si="17"/>
        <v>150</v>
      </c>
      <c r="AE177" s="17">
        <v>674928</v>
      </c>
      <c r="AF177" s="17">
        <v>810883</v>
      </c>
      <c r="AG177" s="17">
        <v>819138</v>
      </c>
      <c r="AH177" s="17">
        <v>570880</v>
      </c>
      <c r="AI177" s="14" t="s">
        <v>43</v>
      </c>
    </row>
    <row r="178" spans="1:35" ht="16.5" customHeight="1">
      <c r="A178">
        <v>4149</v>
      </c>
      <c r="B178" s="12" t="str">
        <f t="shared" si="12"/>
        <v>FCST</v>
      </c>
      <c r="C178" s="13" t="s">
        <v>191</v>
      </c>
      <c r="D178" s="14" t="s">
        <v>146</v>
      </c>
      <c r="E178" s="15" t="str">
        <f t="shared" si="13"/>
        <v>前八週無拉料</v>
      </c>
      <c r="F178" s="16">
        <f t="shared" si="14"/>
        <v>0</v>
      </c>
      <c r="G178" s="16" t="str">
        <f t="shared" si="15"/>
        <v>--</v>
      </c>
      <c r="H178" s="16">
        <f t="shared" si="16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0</v>
      </c>
      <c r="N178" s="18" t="s">
        <v>147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0</v>
      </c>
      <c r="Y178" s="16" t="s">
        <v>39</v>
      </c>
      <c r="Z178" s="21">
        <v>0</v>
      </c>
      <c r="AA178" s="20">
        <v>0</v>
      </c>
      <c r="AB178" s="17">
        <v>56</v>
      </c>
      <c r="AC178" s="22" t="s">
        <v>54</v>
      </c>
      <c r="AD178" s="23" t="str">
        <f t="shared" si="17"/>
        <v>F</v>
      </c>
      <c r="AE178" s="17">
        <v>103</v>
      </c>
      <c r="AF178" s="17">
        <v>400</v>
      </c>
      <c r="AG178" s="17">
        <v>350</v>
      </c>
      <c r="AH178" s="17">
        <v>200</v>
      </c>
      <c r="AI178" s="14" t="s">
        <v>43</v>
      </c>
    </row>
    <row r="179" spans="1:35" ht="16.5" customHeight="1">
      <c r="A179">
        <v>5163</v>
      </c>
      <c r="B179" s="12" t="str">
        <f t="shared" si="12"/>
        <v>OverStock</v>
      </c>
      <c r="C179" s="13" t="s">
        <v>192</v>
      </c>
      <c r="D179" s="14" t="s">
        <v>146</v>
      </c>
      <c r="E179" s="15">
        <f t="shared" si="13"/>
        <v>58.2</v>
      </c>
      <c r="F179" s="16">
        <f t="shared" si="14"/>
        <v>7.9</v>
      </c>
      <c r="G179" s="16">
        <f t="shared" si="15"/>
        <v>84.7</v>
      </c>
      <c r="H179" s="16">
        <f t="shared" si="16"/>
        <v>11.5</v>
      </c>
      <c r="I179" s="25" t="str">
        <f>IFERROR(VLOOKUP(C179,#REF!,8,FALSE),"")</f>
        <v/>
      </c>
      <c r="J179" s="17">
        <v>40000</v>
      </c>
      <c r="K179" s="17">
        <v>40000</v>
      </c>
      <c r="L179" s="25" t="str">
        <f>IFERROR(VLOOKUP(C179,#REF!,11,FALSE),"")</f>
        <v/>
      </c>
      <c r="M179" s="17">
        <v>27465</v>
      </c>
      <c r="N179" s="18" t="s">
        <v>147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22500</v>
      </c>
      <c r="U179" s="17">
        <v>0</v>
      </c>
      <c r="V179" s="17">
        <v>4965</v>
      </c>
      <c r="W179" s="17">
        <v>0</v>
      </c>
      <c r="X179" s="20">
        <v>67465</v>
      </c>
      <c r="Y179" s="16">
        <v>142.9</v>
      </c>
      <c r="Z179" s="21">
        <v>19.399999999999999</v>
      </c>
      <c r="AA179" s="20">
        <v>472</v>
      </c>
      <c r="AB179" s="17">
        <v>3478</v>
      </c>
      <c r="AC179" s="22">
        <v>7.4</v>
      </c>
      <c r="AD179" s="23">
        <f t="shared" si="17"/>
        <v>150</v>
      </c>
      <c r="AE179" s="17">
        <v>12141</v>
      </c>
      <c r="AF179" s="17">
        <v>14660</v>
      </c>
      <c r="AG179" s="17">
        <v>13977</v>
      </c>
      <c r="AH179" s="17">
        <v>6573</v>
      </c>
      <c r="AI179" s="14" t="s">
        <v>43</v>
      </c>
    </row>
    <row r="180" spans="1:35" ht="16.5" customHeight="1">
      <c r="A180">
        <v>5162</v>
      </c>
      <c r="B180" s="12" t="str">
        <f t="shared" si="12"/>
        <v>OverStock</v>
      </c>
      <c r="C180" s="13" t="s">
        <v>193</v>
      </c>
      <c r="D180" s="14" t="s">
        <v>146</v>
      </c>
      <c r="E180" s="15">
        <f t="shared" si="13"/>
        <v>10.3</v>
      </c>
      <c r="F180" s="16">
        <f t="shared" si="14"/>
        <v>7.7</v>
      </c>
      <c r="G180" s="16">
        <f t="shared" si="15"/>
        <v>20.2</v>
      </c>
      <c r="H180" s="16">
        <f t="shared" si="16"/>
        <v>15.2</v>
      </c>
      <c r="I180" s="25" t="str">
        <f>IFERROR(VLOOKUP(C180,#REF!,8,FALSE),"")</f>
        <v/>
      </c>
      <c r="J180" s="17">
        <v>300000</v>
      </c>
      <c r="K180" s="17">
        <v>250000</v>
      </c>
      <c r="L180" s="25" t="str">
        <f>IFERROR(VLOOKUP(C180,#REF!,11,FALSE),"")</f>
        <v/>
      </c>
      <c r="M180" s="17">
        <v>152060</v>
      </c>
      <c r="N180" s="18" t="s">
        <v>147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105000</v>
      </c>
      <c r="U180" s="17">
        <v>0</v>
      </c>
      <c r="V180" s="17">
        <v>47060</v>
      </c>
      <c r="W180" s="17">
        <v>0</v>
      </c>
      <c r="X180" s="20">
        <v>452060</v>
      </c>
      <c r="Y180" s="16">
        <v>30.5</v>
      </c>
      <c r="Z180" s="21">
        <v>22.9</v>
      </c>
      <c r="AA180" s="20">
        <v>14823</v>
      </c>
      <c r="AB180" s="17">
        <v>19766</v>
      </c>
      <c r="AC180" s="22">
        <v>1.3</v>
      </c>
      <c r="AD180" s="23">
        <f t="shared" si="17"/>
        <v>100</v>
      </c>
      <c r="AE180" s="17">
        <v>63494</v>
      </c>
      <c r="AF180" s="17">
        <v>98013</v>
      </c>
      <c r="AG180" s="17">
        <v>73163</v>
      </c>
      <c r="AH180" s="17">
        <v>80700</v>
      </c>
      <c r="AI180" s="14" t="s">
        <v>43</v>
      </c>
    </row>
    <row r="181" spans="1:35" ht="16.5" customHeight="1">
      <c r="A181">
        <v>5509</v>
      </c>
      <c r="B181" s="12" t="str">
        <f t="shared" si="12"/>
        <v>FCST</v>
      </c>
      <c r="C181" s="13" t="s">
        <v>194</v>
      </c>
      <c r="D181" s="14" t="s">
        <v>146</v>
      </c>
      <c r="E181" s="15" t="str">
        <f t="shared" si="13"/>
        <v>前八週無拉料</v>
      </c>
      <c r="F181" s="16">
        <f t="shared" si="14"/>
        <v>0.3</v>
      </c>
      <c r="G181" s="16" t="str">
        <f t="shared" si="15"/>
        <v>--</v>
      </c>
      <c r="H181" s="16">
        <f t="shared" si="16"/>
        <v>0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100</v>
      </c>
      <c r="N181" s="18" t="s">
        <v>147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100</v>
      </c>
      <c r="U181" s="17">
        <v>0</v>
      </c>
      <c r="V181" s="17">
        <v>0</v>
      </c>
      <c r="W181" s="17">
        <v>0</v>
      </c>
      <c r="X181" s="20">
        <v>100</v>
      </c>
      <c r="Y181" s="16" t="s">
        <v>39</v>
      </c>
      <c r="Z181" s="21">
        <v>0.3</v>
      </c>
      <c r="AA181" s="20">
        <v>0</v>
      </c>
      <c r="AB181" s="17">
        <v>333</v>
      </c>
      <c r="AC181" s="22" t="s">
        <v>54</v>
      </c>
      <c r="AD181" s="23" t="str">
        <f t="shared" si="17"/>
        <v>F</v>
      </c>
      <c r="AE181" s="17">
        <v>0</v>
      </c>
      <c r="AF181" s="17">
        <v>0</v>
      </c>
      <c r="AG181" s="17">
        <v>3000</v>
      </c>
      <c r="AH181" s="17">
        <v>0</v>
      </c>
      <c r="AI181" s="14" t="s">
        <v>43</v>
      </c>
    </row>
    <row r="182" spans="1:35" ht="16.5" customHeight="1">
      <c r="A182">
        <v>5508</v>
      </c>
      <c r="B182" s="12" t="str">
        <f t="shared" si="12"/>
        <v>OverStock</v>
      </c>
      <c r="C182" s="13" t="s">
        <v>195</v>
      </c>
      <c r="D182" s="14" t="s">
        <v>146</v>
      </c>
      <c r="E182" s="15">
        <f t="shared" si="13"/>
        <v>78.099999999999994</v>
      </c>
      <c r="F182" s="16">
        <f t="shared" si="14"/>
        <v>17.5</v>
      </c>
      <c r="G182" s="16">
        <f t="shared" si="15"/>
        <v>0</v>
      </c>
      <c r="H182" s="16">
        <f t="shared" si="16"/>
        <v>0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10000</v>
      </c>
      <c r="N182" s="18" t="s">
        <v>147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10000</v>
      </c>
      <c r="U182" s="17">
        <v>0</v>
      </c>
      <c r="V182" s="17">
        <v>0</v>
      </c>
      <c r="W182" s="17">
        <v>0</v>
      </c>
      <c r="X182" s="20">
        <v>10000</v>
      </c>
      <c r="Y182" s="16">
        <v>78.099999999999994</v>
      </c>
      <c r="Z182" s="21">
        <v>17.5</v>
      </c>
      <c r="AA182" s="20">
        <v>128</v>
      </c>
      <c r="AB182" s="17">
        <v>570</v>
      </c>
      <c r="AC182" s="22">
        <v>4.5</v>
      </c>
      <c r="AD182" s="23">
        <f t="shared" si="17"/>
        <v>150</v>
      </c>
      <c r="AE182" s="17">
        <v>2612</v>
      </c>
      <c r="AF182" s="17">
        <v>2520</v>
      </c>
      <c r="AG182" s="17">
        <v>505</v>
      </c>
      <c r="AH182" s="17">
        <v>0</v>
      </c>
      <c r="AI182" s="14" t="s">
        <v>43</v>
      </c>
    </row>
    <row r="183" spans="1:35" ht="16.5" customHeight="1">
      <c r="A183">
        <v>5171</v>
      </c>
      <c r="B183" s="12" t="str">
        <f t="shared" si="12"/>
        <v>OverStock</v>
      </c>
      <c r="C183" s="13" t="s">
        <v>197</v>
      </c>
      <c r="D183" s="14" t="s">
        <v>146</v>
      </c>
      <c r="E183" s="15">
        <f t="shared" si="13"/>
        <v>1042.0999999999999</v>
      </c>
      <c r="F183" s="16" t="str">
        <f t="shared" si="14"/>
        <v>--</v>
      </c>
      <c r="G183" s="16">
        <f t="shared" si="15"/>
        <v>0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39600</v>
      </c>
      <c r="N183" s="18" t="s">
        <v>147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39600</v>
      </c>
      <c r="U183" s="17">
        <v>0</v>
      </c>
      <c r="V183" s="17">
        <v>0</v>
      </c>
      <c r="W183" s="17">
        <v>0</v>
      </c>
      <c r="X183" s="20">
        <v>39600</v>
      </c>
      <c r="Y183" s="16">
        <v>1042.0999999999999</v>
      </c>
      <c r="Z183" s="21" t="s">
        <v>39</v>
      </c>
      <c r="AA183" s="20">
        <v>38</v>
      </c>
      <c r="AB183" s="17" t="s">
        <v>39</v>
      </c>
      <c r="AC183" s="22" t="s">
        <v>58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43</v>
      </c>
    </row>
    <row r="184" spans="1:35" ht="16.5" customHeight="1">
      <c r="A184">
        <v>4199</v>
      </c>
      <c r="B184" s="12" t="str">
        <f t="shared" si="12"/>
        <v>OverStock</v>
      </c>
      <c r="C184" s="13" t="s">
        <v>198</v>
      </c>
      <c r="D184" s="14" t="s">
        <v>146</v>
      </c>
      <c r="E184" s="15">
        <f t="shared" si="13"/>
        <v>343.1</v>
      </c>
      <c r="F184" s="16">
        <f t="shared" si="14"/>
        <v>106.7</v>
      </c>
      <c r="G184" s="16">
        <f t="shared" si="15"/>
        <v>0</v>
      </c>
      <c r="H184" s="16">
        <f t="shared" si="16"/>
        <v>0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35000</v>
      </c>
      <c r="N184" s="18" t="s">
        <v>147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35000</v>
      </c>
      <c r="U184" s="17">
        <v>0</v>
      </c>
      <c r="V184" s="17">
        <v>0</v>
      </c>
      <c r="W184" s="17">
        <v>0</v>
      </c>
      <c r="X184" s="20">
        <v>35000</v>
      </c>
      <c r="Y184" s="16">
        <v>343.1</v>
      </c>
      <c r="Z184" s="21">
        <v>106.7</v>
      </c>
      <c r="AA184" s="20">
        <v>102</v>
      </c>
      <c r="AB184" s="17">
        <v>328</v>
      </c>
      <c r="AC184" s="22">
        <v>3.2</v>
      </c>
      <c r="AD184" s="23">
        <f t="shared" si="17"/>
        <v>150</v>
      </c>
      <c r="AE184" s="17">
        <v>1898</v>
      </c>
      <c r="AF184" s="17">
        <v>1050</v>
      </c>
      <c r="AG184" s="17">
        <v>3150</v>
      </c>
      <c r="AH184" s="17">
        <v>0</v>
      </c>
      <c r="AI184" s="14" t="s">
        <v>43</v>
      </c>
    </row>
    <row r="185" spans="1:35" ht="16.5" customHeight="1">
      <c r="A185">
        <v>5172</v>
      </c>
      <c r="B185" s="12" t="str">
        <f t="shared" si="12"/>
        <v>ZeroZero</v>
      </c>
      <c r="C185" s="13" t="s">
        <v>199</v>
      </c>
      <c r="D185" s="14" t="s">
        <v>146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5000</v>
      </c>
      <c r="K185" s="17">
        <v>5000</v>
      </c>
      <c r="L185" s="25" t="str">
        <f>IFERROR(VLOOKUP(C185,#REF!,11,FALSE),"")</f>
        <v/>
      </c>
      <c r="M185" s="17">
        <v>0</v>
      </c>
      <c r="N185" s="18" t="s">
        <v>147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0</v>
      </c>
      <c r="X185" s="20">
        <v>5000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58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43</v>
      </c>
    </row>
    <row r="186" spans="1:35" ht="16.5" customHeight="1">
      <c r="A186">
        <v>4169</v>
      </c>
      <c r="B186" s="12" t="str">
        <f t="shared" si="12"/>
        <v>OverStock</v>
      </c>
      <c r="C186" s="13" t="s">
        <v>200</v>
      </c>
      <c r="D186" s="14" t="s">
        <v>146</v>
      </c>
      <c r="E186" s="15">
        <f t="shared" si="13"/>
        <v>67.599999999999994</v>
      </c>
      <c r="F186" s="16">
        <f t="shared" si="14"/>
        <v>46.6</v>
      </c>
      <c r="G186" s="16">
        <f t="shared" si="15"/>
        <v>0</v>
      </c>
      <c r="H186" s="16">
        <f t="shared" si="16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7035</v>
      </c>
      <c r="N186" s="18" t="s">
        <v>147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4700</v>
      </c>
      <c r="U186" s="17">
        <v>0</v>
      </c>
      <c r="V186" s="17">
        <v>2335</v>
      </c>
      <c r="W186" s="17">
        <v>0</v>
      </c>
      <c r="X186" s="20">
        <v>7035</v>
      </c>
      <c r="Y186" s="16">
        <v>67.599999999999994</v>
      </c>
      <c r="Z186" s="21">
        <v>46.6</v>
      </c>
      <c r="AA186" s="20">
        <v>104</v>
      </c>
      <c r="AB186" s="17">
        <v>151</v>
      </c>
      <c r="AC186" s="22">
        <v>1.5</v>
      </c>
      <c r="AD186" s="23">
        <f t="shared" si="17"/>
        <v>100</v>
      </c>
      <c r="AE186" s="17">
        <v>160</v>
      </c>
      <c r="AF186" s="17">
        <v>950</v>
      </c>
      <c r="AG186" s="17">
        <v>2250</v>
      </c>
      <c r="AH186" s="17">
        <v>300</v>
      </c>
      <c r="AI186" s="14" t="s">
        <v>43</v>
      </c>
    </row>
    <row r="187" spans="1:35" ht="16.5" customHeight="1">
      <c r="A187">
        <v>4167</v>
      </c>
      <c r="B187" s="12" t="str">
        <f t="shared" si="12"/>
        <v>OverStock</v>
      </c>
      <c r="C187" s="13" t="s">
        <v>203</v>
      </c>
      <c r="D187" s="14" t="s">
        <v>146</v>
      </c>
      <c r="E187" s="15">
        <f t="shared" si="13"/>
        <v>312.5</v>
      </c>
      <c r="F187" s="16">
        <f t="shared" si="14"/>
        <v>17.5</v>
      </c>
      <c r="G187" s="16">
        <f t="shared" si="15"/>
        <v>0</v>
      </c>
      <c r="H187" s="16">
        <f t="shared" si="16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5000</v>
      </c>
      <c r="N187" s="18" t="s">
        <v>147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2500</v>
      </c>
      <c r="U187" s="17">
        <v>0</v>
      </c>
      <c r="V187" s="17">
        <v>2500</v>
      </c>
      <c r="W187" s="17">
        <v>0</v>
      </c>
      <c r="X187" s="20">
        <v>5000</v>
      </c>
      <c r="Y187" s="16">
        <v>312.5</v>
      </c>
      <c r="Z187" s="21">
        <v>17.5</v>
      </c>
      <c r="AA187" s="20">
        <v>16</v>
      </c>
      <c r="AB187" s="17">
        <v>286</v>
      </c>
      <c r="AC187" s="22">
        <v>17.899999999999999</v>
      </c>
      <c r="AD187" s="23">
        <f t="shared" si="17"/>
        <v>150</v>
      </c>
      <c r="AE187" s="17">
        <v>70</v>
      </c>
      <c r="AF187" s="17">
        <v>2500</v>
      </c>
      <c r="AG187" s="17">
        <v>39</v>
      </c>
      <c r="AH187" s="17">
        <v>17</v>
      </c>
      <c r="AI187" s="14" t="s">
        <v>43</v>
      </c>
    </row>
    <row r="188" spans="1:35" ht="16.5" customHeight="1">
      <c r="A188">
        <v>4170</v>
      </c>
      <c r="B188" s="12" t="str">
        <f t="shared" si="12"/>
        <v>OverStock</v>
      </c>
      <c r="C188" s="13" t="s">
        <v>204</v>
      </c>
      <c r="D188" s="14" t="s">
        <v>146</v>
      </c>
      <c r="E188" s="15">
        <f t="shared" si="13"/>
        <v>13.1</v>
      </c>
      <c r="F188" s="16">
        <f t="shared" si="14"/>
        <v>7.5</v>
      </c>
      <c r="G188" s="16">
        <f t="shared" si="15"/>
        <v>8.4</v>
      </c>
      <c r="H188" s="16">
        <f t="shared" si="16"/>
        <v>4.8</v>
      </c>
      <c r="I188" s="25" t="str">
        <f>IFERROR(VLOOKUP(C188,#REF!,8,FALSE),"")</f>
        <v/>
      </c>
      <c r="J188" s="17">
        <v>10000</v>
      </c>
      <c r="K188" s="17">
        <v>10000</v>
      </c>
      <c r="L188" s="25" t="str">
        <f>IFERROR(VLOOKUP(C188,#REF!,11,FALSE),"")</f>
        <v/>
      </c>
      <c r="M188" s="17">
        <v>15557</v>
      </c>
      <c r="N188" s="18" t="s">
        <v>147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7500</v>
      </c>
      <c r="U188" s="17">
        <v>0</v>
      </c>
      <c r="V188" s="17">
        <v>8057</v>
      </c>
      <c r="W188" s="17">
        <v>0</v>
      </c>
      <c r="X188" s="20">
        <v>25557</v>
      </c>
      <c r="Y188" s="16">
        <v>21.4</v>
      </c>
      <c r="Z188" s="21">
        <v>12.3</v>
      </c>
      <c r="AA188" s="20">
        <v>1192</v>
      </c>
      <c r="AB188" s="17">
        <v>2073</v>
      </c>
      <c r="AC188" s="22">
        <v>1.7</v>
      </c>
      <c r="AD188" s="23">
        <f t="shared" si="17"/>
        <v>100</v>
      </c>
      <c r="AE188" s="17">
        <v>9117</v>
      </c>
      <c r="AF188" s="17">
        <v>7140</v>
      </c>
      <c r="AG188" s="17">
        <v>6192</v>
      </c>
      <c r="AH188" s="17">
        <v>9500</v>
      </c>
      <c r="AI188" s="14" t="s">
        <v>43</v>
      </c>
    </row>
    <row r="189" spans="1:35" ht="16.5" customHeight="1">
      <c r="A189">
        <v>4171</v>
      </c>
      <c r="B189" s="12" t="str">
        <f t="shared" si="12"/>
        <v>OverStock</v>
      </c>
      <c r="C189" s="13" t="s">
        <v>206</v>
      </c>
      <c r="D189" s="14" t="s">
        <v>146</v>
      </c>
      <c r="E189" s="15">
        <f t="shared" si="13"/>
        <v>6000</v>
      </c>
      <c r="F189" s="16">
        <f t="shared" si="14"/>
        <v>33.5</v>
      </c>
      <c r="G189" s="16">
        <f t="shared" si="15"/>
        <v>0</v>
      </c>
      <c r="H189" s="16">
        <f t="shared" si="16"/>
        <v>0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6000</v>
      </c>
      <c r="N189" s="18" t="s">
        <v>147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3000</v>
      </c>
      <c r="U189" s="17">
        <v>0</v>
      </c>
      <c r="V189" s="17">
        <v>3000</v>
      </c>
      <c r="W189" s="17">
        <v>0</v>
      </c>
      <c r="X189" s="20">
        <v>6000</v>
      </c>
      <c r="Y189" s="16">
        <v>6000</v>
      </c>
      <c r="Z189" s="21">
        <v>33.5</v>
      </c>
      <c r="AA189" s="20">
        <v>1</v>
      </c>
      <c r="AB189" s="17">
        <v>179</v>
      </c>
      <c r="AC189" s="22">
        <v>179</v>
      </c>
      <c r="AD189" s="23">
        <f t="shared" si="17"/>
        <v>150</v>
      </c>
      <c r="AE189" s="17">
        <v>1208</v>
      </c>
      <c r="AF189" s="17">
        <v>400</v>
      </c>
      <c r="AG189" s="17">
        <v>808</v>
      </c>
      <c r="AH189" s="17">
        <v>400</v>
      </c>
      <c r="AI189" s="14" t="s">
        <v>43</v>
      </c>
    </row>
    <row r="190" spans="1:35" ht="16.5" customHeight="1">
      <c r="A190">
        <v>4172</v>
      </c>
      <c r="B190" s="12" t="str">
        <f t="shared" si="12"/>
        <v>OverStock</v>
      </c>
      <c r="C190" s="13" t="s">
        <v>210</v>
      </c>
      <c r="D190" s="14" t="s">
        <v>146</v>
      </c>
      <c r="E190" s="15">
        <f t="shared" si="13"/>
        <v>4.5999999999999996</v>
      </c>
      <c r="F190" s="16">
        <f t="shared" si="14"/>
        <v>1.3</v>
      </c>
      <c r="G190" s="16">
        <f t="shared" si="15"/>
        <v>24.9</v>
      </c>
      <c r="H190" s="16">
        <f t="shared" si="16"/>
        <v>7.3</v>
      </c>
      <c r="I190" s="25" t="str">
        <f>IFERROR(VLOOKUP(C190,#REF!,8,FALSE),"")</f>
        <v/>
      </c>
      <c r="J190" s="17">
        <v>10000</v>
      </c>
      <c r="K190" s="17">
        <v>10000</v>
      </c>
      <c r="L190" s="25" t="str">
        <f>IFERROR(VLOOKUP(C190,#REF!,11,FALSE),"")</f>
        <v/>
      </c>
      <c r="M190" s="17">
        <v>1825</v>
      </c>
      <c r="N190" s="18" t="s">
        <v>147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1825</v>
      </c>
      <c r="W190" s="17">
        <v>0</v>
      </c>
      <c r="X190" s="20">
        <v>11825</v>
      </c>
      <c r="Y190" s="16">
        <v>29.5</v>
      </c>
      <c r="Z190" s="21">
        <v>8.6999999999999993</v>
      </c>
      <c r="AA190" s="20">
        <v>401</v>
      </c>
      <c r="AB190" s="17">
        <v>1365</v>
      </c>
      <c r="AC190" s="22">
        <v>3.4</v>
      </c>
      <c r="AD190" s="23">
        <f t="shared" si="17"/>
        <v>150</v>
      </c>
      <c r="AE190" s="17">
        <v>4076</v>
      </c>
      <c r="AF190" s="17">
        <v>3940</v>
      </c>
      <c r="AG190" s="17">
        <v>4269</v>
      </c>
      <c r="AH190" s="17">
        <v>1000</v>
      </c>
      <c r="AI190" s="14" t="s">
        <v>43</v>
      </c>
    </row>
    <row r="191" spans="1:35" ht="16.5" customHeight="1">
      <c r="A191">
        <v>8779</v>
      </c>
      <c r="B191" s="12" t="str">
        <f t="shared" si="12"/>
        <v>FCST</v>
      </c>
      <c r="C191" s="13" t="s">
        <v>211</v>
      </c>
      <c r="D191" s="14" t="s">
        <v>146</v>
      </c>
      <c r="E191" s="15" t="str">
        <f t="shared" si="13"/>
        <v>前八週無拉料</v>
      </c>
      <c r="F191" s="16">
        <f t="shared" si="14"/>
        <v>138.9</v>
      </c>
      <c r="G191" s="16" t="str">
        <f t="shared" si="15"/>
        <v>--</v>
      </c>
      <c r="H191" s="16">
        <f t="shared" si="16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5000</v>
      </c>
      <c r="N191" s="18" t="s">
        <v>147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5000</v>
      </c>
      <c r="U191" s="17">
        <v>0</v>
      </c>
      <c r="V191" s="17">
        <v>0</v>
      </c>
      <c r="W191" s="17">
        <v>0</v>
      </c>
      <c r="X191" s="20">
        <v>5000</v>
      </c>
      <c r="Y191" s="16" t="s">
        <v>39</v>
      </c>
      <c r="Z191" s="21">
        <v>138.9</v>
      </c>
      <c r="AA191" s="20">
        <v>0</v>
      </c>
      <c r="AB191" s="17">
        <v>36</v>
      </c>
      <c r="AC191" s="22" t="s">
        <v>54</v>
      </c>
      <c r="AD191" s="23" t="str">
        <f t="shared" si="17"/>
        <v>F</v>
      </c>
      <c r="AE191" s="17">
        <v>0</v>
      </c>
      <c r="AF191" s="17">
        <v>20</v>
      </c>
      <c r="AG191" s="17">
        <v>600</v>
      </c>
      <c r="AH191" s="17">
        <v>490</v>
      </c>
      <c r="AI191" s="14" t="s">
        <v>43</v>
      </c>
    </row>
    <row r="192" spans="1:35" ht="16.5" customHeight="1">
      <c r="A192">
        <v>5506</v>
      </c>
      <c r="B192" s="12" t="str">
        <f t="shared" si="12"/>
        <v>OverStock</v>
      </c>
      <c r="C192" s="13" t="s">
        <v>213</v>
      </c>
      <c r="D192" s="14" t="s">
        <v>146</v>
      </c>
      <c r="E192" s="15">
        <f t="shared" si="13"/>
        <v>4966.8</v>
      </c>
      <c r="F192" s="16">
        <f t="shared" si="14"/>
        <v>25.5</v>
      </c>
      <c r="G192" s="16">
        <f t="shared" si="15"/>
        <v>0</v>
      </c>
      <c r="H192" s="16">
        <f t="shared" si="16"/>
        <v>0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19867</v>
      </c>
      <c r="N192" s="18" t="s">
        <v>147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10010</v>
      </c>
      <c r="U192" s="17">
        <v>0</v>
      </c>
      <c r="V192" s="17">
        <v>9857</v>
      </c>
      <c r="W192" s="17">
        <v>0</v>
      </c>
      <c r="X192" s="20">
        <v>19867</v>
      </c>
      <c r="Y192" s="16">
        <v>4966.8</v>
      </c>
      <c r="Z192" s="21">
        <v>25.5</v>
      </c>
      <c r="AA192" s="20">
        <v>4</v>
      </c>
      <c r="AB192" s="17">
        <v>780</v>
      </c>
      <c r="AC192" s="22">
        <v>195</v>
      </c>
      <c r="AD192" s="23">
        <f t="shared" si="17"/>
        <v>150</v>
      </c>
      <c r="AE192" s="17">
        <v>1980</v>
      </c>
      <c r="AF192" s="17">
        <v>800</v>
      </c>
      <c r="AG192" s="17">
        <v>5639</v>
      </c>
      <c r="AH192" s="17">
        <v>1200</v>
      </c>
      <c r="AI192" s="14" t="s">
        <v>43</v>
      </c>
    </row>
    <row r="193" spans="1:35" ht="16.5" customHeight="1">
      <c r="A193">
        <v>4675</v>
      </c>
      <c r="B193" s="12" t="str">
        <f t="shared" si="12"/>
        <v>Normal</v>
      </c>
      <c r="C193" s="13" t="s">
        <v>214</v>
      </c>
      <c r="D193" s="14" t="s">
        <v>146</v>
      </c>
      <c r="E193" s="15">
        <f t="shared" si="13"/>
        <v>9</v>
      </c>
      <c r="F193" s="16">
        <f t="shared" si="14"/>
        <v>8.3000000000000007</v>
      </c>
      <c r="G193" s="16">
        <f t="shared" si="15"/>
        <v>3</v>
      </c>
      <c r="H193" s="16">
        <f t="shared" si="16"/>
        <v>2.8</v>
      </c>
      <c r="I193" s="25" t="str">
        <f>IFERROR(VLOOKUP(C193,#REF!,8,FALSE),"")</f>
        <v/>
      </c>
      <c r="J193" s="17">
        <v>18000</v>
      </c>
      <c r="K193" s="17">
        <v>18000</v>
      </c>
      <c r="L193" s="25" t="str">
        <f>IFERROR(VLOOKUP(C193,#REF!,11,FALSE),"")</f>
        <v/>
      </c>
      <c r="M193" s="17">
        <v>53331</v>
      </c>
      <c r="N193" s="18" t="s">
        <v>147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33000</v>
      </c>
      <c r="U193" s="17">
        <v>0</v>
      </c>
      <c r="V193" s="17">
        <v>20331</v>
      </c>
      <c r="W193" s="17">
        <v>0</v>
      </c>
      <c r="X193" s="20">
        <v>71331</v>
      </c>
      <c r="Y193" s="16">
        <v>12.1</v>
      </c>
      <c r="Z193" s="21">
        <v>11.1</v>
      </c>
      <c r="AA193" s="20">
        <v>5903</v>
      </c>
      <c r="AB193" s="17">
        <v>6403</v>
      </c>
      <c r="AC193" s="22">
        <v>1.1000000000000001</v>
      </c>
      <c r="AD193" s="23">
        <f t="shared" si="17"/>
        <v>100</v>
      </c>
      <c r="AE193" s="17">
        <v>17649</v>
      </c>
      <c r="AF193" s="17">
        <v>38420</v>
      </c>
      <c r="AG193" s="17">
        <v>14816</v>
      </c>
      <c r="AH193" s="17">
        <v>35050</v>
      </c>
      <c r="AI193" s="14" t="s">
        <v>43</v>
      </c>
    </row>
    <row r="194" spans="1:35" ht="16.5" customHeight="1">
      <c r="A194">
        <v>4203</v>
      </c>
      <c r="B194" s="12" t="str">
        <f t="shared" si="12"/>
        <v>OverStock</v>
      </c>
      <c r="C194" s="13" t="s">
        <v>216</v>
      </c>
      <c r="D194" s="14" t="s">
        <v>146</v>
      </c>
      <c r="E194" s="15">
        <f t="shared" si="13"/>
        <v>18.3</v>
      </c>
      <c r="F194" s="16">
        <f t="shared" si="14"/>
        <v>6.7</v>
      </c>
      <c r="G194" s="16">
        <f t="shared" si="15"/>
        <v>33.200000000000003</v>
      </c>
      <c r="H194" s="16">
        <f t="shared" si="16"/>
        <v>12.2</v>
      </c>
      <c r="I194" s="25" t="str">
        <f>IFERROR(VLOOKUP(C194,#REF!,8,FALSE),"")</f>
        <v/>
      </c>
      <c r="J194" s="17">
        <v>780000</v>
      </c>
      <c r="K194" s="17">
        <v>540000</v>
      </c>
      <c r="L194" s="25" t="str">
        <f>IFERROR(VLOOKUP(C194,#REF!,11,FALSE),"")</f>
        <v/>
      </c>
      <c r="M194" s="17">
        <v>429280</v>
      </c>
      <c r="N194" s="18" t="s">
        <v>147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189000</v>
      </c>
      <c r="U194" s="17">
        <v>0</v>
      </c>
      <c r="V194" s="17">
        <v>240280</v>
      </c>
      <c r="W194" s="17">
        <v>0</v>
      </c>
      <c r="X194" s="20">
        <v>1209280</v>
      </c>
      <c r="Y194" s="16">
        <v>51.5</v>
      </c>
      <c r="Z194" s="21">
        <v>18.899999999999999</v>
      </c>
      <c r="AA194" s="20">
        <v>23502</v>
      </c>
      <c r="AB194" s="17">
        <v>63972</v>
      </c>
      <c r="AC194" s="22">
        <v>2.7</v>
      </c>
      <c r="AD194" s="23">
        <f t="shared" si="17"/>
        <v>150</v>
      </c>
      <c r="AE194" s="17">
        <v>227607</v>
      </c>
      <c r="AF194" s="17">
        <v>248203</v>
      </c>
      <c r="AG194" s="17">
        <v>274017</v>
      </c>
      <c r="AH194" s="17">
        <v>159993</v>
      </c>
      <c r="AI194" s="14" t="s">
        <v>43</v>
      </c>
    </row>
    <row r="195" spans="1:35" ht="16.5" customHeight="1">
      <c r="A195">
        <v>5507</v>
      </c>
      <c r="B195" s="12" t="str">
        <f t="shared" si="12"/>
        <v>Normal</v>
      </c>
      <c r="C195" s="13" t="s">
        <v>217</v>
      </c>
      <c r="D195" s="14" t="s">
        <v>146</v>
      </c>
      <c r="E195" s="15">
        <f t="shared" si="13"/>
        <v>0</v>
      </c>
      <c r="F195" s="16" t="str">
        <f t="shared" si="14"/>
        <v>--</v>
      </c>
      <c r="G195" s="16">
        <f t="shared" si="15"/>
        <v>0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0</v>
      </c>
      <c r="N195" s="18" t="s">
        <v>147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0</v>
      </c>
      <c r="Y195" s="16">
        <v>0</v>
      </c>
      <c r="Z195" s="21" t="s">
        <v>39</v>
      </c>
      <c r="AA195" s="20">
        <v>375</v>
      </c>
      <c r="AB195" s="17" t="s">
        <v>39</v>
      </c>
      <c r="AC195" s="22" t="s">
        <v>58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43</v>
      </c>
    </row>
    <row r="196" spans="1:35" ht="16.5" customHeight="1">
      <c r="A196">
        <v>5504</v>
      </c>
      <c r="B196" s="12" t="str">
        <f t="shared" ref="B196:B259" si="18">IF(OR(AA196=0,LEN(AA196)=0)*OR(AB196=0,LEN(AB196)=0),IF(X196&gt;0,"ZeroZero","None"),IF(IF(LEN(Y196)=0,0,Y196)&gt;16,"OverStock",IF(AA196=0,"FCST","Normal")))</f>
        <v>FCST</v>
      </c>
      <c r="C196" s="13" t="s">
        <v>218</v>
      </c>
      <c r="D196" s="14" t="s">
        <v>146</v>
      </c>
      <c r="E196" s="15" t="str">
        <f t="shared" ref="E196:E259" si="19">IF(AA196=0,"前八週無拉料",ROUND(M196/AA196,1))</f>
        <v>前八週無拉料</v>
      </c>
      <c r="F196" s="16">
        <f t="shared" ref="F196:F259" si="20">IF(OR(AB196=0,LEN(AB196)=0),"--",ROUND(M196/AB196,1))</f>
        <v>7768</v>
      </c>
      <c r="G196" s="16" t="str">
        <f t="shared" ref="G196:G259" si="21">IF(AA196=0,"--",ROUND(J196/AA196,1))</f>
        <v>--</v>
      </c>
      <c r="H196" s="16">
        <f t="shared" ref="H196:H259" si="22">IF(OR(AB196=0,LEN(AB196)=0),"--",ROUND(J196/AB196,1))</f>
        <v>0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7768</v>
      </c>
      <c r="N196" s="18" t="s">
        <v>147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6000</v>
      </c>
      <c r="U196" s="17">
        <v>0</v>
      </c>
      <c r="V196" s="17">
        <v>1768</v>
      </c>
      <c r="W196" s="17">
        <v>0</v>
      </c>
      <c r="X196" s="20">
        <v>7768</v>
      </c>
      <c r="Y196" s="16" t="s">
        <v>39</v>
      </c>
      <c r="Z196" s="21">
        <v>7768</v>
      </c>
      <c r="AA196" s="20">
        <v>0</v>
      </c>
      <c r="AB196" s="17">
        <v>1</v>
      </c>
      <c r="AC196" s="22" t="s">
        <v>54</v>
      </c>
      <c r="AD196" s="23" t="str">
        <f t="shared" ref="AD196:AD259" si="23">IF($AC196="E","E",IF($AC196="F","F",IF($AC196&lt;0.5,50,IF($AC196&lt;2,100,150))))</f>
        <v>F</v>
      </c>
      <c r="AE196" s="17">
        <v>10</v>
      </c>
      <c r="AF196" s="17">
        <v>0</v>
      </c>
      <c r="AG196" s="17">
        <v>0</v>
      </c>
      <c r="AH196" s="17">
        <v>0</v>
      </c>
      <c r="AI196" s="14" t="s">
        <v>43</v>
      </c>
    </row>
    <row r="197" spans="1:35" ht="16.5" customHeight="1">
      <c r="A197">
        <v>5510</v>
      </c>
      <c r="B197" s="12" t="str">
        <f t="shared" si="18"/>
        <v>OverStock</v>
      </c>
      <c r="C197" s="13" t="s">
        <v>219</v>
      </c>
      <c r="D197" s="14" t="s">
        <v>146</v>
      </c>
      <c r="E197" s="15">
        <f t="shared" si="19"/>
        <v>105.3</v>
      </c>
      <c r="F197" s="16">
        <f t="shared" si="20"/>
        <v>40.299999999999997</v>
      </c>
      <c r="G197" s="16">
        <f t="shared" si="21"/>
        <v>0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1896</v>
      </c>
      <c r="N197" s="18" t="s">
        <v>147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1896</v>
      </c>
      <c r="W197" s="17">
        <v>0</v>
      </c>
      <c r="X197" s="20">
        <v>1896</v>
      </c>
      <c r="Y197" s="16">
        <v>105.3</v>
      </c>
      <c r="Z197" s="21">
        <v>40.299999999999997</v>
      </c>
      <c r="AA197" s="20">
        <v>18</v>
      </c>
      <c r="AB197" s="17">
        <v>47</v>
      </c>
      <c r="AC197" s="22">
        <v>2.6</v>
      </c>
      <c r="AD197" s="23">
        <f t="shared" si="23"/>
        <v>150</v>
      </c>
      <c r="AE197" s="17">
        <v>180</v>
      </c>
      <c r="AF197" s="17">
        <v>240</v>
      </c>
      <c r="AG197" s="17">
        <v>0</v>
      </c>
      <c r="AH197" s="17">
        <v>0</v>
      </c>
      <c r="AI197" s="14" t="s">
        <v>43</v>
      </c>
    </row>
    <row r="198" spans="1:35" ht="16.5" customHeight="1">
      <c r="A198">
        <v>5515</v>
      </c>
      <c r="B198" s="12" t="str">
        <f t="shared" si="18"/>
        <v>FCST</v>
      </c>
      <c r="C198" s="13" t="s">
        <v>220</v>
      </c>
      <c r="D198" s="14" t="s">
        <v>146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0</v>
      </c>
      <c r="N198" s="18" t="s">
        <v>147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0</v>
      </c>
      <c r="Y198" s="16" t="s">
        <v>39</v>
      </c>
      <c r="Z198" s="21">
        <v>0</v>
      </c>
      <c r="AA198" s="20">
        <v>0</v>
      </c>
      <c r="AB198" s="17">
        <v>30</v>
      </c>
      <c r="AC198" s="22" t="s">
        <v>54</v>
      </c>
      <c r="AD198" s="23" t="str">
        <f t="shared" si="23"/>
        <v>F</v>
      </c>
      <c r="AE198" s="17">
        <v>31</v>
      </c>
      <c r="AF198" s="17">
        <v>235</v>
      </c>
      <c r="AG198" s="17">
        <v>0</v>
      </c>
      <c r="AH198" s="17">
        <v>0</v>
      </c>
      <c r="AI198" s="14" t="s">
        <v>43</v>
      </c>
    </row>
    <row r="199" spans="1:35" ht="16.5" customHeight="1">
      <c r="A199">
        <v>8770</v>
      </c>
      <c r="B199" s="12" t="str">
        <f t="shared" si="18"/>
        <v>FCST</v>
      </c>
      <c r="C199" s="13" t="s">
        <v>225</v>
      </c>
      <c r="D199" s="14" t="s">
        <v>146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0</v>
      </c>
      <c r="N199" s="18" t="s">
        <v>147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0</v>
      </c>
      <c r="Y199" s="16" t="s">
        <v>39</v>
      </c>
      <c r="Z199" s="21">
        <v>0</v>
      </c>
      <c r="AA199" s="20">
        <v>0</v>
      </c>
      <c r="AB199" s="17">
        <v>1722</v>
      </c>
      <c r="AC199" s="22" t="s">
        <v>54</v>
      </c>
      <c r="AD199" s="23" t="str">
        <f t="shared" si="23"/>
        <v>F</v>
      </c>
      <c r="AE199" s="17">
        <v>15500</v>
      </c>
      <c r="AF199" s="17">
        <v>0</v>
      </c>
      <c r="AG199" s="17">
        <v>0</v>
      </c>
      <c r="AH199" s="17">
        <v>0</v>
      </c>
      <c r="AI199" s="14" t="s">
        <v>43</v>
      </c>
    </row>
    <row r="200" spans="1:35" ht="16.5" customHeight="1">
      <c r="A200">
        <v>5512</v>
      </c>
      <c r="B200" s="12" t="str">
        <f t="shared" si="18"/>
        <v>FCST</v>
      </c>
      <c r="C200" s="13" t="s">
        <v>226</v>
      </c>
      <c r="D200" s="14" t="s">
        <v>146</v>
      </c>
      <c r="E200" s="15" t="str">
        <f t="shared" si="19"/>
        <v>前八週無拉料</v>
      </c>
      <c r="F200" s="16">
        <f t="shared" si="20"/>
        <v>19</v>
      </c>
      <c r="G200" s="16" t="str">
        <f t="shared" si="21"/>
        <v>--</v>
      </c>
      <c r="H200" s="16">
        <f t="shared" si="22"/>
        <v>6.6</v>
      </c>
      <c r="I200" s="25" t="str">
        <f>IFERROR(VLOOKUP(C200,#REF!,8,FALSE),"")</f>
        <v/>
      </c>
      <c r="J200" s="17">
        <v>6000</v>
      </c>
      <c r="K200" s="17">
        <v>6000</v>
      </c>
      <c r="L200" s="25" t="str">
        <f>IFERROR(VLOOKUP(C200,#REF!,11,FALSE),"")</f>
        <v/>
      </c>
      <c r="M200" s="17">
        <v>17300</v>
      </c>
      <c r="N200" s="18" t="s">
        <v>147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15000</v>
      </c>
      <c r="U200" s="17">
        <v>0</v>
      </c>
      <c r="V200" s="17">
        <v>2300</v>
      </c>
      <c r="W200" s="17">
        <v>0</v>
      </c>
      <c r="X200" s="20">
        <v>23300</v>
      </c>
      <c r="Y200" s="16" t="s">
        <v>39</v>
      </c>
      <c r="Z200" s="21">
        <v>25.6</v>
      </c>
      <c r="AA200" s="20">
        <v>0</v>
      </c>
      <c r="AB200" s="17">
        <v>910</v>
      </c>
      <c r="AC200" s="22" t="s">
        <v>54</v>
      </c>
      <c r="AD200" s="23" t="str">
        <f t="shared" si="23"/>
        <v>F</v>
      </c>
      <c r="AE200" s="17">
        <v>636</v>
      </c>
      <c r="AF200" s="17">
        <v>7557</v>
      </c>
      <c r="AG200" s="17">
        <v>1200</v>
      </c>
      <c r="AH200" s="17">
        <v>600</v>
      </c>
      <c r="AI200" s="14" t="s">
        <v>43</v>
      </c>
    </row>
    <row r="201" spans="1:35" ht="16.5" customHeight="1">
      <c r="A201">
        <v>5503</v>
      </c>
      <c r="B201" s="12" t="str">
        <f t="shared" si="18"/>
        <v>None</v>
      </c>
      <c r="C201" s="13" t="s">
        <v>228</v>
      </c>
      <c r="D201" s="14" t="s">
        <v>146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0</v>
      </c>
      <c r="N201" s="18" t="s">
        <v>147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0</v>
      </c>
      <c r="Y201" s="16" t="s">
        <v>39</v>
      </c>
      <c r="Z201" s="21" t="s">
        <v>39</v>
      </c>
      <c r="AA201" s="20">
        <v>0</v>
      </c>
      <c r="AB201" s="17">
        <v>0</v>
      </c>
      <c r="AC201" s="22" t="s">
        <v>58</v>
      </c>
      <c r="AD201" s="23" t="str">
        <f t="shared" si="23"/>
        <v>E</v>
      </c>
      <c r="AE201" s="17">
        <v>0</v>
      </c>
      <c r="AF201" s="17">
        <v>0</v>
      </c>
      <c r="AG201" s="17">
        <v>0</v>
      </c>
      <c r="AH201" s="17">
        <v>0</v>
      </c>
      <c r="AI201" s="14" t="s">
        <v>43</v>
      </c>
    </row>
    <row r="202" spans="1:35" ht="16.5" customHeight="1">
      <c r="A202">
        <v>8778</v>
      </c>
      <c r="B202" s="12" t="str">
        <f t="shared" si="18"/>
        <v>FCST</v>
      </c>
      <c r="C202" s="13" t="s">
        <v>233</v>
      </c>
      <c r="D202" s="14" t="s">
        <v>146</v>
      </c>
      <c r="E202" s="15" t="str">
        <f t="shared" si="19"/>
        <v>前八週無拉料</v>
      </c>
      <c r="F202" s="16">
        <f t="shared" si="20"/>
        <v>70.900000000000006</v>
      </c>
      <c r="G202" s="16" t="str">
        <f t="shared" si="21"/>
        <v>--</v>
      </c>
      <c r="H202" s="16">
        <f t="shared" si="22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4750</v>
      </c>
      <c r="N202" s="18" t="s">
        <v>147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4750</v>
      </c>
      <c r="U202" s="17">
        <v>0</v>
      </c>
      <c r="V202" s="17">
        <v>0</v>
      </c>
      <c r="W202" s="17">
        <v>0</v>
      </c>
      <c r="X202" s="20">
        <v>4750</v>
      </c>
      <c r="Y202" s="16" t="s">
        <v>39</v>
      </c>
      <c r="Z202" s="21">
        <v>70.900000000000006</v>
      </c>
      <c r="AA202" s="20">
        <v>0</v>
      </c>
      <c r="AB202" s="17">
        <v>67</v>
      </c>
      <c r="AC202" s="22" t="s">
        <v>54</v>
      </c>
      <c r="AD202" s="23" t="str">
        <f t="shared" si="23"/>
        <v>F</v>
      </c>
      <c r="AE202" s="17">
        <v>360</v>
      </c>
      <c r="AF202" s="17">
        <v>240</v>
      </c>
      <c r="AG202" s="17">
        <v>0</v>
      </c>
      <c r="AH202" s="17">
        <v>0</v>
      </c>
      <c r="AI202" s="14" t="s">
        <v>43</v>
      </c>
    </row>
    <row r="203" spans="1:35" ht="16.5" customHeight="1">
      <c r="A203">
        <v>6471</v>
      </c>
      <c r="B203" s="12" t="str">
        <f t="shared" si="18"/>
        <v>OverStock</v>
      </c>
      <c r="C203" s="13" t="s">
        <v>234</v>
      </c>
      <c r="D203" s="14" t="s">
        <v>146</v>
      </c>
      <c r="E203" s="15">
        <f t="shared" si="19"/>
        <v>8.1999999999999993</v>
      </c>
      <c r="F203" s="16">
        <f t="shared" si="20"/>
        <v>7.3</v>
      </c>
      <c r="G203" s="16">
        <f t="shared" si="21"/>
        <v>34.5</v>
      </c>
      <c r="H203" s="16">
        <f t="shared" si="22"/>
        <v>30.9</v>
      </c>
      <c r="I203" s="25" t="str">
        <f>IFERROR(VLOOKUP(C203,#REF!,8,FALSE),"")</f>
        <v/>
      </c>
      <c r="J203" s="17">
        <v>27500</v>
      </c>
      <c r="K203" s="17">
        <v>17500</v>
      </c>
      <c r="L203" s="25" t="str">
        <f>IFERROR(VLOOKUP(C203,#REF!,11,FALSE),"")</f>
        <v/>
      </c>
      <c r="M203" s="17">
        <v>6525</v>
      </c>
      <c r="N203" s="18" t="s">
        <v>147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2500</v>
      </c>
      <c r="U203" s="17">
        <v>0</v>
      </c>
      <c r="V203" s="17">
        <v>4025</v>
      </c>
      <c r="W203" s="17">
        <v>0</v>
      </c>
      <c r="X203" s="20">
        <v>34025</v>
      </c>
      <c r="Y203" s="16">
        <v>42.7</v>
      </c>
      <c r="Z203" s="21">
        <v>38.299999999999997</v>
      </c>
      <c r="AA203" s="20">
        <v>797</v>
      </c>
      <c r="AB203" s="17">
        <v>889</v>
      </c>
      <c r="AC203" s="22">
        <v>1.1000000000000001</v>
      </c>
      <c r="AD203" s="23">
        <f t="shared" si="23"/>
        <v>100</v>
      </c>
      <c r="AE203" s="17">
        <v>0</v>
      </c>
      <c r="AF203" s="17">
        <v>8000</v>
      </c>
      <c r="AG203" s="17">
        <v>0</v>
      </c>
      <c r="AH203" s="17">
        <v>0</v>
      </c>
      <c r="AI203" s="14" t="s">
        <v>43</v>
      </c>
    </row>
    <row r="204" spans="1:35" ht="16.5" customHeight="1">
      <c r="A204">
        <v>4152</v>
      </c>
      <c r="B204" s="12" t="str">
        <f t="shared" si="18"/>
        <v>OverStock</v>
      </c>
      <c r="C204" s="13" t="s">
        <v>235</v>
      </c>
      <c r="D204" s="14" t="s">
        <v>146</v>
      </c>
      <c r="E204" s="15">
        <f t="shared" si="19"/>
        <v>6.8</v>
      </c>
      <c r="F204" s="16">
        <f t="shared" si="20"/>
        <v>5.0999999999999996</v>
      </c>
      <c r="G204" s="16">
        <f t="shared" si="21"/>
        <v>10.5</v>
      </c>
      <c r="H204" s="16">
        <f t="shared" si="22"/>
        <v>7.8</v>
      </c>
      <c r="I204" s="25" t="str">
        <f>IFERROR(VLOOKUP(C204,#REF!,8,FALSE),"")</f>
        <v/>
      </c>
      <c r="J204" s="17">
        <v>85000</v>
      </c>
      <c r="K204" s="17">
        <v>60000</v>
      </c>
      <c r="L204" s="25" t="str">
        <f>IFERROR(VLOOKUP(C204,#REF!,11,FALSE),"")</f>
        <v/>
      </c>
      <c r="M204" s="17">
        <v>55166</v>
      </c>
      <c r="N204" s="18" t="s">
        <v>147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15000</v>
      </c>
      <c r="U204" s="17">
        <v>0</v>
      </c>
      <c r="V204" s="17">
        <v>40166</v>
      </c>
      <c r="W204" s="17">
        <v>0</v>
      </c>
      <c r="X204" s="20">
        <v>140166</v>
      </c>
      <c r="Y204" s="16">
        <v>17.3</v>
      </c>
      <c r="Z204" s="21">
        <v>12.9</v>
      </c>
      <c r="AA204" s="20">
        <v>8115</v>
      </c>
      <c r="AB204" s="17">
        <v>10836</v>
      </c>
      <c r="AC204" s="22">
        <v>1.3</v>
      </c>
      <c r="AD204" s="23">
        <f t="shared" si="23"/>
        <v>100</v>
      </c>
      <c r="AE204" s="17">
        <v>44544</v>
      </c>
      <c r="AF204" s="17">
        <v>43988</v>
      </c>
      <c r="AG204" s="17">
        <v>35755</v>
      </c>
      <c r="AH204" s="17">
        <v>24572</v>
      </c>
      <c r="AI204" s="14" t="s">
        <v>43</v>
      </c>
    </row>
    <row r="205" spans="1:35" ht="16.5" customHeight="1">
      <c r="A205">
        <v>5167</v>
      </c>
      <c r="B205" s="12" t="str">
        <f t="shared" si="18"/>
        <v>OverStock</v>
      </c>
      <c r="C205" s="13" t="s">
        <v>237</v>
      </c>
      <c r="D205" s="14" t="s">
        <v>146</v>
      </c>
      <c r="E205" s="15">
        <f t="shared" si="19"/>
        <v>11.9</v>
      </c>
      <c r="F205" s="16">
        <f t="shared" si="20"/>
        <v>6.1</v>
      </c>
      <c r="G205" s="16">
        <f t="shared" si="21"/>
        <v>26.4</v>
      </c>
      <c r="H205" s="16">
        <f t="shared" si="22"/>
        <v>13.6</v>
      </c>
      <c r="I205" s="25" t="str">
        <f>IFERROR(VLOOKUP(C205,#REF!,8,FALSE),"")</f>
        <v/>
      </c>
      <c r="J205" s="17">
        <v>230000</v>
      </c>
      <c r="K205" s="17">
        <v>170000</v>
      </c>
      <c r="L205" s="25" t="str">
        <f>IFERROR(VLOOKUP(C205,#REF!,11,FALSE),"")</f>
        <v/>
      </c>
      <c r="M205" s="17">
        <v>103811</v>
      </c>
      <c r="N205" s="18" t="s">
        <v>147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60000</v>
      </c>
      <c r="U205" s="17">
        <v>0</v>
      </c>
      <c r="V205" s="17">
        <v>43811</v>
      </c>
      <c r="W205" s="17">
        <v>0</v>
      </c>
      <c r="X205" s="20">
        <v>333811</v>
      </c>
      <c r="Y205" s="16">
        <v>38.299999999999997</v>
      </c>
      <c r="Z205" s="21">
        <v>19.7</v>
      </c>
      <c r="AA205" s="20">
        <v>8725</v>
      </c>
      <c r="AB205" s="17">
        <v>16907</v>
      </c>
      <c r="AC205" s="22">
        <v>1.9</v>
      </c>
      <c r="AD205" s="23">
        <f t="shared" si="23"/>
        <v>100</v>
      </c>
      <c r="AE205" s="17">
        <v>61777</v>
      </c>
      <c r="AF205" s="17">
        <v>63822</v>
      </c>
      <c r="AG205" s="17">
        <v>96592</v>
      </c>
      <c r="AH205" s="17">
        <v>52081</v>
      </c>
      <c r="AI205" s="14" t="s">
        <v>43</v>
      </c>
    </row>
    <row r="206" spans="1:35" ht="16.5" customHeight="1">
      <c r="A206">
        <v>5165</v>
      </c>
      <c r="B206" s="12" t="str">
        <f t="shared" si="18"/>
        <v>OverStock</v>
      </c>
      <c r="C206" s="13" t="s">
        <v>238</v>
      </c>
      <c r="D206" s="14" t="s">
        <v>146</v>
      </c>
      <c r="E206" s="15">
        <f t="shared" si="19"/>
        <v>15.5</v>
      </c>
      <c r="F206" s="16">
        <f t="shared" si="20"/>
        <v>10.6</v>
      </c>
      <c r="G206" s="16">
        <f t="shared" si="21"/>
        <v>10.7</v>
      </c>
      <c r="H206" s="16">
        <f t="shared" si="22"/>
        <v>7.3</v>
      </c>
      <c r="I206" s="25" t="str">
        <f>IFERROR(VLOOKUP(C206,#REF!,8,FALSE),"")</f>
        <v/>
      </c>
      <c r="J206" s="17">
        <v>20000</v>
      </c>
      <c r="K206" s="17">
        <v>20000</v>
      </c>
      <c r="L206" s="25" t="str">
        <f>IFERROR(VLOOKUP(C206,#REF!,11,FALSE),"")</f>
        <v/>
      </c>
      <c r="M206" s="17">
        <v>29139</v>
      </c>
      <c r="N206" s="18" t="s">
        <v>147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20000</v>
      </c>
      <c r="U206" s="17">
        <v>0</v>
      </c>
      <c r="V206" s="17">
        <v>9139</v>
      </c>
      <c r="W206" s="17">
        <v>0</v>
      </c>
      <c r="X206" s="20">
        <v>49139</v>
      </c>
      <c r="Y206" s="16">
        <v>26.2</v>
      </c>
      <c r="Z206" s="21">
        <v>17.899999999999999</v>
      </c>
      <c r="AA206" s="20">
        <v>1875</v>
      </c>
      <c r="AB206" s="17">
        <v>2744</v>
      </c>
      <c r="AC206" s="22">
        <v>1.5</v>
      </c>
      <c r="AD206" s="23">
        <f t="shared" si="23"/>
        <v>100</v>
      </c>
      <c r="AE206" s="17">
        <v>15758</v>
      </c>
      <c r="AF206" s="17">
        <v>7330</v>
      </c>
      <c r="AG206" s="17">
        <v>11478</v>
      </c>
      <c r="AH206" s="17">
        <v>11495</v>
      </c>
      <c r="AI206" s="14" t="s">
        <v>43</v>
      </c>
    </row>
    <row r="207" spans="1:35" ht="16.5" customHeight="1">
      <c r="A207">
        <v>5501</v>
      </c>
      <c r="B207" s="12" t="str">
        <f t="shared" si="18"/>
        <v>OverStock</v>
      </c>
      <c r="C207" s="13" t="s">
        <v>239</v>
      </c>
      <c r="D207" s="14" t="s">
        <v>146</v>
      </c>
      <c r="E207" s="15">
        <f t="shared" si="19"/>
        <v>10.7</v>
      </c>
      <c r="F207" s="16">
        <f t="shared" si="20"/>
        <v>11.6</v>
      </c>
      <c r="G207" s="16">
        <f t="shared" si="21"/>
        <v>6.2</v>
      </c>
      <c r="H207" s="16">
        <f t="shared" si="22"/>
        <v>6.8</v>
      </c>
      <c r="I207" s="25" t="str">
        <f>IFERROR(VLOOKUP(C207,#REF!,8,FALSE),"")</f>
        <v/>
      </c>
      <c r="J207" s="17">
        <v>70000</v>
      </c>
      <c r="K207" s="17">
        <v>70000</v>
      </c>
      <c r="L207" s="25" t="str">
        <f>IFERROR(VLOOKUP(C207,#REF!,11,FALSE),"")</f>
        <v/>
      </c>
      <c r="M207" s="17">
        <v>120170</v>
      </c>
      <c r="N207" s="18" t="s">
        <v>147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90000</v>
      </c>
      <c r="U207" s="17">
        <v>0</v>
      </c>
      <c r="V207" s="17">
        <v>30170</v>
      </c>
      <c r="W207" s="17">
        <v>0</v>
      </c>
      <c r="X207" s="20">
        <v>190170</v>
      </c>
      <c r="Y207" s="16">
        <v>16.899999999999999</v>
      </c>
      <c r="Z207" s="21">
        <v>18.399999999999999</v>
      </c>
      <c r="AA207" s="20">
        <v>11256</v>
      </c>
      <c r="AB207" s="17">
        <v>10324</v>
      </c>
      <c r="AC207" s="22">
        <v>0.9</v>
      </c>
      <c r="AD207" s="23">
        <f t="shared" si="23"/>
        <v>100</v>
      </c>
      <c r="AE207" s="17">
        <v>33536</v>
      </c>
      <c r="AF207" s="17">
        <v>21616</v>
      </c>
      <c r="AG207" s="17">
        <v>84127</v>
      </c>
      <c r="AH207" s="17">
        <v>43309</v>
      </c>
      <c r="AI207" s="14" t="s">
        <v>43</v>
      </c>
    </row>
    <row r="208" spans="1:35" ht="16.5" customHeight="1">
      <c r="A208">
        <v>8780</v>
      </c>
      <c r="B208" s="12" t="str">
        <f t="shared" si="18"/>
        <v>None</v>
      </c>
      <c r="C208" s="13" t="s">
        <v>240</v>
      </c>
      <c r="D208" s="14" t="s">
        <v>146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0</v>
      </c>
      <c r="N208" s="18" t="s">
        <v>147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58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43</v>
      </c>
    </row>
    <row r="209" spans="1:35" ht="16.5" customHeight="1">
      <c r="A209">
        <v>5516</v>
      </c>
      <c r="B209" s="12" t="str">
        <f t="shared" si="18"/>
        <v>FCST</v>
      </c>
      <c r="C209" s="13" t="s">
        <v>241</v>
      </c>
      <c r="D209" s="14" t="s">
        <v>146</v>
      </c>
      <c r="E209" s="15" t="str">
        <f t="shared" si="19"/>
        <v>前八週無拉料</v>
      </c>
      <c r="F209" s="16">
        <f t="shared" si="20"/>
        <v>9.8000000000000007</v>
      </c>
      <c r="G209" s="16" t="str">
        <f t="shared" si="21"/>
        <v>--</v>
      </c>
      <c r="H209" s="16">
        <f t="shared" si="22"/>
        <v>0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5000</v>
      </c>
      <c r="N209" s="18" t="s">
        <v>147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5000</v>
      </c>
      <c r="U209" s="17">
        <v>0</v>
      </c>
      <c r="V209" s="17">
        <v>0</v>
      </c>
      <c r="W209" s="17">
        <v>0</v>
      </c>
      <c r="X209" s="20">
        <v>5000</v>
      </c>
      <c r="Y209" s="16" t="s">
        <v>39</v>
      </c>
      <c r="Z209" s="21">
        <v>9.8000000000000007</v>
      </c>
      <c r="AA209" s="20">
        <v>0</v>
      </c>
      <c r="AB209" s="17">
        <v>510</v>
      </c>
      <c r="AC209" s="22" t="s">
        <v>54</v>
      </c>
      <c r="AD209" s="23" t="str">
        <f t="shared" si="23"/>
        <v>F</v>
      </c>
      <c r="AE209" s="17">
        <v>2070</v>
      </c>
      <c r="AF209" s="17">
        <v>1520</v>
      </c>
      <c r="AG209" s="17">
        <v>1000</v>
      </c>
      <c r="AH209" s="17">
        <v>0</v>
      </c>
      <c r="AI209" s="14" t="s">
        <v>43</v>
      </c>
    </row>
    <row r="210" spans="1:35" ht="16.5" customHeight="1">
      <c r="A210">
        <v>8497</v>
      </c>
      <c r="B210" s="12" t="str">
        <f t="shared" si="18"/>
        <v>FCST</v>
      </c>
      <c r="C210" s="13" t="s">
        <v>242</v>
      </c>
      <c r="D210" s="14" t="s">
        <v>146</v>
      </c>
      <c r="E210" s="15" t="str">
        <f t="shared" si="19"/>
        <v>前八週無拉料</v>
      </c>
      <c r="F210" s="16">
        <f t="shared" si="20"/>
        <v>428.6</v>
      </c>
      <c r="G210" s="16" t="str">
        <f t="shared" si="21"/>
        <v>--</v>
      </c>
      <c r="H210" s="16">
        <f t="shared" si="22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3000</v>
      </c>
      <c r="N210" s="18" t="s">
        <v>147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3000</v>
      </c>
      <c r="U210" s="17">
        <v>0</v>
      </c>
      <c r="V210" s="17">
        <v>0</v>
      </c>
      <c r="W210" s="17">
        <v>0</v>
      </c>
      <c r="X210" s="20">
        <v>3000</v>
      </c>
      <c r="Y210" s="16" t="s">
        <v>39</v>
      </c>
      <c r="Z210" s="21">
        <v>428.6</v>
      </c>
      <c r="AA210" s="20">
        <v>0</v>
      </c>
      <c r="AB210" s="17">
        <v>7</v>
      </c>
      <c r="AC210" s="22" t="s">
        <v>54</v>
      </c>
      <c r="AD210" s="23" t="str">
        <f t="shared" si="23"/>
        <v>F</v>
      </c>
      <c r="AE210" s="17">
        <v>0</v>
      </c>
      <c r="AF210" s="17">
        <v>0</v>
      </c>
      <c r="AG210" s="17">
        <v>60</v>
      </c>
      <c r="AH210" s="17">
        <v>30</v>
      </c>
      <c r="AI210" s="14" t="s">
        <v>43</v>
      </c>
    </row>
    <row r="211" spans="1:35" ht="16.5" customHeight="1">
      <c r="A211">
        <v>5164</v>
      </c>
      <c r="B211" s="12" t="str">
        <f t="shared" si="18"/>
        <v>FCST</v>
      </c>
      <c r="C211" s="13" t="s">
        <v>243</v>
      </c>
      <c r="D211" s="14" t="s">
        <v>146</v>
      </c>
      <c r="E211" s="15" t="str">
        <f t="shared" si="19"/>
        <v>前八週無拉料</v>
      </c>
      <c r="F211" s="16">
        <f t="shared" si="20"/>
        <v>94.9</v>
      </c>
      <c r="G211" s="16" t="str">
        <f t="shared" si="21"/>
        <v>--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8257</v>
      </c>
      <c r="N211" s="18" t="s">
        <v>147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3890</v>
      </c>
      <c r="U211" s="17">
        <v>0</v>
      </c>
      <c r="V211" s="17">
        <v>4367</v>
      </c>
      <c r="W211" s="17">
        <v>0</v>
      </c>
      <c r="X211" s="20">
        <v>8257</v>
      </c>
      <c r="Y211" s="16" t="s">
        <v>39</v>
      </c>
      <c r="Z211" s="21">
        <v>94.9</v>
      </c>
      <c r="AA211" s="20">
        <v>0</v>
      </c>
      <c r="AB211" s="17">
        <v>87</v>
      </c>
      <c r="AC211" s="22" t="s">
        <v>54</v>
      </c>
      <c r="AD211" s="23" t="str">
        <f t="shared" si="23"/>
        <v>F</v>
      </c>
      <c r="AE211" s="17">
        <v>560</v>
      </c>
      <c r="AF211" s="17">
        <v>220</v>
      </c>
      <c r="AG211" s="17">
        <v>350</v>
      </c>
      <c r="AH211" s="17">
        <v>200</v>
      </c>
      <c r="AI211" s="14" t="s">
        <v>43</v>
      </c>
    </row>
    <row r="212" spans="1:35" ht="16.5" customHeight="1">
      <c r="A212">
        <v>9157</v>
      </c>
      <c r="B212" s="12" t="str">
        <f t="shared" si="18"/>
        <v>OverStock</v>
      </c>
      <c r="C212" s="13" t="s">
        <v>244</v>
      </c>
      <c r="D212" s="14" t="s">
        <v>146</v>
      </c>
      <c r="E212" s="15">
        <f t="shared" si="19"/>
        <v>36</v>
      </c>
      <c r="F212" s="16">
        <f t="shared" si="20"/>
        <v>8</v>
      </c>
      <c r="G212" s="16">
        <f t="shared" si="21"/>
        <v>48</v>
      </c>
      <c r="H212" s="16">
        <f t="shared" si="22"/>
        <v>10.7</v>
      </c>
      <c r="I212" s="25" t="str">
        <f>IFERROR(VLOOKUP(C212,#REF!,8,FALSE),"")</f>
        <v/>
      </c>
      <c r="J212" s="17">
        <v>30000</v>
      </c>
      <c r="K212" s="17">
        <v>30000</v>
      </c>
      <c r="L212" s="25" t="str">
        <f>IFERROR(VLOOKUP(C212,#REF!,11,FALSE),"")</f>
        <v/>
      </c>
      <c r="M212" s="17">
        <v>22500</v>
      </c>
      <c r="N212" s="18" t="s">
        <v>147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22500</v>
      </c>
      <c r="U212" s="17">
        <v>0</v>
      </c>
      <c r="V212" s="17">
        <v>0</v>
      </c>
      <c r="W212" s="17">
        <v>0</v>
      </c>
      <c r="X212" s="20">
        <v>52500</v>
      </c>
      <c r="Y212" s="16">
        <v>84</v>
      </c>
      <c r="Z212" s="21">
        <v>18.7</v>
      </c>
      <c r="AA212" s="20">
        <v>625</v>
      </c>
      <c r="AB212" s="17">
        <v>2804</v>
      </c>
      <c r="AC212" s="22">
        <v>4.5</v>
      </c>
      <c r="AD212" s="23">
        <f t="shared" si="23"/>
        <v>150</v>
      </c>
      <c r="AE212" s="17">
        <v>8736</v>
      </c>
      <c r="AF212" s="17">
        <v>15504</v>
      </c>
      <c r="AG212" s="17">
        <v>10000</v>
      </c>
      <c r="AH212" s="17">
        <v>0</v>
      </c>
      <c r="AI212" s="14" t="s">
        <v>43</v>
      </c>
    </row>
    <row r="213" spans="1:35" ht="16.5" customHeight="1">
      <c r="A213">
        <v>5502</v>
      </c>
      <c r="B213" s="12" t="str">
        <f t="shared" si="18"/>
        <v>OverStock</v>
      </c>
      <c r="C213" s="13" t="s">
        <v>245</v>
      </c>
      <c r="D213" s="14" t="s">
        <v>146</v>
      </c>
      <c r="E213" s="15">
        <f t="shared" si="19"/>
        <v>8.6</v>
      </c>
      <c r="F213" s="16">
        <f t="shared" si="20"/>
        <v>3.8</v>
      </c>
      <c r="G213" s="16">
        <f t="shared" si="21"/>
        <v>21.6</v>
      </c>
      <c r="H213" s="16">
        <f t="shared" si="22"/>
        <v>9.4</v>
      </c>
      <c r="I213" s="25" t="str">
        <f>IFERROR(VLOOKUP(C213,#REF!,8,FALSE),"")</f>
        <v/>
      </c>
      <c r="J213" s="17">
        <v>500000</v>
      </c>
      <c r="K213" s="17">
        <v>500000</v>
      </c>
      <c r="L213" s="25" t="str">
        <f>IFERROR(VLOOKUP(C213,#REF!,11,FALSE),"")</f>
        <v/>
      </c>
      <c r="M213" s="17">
        <v>200000</v>
      </c>
      <c r="N213" s="18" t="s">
        <v>147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200000</v>
      </c>
      <c r="U213" s="17">
        <v>0</v>
      </c>
      <c r="V213" s="17">
        <v>0</v>
      </c>
      <c r="W213" s="17">
        <v>0</v>
      </c>
      <c r="X213" s="20">
        <v>700000</v>
      </c>
      <c r="Y213" s="16">
        <v>30.3</v>
      </c>
      <c r="Z213" s="21">
        <v>13.2</v>
      </c>
      <c r="AA213" s="20">
        <v>23125</v>
      </c>
      <c r="AB213" s="17">
        <v>53070</v>
      </c>
      <c r="AC213" s="22">
        <v>2.2999999999999998</v>
      </c>
      <c r="AD213" s="23">
        <f t="shared" si="23"/>
        <v>150</v>
      </c>
      <c r="AE213" s="17">
        <v>193509</v>
      </c>
      <c r="AF213" s="17">
        <v>232440</v>
      </c>
      <c r="AG213" s="17">
        <v>120280</v>
      </c>
      <c r="AH213" s="17">
        <v>0</v>
      </c>
      <c r="AI213" s="14" t="s">
        <v>43</v>
      </c>
    </row>
    <row r="214" spans="1:35" ht="16.5" customHeight="1">
      <c r="A214">
        <v>6460</v>
      </c>
      <c r="B214" s="12" t="str">
        <f t="shared" si="18"/>
        <v>OverStock</v>
      </c>
      <c r="C214" s="13" t="s">
        <v>246</v>
      </c>
      <c r="D214" s="14" t="s">
        <v>146</v>
      </c>
      <c r="E214" s="15">
        <f t="shared" si="19"/>
        <v>24</v>
      </c>
      <c r="F214" s="16">
        <f t="shared" si="20"/>
        <v>7.6</v>
      </c>
      <c r="G214" s="16">
        <f t="shared" si="21"/>
        <v>48</v>
      </c>
      <c r="H214" s="16">
        <f t="shared" si="22"/>
        <v>15.3</v>
      </c>
      <c r="I214" s="25" t="str">
        <f>IFERROR(VLOOKUP(C214,#REF!,8,FALSE),"")</f>
        <v/>
      </c>
      <c r="J214" s="17">
        <v>30000</v>
      </c>
      <c r="K214" s="17">
        <v>20000</v>
      </c>
      <c r="L214" s="25" t="str">
        <f>IFERROR(VLOOKUP(C214,#REF!,11,FALSE),"")</f>
        <v/>
      </c>
      <c r="M214" s="17">
        <v>15000</v>
      </c>
      <c r="N214" s="18" t="s">
        <v>147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15000</v>
      </c>
      <c r="U214" s="17">
        <v>0</v>
      </c>
      <c r="V214" s="17">
        <v>0</v>
      </c>
      <c r="W214" s="17">
        <v>0</v>
      </c>
      <c r="X214" s="20">
        <v>45000</v>
      </c>
      <c r="Y214" s="16">
        <v>72</v>
      </c>
      <c r="Z214" s="21">
        <v>22.9</v>
      </c>
      <c r="AA214" s="20">
        <v>625</v>
      </c>
      <c r="AB214" s="17">
        <v>1962</v>
      </c>
      <c r="AC214" s="22">
        <v>3.1</v>
      </c>
      <c r="AD214" s="23">
        <f t="shared" si="23"/>
        <v>150</v>
      </c>
      <c r="AE214" s="17">
        <v>11062</v>
      </c>
      <c r="AF214" s="17">
        <v>6600</v>
      </c>
      <c r="AG214" s="17">
        <v>0</v>
      </c>
      <c r="AH214" s="17">
        <v>0</v>
      </c>
      <c r="AI214" s="14" t="s">
        <v>43</v>
      </c>
    </row>
    <row r="215" spans="1:35" ht="16.5" customHeight="1">
      <c r="A215">
        <v>5517</v>
      </c>
      <c r="B215" s="12" t="str">
        <f t="shared" si="18"/>
        <v>OverStock</v>
      </c>
      <c r="C215" s="13" t="s">
        <v>248</v>
      </c>
      <c r="D215" s="14" t="s">
        <v>146</v>
      </c>
      <c r="E215" s="15">
        <f t="shared" si="19"/>
        <v>4</v>
      </c>
      <c r="F215" s="16">
        <f t="shared" si="20"/>
        <v>7.5</v>
      </c>
      <c r="G215" s="16">
        <f t="shared" si="21"/>
        <v>21.3</v>
      </c>
      <c r="H215" s="16">
        <f t="shared" si="22"/>
        <v>39.799999999999997</v>
      </c>
      <c r="I215" s="25" t="str">
        <f>IFERROR(VLOOKUP(C215,#REF!,8,FALSE),"")</f>
        <v/>
      </c>
      <c r="J215" s="17">
        <v>40000</v>
      </c>
      <c r="K215" s="17">
        <v>25000</v>
      </c>
      <c r="L215" s="25" t="str">
        <f>IFERROR(VLOOKUP(C215,#REF!,11,FALSE),"")</f>
        <v/>
      </c>
      <c r="M215" s="17">
        <v>7500</v>
      </c>
      <c r="N215" s="18" t="s">
        <v>147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7500</v>
      </c>
      <c r="U215" s="17">
        <v>0</v>
      </c>
      <c r="V215" s="17">
        <v>0</v>
      </c>
      <c r="W215" s="17">
        <v>0</v>
      </c>
      <c r="X215" s="20">
        <v>47500</v>
      </c>
      <c r="Y215" s="16">
        <v>25.3</v>
      </c>
      <c r="Z215" s="21">
        <v>47.2</v>
      </c>
      <c r="AA215" s="20">
        <v>1875</v>
      </c>
      <c r="AB215" s="17">
        <v>1006</v>
      </c>
      <c r="AC215" s="22">
        <v>0.5</v>
      </c>
      <c r="AD215" s="23">
        <f t="shared" si="23"/>
        <v>100</v>
      </c>
      <c r="AE215" s="17">
        <v>5420</v>
      </c>
      <c r="AF215" s="17">
        <v>3630</v>
      </c>
      <c r="AG215" s="17">
        <v>2500</v>
      </c>
      <c r="AH215" s="17">
        <v>0</v>
      </c>
      <c r="AI215" s="14" t="s">
        <v>43</v>
      </c>
    </row>
    <row r="216" spans="1:35" ht="16.5" customHeight="1">
      <c r="A216">
        <v>5166</v>
      </c>
      <c r="B216" s="12" t="str">
        <f t="shared" si="18"/>
        <v>Normal</v>
      </c>
      <c r="C216" s="13" t="s">
        <v>249</v>
      </c>
      <c r="D216" s="14" t="s">
        <v>146</v>
      </c>
      <c r="E216" s="15">
        <f t="shared" si="19"/>
        <v>0.1</v>
      </c>
      <c r="F216" s="16">
        <f t="shared" si="20"/>
        <v>0.3</v>
      </c>
      <c r="G216" s="16">
        <f t="shared" si="21"/>
        <v>6.4</v>
      </c>
      <c r="H216" s="16">
        <f t="shared" si="22"/>
        <v>13.6</v>
      </c>
      <c r="I216" s="25" t="str">
        <f>IFERROR(VLOOKUP(C216,#REF!,8,FALSE),"")</f>
        <v/>
      </c>
      <c r="J216" s="17">
        <v>70000</v>
      </c>
      <c r="K216" s="17">
        <v>70000</v>
      </c>
      <c r="L216" s="25" t="str">
        <f>IFERROR(VLOOKUP(C216,#REF!,11,FALSE),"")</f>
        <v/>
      </c>
      <c r="M216" s="17">
        <v>1550</v>
      </c>
      <c r="N216" s="18" t="s">
        <v>147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1550</v>
      </c>
      <c r="U216" s="17">
        <v>0</v>
      </c>
      <c r="V216" s="17">
        <v>0</v>
      </c>
      <c r="W216" s="17">
        <v>0</v>
      </c>
      <c r="X216" s="20">
        <v>71550</v>
      </c>
      <c r="Y216" s="16">
        <v>6.5</v>
      </c>
      <c r="Z216" s="21">
        <v>13.9</v>
      </c>
      <c r="AA216" s="20">
        <v>10938</v>
      </c>
      <c r="AB216" s="17">
        <v>5146</v>
      </c>
      <c r="AC216" s="22">
        <v>0.5</v>
      </c>
      <c r="AD216" s="23">
        <f t="shared" si="23"/>
        <v>100</v>
      </c>
      <c r="AE216" s="17">
        <v>31266</v>
      </c>
      <c r="AF216" s="17">
        <v>10050</v>
      </c>
      <c r="AG216" s="17">
        <v>5000</v>
      </c>
      <c r="AH216" s="17">
        <v>0</v>
      </c>
      <c r="AI216" s="14" t="s">
        <v>43</v>
      </c>
    </row>
    <row r="217" spans="1:35" ht="16.5" customHeight="1">
      <c r="A217">
        <v>5161</v>
      </c>
      <c r="B217" s="12" t="str">
        <f t="shared" si="18"/>
        <v>None</v>
      </c>
      <c r="C217" s="13" t="s">
        <v>250</v>
      </c>
      <c r="D217" s="14" t="s">
        <v>146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0</v>
      </c>
      <c r="N217" s="18" t="s">
        <v>147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0</v>
      </c>
      <c r="U217" s="17">
        <v>0</v>
      </c>
      <c r="V217" s="17">
        <v>0</v>
      </c>
      <c r="W217" s="17">
        <v>0</v>
      </c>
      <c r="X217" s="20">
        <v>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58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43</v>
      </c>
    </row>
    <row r="218" spans="1:35" ht="16.5" customHeight="1">
      <c r="A218">
        <v>8188</v>
      </c>
      <c r="B218" s="12" t="str">
        <f t="shared" si="18"/>
        <v>FCST</v>
      </c>
      <c r="C218" s="13" t="s">
        <v>252</v>
      </c>
      <c r="D218" s="14" t="s">
        <v>146</v>
      </c>
      <c r="E218" s="15" t="str">
        <f t="shared" si="19"/>
        <v>前八週無拉料</v>
      </c>
      <c r="F218" s="16">
        <f t="shared" si="20"/>
        <v>909.1</v>
      </c>
      <c r="G218" s="16" t="str">
        <f t="shared" si="21"/>
        <v>--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10000</v>
      </c>
      <c r="N218" s="18" t="s">
        <v>147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10000</v>
      </c>
      <c r="U218" s="17">
        <v>0</v>
      </c>
      <c r="V218" s="17">
        <v>0</v>
      </c>
      <c r="W218" s="17">
        <v>0</v>
      </c>
      <c r="X218" s="20">
        <v>10000</v>
      </c>
      <c r="Y218" s="16" t="s">
        <v>39</v>
      </c>
      <c r="Z218" s="21">
        <v>909.1</v>
      </c>
      <c r="AA218" s="20">
        <v>0</v>
      </c>
      <c r="AB218" s="17">
        <v>11</v>
      </c>
      <c r="AC218" s="22" t="s">
        <v>54</v>
      </c>
      <c r="AD218" s="23" t="str">
        <f t="shared" si="23"/>
        <v>F</v>
      </c>
      <c r="AE218" s="17">
        <v>0</v>
      </c>
      <c r="AF218" s="17">
        <v>100</v>
      </c>
      <c r="AG218" s="17">
        <v>0</v>
      </c>
      <c r="AH218" s="17">
        <v>3000</v>
      </c>
      <c r="AI218" s="14" t="s">
        <v>43</v>
      </c>
    </row>
    <row r="219" spans="1:35" ht="16.5" customHeight="1">
      <c r="A219">
        <v>8824</v>
      </c>
      <c r="B219" s="12" t="str">
        <f t="shared" si="18"/>
        <v>Normal</v>
      </c>
      <c r="C219" s="13" t="s">
        <v>255</v>
      </c>
      <c r="D219" s="14" t="s">
        <v>146</v>
      </c>
      <c r="E219" s="15">
        <f t="shared" si="19"/>
        <v>0</v>
      </c>
      <c r="F219" s="16">
        <f t="shared" si="20"/>
        <v>0</v>
      </c>
      <c r="G219" s="16">
        <f t="shared" si="21"/>
        <v>0</v>
      </c>
      <c r="H219" s="16">
        <f t="shared" si="22"/>
        <v>0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0</v>
      </c>
      <c r="N219" s="18" t="s">
        <v>147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0</v>
      </c>
      <c r="Y219" s="16">
        <v>0</v>
      </c>
      <c r="Z219" s="21">
        <v>0</v>
      </c>
      <c r="AA219" s="20">
        <v>23</v>
      </c>
      <c r="AB219" s="17">
        <v>460</v>
      </c>
      <c r="AC219" s="22">
        <v>20</v>
      </c>
      <c r="AD219" s="23">
        <f t="shared" si="23"/>
        <v>150</v>
      </c>
      <c r="AE219" s="17">
        <v>212</v>
      </c>
      <c r="AF219" s="17">
        <v>2519</v>
      </c>
      <c r="AG219" s="17">
        <v>1813</v>
      </c>
      <c r="AH219" s="17">
        <v>200</v>
      </c>
      <c r="AI219" s="14" t="s">
        <v>43</v>
      </c>
    </row>
    <row r="220" spans="1:35" ht="16.5" customHeight="1">
      <c r="A220">
        <v>8928</v>
      </c>
      <c r="B220" s="12" t="str">
        <f t="shared" si="18"/>
        <v>None</v>
      </c>
      <c r="C220" s="13" t="s">
        <v>257</v>
      </c>
      <c r="D220" s="14" t="s">
        <v>146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0</v>
      </c>
      <c r="N220" s="18" t="s">
        <v>147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0</v>
      </c>
      <c r="U220" s="17">
        <v>0</v>
      </c>
      <c r="V220" s="17">
        <v>0</v>
      </c>
      <c r="W220" s="17">
        <v>0</v>
      </c>
      <c r="X220" s="20">
        <v>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58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43</v>
      </c>
    </row>
    <row r="221" spans="1:35" ht="16.5" customHeight="1">
      <c r="A221">
        <v>4164</v>
      </c>
      <c r="B221" s="12" t="str">
        <f t="shared" si="18"/>
        <v>OverStock</v>
      </c>
      <c r="C221" s="13" t="s">
        <v>258</v>
      </c>
      <c r="D221" s="14" t="s">
        <v>146</v>
      </c>
      <c r="E221" s="15">
        <f t="shared" si="19"/>
        <v>12.6</v>
      </c>
      <c r="F221" s="16">
        <f t="shared" si="20"/>
        <v>2.5</v>
      </c>
      <c r="G221" s="16">
        <f t="shared" si="21"/>
        <v>66.8</v>
      </c>
      <c r="H221" s="16">
        <f t="shared" si="22"/>
        <v>13</v>
      </c>
      <c r="I221" s="25" t="str">
        <f>IFERROR(VLOOKUP(C221,#REF!,8,FALSE),"")</f>
        <v/>
      </c>
      <c r="J221" s="17">
        <v>85000</v>
      </c>
      <c r="K221" s="17">
        <v>30000</v>
      </c>
      <c r="L221" s="25" t="str">
        <f>IFERROR(VLOOKUP(C221,#REF!,11,FALSE),"")</f>
        <v/>
      </c>
      <c r="M221" s="17">
        <v>16088</v>
      </c>
      <c r="N221" s="18" t="s">
        <v>147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6500</v>
      </c>
      <c r="U221" s="17">
        <v>0</v>
      </c>
      <c r="V221" s="17">
        <v>9588</v>
      </c>
      <c r="W221" s="17">
        <v>0</v>
      </c>
      <c r="X221" s="20">
        <v>101088</v>
      </c>
      <c r="Y221" s="16">
        <v>79.400000000000006</v>
      </c>
      <c r="Z221" s="21">
        <v>15.4</v>
      </c>
      <c r="AA221" s="20">
        <v>1273</v>
      </c>
      <c r="AB221" s="17">
        <v>6546</v>
      </c>
      <c r="AC221" s="22">
        <v>5.0999999999999996</v>
      </c>
      <c r="AD221" s="23">
        <f t="shared" si="23"/>
        <v>150</v>
      </c>
      <c r="AE221" s="17">
        <v>6916</v>
      </c>
      <c r="AF221" s="17">
        <v>40000</v>
      </c>
      <c r="AG221" s="17">
        <v>52000</v>
      </c>
      <c r="AH221" s="17">
        <v>52000</v>
      </c>
      <c r="AI221" s="14" t="s">
        <v>43</v>
      </c>
    </row>
    <row r="222" spans="1:35" ht="16.5" customHeight="1">
      <c r="A222">
        <v>9618</v>
      </c>
      <c r="B222" s="12" t="str">
        <f t="shared" si="18"/>
        <v>FCST</v>
      </c>
      <c r="C222" s="13" t="s">
        <v>259</v>
      </c>
      <c r="D222" s="14" t="s">
        <v>146</v>
      </c>
      <c r="E222" s="15" t="str">
        <f t="shared" si="19"/>
        <v>前八週無拉料</v>
      </c>
      <c r="F222" s="16">
        <f t="shared" si="20"/>
        <v>0</v>
      </c>
      <c r="G222" s="16" t="str">
        <f t="shared" si="21"/>
        <v>--</v>
      </c>
      <c r="H222" s="16">
        <f t="shared" si="22"/>
        <v>460.5</v>
      </c>
      <c r="I222" s="25" t="str">
        <f>IFERROR(VLOOKUP(C222,#REF!,8,FALSE),"")</f>
        <v/>
      </c>
      <c r="J222" s="17">
        <v>17500</v>
      </c>
      <c r="K222" s="17">
        <v>17500</v>
      </c>
      <c r="L222" s="25" t="str">
        <f>IFERROR(VLOOKUP(C222,#REF!,11,FALSE),"")</f>
        <v/>
      </c>
      <c r="M222" s="17">
        <v>0</v>
      </c>
      <c r="N222" s="18" t="s">
        <v>147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17500</v>
      </c>
      <c r="Y222" s="16" t="s">
        <v>39</v>
      </c>
      <c r="Z222" s="21">
        <v>1118.4000000000001</v>
      </c>
      <c r="AA222" s="20">
        <v>0</v>
      </c>
      <c r="AB222" s="17">
        <v>38</v>
      </c>
      <c r="AC222" s="22" t="s">
        <v>54</v>
      </c>
      <c r="AD222" s="23" t="str">
        <f t="shared" si="23"/>
        <v>F</v>
      </c>
      <c r="AE222" s="17">
        <v>240</v>
      </c>
      <c r="AF222" s="17">
        <v>100</v>
      </c>
      <c r="AG222" s="17">
        <v>0</v>
      </c>
      <c r="AH222" s="17">
        <v>100</v>
      </c>
      <c r="AI222" s="14" t="s">
        <v>43</v>
      </c>
    </row>
    <row r="223" spans="1:35" ht="16.5" customHeight="1">
      <c r="A223">
        <v>9313</v>
      </c>
      <c r="B223" s="12" t="str">
        <f t="shared" si="18"/>
        <v>OverStock</v>
      </c>
      <c r="C223" s="13" t="s">
        <v>260</v>
      </c>
      <c r="D223" s="14" t="s">
        <v>146</v>
      </c>
      <c r="E223" s="15">
        <f t="shared" si="19"/>
        <v>26.8</v>
      </c>
      <c r="F223" s="16">
        <f t="shared" si="20"/>
        <v>20.8</v>
      </c>
      <c r="G223" s="16">
        <f t="shared" si="21"/>
        <v>7.6</v>
      </c>
      <c r="H223" s="16">
        <f t="shared" si="22"/>
        <v>5.9</v>
      </c>
      <c r="I223" s="25" t="str">
        <f>IFERROR(VLOOKUP(C223,#REF!,8,FALSE),"")</f>
        <v/>
      </c>
      <c r="J223" s="17">
        <v>4000</v>
      </c>
      <c r="K223" s="17">
        <v>0</v>
      </c>
      <c r="L223" s="25" t="str">
        <f>IFERROR(VLOOKUP(C223,#REF!,11,FALSE),"")</f>
        <v/>
      </c>
      <c r="M223" s="17">
        <v>14120</v>
      </c>
      <c r="N223" s="18" t="s">
        <v>147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11240</v>
      </c>
      <c r="U223" s="17">
        <v>0</v>
      </c>
      <c r="V223" s="17">
        <v>2880</v>
      </c>
      <c r="W223" s="17">
        <v>0</v>
      </c>
      <c r="X223" s="20">
        <v>18120</v>
      </c>
      <c r="Y223" s="16">
        <v>34.4</v>
      </c>
      <c r="Z223" s="21">
        <v>26.7</v>
      </c>
      <c r="AA223" s="20">
        <v>526</v>
      </c>
      <c r="AB223" s="17">
        <v>678</v>
      </c>
      <c r="AC223" s="22">
        <v>1.3</v>
      </c>
      <c r="AD223" s="23">
        <f t="shared" si="23"/>
        <v>100</v>
      </c>
      <c r="AE223" s="17">
        <v>1100</v>
      </c>
      <c r="AF223" s="17">
        <v>4000</v>
      </c>
      <c r="AG223" s="17">
        <v>5000</v>
      </c>
      <c r="AH223" s="17">
        <v>1000</v>
      </c>
      <c r="AI223" s="14" t="s">
        <v>43</v>
      </c>
    </row>
    <row r="224" spans="1:35" ht="16.5" customHeight="1">
      <c r="A224">
        <v>4201</v>
      </c>
      <c r="B224" s="12" t="str">
        <f t="shared" si="18"/>
        <v>None</v>
      </c>
      <c r="C224" s="13" t="s">
        <v>261</v>
      </c>
      <c r="D224" s="14" t="s">
        <v>146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0</v>
      </c>
      <c r="N224" s="18" t="s">
        <v>147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0</v>
      </c>
      <c r="U224" s="17">
        <v>0</v>
      </c>
      <c r="V224" s="17">
        <v>0</v>
      </c>
      <c r="W224" s="17">
        <v>0</v>
      </c>
      <c r="X224" s="20">
        <v>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58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43</v>
      </c>
    </row>
    <row r="225" spans="1:35" ht="16.5" customHeight="1">
      <c r="A225">
        <v>4157</v>
      </c>
      <c r="B225" s="12" t="str">
        <f t="shared" si="18"/>
        <v>FCST</v>
      </c>
      <c r="C225" s="13" t="s">
        <v>264</v>
      </c>
      <c r="D225" s="14" t="s">
        <v>146</v>
      </c>
      <c r="E225" s="15" t="str">
        <f t="shared" si="19"/>
        <v>前八週無拉料</v>
      </c>
      <c r="F225" s="16">
        <f t="shared" si="20"/>
        <v>5.0999999999999996</v>
      </c>
      <c r="G225" s="16" t="str">
        <f t="shared" si="21"/>
        <v>--</v>
      </c>
      <c r="H225" s="16">
        <f t="shared" si="22"/>
        <v>15.3</v>
      </c>
      <c r="I225" s="25" t="str">
        <f>IFERROR(VLOOKUP(C225,#REF!,8,FALSE),"")</f>
        <v/>
      </c>
      <c r="J225" s="17">
        <v>7500</v>
      </c>
      <c r="K225" s="17">
        <v>7500</v>
      </c>
      <c r="L225" s="25" t="str">
        <f>IFERROR(VLOOKUP(C225,#REF!,11,FALSE),"")</f>
        <v/>
      </c>
      <c r="M225" s="17">
        <v>2500</v>
      </c>
      <c r="N225" s="18" t="s">
        <v>147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2500</v>
      </c>
      <c r="U225" s="17">
        <v>0</v>
      </c>
      <c r="V225" s="17">
        <v>0</v>
      </c>
      <c r="W225" s="17">
        <v>0</v>
      </c>
      <c r="X225" s="20">
        <v>10000</v>
      </c>
      <c r="Y225" s="16" t="s">
        <v>39</v>
      </c>
      <c r="Z225" s="21">
        <v>20.399999999999999</v>
      </c>
      <c r="AA225" s="20">
        <v>0</v>
      </c>
      <c r="AB225" s="17">
        <v>489</v>
      </c>
      <c r="AC225" s="22" t="s">
        <v>54</v>
      </c>
      <c r="AD225" s="23" t="str">
        <f t="shared" si="23"/>
        <v>F</v>
      </c>
      <c r="AE225" s="17">
        <v>0</v>
      </c>
      <c r="AF225" s="17">
        <v>4400</v>
      </c>
      <c r="AG225" s="17">
        <v>1000</v>
      </c>
      <c r="AH225" s="17">
        <v>1000</v>
      </c>
      <c r="AI225" s="14" t="s">
        <v>43</v>
      </c>
    </row>
    <row r="226" spans="1:35" ht="16.5" customHeight="1">
      <c r="A226">
        <v>9273</v>
      </c>
      <c r="B226" s="12" t="str">
        <f t="shared" si="18"/>
        <v>OverStock</v>
      </c>
      <c r="C226" s="13" t="s">
        <v>265</v>
      </c>
      <c r="D226" s="14" t="s">
        <v>146</v>
      </c>
      <c r="E226" s="15">
        <f t="shared" si="19"/>
        <v>19.8</v>
      </c>
      <c r="F226" s="16">
        <f t="shared" si="20"/>
        <v>6.4</v>
      </c>
      <c r="G226" s="16">
        <f t="shared" si="21"/>
        <v>26</v>
      </c>
      <c r="H226" s="16">
        <f t="shared" si="22"/>
        <v>8.5</v>
      </c>
      <c r="I226" s="25" t="str">
        <f>IFERROR(VLOOKUP(C226,#REF!,8,FALSE),"")</f>
        <v/>
      </c>
      <c r="J226" s="17">
        <v>500000</v>
      </c>
      <c r="K226" s="17">
        <v>500000</v>
      </c>
      <c r="L226" s="25" t="str">
        <f>IFERROR(VLOOKUP(C226,#REF!,11,FALSE),"")</f>
        <v/>
      </c>
      <c r="M226" s="17">
        <v>380364</v>
      </c>
      <c r="N226" s="18" t="s">
        <v>147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295150</v>
      </c>
      <c r="U226" s="17">
        <v>0</v>
      </c>
      <c r="V226" s="17">
        <v>85214</v>
      </c>
      <c r="W226" s="17">
        <v>0</v>
      </c>
      <c r="X226" s="20">
        <v>880364</v>
      </c>
      <c r="Y226" s="16">
        <v>45.8</v>
      </c>
      <c r="Z226" s="21">
        <v>14.9</v>
      </c>
      <c r="AA226" s="20">
        <v>19210</v>
      </c>
      <c r="AB226" s="17">
        <v>59139</v>
      </c>
      <c r="AC226" s="22">
        <v>3.1</v>
      </c>
      <c r="AD226" s="23">
        <f t="shared" si="23"/>
        <v>150</v>
      </c>
      <c r="AE226" s="17">
        <v>82250</v>
      </c>
      <c r="AF226" s="17">
        <v>360000</v>
      </c>
      <c r="AG226" s="17">
        <v>450000</v>
      </c>
      <c r="AH226" s="17">
        <v>500000</v>
      </c>
      <c r="AI226" s="14" t="s">
        <v>43</v>
      </c>
    </row>
    <row r="227" spans="1:35" ht="16.5" customHeight="1">
      <c r="A227">
        <v>4174</v>
      </c>
      <c r="B227" s="12" t="str">
        <f t="shared" si="18"/>
        <v>OverStock</v>
      </c>
      <c r="C227" s="13" t="s">
        <v>266</v>
      </c>
      <c r="D227" s="14" t="s">
        <v>146</v>
      </c>
      <c r="E227" s="15">
        <f t="shared" si="19"/>
        <v>17.5</v>
      </c>
      <c r="F227" s="16">
        <f t="shared" si="20"/>
        <v>7.5</v>
      </c>
      <c r="G227" s="16">
        <f t="shared" si="21"/>
        <v>54.1</v>
      </c>
      <c r="H227" s="16">
        <f t="shared" si="22"/>
        <v>23.2</v>
      </c>
      <c r="I227" s="25" t="str">
        <f>IFERROR(VLOOKUP(C227,#REF!,8,FALSE),"")</f>
        <v/>
      </c>
      <c r="J227" s="17">
        <v>4800000</v>
      </c>
      <c r="K227" s="17">
        <v>3600000</v>
      </c>
      <c r="L227" s="25" t="str">
        <f>IFERROR(VLOOKUP(C227,#REF!,11,FALSE),"")</f>
        <v/>
      </c>
      <c r="M227" s="17">
        <v>1548199</v>
      </c>
      <c r="N227" s="18" t="s">
        <v>147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1181600</v>
      </c>
      <c r="U227" s="17">
        <v>0</v>
      </c>
      <c r="V227" s="17">
        <v>366599</v>
      </c>
      <c r="W227" s="17">
        <v>0</v>
      </c>
      <c r="X227" s="20">
        <v>6348199</v>
      </c>
      <c r="Y227" s="16">
        <v>71.599999999999994</v>
      </c>
      <c r="Z227" s="21">
        <v>30.6</v>
      </c>
      <c r="AA227" s="20">
        <v>88713</v>
      </c>
      <c r="AB227" s="17">
        <v>207305</v>
      </c>
      <c r="AC227" s="22">
        <v>2.2999999999999998</v>
      </c>
      <c r="AD227" s="23">
        <f t="shared" si="23"/>
        <v>150</v>
      </c>
      <c r="AE227" s="17">
        <v>335240</v>
      </c>
      <c r="AF227" s="17">
        <v>1241500</v>
      </c>
      <c r="AG227" s="17">
        <v>1530000</v>
      </c>
      <c r="AH227" s="17">
        <v>1741000</v>
      </c>
      <c r="AI227" s="14" t="s">
        <v>43</v>
      </c>
    </row>
    <row r="228" spans="1:35" ht="16.5" customHeight="1">
      <c r="A228">
        <v>8763</v>
      </c>
      <c r="B228" s="12" t="str">
        <f t="shared" si="18"/>
        <v>None</v>
      </c>
      <c r="C228" s="13" t="s">
        <v>267</v>
      </c>
      <c r="D228" s="14" t="s">
        <v>146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147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58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43</v>
      </c>
    </row>
    <row r="229" spans="1:35" ht="16.5" customHeight="1">
      <c r="A229">
        <v>5511</v>
      </c>
      <c r="B229" s="12" t="str">
        <f t="shared" si="18"/>
        <v>None</v>
      </c>
      <c r="C229" s="13" t="s">
        <v>268</v>
      </c>
      <c r="D229" s="14" t="s">
        <v>146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0</v>
      </c>
      <c r="N229" s="18" t="s">
        <v>147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0</v>
      </c>
      <c r="W229" s="17">
        <v>0</v>
      </c>
      <c r="X229" s="20">
        <v>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58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43</v>
      </c>
    </row>
    <row r="230" spans="1:35" ht="16.5" customHeight="1">
      <c r="A230">
        <v>4189</v>
      </c>
      <c r="B230" s="12" t="str">
        <f t="shared" si="18"/>
        <v>None</v>
      </c>
      <c r="C230" s="13" t="s">
        <v>269</v>
      </c>
      <c r="D230" s="14" t="s">
        <v>146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0</v>
      </c>
      <c r="N230" s="18" t="s">
        <v>147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58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43</v>
      </c>
    </row>
    <row r="231" spans="1:35" ht="16.5" customHeight="1">
      <c r="A231">
        <v>4950</v>
      </c>
      <c r="B231" s="12" t="str">
        <f t="shared" si="18"/>
        <v>OverStock</v>
      </c>
      <c r="C231" s="13" t="s">
        <v>271</v>
      </c>
      <c r="D231" s="14" t="s">
        <v>146</v>
      </c>
      <c r="E231" s="15">
        <f t="shared" si="19"/>
        <v>0</v>
      </c>
      <c r="F231" s="16" t="str">
        <f t="shared" si="20"/>
        <v>--</v>
      </c>
      <c r="G231" s="16">
        <f t="shared" si="21"/>
        <v>200</v>
      </c>
      <c r="H231" s="16" t="str">
        <f t="shared" si="22"/>
        <v>--</v>
      </c>
      <c r="I231" s="25" t="str">
        <f>IFERROR(VLOOKUP(C231,#REF!,8,FALSE),"")</f>
        <v/>
      </c>
      <c r="J231" s="17">
        <v>5000</v>
      </c>
      <c r="K231" s="17">
        <v>5000</v>
      </c>
      <c r="L231" s="25" t="str">
        <f>IFERROR(VLOOKUP(C231,#REF!,11,FALSE),"")</f>
        <v/>
      </c>
      <c r="M231" s="17">
        <v>0</v>
      </c>
      <c r="N231" s="18" t="s">
        <v>147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5000</v>
      </c>
      <c r="Y231" s="16">
        <v>200</v>
      </c>
      <c r="Z231" s="21" t="s">
        <v>39</v>
      </c>
      <c r="AA231" s="20">
        <v>25</v>
      </c>
      <c r="AB231" s="17" t="s">
        <v>39</v>
      </c>
      <c r="AC231" s="22" t="s">
        <v>58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43</v>
      </c>
    </row>
    <row r="232" spans="1:35" ht="16.5" customHeight="1">
      <c r="A232">
        <v>5519</v>
      </c>
      <c r="B232" s="12" t="str">
        <f t="shared" si="18"/>
        <v>OverStock</v>
      </c>
      <c r="C232" s="13" t="s">
        <v>272</v>
      </c>
      <c r="D232" s="14" t="s">
        <v>146</v>
      </c>
      <c r="E232" s="15">
        <f t="shared" si="19"/>
        <v>239.5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5030</v>
      </c>
      <c r="N232" s="18" t="s">
        <v>147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5030</v>
      </c>
      <c r="U232" s="17">
        <v>0</v>
      </c>
      <c r="V232" s="17">
        <v>0</v>
      </c>
      <c r="W232" s="17">
        <v>0</v>
      </c>
      <c r="X232" s="20">
        <v>5030</v>
      </c>
      <c r="Y232" s="16">
        <v>239.5</v>
      </c>
      <c r="Z232" s="21" t="s">
        <v>39</v>
      </c>
      <c r="AA232" s="20">
        <v>21</v>
      </c>
      <c r="AB232" s="17" t="s">
        <v>39</v>
      </c>
      <c r="AC232" s="22" t="s">
        <v>58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43</v>
      </c>
    </row>
    <row r="233" spans="1:35" ht="16.5" customHeight="1">
      <c r="A233">
        <v>8777</v>
      </c>
      <c r="B233" s="12" t="str">
        <f t="shared" si="18"/>
        <v>OverStock</v>
      </c>
      <c r="C233" s="13" t="s">
        <v>273</v>
      </c>
      <c r="D233" s="14" t="s">
        <v>146</v>
      </c>
      <c r="E233" s="15">
        <f t="shared" si="19"/>
        <v>9.3000000000000007</v>
      </c>
      <c r="F233" s="16">
        <f t="shared" si="20"/>
        <v>7.1</v>
      </c>
      <c r="G233" s="16">
        <f t="shared" si="21"/>
        <v>17.7</v>
      </c>
      <c r="H233" s="16">
        <f t="shared" si="22"/>
        <v>13.4</v>
      </c>
      <c r="I233" s="25" t="str">
        <f>IFERROR(VLOOKUP(C233,#REF!,8,FALSE),"")</f>
        <v/>
      </c>
      <c r="J233" s="17">
        <v>270000</v>
      </c>
      <c r="K233" s="17">
        <v>180000</v>
      </c>
      <c r="L233" s="25" t="str">
        <f>IFERROR(VLOOKUP(C233,#REF!,11,FALSE),"")</f>
        <v/>
      </c>
      <c r="M233" s="17">
        <v>142780</v>
      </c>
      <c r="N233" s="18" t="s">
        <v>147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85000</v>
      </c>
      <c r="U233" s="17">
        <v>0</v>
      </c>
      <c r="V233" s="17">
        <v>57780</v>
      </c>
      <c r="W233" s="17">
        <v>0</v>
      </c>
      <c r="X233" s="20">
        <v>412780</v>
      </c>
      <c r="Y233" s="16">
        <v>27</v>
      </c>
      <c r="Z233" s="21">
        <v>20.5</v>
      </c>
      <c r="AA233" s="20">
        <v>15278</v>
      </c>
      <c r="AB233" s="17">
        <v>20118</v>
      </c>
      <c r="AC233" s="22">
        <v>1.3</v>
      </c>
      <c r="AD233" s="23">
        <f t="shared" si="23"/>
        <v>100</v>
      </c>
      <c r="AE233" s="17">
        <v>63494</v>
      </c>
      <c r="AF233" s="17">
        <v>98549</v>
      </c>
      <c r="AG233" s="17">
        <v>78751</v>
      </c>
      <c r="AH233" s="17">
        <v>80080</v>
      </c>
      <c r="AI233" s="14" t="s">
        <v>43</v>
      </c>
    </row>
    <row r="234" spans="1:35" ht="16.5" customHeight="1">
      <c r="A234">
        <v>9084</v>
      </c>
      <c r="B234" s="12" t="str">
        <f t="shared" si="18"/>
        <v>OverStock</v>
      </c>
      <c r="C234" s="13" t="s">
        <v>276</v>
      </c>
      <c r="D234" s="14" t="s">
        <v>146</v>
      </c>
      <c r="E234" s="15">
        <f t="shared" si="19"/>
        <v>24.4</v>
      </c>
      <c r="F234" s="16">
        <f t="shared" si="20"/>
        <v>9.6999999999999993</v>
      </c>
      <c r="G234" s="16">
        <f t="shared" si="21"/>
        <v>9.8000000000000007</v>
      </c>
      <c r="H234" s="16">
        <f t="shared" si="22"/>
        <v>3.9</v>
      </c>
      <c r="I234" s="25" t="str">
        <f>IFERROR(VLOOKUP(C234,#REF!,8,FALSE),"")</f>
        <v/>
      </c>
      <c r="J234" s="17">
        <v>5000</v>
      </c>
      <c r="K234" s="17">
        <v>5000</v>
      </c>
      <c r="L234" s="25" t="str">
        <f>IFERROR(VLOOKUP(C234,#REF!,11,FALSE),"")</f>
        <v/>
      </c>
      <c r="M234" s="17">
        <v>12500</v>
      </c>
      <c r="N234" s="18" t="s">
        <v>147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5000</v>
      </c>
      <c r="U234" s="17">
        <v>0</v>
      </c>
      <c r="V234" s="17">
        <v>7500</v>
      </c>
      <c r="W234" s="17">
        <v>0</v>
      </c>
      <c r="X234" s="20">
        <v>17500</v>
      </c>
      <c r="Y234" s="16">
        <v>34.200000000000003</v>
      </c>
      <c r="Z234" s="21">
        <v>13.5</v>
      </c>
      <c r="AA234" s="20">
        <v>512</v>
      </c>
      <c r="AB234" s="17">
        <v>1294</v>
      </c>
      <c r="AC234" s="22">
        <v>2.5</v>
      </c>
      <c r="AD234" s="23">
        <f t="shared" si="23"/>
        <v>150</v>
      </c>
      <c r="AE234" s="17">
        <v>8286</v>
      </c>
      <c r="AF234" s="17">
        <v>3359</v>
      </c>
      <c r="AG234" s="17">
        <v>5812</v>
      </c>
      <c r="AH234" s="17">
        <v>5126</v>
      </c>
      <c r="AI234" s="14" t="s">
        <v>43</v>
      </c>
    </row>
    <row r="235" spans="1:35" ht="16.5" customHeight="1">
      <c r="A235">
        <v>9083</v>
      </c>
      <c r="B235" s="12" t="str">
        <f t="shared" si="18"/>
        <v>OverStock</v>
      </c>
      <c r="C235" s="13" t="s">
        <v>277</v>
      </c>
      <c r="D235" s="14" t="s">
        <v>146</v>
      </c>
      <c r="E235" s="15">
        <f t="shared" si="19"/>
        <v>1609.9</v>
      </c>
      <c r="F235" s="16">
        <f t="shared" si="20"/>
        <v>295.7</v>
      </c>
      <c r="G235" s="16">
        <f t="shared" si="21"/>
        <v>0</v>
      </c>
      <c r="H235" s="16">
        <f t="shared" si="22"/>
        <v>0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14489</v>
      </c>
      <c r="N235" s="18" t="s">
        <v>147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10000</v>
      </c>
      <c r="U235" s="17">
        <v>0</v>
      </c>
      <c r="V235" s="17">
        <v>4489</v>
      </c>
      <c r="W235" s="17">
        <v>0</v>
      </c>
      <c r="X235" s="20">
        <v>14489</v>
      </c>
      <c r="Y235" s="16">
        <v>1609.9</v>
      </c>
      <c r="Z235" s="21">
        <v>295.7</v>
      </c>
      <c r="AA235" s="20">
        <v>9</v>
      </c>
      <c r="AB235" s="17">
        <v>49</v>
      </c>
      <c r="AC235" s="22">
        <v>5.4</v>
      </c>
      <c r="AD235" s="23">
        <f t="shared" si="23"/>
        <v>150</v>
      </c>
      <c r="AE235" s="17">
        <v>0</v>
      </c>
      <c r="AF235" s="17">
        <v>0</v>
      </c>
      <c r="AG235" s="17">
        <v>2440</v>
      </c>
      <c r="AH235" s="17">
        <v>500</v>
      </c>
      <c r="AI235" s="14" t="s">
        <v>43</v>
      </c>
    </row>
    <row r="236" spans="1:35" ht="16.5" customHeight="1">
      <c r="A236">
        <v>8764</v>
      </c>
      <c r="B236" s="12" t="str">
        <f t="shared" si="18"/>
        <v>Normal</v>
      </c>
      <c r="C236" s="13" t="s">
        <v>280</v>
      </c>
      <c r="D236" s="14" t="s">
        <v>146</v>
      </c>
      <c r="E236" s="15">
        <f t="shared" si="19"/>
        <v>11.4</v>
      </c>
      <c r="F236" s="16">
        <f t="shared" si="20"/>
        <v>24.2</v>
      </c>
      <c r="G236" s="16">
        <f t="shared" si="21"/>
        <v>0</v>
      </c>
      <c r="H236" s="16">
        <f t="shared" si="22"/>
        <v>0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5000</v>
      </c>
      <c r="N236" s="18" t="s">
        <v>147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5000</v>
      </c>
      <c r="U236" s="17">
        <v>0</v>
      </c>
      <c r="V236" s="17">
        <v>0</v>
      </c>
      <c r="W236" s="17">
        <v>0</v>
      </c>
      <c r="X236" s="20">
        <v>5000</v>
      </c>
      <c r="Y236" s="16">
        <v>11.4</v>
      </c>
      <c r="Z236" s="21">
        <v>24.2</v>
      </c>
      <c r="AA236" s="20">
        <v>439</v>
      </c>
      <c r="AB236" s="17">
        <v>207</v>
      </c>
      <c r="AC236" s="22">
        <v>0.5</v>
      </c>
      <c r="AD236" s="23">
        <f t="shared" si="23"/>
        <v>100</v>
      </c>
      <c r="AE236" s="17">
        <v>0</v>
      </c>
      <c r="AF236" s="17">
        <v>1866</v>
      </c>
      <c r="AG236" s="17">
        <v>400</v>
      </c>
      <c r="AH236" s="17">
        <v>600</v>
      </c>
      <c r="AI236" s="14" t="s">
        <v>43</v>
      </c>
    </row>
    <row r="237" spans="1:35" ht="16.5" customHeight="1">
      <c r="A237">
        <v>4179</v>
      </c>
      <c r="B237" s="12" t="str">
        <f t="shared" si="18"/>
        <v>OverStock</v>
      </c>
      <c r="C237" s="13" t="s">
        <v>281</v>
      </c>
      <c r="D237" s="14" t="s">
        <v>146</v>
      </c>
      <c r="E237" s="15">
        <f t="shared" si="19"/>
        <v>430.2</v>
      </c>
      <c r="F237" s="16">
        <f t="shared" si="20"/>
        <v>69.8</v>
      </c>
      <c r="G237" s="16">
        <f t="shared" si="21"/>
        <v>0</v>
      </c>
      <c r="H237" s="16">
        <f t="shared" si="22"/>
        <v>0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10755</v>
      </c>
      <c r="N237" s="18" t="s">
        <v>147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10755</v>
      </c>
      <c r="U237" s="17">
        <v>0</v>
      </c>
      <c r="V237" s="17">
        <v>0</v>
      </c>
      <c r="W237" s="17">
        <v>0</v>
      </c>
      <c r="X237" s="20">
        <v>10755</v>
      </c>
      <c r="Y237" s="16">
        <v>430.2</v>
      </c>
      <c r="Z237" s="21">
        <v>69.8</v>
      </c>
      <c r="AA237" s="20">
        <v>25</v>
      </c>
      <c r="AB237" s="17">
        <v>154</v>
      </c>
      <c r="AC237" s="22">
        <v>6.2</v>
      </c>
      <c r="AD237" s="23">
        <f t="shared" si="23"/>
        <v>150</v>
      </c>
      <c r="AE237" s="17">
        <v>550</v>
      </c>
      <c r="AF237" s="17">
        <v>840</v>
      </c>
      <c r="AG237" s="17">
        <v>1350</v>
      </c>
      <c r="AH237" s="17">
        <v>1300</v>
      </c>
      <c r="AI237" s="14" t="s">
        <v>43</v>
      </c>
    </row>
    <row r="238" spans="1:35" ht="16.5" customHeight="1">
      <c r="A238">
        <v>4183</v>
      </c>
      <c r="B238" s="12" t="str">
        <f t="shared" si="18"/>
        <v>Normal</v>
      </c>
      <c r="C238" s="13" t="s">
        <v>283</v>
      </c>
      <c r="D238" s="14" t="s">
        <v>146</v>
      </c>
      <c r="E238" s="15">
        <f t="shared" si="19"/>
        <v>0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147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0</v>
      </c>
      <c r="Y238" s="16">
        <v>0</v>
      </c>
      <c r="Z238" s="21" t="s">
        <v>39</v>
      </c>
      <c r="AA238" s="20">
        <v>313</v>
      </c>
      <c r="AB238" s="17" t="s">
        <v>39</v>
      </c>
      <c r="AC238" s="22" t="s">
        <v>58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43</v>
      </c>
    </row>
    <row r="239" spans="1:35" ht="16.5" customHeight="1">
      <c r="A239">
        <v>6456</v>
      </c>
      <c r="B239" s="12" t="str">
        <f t="shared" si="18"/>
        <v>Normal</v>
      </c>
      <c r="C239" s="13" t="s">
        <v>284</v>
      </c>
      <c r="D239" s="14" t="s">
        <v>146</v>
      </c>
      <c r="E239" s="15">
        <f t="shared" si="19"/>
        <v>0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0</v>
      </c>
      <c r="N239" s="18" t="s">
        <v>147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0</v>
      </c>
      <c r="Y239" s="16">
        <v>0</v>
      </c>
      <c r="Z239" s="21" t="s">
        <v>39</v>
      </c>
      <c r="AA239" s="20">
        <v>313</v>
      </c>
      <c r="AB239" s="17" t="s">
        <v>39</v>
      </c>
      <c r="AC239" s="22" t="s">
        <v>58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43</v>
      </c>
    </row>
    <row r="240" spans="1:35" ht="16.5" customHeight="1">
      <c r="A240">
        <v>4178</v>
      </c>
      <c r="B240" s="12" t="str">
        <f t="shared" si="18"/>
        <v>OverStock</v>
      </c>
      <c r="C240" s="13" t="s">
        <v>285</v>
      </c>
      <c r="D240" s="14" t="s">
        <v>146</v>
      </c>
      <c r="E240" s="15">
        <f t="shared" si="19"/>
        <v>526.29999999999995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10000</v>
      </c>
      <c r="N240" s="18" t="s">
        <v>147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10000</v>
      </c>
      <c r="U240" s="17">
        <v>0</v>
      </c>
      <c r="V240" s="17">
        <v>0</v>
      </c>
      <c r="W240" s="17">
        <v>0</v>
      </c>
      <c r="X240" s="20">
        <v>10000</v>
      </c>
      <c r="Y240" s="16">
        <v>526.29999999999995</v>
      </c>
      <c r="Z240" s="21" t="s">
        <v>39</v>
      </c>
      <c r="AA240" s="20">
        <v>19</v>
      </c>
      <c r="AB240" s="17" t="s">
        <v>39</v>
      </c>
      <c r="AC240" s="22" t="s">
        <v>58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43</v>
      </c>
    </row>
    <row r="241" spans="1:35" ht="16.5" customHeight="1">
      <c r="A241">
        <v>4186</v>
      </c>
      <c r="B241" s="12" t="str">
        <f t="shared" si="18"/>
        <v>OverStock</v>
      </c>
      <c r="C241" s="13" t="s">
        <v>287</v>
      </c>
      <c r="D241" s="14" t="s">
        <v>146</v>
      </c>
      <c r="E241" s="15">
        <f t="shared" si="19"/>
        <v>2.1</v>
      </c>
      <c r="F241" s="16">
        <f t="shared" si="20"/>
        <v>1.4</v>
      </c>
      <c r="G241" s="16">
        <f t="shared" si="21"/>
        <v>30.7</v>
      </c>
      <c r="H241" s="16">
        <f t="shared" si="22"/>
        <v>19.7</v>
      </c>
      <c r="I241" s="25" t="str">
        <f>IFERROR(VLOOKUP(C241,#REF!,8,FALSE),"")</f>
        <v/>
      </c>
      <c r="J241" s="17">
        <v>65000</v>
      </c>
      <c r="K241" s="17">
        <v>45000</v>
      </c>
      <c r="L241" s="25" t="str">
        <f>IFERROR(VLOOKUP(C241,#REF!,11,FALSE),"")</f>
        <v/>
      </c>
      <c r="M241" s="17">
        <v>4500</v>
      </c>
      <c r="N241" s="18" t="s">
        <v>147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4500</v>
      </c>
      <c r="W241" s="17">
        <v>0</v>
      </c>
      <c r="X241" s="20">
        <v>69500</v>
      </c>
      <c r="Y241" s="16">
        <v>32.799999999999997</v>
      </c>
      <c r="Z241" s="21">
        <v>21</v>
      </c>
      <c r="AA241" s="20">
        <v>2120</v>
      </c>
      <c r="AB241" s="17">
        <v>3306</v>
      </c>
      <c r="AC241" s="22">
        <v>1.6</v>
      </c>
      <c r="AD241" s="23">
        <f t="shared" si="23"/>
        <v>100</v>
      </c>
      <c r="AE241" s="17">
        <v>16499</v>
      </c>
      <c r="AF241" s="17">
        <v>12743</v>
      </c>
      <c r="AG241" s="17">
        <v>18147</v>
      </c>
      <c r="AH241" s="17">
        <v>15419</v>
      </c>
      <c r="AI241" s="14" t="s">
        <v>43</v>
      </c>
    </row>
    <row r="242" spans="1:35" ht="16.5" customHeight="1">
      <c r="A242">
        <v>4182</v>
      </c>
      <c r="B242" s="12" t="str">
        <f t="shared" si="18"/>
        <v>OverStock</v>
      </c>
      <c r="C242" s="13" t="s">
        <v>289</v>
      </c>
      <c r="D242" s="14" t="s">
        <v>146</v>
      </c>
      <c r="E242" s="15">
        <f t="shared" si="19"/>
        <v>18.100000000000001</v>
      </c>
      <c r="F242" s="16">
        <f t="shared" si="20"/>
        <v>7.5</v>
      </c>
      <c r="G242" s="16">
        <f t="shared" si="21"/>
        <v>16.100000000000001</v>
      </c>
      <c r="H242" s="16">
        <f t="shared" si="22"/>
        <v>6.7</v>
      </c>
      <c r="I242" s="25" t="str">
        <f>IFERROR(VLOOKUP(C242,#REF!,8,FALSE),"")</f>
        <v/>
      </c>
      <c r="J242" s="17">
        <v>40000</v>
      </c>
      <c r="K242" s="17">
        <v>40000</v>
      </c>
      <c r="L242" s="25" t="str">
        <f>IFERROR(VLOOKUP(C242,#REF!,11,FALSE),"")</f>
        <v/>
      </c>
      <c r="M242" s="17">
        <v>44926</v>
      </c>
      <c r="N242" s="18" t="s">
        <v>147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20000</v>
      </c>
      <c r="U242" s="17">
        <v>0</v>
      </c>
      <c r="V242" s="17">
        <v>24926</v>
      </c>
      <c r="W242" s="17">
        <v>0</v>
      </c>
      <c r="X242" s="20">
        <v>84926</v>
      </c>
      <c r="Y242" s="16">
        <v>34.200000000000003</v>
      </c>
      <c r="Z242" s="21">
        <v>14.1</v>
      </c>
      <c r="AA242" s="20">
        <v>2486</v>
      </c>
      <c r="AB242" s="17">
        <v>6005</v>
      </c>
      <c r="AC242" s="22">
        <v>2.4</v>
      </c>
      <c r="AD242" s="23">
        <f t="shared" si="23"/>
        <v>150</v>
      </c>
      <c r="AE242" s="17">
        <v>29350</v>
      </c>
      <c r="AF242" s="17">
        <v>14103</v>
      </c>
      <c r="AG242" s="17">
        <v>30165</v>
      </c>
      <c r="AH242" s="17">
        <v>17297</v>
      </c>
      <c r="AI242" s="14" t="s">
        <v>43</v>
      </c>
    </row>
    <row r="243" spans="1:35" ht="16.5" customHeight="1">
      <c r="A243">
        <v>4677</v>
      </c>
      <c r="B243" s="12" t="str">
        <f t="shared" si="18"/>
        <v>Normal</v>
      </c>
      <c r="C243" s="13" t="s">
        <v>290</v>
      </c>
      <c r="D243" s="14" t="s">
        <v>146</v>
      </c>
      <c r="E243" s="15">
        <f t="shared" si="19"/>
        <v>7.1</v>
      </c>
      <c r="F243" s="16">
        <f t="shared" si="20"/>
        <v>11.2</v>
      </c>
      <c r="G243" s="16">
        <f t="shared" si="21"/>
        <v>8</v>
      </c>
      <c r="H243" s="16">
        <f t="shared" si="22"/>
        <v>12.7</v>
      </c>
      <c r="I243" s="25" t="str">
        <f>IFERROR(VLOOKUP(C243,#REF!,8,FALSE),"")</f>
        <v/>
      </c>
      <c r="J243" s="17">
        <v>40000</v>
      </c>
      <c r="K243" s="17">
        <v>40000</v>
      </c>
      <c r="L243" s="25" t="str">
        <f>IFERROR(VLOOKUP(C243,#REF!,11,FALSE),"")</f>
        <v/>
      </c>
      <c r="M243" s="17">
        <v>35244</v>
      </c>
      <c r="N243" s="18" t="s">
        <v>147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20000</v>
      </c>
      <c r="U243" s="17">
        <v>0</v>
      </c>
      <c r="V243" s="17">
        <v>15244</v>
      </c>
      <c r="W243" s="17">
        <v>0</v>
      </c>
      <c r="X243" s="20">
        <v>75244</v>
      </c>
      <c r="Y243" s="16">
        <v>15.1</v>
      </c>
      <c r="Z243" s="21">
        <v>23.9</v>
      </c>
      <c r="AA243" s="20">
        <v>4970</v>
      </c>
      <c r="AB243" s="17">
        <v>3148</v>
      </c>
      <c r="AC243" s="22">
        <v>0.6</v>
      </c>
      <c r="AD243" s="23">
        <f t="shared" si="23"/>
        <v>100</v>
      </c>
      <c r="AE243" s="17">
        <v>15735</v>
      </c>
      <c r="AF243" s="17">
        <v>7038</v>
      </c>
      <c r="AG243" s="17">
        <v>23451</v>
      </c>
      <c r="AH243" s="17">
        <v>10622</v>
      </c>
      <c r="AI243" s="14" t="s">
        <v>43</v>
      </c>
    </row>
    <row r="244" spans="1:35" ht="16.5" customHeight="1">
      <c r="A244">
        <v>4200</v>
      </c>
      <c r="B244" s="12" t="str">
        <f t="shared" si="18"/>
        <v>Normal</v>
      </c>
      <c r="C244" s="13" t="s">
        <v>291</v>
      </c>
      <c r="D244" s="14" t="s">
        <v>146</v>
      </c>
      <c r="E244" s="15">
        <f t="shared" si="19"/>
        <v>1.6</v>
      </c>
      <c r="F244" s="16">
        <f t="shared" si="20"/>
        <v>50.3</v>
      </c>
      <c r="G244" s="16">
        <f t="shared" si="21"/>
        <v>3.2</v>
      </c>
      <c r="H244" s="16">
        <f t="shared" si="22"/>
        <v>104.2</v>
      </c>
      <c r="I244" s="25" t="str">
        <f>IFERROR(VLOOKUP(C244,#REF!,8,FALSE),"")</f>
        <v/>
      </c>
      <c r="J244" s="17">
        <v>10000</v>
      </c>
      <c r="K244" s="17">
        <v>10000</v>
      </c>
      <c r="L244" s="25" t="str">
        <f>IFERROR(VLOOKUP(C244,#REF!,11,FALSE),"")</f>
        <v/>
      </c>
      <c r="M244" s="17">
        <v>4828</v>
      </c>
      <c r="N244" s="18" t="s">
        <v>147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4828</v>
      </c>
      <c r="W244" s="17">
        <v>0</v>
      </c>
      <c r="X244" s="20">
        <v>14828</v>
      </c>
      <c r="Y244" s="16">
        <v>4.8</v>
      </c>
      <c r="Z244" s="21">
        <v>154.5</v>
      </c>
      <c r="AA244" s="20">
        <v>3104</v>
      </c>
      <c r="AB244" s="17">
        <v>96</v>
      </c>
      <c r="AC244" s="22">
        <v>0</v>
      </c>
      <c r="AD244" s="23">
        <f t="shared" si="23"/>
        <v>50</v>
      </c>
      <c r="AE244" s="17">
        <v>208</v>
      </c>
      <c r="AF244" s="17">
        <v>658</v>
      </c>
      <c r="AG244" s="17">
        <v>5954</v>
      </c>
      <c r="AH244" s="17">
        <v>6325</v>
      </c>
      <c r="AI244" s="14" t="s">
        <v>43</v>
      </c>
    </row>
    <row r="245" spans="1:35" ht="16.5" customHeight="1">
      <c r="A245">
        <v>4159</v>
      </c>
      <c r="B245" s="12" t="str">
        <f t="shared" si="18"/>
        <v>OverStock</v>
      </c>
      <c r="C245" s="13" t="s">
        <v>293</v>
      </c>
      <c r="D245" s="14" t="s">
        <v>146</v>
      </c>
      <c r="E245" s="15">
        <f t="shared" si="19"/>
        <v>100.5</v>
      </c>
      <c r="F245" s="16">
        <f t="shared" si="20"/>
        <v>502.7</v>
      </c>
      <c r="G245" s="16">
        <f t="shared" si="21"/>
        <v>0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4524</v>
      </c>
      <c r="N245" s="18" t="s">
        <v>147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4524</v>
      </c>
      <c r="W245" s="17">
        <v>0</v>
      </c>
      <c r="X245" s="20">
        <v>4524</v>
      </c>
      <c r="Y245" s="16">
        <v>100.5</v>
      </c>
      <c r="Z245" s="21">
        <v>502.7</v>
      </c>
      <c r="AA245" s="20">
        <v>45</v>
      </c>
      <c r="AB245" s="17">
        <v>9</v>
      </c>
      <c r="AC245" s="22">
        <v>0.2</v>
      </c>
      <c r="AD245" s="23">
        <f t="shared" si="23"/>
        <v>50</v>
      </c>
      <c r="AE245" s="17">
        <v>0</v>
      </c>
      <c r="AF245" s="17">
        <v>80</v>
      </c>
      <c r="AG245" s="17">
        <v>250</v>
      </c>
      <c r="AH245" s="17">
        <v>720</v>
      </c>
      <c r="AI245" s="14" t="s">
        <v>43</v>
      </c>
    </row>
    <row r="246" spans="1:35" ht="16.5" customHeight="1">
      <c r="A246">
        <v>4160</v>
      </c>
      <c r="B246" s="12" t="str">
        <f t="shared" si="18"/>
        <v>FCST</v>
      </c>
      <c r="C246" s="13" t="s">
        <v>294</v>
      </c>
      <c r="D246" s="14" t="s">
        <v>146</v>
      </c>
      <c r="E246" s="15" t="str">
        <f t="shared" si="19"/>
        <v>前八週無拉料</v>
      </c>
      <c r="F246" s="16">
        <f t="shared" si="20"/>
        <v>0</v>
      </c>
      <c r="G246" s="16" t="str">
        <f t="shared" si="21"/>
        <v>--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0</v>
      </c>
      <c r="N246" s="18" t="s">
        <v>147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0</v>
      </c>
      <c r="W246" s="17">
        <v>0</v>
      </c>
      <c r="X246" s="20">
        <v>0</v>
      </c>
      <c r="Y246" s="16" t="s">
        <v>39</v>
      </c>
      <c r="Z246" s="21">
        <v>0</v>
      </c>
      <c r="AA246" s="20">
        <v>0</v>
      </c>
      <c r="AB246" s="17">
        <v>167</v>
      </c>
      <c r="AC246" s="22" t="s">
        <v>54</v>
      </c>
      <c r="AD246" s="23" t="str">
        <f t="shared" si="23"/>
        <v>F</v>
      </c>
      <c r="AE246" s="17">
        <v>595</v>
      </c>
      <c r="AF246" s="17">
        <v>407</v>
      </c>
      <c r="AG246" s="17">
        <v>727</v>
      </c>
      <c r="AH246" s="17">
        <v>220</v>
      </c>
      <c r="AI246" s="14" t="s">
        <v>43</v>
      </c>
    </row>
    <row r="247" spans="1:35" ht="16.5" customHeight="1">
      <c r="A247">
        <v>4679</v>
      </c>
      <c r="B247" s="12" t="str">
        <f t="shared" si="18"/>
        <v>OverStock</v>
      </c>
      <c r="C247" s="13" t="s">
        <v>295</v>
      </c>
      <c r="D247" s="14" t="s">
        <v>146</v>
      </c>
      <c r="E247" s="15">
        <f t="shared" si="19"/>
        <v>15</v>
      </c>
      <c r="F247" s="16">
        <f t="shared" si="20"/>
        <v>5.8</v>
      </c>
      <c r="G247" s="16">
        <f t="shared" si="21"/>
        <v>30.7</v>
      </c>
      <c r="H247" s="16">
        <f t="shared" si="22"/>
        <v>12</v>
      </c>
      <c r="I247" s="25" t="str">
        <f>IFERROR(VLOOKUP(C247,#REF!,8,FALSE),"")</f>
        <v/>
      </c>
      <c r="J247" s="17">
        <v>40000</v>
      </c>
      <c r="K247" s="17">
        <v>40000</v>
      </c>
      <c r="L247" s="25" t="str">
        <f>IFERROR(VLOOKUP(C247,#REF!,11,FALSE),"")</f>
        <v/>
      </c>
      <c r="M247" s="17">
        <v>19557</v>
      </c>
      <c r="N247" s="18" t="s">
        <v>147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10000</v>
      </c>
      <c r="U247" s="17">
        <v>0</v>
      </c>
      <c r="V247" s="17">
        <v>9557</v>
      </c>
      <c r="W247" s="17">
        <v>0</v>
      </c>
      <c r="X247" s="20">
        <v>59557</v>
      </c>
      <c r="Y247" s="16">
        <v>45.6</v>
      </c>
      <c r="Z247" s="21">
        <v>17.8</v>
      </c>
      <c r="AA247" s="20">
        <v>1305</v>
      </c>
      <c r="AB247" s="17">
        <v>3346</v>
      </c>
      <c r="AC247" s="22">
        <v>2.6</v>
      </c>
      <c r="AD247" s="23">
        <f t="shared" si="23"/>
        <v>150</v>
      </c>
      <c r="AE247" s="17">
        <v>13729</v>
      </c>
      <c r="AF247" s="17">
        <v>9662</v>
      </c>
      <c r="AG247" s="17">
        <v>17999</v>
      </c>
      <c r="AH247" s="17">
        <v>9781</v>
      </c>
      <c r="AI247" s="14" t="s">
        <v>43</v>
      </c>
    </row>
    <row r="248" spans="1:35" ht="16.5" customHeight="1">
      <c r="A248">
        <v>2903</v>
      </c>
      <c r="B248" s="12" t="str">
        <f t="shared" si="18"/>
        <v>OverStock</v>
      </c>
      <c r="C248" s="13" t="s">
        <v>138</v>
      </c>
      <c r="D248" s="14" t="s">
        <v>139</v>
      </c>
      <c r="E248" s="15">
        <f t="shared" si="19"/>
        <v>59.2</v>
      </c>
      <c r="F248" s="16">
        <f t="shared" si="20"/>
        <v>8</v>
      </c>
      <c r="G248" s="16">
        <f t="shared" si="21"/>
        <v>58</v>
      </c>
      <c r="H248" s="16">
        <f t="shared" si="22"/>
        <v>7.8</v>
      </c>
      <c r="I248" s="25" t="str">
        <f>IFERROR(VLOOKUP(C248,#REF!,8,FALSE),"")</f>
        <v/>
      </c>
      <c r="J248" s="17">
        <v>150000</v>
      </c>
      <c r="K248" s="17">
        <v>0</v>
      </c>
      <c r="L248" s="25" t="str">
        <f>IFERROR(VLOOKUP(C248,#REF!,11,FALSE),"")</f>
        <v/>
      </c>
      <c r="M248" s="17">
        <v>153295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129000</v>
      </c>
      <c r="U248" s="17">
        <v>0</v>
      </c>
      <c r="V248" s="17">
        <v>24295</v>
      </c>
      <c r="W248" s="17">
        <v>0</v>
      </c>
      <c r="X248" s="20">
        <v>303295</v>
      </c>
      <c r="Y248" s="16">
        <v>117.2</v>
      </c>
      <c r="Z248" s="21">
        <v>15.9</v>
      </c>
      <c r="AA248" s="20">
        <v>2588</v>
      </c>
      <c r="AB248" s="17">
        <v>19134</v>
      </c>
      <c r="AC248" s="22">
        <v>7.4</v>
      </c>
      <c r="AD248" s="23">
        <f t="shared" si="23"/>
        <v>150</v>
      </c>
      <c r="AE248" s="17">
        <v>68014</v>
      </c>
      <c r="AF248" s="17">
        <v>61546</v>
      </c>
      <c r="AG248" s="17">
        <v>72420</v>
      </c>
      <c r="AH248" s="17">
        <v>60872</v>
      </c>
      <c r="AI248" s="14" t="s">
        <v>43</v>
      </c>
    </row>
    <row r="249" spans="1:35" ht="16.5" customHeight="1">
      <c r="A249">
        <v>2894</v>
      </c>
      <c r="B249" s="12" t="str">
        <f t="shared" si="18"/>
        <v>None</v>
      </c>
      <c r="C249" s="13" t="s">
        <v>322</v>
      </c>
      <c r="D249" s="14" t="s">
        <v>139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0</v>
      </c>
      <c r="W249" s="17">
        <v>0</v>
      </c>
      <c r="X249" s="20">
        <v>0</v>
      </c>
      <c r="Y249" s="16" t="s">
        <v>39</v>
      </c>
      <c r="Z249" s="21" t="s">
        <v>39</v>
      </c>
      <c r="AA249" s="20">
        <v>0</v>
      </c>
      <c r="AB249" s="17">
        <v>0</v>
      </c>
      <c r="AC249" s="22" t="s">
        <v>58</v>
      </c>
      <c r="AD249" s="23" t="str">
        <f t="shared" si="23"/>
        <v>E</v>
      </c>
      <c r="AE249" s="17">
        <v>0</v>
      </c>
      <c r="AF249" s="17">
        <v>0</v>
      </c>
      <c r="AG249" s="17">
        <v>240</v>
      </c>
      <c r="AH249" s="17">
        <v>0</v>
      </c>
      <c r="AI249" s="14" t="s">
        <v>43</v>
      </c>
    </row>
    <row r="250" spans="1:35" ht="16.5" customHeight="1">
      <c r="A250">
        <v>998</v>
      </c>
      <c r="B250" s="12" t="str">
        <f t="shared" si="18"/>
        <v>Normal</v>
      </c>
      <c r="C250" s="13" t="s">
        <v>323</v>
      </c>
      <c r="D250" s="14" t="s">
        <v>139</v>
      </c>
      <c r="E250" s="15">
        <f t="shared" si="19"/>
        <v>7.8</v>
      </c>
      <c r="F250" s="16">
        <f t="shared" si="20"/>
        <v>8.5</v>
      </c>
      <c r="G250" s="16">
        <f t="shared" si="21"/>
        <v>3.1</v>
      </c>
      <c r="H250" s="16">
        <f t="shared" si="22"/>
        <v>3.3</v>
      </c>
      <c r="I250" s="25" t="str">
        <f>IFERROR(VLOOKUP(C250,#REF!,8,FALSE),"")</f>
        <v/>
      </c>
      <c r="J250" s="17">
        <v>15000</v>
      </c>
      <c r="K250" s="17">
        <v>0</v>
      </c>
      <c r="L250" s="25" t="str">
        <f>IFERROR(VLOOKUP(C250,#REF!,11,FALSE),"")</f>
        <v/>
      </c>
      <c r="M250" s="17">
        <v>38230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21000</v>
      </c>
      <c r="U250" s="17">
        <v>0</v>
      </c>
      <c r="V250" s="17">
        <v>17230</v>
      </c>
      <c r="W250" s="17">
        <v>0</v>
      </c>
      <c r="X250" s="20">
        <v>53230</v>
      </c>
      <c r="Y250" s="16">
        <v>10.9</v>
      </c>
      <c r="Z250" s="21">
        <v>11.8</v>
      </c>
      <c r="AA250" s="20">
        <v>4893</v>
      </c>
      <c r="AB250" s="17">
        <v>4523</v>
      </c>
      <c r="AC250" s="22">
        <v>0.9</v>
      </c>
      <c r="AD250" s="23">
        <f t="shared" si="23"/>
        <v>100</v>
      </c>
      <c r="AE250" s="17">
        <v>21879</v>
      </c>
      <c r="AF250" s="17">
        <v>15815</v>
      </c>
      <c r="AG250" s="17">
        <v>8680</v>
      </c>
      <c r="AH250" s="17">
        <v>24810</v>
      </c>
      <c r="AI250" s="14" t="s">
        <v>43</v>
      </c>
    </row>
    <row r="251" spans="1:35" ht="16.5" customHeight="1">
      <c r="A251">
        <v>1104</v>
      </c>
      <c r="B251" s="12" t="str">
        <f t="shared" si="18"/>
        <v>OverStock</v>
      </c>
      <c r="C251" s="13" t="s">
        <v>324</v>
      </c>
      <c r="D251" s="14" t="s">
        <v>139</v>
      </c>
      <c r="E251" s="15">
        <f t="shared" si="19"/>
        <v>11.4</v>
      </c>
      <c r="F251" s="16">
        <f t="shared" si="20"/>
        <v>12.2</v>
      </c>
      <c r="G251" s="16">
        <f t="shared" si="21"/>
        <v>7.8</v>
      </c>
      <c r="H251" s="16">
        <f t="shared" si="22"/>
        <v>8.4</v>
      </c>
      <c r="I251" s="25" t="str">
        <f>IFERROR(VLOOKUP(C251,#REF!,8,FALSE),"")</f>
        <v/>
      </c>
      <c r="J251" s="17">
        <v>115000</v>
      </c>
      <c r="K251" s="17">
        <v>115000</v>
      </c>
      <c r="L251" s="25" t="str">
        <f>IFERROR(VLOOKUP(C251,#REF!,11,FALSE),"")</f>
        <v/>
      </c>
      <c r="M251" s="17">
        <v>167799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115000</v>
      </c>
      <c r="U251" s="17">
        <v>0</v>
      </c>
      <c r="V251" s="17">
        <v>52799</v>
      </c>
      <c r="W251" s="17">
        <v>0</v>
      </c>
      <c r="X251" s="20">
        <v>282799</v>
      </c>
      <c r="Y251" s="16">
        <v>19.3</v>
      </c>
      <c r="Z251" s="21">
        <v>20.6</v>
      </c>
      <c r="AA251" s="20">
        <v>14675</v>
      </c>
      <c r="AB251" s="17">
        <v>13700</v>
      </c>
      <c r="AC251" s="22">
        <v>0.9</v>
      </c>
      <c r="AD251" s="23">
        <f t="shared" si="23"/>
        <v>100</v>
      </c>
      <c r="AE251" s="17">
        <v>66821</v>
      </c>
      <c r="AF251" s="17">
        <v>47445</v>
      </c>
      <c r="AG251" s="17">
        <v>30572</v>
      </c>
      <c r="AH251" s="17">
        <v>74430</v>
      </c>
      <c r="AI251" s="14" t="s">
        <v>43</v>
      </c>
    </row>
    <row r="252" spans="1:35" ht="16.5" customHeight="1">
      <c r="A252">
        <v>999</v>
      </c>
      <c r="B252" s="12" t="str">
        <f t="shared" si="18"/>
        <v>FCST</v>
      </c>
      <c r="C252" s="13" t="s">
        <v>325</v>
      </c>
      <c r="D252" s="14" t="s">
        <v>139</v>
      </c>
      <c r="E252" s="15" t="str">
        <f t="shared" si="19"/>
        <v>前八週無拉料</v>
      </c>
      <c r="F252" s="16">
        <f t="shared" si="20"/>
        <v>0</v>
      </c>
      <c r="G252" s="16" t="str">
        <f t="shared" si="21"/>
        <v>--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0</v>
      </c>
      <c r="W252" s="17">
        <v>0</v>
      </c>
      <c r="X252" s="20">
        <v>0</v>
      </c>
      <c r="Y252" s="16" t="s">
        <v>39</v>
      </c>
      <c r="Z252" s="21">
        <v>0</v>
      </c>
      <c r="AA252" s="20">
        <v>0</v>
      </c>
      <c r="AB252" s="17">
        <v>20</v>
      </c>
      <c r="AC252" s="22" t="s">
        <v>54</v>
      </c>
      <c r="AD252" s="23" t="str">
        <f t="shared" si="23"/>
        <v>F</v>
      </c>
      <c r="AE252" s="17">
        <v>113</v>
      </c>
      <c r="AF252" s="17">
        <v>67</v>
      </c>
      <c r="AG252" s="17">
        <v>600</v>
      </c>
      <c r="AH252" s="17">
        <v>1200</v>
      </c>
      <c r="AI252" s="14" t="s">
        <v>43</v>
      </c>
    </row>
    <row r="253" spans="1:35" ht="16.5" customHeight="1">
      <c r="A253">
        <v>1000</v>
      </c>
      <c r="B253" s="12" t="str">
        <f t="shared" si="18"/>
        <v>OverStock</v>
      </c>
      <c r="C253" s="13" t="s">
        <v>326</v>
      </c>
      <c r="D253" s="14" t="s">
        <v>139</v>
      </c>
      <c r="E253" s="15">
        <f t="shared" si="19"/>
        <v>253.4</v>
      </c>
      <c r="F253" s="16">
        <f t="shared" si="20"/>
        <v>24.3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4055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3000</v>
      </c>
      <c r="U253" s="17">
        <v>0</v>
      </c>
      <c r="V253" s="17">
        <v>1055</v>
      </c>
      <c r="W253" s="17">
        <v>0</v>
      </c>
      <c r="X253" s="20">
        <v>4055</v>
      </c>
      <c r="Y253" s="16">
        <v>253.4</v>
      </c>
      <c r="Z253" s="21">
        <v>24.3</v>
      </c>
      <c r="AA253" s="20">
        <v>16</v>
      </c>
      <c r="AB253" s="17">
        <v>167</v>
      </c>
      <c r="AC253" s="22">
        <v>10.4</v>
      </c>
      <c r="AD253" s="23">
        <f t="shared" si="23"/>
        <v>150</v>
      </c>
      <c r="AE253" s="17">
        <v>604</v>
      </c>
      <c r="AF253" s="17">
        <v>900</v>
      </c>
      <c r="AG253" s="17">
        <v>700</v>
      </c>
      <c r="AH253" s="17">
        <v>400</v>
      </c>
      <c r="AI253" s="14" t="s">
        <v>43</v>
      </c>
    </row>
    <row r="254" spans="1:35" ht="16.5" customHeight="1">
      <c r="A254">
        <v>1001</v>
      </c>
      <c r="B254" s="12" t="str">
        <f t="shared" si="18"/>
        <v>OverStock</v>
      </c>
      <c r="C254" s="13" t="s">
        <v>327</v>
      </c>
      <c r="D254" s="14" t="s">
        <v>139</v>
      </c>
      <c r="E254" s="15">
        <f t="shared" si="19"/>
        <v>8</v>
      </c>
      <c r="F254" s="16">
        <f t="shared" si="20"/>
        <v>4</v>
      </c>
      <c r="G254" s="16">
        <f t="shared" si="21"/>
        <v>9.5</v>
      </c>
      <c r="H254" s="16">
        <f t="shared" si="22"/>
        <v>4.8</v>
      </c>
      <c r="I254" s="25" t="str">
        <f>IFERROR(VLOOKUP(C254,#REF!,8,FALSE),"")</f>
        <v/>
      </c>
      <c r="J254" s="17">
        <v>10500</v>
      </c>
      <c r="K254" s="17">
        <v>0</v>
      </c>
      <c r="L254" s="25" t="str">
        <f>IFERROR(VLOOKUP(C254,#REF!,11,FALSE),"")</f>
        <v/>
      </c>
      <c r="M254" s="17">
        <v>8881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376</v>
      </c>
      <c r="U254" s="17">
        <v>0</v>
      </c>
      <c r="V254" s="17">
        <v>8505</v>
      </c>
      <c r="W254" s="17">
        <v>0</v>
      </c>
      <c r="X254" s="20">
        <v>19381</v>
      </c>
      <c r="Y254" s="16">
        <v>17.5</v>
      </c>
      <c r="Z254" s="21">
        <v>8.8000000000000007</v>
      </c>
      <c r="AA254" s="20">
        <v>1109</v>
      </c>
      <c r="AB254" s="17">
        <v>2202</v>
      </c>
      <c r="AC254" s="22">
        <v>2</v>
      </c>
      <c r="AD254" s="23">
        <f t="shared" si="23"/>
        <v>150</v>
      </c>
      <c r="AE254" s="17">
        <v>7686</v>
      </c>
      <c r="AF254" s="17">
        <v>6070</v>
      </c>
      <c r="AG254" s="17">
        <v>10100</v>
      </c>
      <c r="AH254" s="17">
        <v>6060</v>
      </c>
      <c r="AI254" s="14" t="s">
        <v>43</v>
      </c>
    </row>
    <row r="255" spans="1:35" ht="16.5" customHeight="1">
      <c r="A255">
        <v>1002</v>
      </c>
      <c r="B255" s="12" t="str">
        <f t="shared" si="18"/>
        <v>FCST</v>
      </c>
      <c r="C255" s="13" t="s">
        <v>328</v>
      </c>
      <c r="D255" s="14" t="s">
        <v>139</v>
      </c>
      <c r="E255" s="15" t="str">
        <f t="shared" si="19"/>
        <v>前八週無拉料</v>
      </c>
      <c r="F255" s="16">
        <f t="shared" si="20"/>
        <v>11</v>
      </c>
      <c r="G255" s="16" t="str">
        <f t="shared" si="21"/>
        <v>--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48000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48000</v>
      </c>
      <c r="U255" s="17">
        <v>0</v>
      </c>
      <c r="V255" s="17">
        <v>0</v>
      </c>
      <c r="W255" s="17">
        <v>0</v>
      </c>
      <c r="X255" s="20">
        <v>48000</v>
      </c>
      <c r="Y255" s="16" t="s">
        <v>39</v>
      </c>
      <c r="Z255" s="21">
        <v>11</v>
      </c>
      <c r="AA255" s="20">
        <v>0</v>
      </c>
      <c r="AB255" s="17">
        <v>4344</v>
      </c>
      <c r="AC255" s="22" t="s">
        <v>54</v>
      </c>
      <c r="AD255" s="23" t="str">
        <f t="shared" si="23"/>
        <v>F</v>
      </c>
      <c r="AE255" s="17">
        <v>0</v>
      </c>
      <c r="AF255" s="17">
        <v>24500</v>
      </c>
      <c r="AG255" s="17">
        <v>62600</v>
      </c>
      <c r="AH255" s="17">
        <v>0</v>
      </c>
      <c r="AI255" s="14" t="s">
        <v>43</v>
      </c>
    </row>
    <row r="256" spans="1:35" ht="16.5" customHeight="1">
      <c r="A256">
        <v>1003</v>
      </c>
      <c r="B256" s="12" t="str">
        <f t="shared" si="18"/>
        <v>FCST</v>
      </c>
      <c r="C256" s="13" t="s">
        <v>329</v>
      </c>
      <c r="D256" s="14" t="s">
        <v>139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0</v>
      </c>
      <c r="X256" s="20">
        <v>0</v>
      </c>
      <c r="Y256" s="16" t="s">
        <v>39</v>
      </c>
      <c r="Z256" s="21">
        <v>0</v>
      </c>
      <c r="AA256" s="20">
        <v>0</v>
      </c>
      <c r="AB256" s="17">
        <v>20</v>
      </c>
      <c r="AC256" s="22" t="s">
        <v>54</v>
      </c>
      <c r="AD256" s="23" t="str">
        <f t="shared" si="23"/>
        <v>F</v>
      </c>
      <c r="AE256" s="17">
        <v>113</v>
      </c>
      <c r="AF256" s="17">
        <v>67</v>
      </c>
      <c r="AG256" s="17">
        <v>600</v>
      </c>
      <c r="AH256" s="17">
        <v>1200</v>
      </c>
      <c r="AI256" s="14" t="s">
        <v>43</v>
      </c>
    </row>
    <row r="257" spans="1:35" ht="16.5" customHeight="1">
      <c r="A257">
        <v>1004</v>
      </c>
      <c r="B257" s="12" t="str">
        <f t="shared" si="18"/>
        <v>FCST</v>
      </c>
      <c r="C257" s="13" t="s">
        <v>331</v>
      </c>
      <c r="D257" s="14" t="s">
        <v>139</v>
      </c>
      <c r="E257" s="15" t="str">
        <f t="shared" si="19"/>
        <v>前八週無拉料</v>
      </c>
      <c r="F257" s="16">
        <f t="shared" si="20"/>
        <v>0</v>
      </c>
      <c r="G257" s="16" t="str">
        <f t="shared" si="21"/>
        <v>--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0</v>
      </c>
      <c r="W257" s="17">
        <v>0</v>
      </c>
      <c r="X257" s="20">
        <v>0</v>
      </c>
      <c r="Y257" s="16" t="s">
        <v>39</v>
      </c>
      <c r="Z257" s="21">
        <v>0</v>
      </c>
      <c r="AA257" s="20">
        <v>0</v>
      </c>
      <c r="AB257" s="17">
        <v>20</v>
      </c>
      <c r="AC257" s="22" t="s">
        <v>54</v>
      </c>
      <c r="AD257" s="23" t="str">
        <f t="shared" si="23"/>
        <v>F</v>
      </c>
      <c r="AE257" s="17">
        <v>113</v>
      </c>
      <c r="AF257" s="17">
        <v>67</v>
      </c>
      <c r="AG257" s="17">
        <v>600</v>
      </c>
      <c r="AH257" s="17">
        <v>1200</v>
      </c>
      <c r="AI257" s="14" t="s">
        <v>43</v>
      </c>
    </row>
    <row r="258" spans="1:35" ht="16.5" customHeight="1">
      <c r="A258">
        <v>2902</v>
      </c>
      <c r="B258" s="12" t="str">
        <f t="shared" si="18"/>
        <v>None</v>
      </c>
      <c r="C258" s="13" t="s">
        <v>333</v>
      </c>
      <c r="D258" s="14" t="s">
        <v>139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0</v>
      </c>
      <c r="V258" s="17">
        <v>0</v>
      </c>
      <c r="W258" s="17">
        <v>0</v>
      </c>
      <c r="X258" s="20">
        <v>0</v>
      </c>
      <c r="Y258" s="16" t="s">
        <v>39</v>
      </c>
      <c r="Z258" s="21" t="s">
        <v>39</v>
      </c>
      <c r="AA258" s="20">
        <v>0</v>
      </c>
      <c r="AB258" s="17" t="s">
        <v>39</v>
      </c>
      <c r="AC258" s="22" t="s">
        <v>58</v>
      </c>
      <c r="AD258" s="23" t="str">
        <f t="shared" si="23"/>
        <v>E</v>
      </c>
      <c r="AE258" s="17" t="s">
        <v>39</v>
      </c>
      <c r="AF258" s="17" t="s">
        <v>39</v>
      </c>
      <c r="AG258" s="17" t="s">
        <v>39</v>
      </c>
      <c r="AH258" s="17" t="s">
        <v>39</v>
      </c>
      <c r="AI258" s="14" t="s">
        <v>43</v>
      </c>
    </row>
    <row r="259" spans="1:35" ht="16.5" customHeight="1">
      <c r="A259">
        <v>1110</v>
      </c>
      <c r="B259" s="12" t="str">
        <f t="shared" si="18"/>
        <v>None</v>
      </c>
      <c r="C259" s="13" t="s">
        <v>335</v>
      </c>
      <c r="D259" s="14" t="s">
        <v>139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0</v>
      </c>
      <c r="W259" s="17">
        <v>0</v>
      </c>
      <c r="X259" s="20">
        <v>0</v>
      </c>
      <c r="Y259" s="16" t="s">
        <v>39</v>
      </c>
      <c r="Z259" s="21" t="s">
        <v>39</v>
      </c>
      <c r="AA259" s="20">
        <v>0</v>
      </c>
      <c r="AB259" s="17" t="s">
        <v>39</v>
      </c>
      <c r="AC259" s="22" t="s">
        <v>58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43</v>
      </c>
    </row>
    <row r="260" spans="1:35" ht="16.5" customHeight="1">
      <c r="A260">
        <v>1005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336</v>
      </c>
      <c r="D260" s="14" t="s">
        <v>139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25" t="str">
        <f>IFERROR(VLOOKUP(C260,#REF!,8,FALSE),"")</f>
        <v/>
      </c>
      <c r="J260" s="17">
        <v>2500</v>
      </c>
      <c r="K260" s="17">
        <v>2500</v>
      </c>
      <c r="L260" s="25" t="str">
        <f>IFERROR(VLOOKUP(C260,#REF!,11,FALSE),"")</f>
        <v/>
      </c>
      <c r="M260" s="17">
        <v>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2500</v>
      </c>
      <c r="Y260" s="16" t="s">
        <v>39</v>
      </c>
      <c r="Z260" s="21" t="s">
        <v>39</v>
      </c>
      <c r="AA260" s="20">
        <v>0</v>
      </c>
      <c r="AB260" s="17">
        <v>0</v>
      </c>
      <c r="AC260" s="22" t="s">
        <v>58</v>
      </c>
      <c r="AD260" s="23" t="str">
        <f t="shared" ref="AD260:AD323" si="29">IF($AC260="E","E",IF($AC260="F","F",IF($AC260&lt;0.5,50,IF($AC260&lt;2,100,150))))</f>
        <v>E</v>
      </c>
      <c r="AE260" s="17">
        <v>0</v>
      </c>
      <c r="AF260" s="17">
        <v>0</v>
      </c>
      <c r="AG260" s="17">
        <v>0</v>
      </c>
      <c r="AH260" s="17">
        <v>2500</v>
      </c>
      <c r="AI260" s="14" t="s">
        <v>43</v>
      </c>
    </row>
    <row r="261" spans="1:35" ht="16.5" customHeight="1">
      <c r="A261">
        <v>1006</v>
      </c>
      <c r="B261" s="12" t="str">
        <f t="shared" si="24"/>
        <v>None</v>
      </c>
      <c r="C261" s="13" t="s">
        <v>337</v>
      </c>
      <c r="D261" s="14" t="s">
        <v>139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0</v>
      </c>
      <c r="W261" s="17">
        <v>0</v>
      </c>
      <c r="X261" s="20">
        <v>0</v>
      </c>
      <c r="Y261" s="16" t="s">
        <v>39</v>
      </c>
      <c r="Z261" s="21" t="s">
        <v>39</v>
      </c>
      <c r="AA261" s="20">
        <v>0</v>
      </c>
      <c r="AB261" s="17">
        <v>0</v>
      </c>
      <c r="AC261" s="22" t="s">
        <v>58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43</v>
      </c>
    </row>
    <row r="262" spans="1:35" ht="16.5" customHeight="1">
      <c r="A262">
        <v>1007</v>
      </c>
      <c r="B262" s="12" t="str">
        <f t="shared" si="24"/>
        <v>FCST</v>
      </c>
      <c r="C262" s="13" t="s">
        <v>338</v>
      </c>
      <c r="D262" s="14" t="s">
        <v>139</v>
      </c>
      <c r="E262" s="15" t="str">
        <f t="shared" si="25"/>
        <v>前八週無拉料</v>
      </c>
      <c r="F262" s="16">
        <f t="shared" si="26"/>
        <v>17.899999999999999</v>
      </c>
      <c r="G262" s="16" t="str">
        <f t="shared" si="27"/>
        <v>--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1554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1543</v>
      </c>
      <c r="U262" s="17">
        <v>0</v>
      </c>
      <c r="V262" s="17">
        <v>11</v>
      </c>
      <c r="W262" s="17">
        <v>0</v>
      </c>
      <c r="X262" s="20">
        <v>1554</v>
      </c>
      <c r="Y262" s="16" t="s">
        <v>39</v>
      </c>
      <c r="Z262" s="21">
        <v>17.899999999999999</v>
      </c>
      <c r="AA262" s="20">
        <v>0</v>
      </c>
      <c r="AB262" s="17">
        <v>87</v>
      </c>
      <c r="AC262" s="22" t="s">
        <v>54</v>
      </c>
      <c r="AD262" s="23" t="str">
        <f t="shared" si="29"/>
        <v>F</v>
      </c>
      <c r="AE262" s="17">
        <v>355</v>
      </c>
      <c r="AF262" s="17">
        <v>321</v>
      </c>
      <c r="AG262" s="17">
        <v>407</v>
      </c>
      <c r="AH262" s="17">
        <v>301</v>
      </c>
      <c r="AI262" s="14" t="s">
        <v>43</v>
      </c>
    </row>
    <row r="263" spans="1:35" ht="16.5" customHeight="1">
      <c r="A263">
        <v>1085</v>
      </c>
      <c r="B263" s="12" t="str">
        <f t="shared" si="24"/>
        <v>OverStock</v>
      </c>
      <c r="C263" s="13" t="s">
        <v>339</v>
      </c>
      <c r="D263" s="14" t="s">
        <v>139</v>
      </c>
      <c r="E263" s="15">
        <f t="shared" si="25"/>
        <v>12.9</v>
      </c>
      <c r="F263" s="16">
        <f t="shared" si="26"/>
        <v>7.1</v>
      </c>
      <c r="G263" s="16">
        <f t="shared" si="27"/>
        <v>7.7</v>
      </c>
      <c r="H263" s="16">
        <f t="shared" si="28"/>
        <v>4.2</v>
      </c>
      <c r="I263" s="25" t="str">
        <f>IFERROR(VLOOKUP(C263,#REF!,8,FALSE),"")</f>
        <v/>
      </c>
      <c r="J263" s="17">
        <v>10000</v>
      </c>
      <c r="K263" s="17">
        <v>10000</v>
      </c>
      <c r="L263" s="25" t="str">
        <f>IFERROR(VLOOKUP(C263,#REF!,11,FALSE),"")</f>
        <v/>
      </c>
      <c r="M263" s="17">
        <v>16726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2500</v>
      </c>
      <c r="U263" s="17">
        <v>0</v>
      </c>
      <c r="V263" s="17">
        <v>14226</v>
      </c>
      <c r="W263" s="17">
        <v>0</v>
      </c>
      <c r="X263" s="20">
        <v>26726</v>
      </c>
      <c r="Y263" s="16">
        <v>20.6</v>
      </c>
      <c r="Z263" s="21">
        <v>11.3</v>
      </c>
      <c r="AA263" s="20">
        <v>1298</v>
      </c>
      <c r="AB263" s="17">
        <v>2362</v>
      </c>
      <c r="AC263" s="22">
        <v>1.8</v>
      </c>
      <c r="AD263" s="23">
        <f t="shared" si="29"/>
        <v>100</v>
      </c>
      <c r="AE263" s="17">
        <v>12929</v>
      </c>
      <c r="AF263" s="17">
        <v>7570</v>
      </c>
      <c r="AG263" s="17">
        <v>12171</v>
      </c>
      <c r="AH263" s="17">
        <v>11102</v>
      </c>
      <c r="AI263" s="14" t="s">
        <v>43</v>
      </c>
    </row>
    <row r="264" spans="1:35" ht="16.5" customHeight="1">
      <c r="A264">
        <v>1086</v>
      </c>
      <c r="B264" s="12" t="str">
        <f t="shared" si="24"/>
        <v>Normal</v>
      </c>
      <c r="C264" s="13" t="s">
        <v>340</v>
      </c>
      <c r="D264" s="14" t="s">
        <v>139</v>
      </c>
      <c r="E264" s="15">
        <f t="shared" si="25"/>
        <v>6.1</v>
      </c>
      <c r="F264" s="16">
        <f t="shared" si="26"/>
        <v>6.6</v>
      </c>
      <c r="G264" s="16">
        <f t="shared" si="27"/>
        <v>9.9</v>
      </c>
      <c r="H264" s="16">
        <f t="shared" si="28"/>
        <v>10.7</v>
      </c>
      <c r="I264" s="25" t="str">
        <f>IFERROR(VLOOKUP(C264,#REF!,8,FALSE),"")</f>
        <v/>
      </c>
      <c r="J264" s="17">
        <v>100500</v>
      </c>
      <c r="K264" s="17">
        <v>25500</v>
      </c>
      <c r="L264" s="25" t="str">
        <f>IFERROR(VLOOKUP(C264,#REF!,11,FALSE),"")</f>
        <v/>
      </c>
      <c r="M264" s="17">
        <v>62183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36000</v>
      </c>
      <c r="U264" s="17">
        <v>0</v>
      </c>
      <c r="V264" s="17">
        <v>26183</v>
      </c>
      <c r="W264" s="17">
        <v>0</v>
      </c>
      <c r="X264" s="20">
        <v>162683</v>
      </c>
      <c r="Y264" s="16">
        <v>16</v>
      </c>
      <c r="Z264" s="21">
        <v>17.399999999999999</v>
      </c>
      <c r="AA264" s="20">
        <v>10148</v>
      </c>
      <c r="AB264" s="17">
        <v>9356</v>
      </c>
      <c r="AC264" s="22">
        <v>0.9</v>
      </c>
      <c r="AD264" s="23">
        <f t="shared" si="29"/>
        <v>100</v>
      </c>
      <c r="AE264" s="17">
        <v>46550</v>
      </c>
      <c r="AF264" s="17">
        <v>31630</v>
      </c>
      <c r="AG264" s="17">
        <v>19626</v>
      </c>
      <c r="AH264" s="17">
        <v>49620</v>
      </c>
      <c r="AI264" s="14" t="s">
        <v>43</v>
      </c>
    </row>
    <row r="265" spans="1:35" ht="16.5" customHeight="1">
      <c r="A265">
        <v>1008</v>
      </c>
      <c r="B265" s="12" t="str">
        <f t="shared" si="24"/>
        <v>OverStock</v>
      </c>
      <c r="C265" s="13" t="s">
        <v>341</v>
      </c>
      <c r="D265" s="14" t="s">
        <v>342</v>
      </c>
      <c r="E265" s="15">
        <f t="shared" si="25"/>
        <v>3.2</v>
      </c>
      <c r="F265" s="16">
        <f t="shared" si="26"/>
        <v>2.5</v>
      </c>
      <c r="G265" s="16">
        <f t="shared" si="27"/>
        <v>14.6</v>
      </c>
      <c r="H265" s="16">
        <f t="shared" si="28"/>
        <v>11.3</v>
      </c>
      <c r="I265" s="25" t="str">
        <f>IFERROR(VLOOKUP(C265,#REF!,8,FALSE),"")</f>
        <v/>
      </c>
      <c r="J265" s="17">
        <v>450000</v>
      </c>
      <c r="K265" s="17">
        <v>360000</v>
      </c>
      <c r="L265" s="25" t="str">
        <f>IFERROR(VLOOKUP(C265,#REF!,11,FALSE),"")</f>
        <v/>
      </c>
      <c r="M265" s="17">
        <v>99000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99000</v>
      </c>
      <c r="U265" s="17">
        <v>0</v>
      </c>
      <c r="V265" s="17">
        <v>0</v>
      </c>
      <c r="W265" s="17">
        <v>0</v>
      </c>
      <c r="X265" s="20">
        <v>549000</v>
      </c>
      <c r="Y265" s="16">
        <v>20.8</v>
      </c>
      <c r="Z265" s="21">
        <v>16</v>
      </c>
      <c r="AA265" s="20">
        <v>30750</v>
      </c>
      <c r="AB265" s="17">
        <v>39916</v>
      </c>
      <c r="AC265" s="22">
        <v>1.3</v>
      </c>
      <c r="AD265" s="23">
        <f t="shared" si="29"/>
        <v>100</v>
      </c>
      <c r="AE265" s="17">
        <v>136039</v>
      </c>
      <c r="AF265" s="17">
        <v>141401</v>
      </c>
      <c r="AG265" s="17">
        <v>198900</v>
      </c>
      <c r="AH265" s="17">
        <v>69600</v>
      </c>
      <c r="AI265" s="14" t="s">
        <v>43</v>
      </c>
    </row>
    <row r="266" spans="1:35" ht="16.5" customHeight="1">
      <c r="A266">
        <v>1079</v>
      </c>
      <c r="B266" s="12" t="str">
        <f t="shared" si="24"/>
        <v>Normal</v>
      </c>
      <c r="C266" s="13" t="s">
        <v>343</v>
      </c>
      <c r="D266" s="14" t="s">
        <v>342</v>
      </c>
      <c r="E266" s="15">
        <f t="shared" si="25"/>
        <v>0</v>
      </c>
      <c r="F266" s="16">
        <f t="shared" si="26"/>
        <v>0</v>
      </c>
      <c r="G266" s="16">
        <f t="shared" si="27"/>
        <v>0</v>
      </c>
      <c r="H266" s="16">
        <f t="shared" si="28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0</v>
      </c>
      <c r="Y266" s="16">
        <v>0</v>
      </c>
      <c r="Z266" s="21">
        <v>0</v>
      </c>
      <c r="AA266" s="20">
        <v>375</v>
      </c>
      <c r="AB266" s="17">
        <v>471</v>
      </c>
      <c r="AC266" s="22">
        <v>1.3</v>
      </c>
      <c r="AD266" s="23">
        <f t="shared" si="29"/>
        <v>100</v>
      </c>
      <c r="AE266" s="17">
        <v>0</v>
      </c>
      <c r="AF266" s="17">
        <v>0</v>
      </c>
      <c r="AG266" s="17">
        <v>4239</v>
      </c>
      <c r="AH266" s="17">
        <v>0</v>
      </c>
      <c r="AI266" s="14" t="s">
        <v>43</v>
      </c>
    </row>
    <row r="267" spans="1:35" ht="16.5" customHeight="1">
      <c r="A267">
        <v>1009</v>
      </c>
      <c r="B267" s="12" t="str">
        <f t="shared" si="24"/>
        <v>Normal</v>
      </c>
      <c r="C267" s="13" t="s">
        <v>344</v>
      </c>
      <c r="D267" s="14" t="s">
        <v>342</v>
      </c>
      <c r="E267" s="15">
        <f t="shared" si="25"/>
        <v>4.5999999999999996</v>
      </c>
      <c r="F267" s="16">
        <f t="shared" si="26"/>
        <v>3.9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208000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208000</v>
      </c>
      <c r="U267" s="17">
        <v>0</v>
      </c>
      <c r="V267" s="17">
        <v>0</v>
      </c>
      <c r="W267" s="17">
        <v>0</v>
      </c>
      <c r="X267" s="20">
        <v>208000</v>
      </c>
      <c r="Y267" s="16">
        <v>4.5999999999999996</v>
      </c>
      <c r="Z267" s="21">
        <v>3.9</v>
      </c>
      <c r="AA267" s="20">
        <v>45375</v>
      </c>
      <c r="AB267" s="17">
        <v>53517</v>
      </c>
      <c r="AC267" s="22">
        <v>1.2</v>
      </c>
      <c r="AD267" s="23">
        <f t="shared" si="29"/>
        <v>100</v>
      </c>
      <c r="AE267" s="17">
        <v>204444</v>
      </c>
      <c r="AF267" s="17">
        <v>191910</v>
      </c>
      <c r="AG267" s="17">
        <v>150090</v>
      </c>
      <c r="AH267" s="17">
        <v>125168</v>
      </c>
      <c r="AI267" s="14" t="s">
        <v>43</v>
      </c>
    </row>
    <row r="268" spans="1:35" ht="16.5" customHeight="1">
      <c r="A268">
        <v>5130</v>
      </c>
      <c r="B268" s="12" t="str">
        <f t="shared" si="24"/>
        <v>Normal</v>
      </c>
      <c r="C268" s="13" t="s">
        <v>345</v>
      </c>
      <c r="D268" s="14" t="s">
        <v>342</v>
      </c>
      <c r="E268" s="15">
        <f t="shared" si="25"/>
        <v>0</v>
      </c>
      <c r="F268" s="16">
        <f t="shared" si="26"/>
        <v>0</v>
      </c>
      <c r="G268" s="16">
        <f t="shared" si="27"/>
        <v>5.3</v>
      </c>
      <c r="H268" s="16">
        <f t="shared" si="28"/>
        <v>4.9000000000000004</v>
      </c>
      <c r="I268" s="25" t="str">
        <f>IFERROR(VLOOKUP(C268,#REF!,8,FALSE),"")</f>
        <v/>
      </c>
      <c r="J268" s="17">
        <v>6000</v>
      </c>
      <c r="K268" s="17">
        <v>6000</v>
      </c>
      <c r="L268" s="25" t="str">
        <f>IFERROR(VLOOKUP(C268,#REF!,11,FALSE),"")</f>
        <v/>
      </c>
      <c r="M268" s="17">
        <v>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6000</v>
      </c>
      <c r="Y268" s="16">
        <v>5.3</v>
      </c>
      <c r="Z268" s="21">
        <v>4.9000000000000004</v>
      </c>
      <c r="AA268" s="20">
        <v>1125</v>
      </c>
      <c r="AB268" s="17">
        <v>1228</v>
      </c>
      <c r="AC268" s="22">
        <v>1.1000000000000001</v>
      </c>
      <c r="AD268" s="23">
        <f t="shared" si="29"/>
        <v>100</v>
      </c>
      <c r="AE268" s="17">
        <v>3960</v>
      </c>
      <c r="AF268" s="17">
        <v>3044</v>
      </c>
      <c r="AG268" s="17">
        <v>4050</v>
      </c>
      <c r="AH268" s="17">
        <v>4050</v>
      </c>
      <c r="AI268" s="14" t="s">
        <v>43</v>
      </c>
    </row>
    <row r="269" spans="1:35" ht="16.5" customHeight="1">
      <c r="A269">
        <v>3284</v>
      </c>
      <c r="B269" s="12" t="str">
        <f t="shared" si="24"/>
        <v>OverStock</v>
      </c>
      <c r="C269" s="13" t="s">
        <v>346</v>
      </c>
      <c r="D269" s="14" t="s">
        <v>342</v>
      </c>
      <c r="E269" s="15">
        <f t="shared" si="25"/>
        <v>9.3000000000000007</v>
      </c>
      <c r="F269" s="16">
        <f t="shared" si="26"/>
        <v>7.1</v>
      </c>
      <c r="G269" s="16">
        <f t="shared" si="27"/>
        <v>18.399999999999999</v>
      </c>
      <c r="H269" s="16">
        <f t="shared" si="28"/>
        <v>14.1</v>
      </c>
      <c r="I269" s="25" t="str">
        <f>IFERROR(VLOOKUP(C269,#REF!,8,FALSE),"")</f>
        <v/>
      </c>
      <c r="J269" s="17">
        <v>1620000</v>
      </c>
      <c r="K269" s="17">
        <v>1020000</v>
      </c>
      <c r="L269" s="25" t="str">
        <f>IFERROR(VLOOKUP(C269,#REF!,11,FALSE),"")</f>
        <v/>
      </c>
      <c r="M269" s="17">
        <v>819000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819000</v>
      </c>
      <c r="U269" s="17">
        <v>0</v>
      </c>
      <c r="V269" s="17">
        <v>0</v>
      </c>
      <c r="W269" s="17">
        <v>0</v>
      </c>
      <c r="X269" s="20">
        <v>2439000</v>
      </c>
      <c r="Y269" s="16">
        <v>27.7</v>
      </c>
      <c r="Z269" s="21">
        <v>21.2</v>
      </c>
      <c r="AA269" s="20">
        <v>88125</v>
      </c>
      <c r="AB269" s="17">
        <v>114949</v>
      </c>
      <c r="AC269" s="22">
        <v>1.3</v>
      </c>
      <c r="AD269" s="23">
        <f t="shared" si="29"/>
        <v>100</v>
      </c>
      <c r="AE269" s="17">
        <v>340856</v>
      </c>
      <c r="AF269" s="17">
        <v>591630</v>
      </c>
      <c r="AG269" s="17">
        <v>436296</v>
      </c>
      <c r="AH269" s="17">
        <v>519540</v>
      </c>
      <c r="AI269" s="14" t="s">
        <v>43</v>
      </c>
    </row>
    <row r="270" spans="1:35" ht="16.5" customHeight="1">
      <c r="A270">
        <v>1076</v>
      </c>
      <c r="B270" s="12" t="str">
        <f t="shared" si="24"/>
        <v>Normal</v>
      </c>
      <c r="C270" s="13" t="s">
        <v>347</v>
      </c>
      <c r="D270" s="14" t="s">
        <v>342</v>
      </c>
      <c r="E270" s="15">
        <f t="shared" si="25"/>
        <v>6.8</v>
      </c>
      <c r="F270" s="16">
        <f t="shared" si="26"/>
        <v>6</v>
      </c>
      <c r="G270" s="16">
        <f t="shared" si="27"/>
        <v>5.5</v>
      </c>
      <c r="H270" s="16">
        <f t="shared" si="28"/>
        <v>4.9000000000000004</v>
      </c>
      <c r="I270" s="25" t="str">
        <f>IFERROR(VLOOKUP(C270,#REF!,8,FALSE),"")</f>
        <v/>
      </c>
      <c r="J270" s="17">
        <v>27000</v>
      </c>
      <c r="K270" s="17">
        <v>27000</v>
      </c>
      <c r="L270" s="25" t="str">
        <f>IFERROR(VLOOKUP(C270,#REF!,11,FALSE),"")</f>
        <v/>
      </c>
      <c r="M270" s="17">
        <v>33050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33050</v>
      </c>
      <c r="U270" s="17">
        <v>0</v>
      </c>
      <c r="V270" s="17">
        <v>0</v>
      </c>
      <c r="W270" s="17">
        <v>0</v>
      </c>
      <c r="X270" s="20">
        <v>60050</v>
      </c>
      <c r="Y270" s="16">
        <v>12.3</v>
      </c>
      <c r="Z270" s="21">
        <v>11</v>
      </c>
      <c r="AA270" s="20">
        <v>4875</v>
      </c>
      <c r="AB270" s="17">
        <v>5467</v>
      </c>
      <c r="AC270" s="22">
        <v>1.1000000000000001</v>
      </c>
      <c r="AD270" s="23">
        <f t="shared" si="29"/>
        <v>100</v>
      </c>
      <c r="AE270" s="17">
        <v>20640</v>
      </c>
      <c r="AF270" s="17">
        <v>28560</v>
      </c>
      <c r="AG270" s="17">
        <v>14000</v>
      </c>
      <c r="AH270" s="17">
        <v>37200</v>
      </c>
      <c r="AI270" s="14" t="s">
        <v>43</v>
      </c>
    </row>
    <row r="271" spans="1:35" ht="16.5" customHeight="1">
      <c r="A271">
        <v>1010</v>
      </c>
      <c r="B271" s="12" t="str">
        <f t="shared" si="24"/>
        <v>Normal</v>
      </c>
      <c r="C271" s="13" t="s">
        <v>348</v>
      </c>
      <c r="D271" s="14" t="s">
        <v>342</v>
      </c>
      <c r="E271" s="15">
        <f t="shared" si="25"/>
        <v>2</v>
      </c>
      <c r="F271" s="16">
        <f t="shared" si="26"/>
        <v>1.6</v>
      </c>
      <c r="G271" s="16">
        <f t="shared" si="27"/>
        <v>8</v>
      </c>
      <c r="H271" s="16">
        <f t="shared" si="28"/>
        <v>6.2</v>
      </c>
      <c r="I271" s="25" t="str">
        <f>IFERROR(VLOOKUP(C271,#REF!,8,FALSE),"")</f>
        <v/>
      </c>
      <c r="J271" s="17">
        <v>24000</v>
      </c>
      <c r="K271" s="17">
        <v>24000</v>
      </c>
      <c r="L271" s="25" t="str">
        <f>IFERROR(VLOOKUP(C271,#REF!,11,FALSE),"")</f>
        <v/>
      </c>
      <c r="M271" s="17">
        <v>6045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6045</v>
      </c>
      <c r="U271" s="17">
        <v>0</v>
      </c>
      <c r="V271" s="17">
        <v>0</v>
      </c>
      <c r="W271" s="17">
        <v>0</v>
      </c>
      <c r="X271" s="20">
        <v>30045</v>
      </c>
      <c r="Y271" s="16">
        <v>10</v>
      </c>
      <c r="Z271" s="21">
        <v>7.8</v>
      </c>
      <c r="AA271" s="20">
        <v>3000</v>
      </c>
      <c r="AB271" s="17">
        <v>3849</v>
      </c>
      <c r="AC271" s="22">
        <v>1.3</v>
      </c>
      <c r="AD271" s="23">
        <f t="shared" si="29"/>
        <v>100</v>
      </c>
      <c r="AE271" s="17">
        <v>17672</v>
      </c>
      <c r="AF271" s="17">
        <v>12470</v>
      </c>
      <c r="AG271" s="17">
        <v>10830</v>
      </c>
      <c r="AH271" s="17">
        <v>579</v>
      </c>
      <c r="AI271" s="14" t="s">
        <v>43</v>
      </c>
    </row>
    <row r="272" spans="1:35" ht="16.5" customHeight="1">
      <c r="A272">
        <v>9617</v>
      </c>
      <c r="B272" s="12" t="str">
        <f t="shared" si="24"/>
        <v>FCST</v>
      </c>
      <c r="C272" s="13" t="s">
        <v>350</v>
      </c>
      <c r="D272" s="14" t="s">
        <v>342</v>
      </c>
      <c r="E272" s="15" t="str">
        <f t="shared" si="25"/>
        <v>前八週無拉料</v>
      </c>
      <c r="F272" s="16">
        <f t="shared" si="26"/>
        <v>41.3</v>
      </c>
      <c r="G272" s="16" t="str">
        <f t="shared" si="27"/>
        <v>--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21000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21000</v>
      </c>
      <c r="U272" s="17">
        <v>0</v>
      </c>
      <c r="V272" s="17">
        <v>0</v>
      </c>
      <c r="W272" s="17">
        <v>0</v>
      </c>
      <c r="X272" s="20">
        <v>21000</v>
      </c>
      <c r="Y272" s="16" t="s">
        <v>39</v>
      </c>
      <c r="Z272" s="21">
        <v>41.3</v>
      </c>
      <c r="AA272" s="20">
        <v>0</v>
      </c>
      <c r="AB272" s="17">
        <v>509</v>
      </c>
      <c r="AC272" s="22" t="s">
        <v>54</v>
      </c>
      <c r="AD272" s="23" t="str">
        <f t="shared" si="29"/>
        <v>F</v>
      </c>
      <c r="AE272" s="17">
        <v>1862</v>
      </c>
      <c r="AF272" s="17">
        <v>2716</v>
      </c>
      <c r="AG272" s="17">
        <v>2176</v>
      </c>
      <c r="AH272" s="17">
        <v>2124</v>
      </c>
      <c r="AI272" s="14" t="s">
        <v>43</v>
      </c>
    </row>
    <row r="273" spans="1:35" ht="16.5" customHeight="1">
      <c r="A273">
        <v>6462</v>
      </c>
      <c r="B273" s="12" t="str">
        <f t="shared" si="24"/>
        <v>Normal</v>
      </c>
      <c r="C273" s="13" t="s">
        <v>351</v>
      </c>
      <c r="D273" s="14" t="s">
        <v>342</v>
      </c>
      <c r="E273" s="15">
        <f t="shared" si="25"/>
        <v>8</v>
      </c>
      <c r="F273" s="16">
        <f t="shared" si="26"/>
        <v>4.0999999999999996</v>
      </c>
      <c r="G273" s="16">
        <f t="shared" si="27"/>
        <v>0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9000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9000</v>
      </c>
      <c r="U273" s="17">
        <v>0</v>
      </c>
      <c r="V273" s="17">
        <v>0</v>
      </c>
      <c r="W273" s="17">
        <v>0</v>
      </c>
      <c r="X273" s="20">
        <v>9000</v>
      </c>
      <c r="Y273" s="16">
        <v>8</v>
      </c>
      <c r="Z273" s="21">
        <v>4.0999999999999996</v>
      </c>
      <c r="AA273" s="20">
        <v>1125</v>
      </c>
      <c r="AB273" s="17">
        <v>2202</v>
      </c>
      <c r="AC273" s="22">
        <v>2</v>
      </c>
      <c r="AD273" s="23">
        <f t="shared" si="29"/>
        <v>150</v>
      </c>
      <c r="AE273" s="17">
        <v>7686</v>
      </c>
      <c r="AF273" s="17">
        <v>6070</v>
      </c>
      <c r="AG273" s="17">
        <v>10100</v>
      </c>
      <c r="AH273" s="17">
        <v>6060</v>
      </c>
      <c r="AI273" s="14" t="s">
        <v>43</v>
      </c>
    </row>
    <row r="274" spans="1:35" ht="16.5" customHeight="1">
      <c r="A274">
        <v>6451</v>
      </c>
      <c r="B274" s="12" t="str">
        <f t="shared" si="24"/>
        <v>Normal</v>
      </c>
      <c r="C274" s="13" t="s">
        <v>352</v>
      </c>
      <c r="D274" s="14" t="s">
        <v>342</v>
      </c>
      <c r="E274" s="15">
        <f t="shared" si="25"/>
        <v>3.2</v>
      </c>
      <c r="F274" s="16">
        <f t="shared" si="26"/>
        <v>2.7</v>
      </c>
      <c r="G274" s="16">
        <f t="shared" si="27"/>
        <v>1.6</v>
      </c>
      <c r="H274" s="16">
        <f t="shared" si="28"/>
        <v>1.4</v>
      </c>
      <c r="I274" s="25" t="str">
        <f>IFERROR(VLOOKUP(C274,#REF!,8,FALSE),"")</f>
        <v/>
      </c>
      <c r="J274" s="17">
        <v>3000</v>
      </c>
      <c r="K274" s="17">
        <v>3000</v>
      </c>
      <c r="L274" s="25" t="str">
        <f>IFERROR(VLOOKUP(C274,#REF!,11,FALSE),"")</f>
        <v/>
      </c>
      <c r="M274" s="17">
        <v>6000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6000</v>
      </c>
      <c r="U274" s="17">
        <v>0</v>
      </c>
      <c r="V274" s="17">
        <v>0</v>
      </c>
      <c r="W274" s="17">
        <v>0</v>
      </c>
      <c r="X274" s="20">
        <v>9000</v>
      </c>
      <c r="Y274" s="16">
        <v>4.8</v>
      </c>
      <c r="Z274" s="21">
        <v>4.0999999999999996</v>
      </c>
      <c r="AA274" s="20">
        <v>1875</v>
      </c>
      <c r="AB274" s="17">
        <v>2222</v>
      </c>
      <c r="AC274" s="22">
        <v>1.2</v>
      </c>
      <c r="AD274" s="23">
        <f t="shared" si="29"/>
        <v>100</v>
      </c>
      <c r="AE274" s="17">
        <v>8979</v>
      </c>
      <c r="AF274" s="17">
        <v>7588</v>
      </c>
      <c r="AG274" s="17">
        <v>7468</v>
      </c>
      <c r="AH274" s="17">
        <v>3720</v>
      </c>
      <c r="AI274" s="14" t="s">
        <v>43</v>
      </c>
    </row>
    <row r="275" spans="1:35" ht="16.5" customHeight="1">
      <c r="A275">
        <v>9709</v>
      </c>
      <c r="B275" s="12" t="str">
        <f t="shared" si="24"/>
        <v>None</v>
      </c>
      <c r="C275" s="13" t="s">
        <v>353</v>
      </c>
      <c r="D275" s="14" t="s">
        <v>342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0</v>
      </c>
      <c r="Y275" s="16" t="s">
        <v>39</v>
      </c>
      <c r="Z275" s="21" t="s">
        <v>39</v>
      </c>
      <c r="AA275" s="20">
        <v>0</v>
      </c>
      <c r="AB275" s="17">
        <v>0</v>
      </c>
      <c r="AC275" s="22" t="s">
        <v>58</v>
      </c>
      <c r="AD275" s="23" t="str">
        <f t="shared" si="29"/>
        <v>E</v>
      </c>
      <c r="AE275" s="17">
        <v>0</v>
      </c>
      <c r="AF275" s="17">
        <v>0</v>
      </c>
      <c r="AG275" s="17">
        <v>0</v>
      </c>
      <c r="AH275" s="17">
        <v>0</v>
      </c>
      <c r="AI275" s="14" t="s">
        <v>43</v>
      </c>
    </row>
    <row r="276" spans="1:35" ht="16.5" customHeight="1">
      <c r="A276">
        <v>6442</v>
      </c>
      <c r="B276" s="12" t="str">
        <f t="shared" si="24"/>
        <v>Normal</v>
      </c>
      <c r="C276" s="13" t="s">
        <v>354</v>
      </c>
      <c r="D276" s="14" t="s">
        <v>342</v>
      </c>
      <c r="E276" s="15">
        <f t="shared" si="25"/>
        <v>8</v>
      </c>
      <c r="F276" s="16">
        <f t="shared" si="26"/>
        <v>7.2</v>
      </c>
      <c r="G276" s="16">
        <f t="shared" si="27"/>
        <v>8</v>
      </c>
      <c r="H276" s="16">
        <f t="shared" si="28"/>
        <v>7.2</v>
      </c>
      <c r="I276" s="25" t="str">
        <f>IFERROR(VLOOKUP(C276,#REF!,8,FALSE),"")</f>
        <v/>
      </c>
      <c r="J276" s="17">
        <v>10000</v>
      </c>
      <c r="K276" s="17">
        <v>10000</v>
      </c>
      <c r="L276" s="25" t="str">
        <f>IFERROR(VLOOKUP(C276,#REF!,11,FALSE),"")</f>
        <v/>
      </c>
      <c r="M276" s="17">
        <v>10000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10000</v>
      </c>
      <c r="U276" s="17">
        <v>0</v>
      </c>
      <c r="V276" s="17">
        <v>0</v>
      </c>
      <c r="W276" s="17">
        <v>0</v>
      </c>
      <c r="X276" s="20">
        <v>20000</v>
      </c>
      <c r="Y276" s="16">
        <v>16</v>
      </c>
      <c r="Z276" s="21">
        <v>14.4</v>
      </c>
      <c r="AA276" s="20">
        <v>1250</v>
      </c>
      <c r="AB276" s="17">
        <v>1386</v>
      </c>
      <c r="AC276" s="22">
        <v>1.1000000000000001</v>
      </c>
      <c r="AD276" s="23">
        <f t="shared" si="29"/>
        <v>100</v>
      </c>
      <c r="AE276" s="17">
        <v>8751</v>
      </c>
      <c r="AF276" s="17">
        <v>3724</v>
      </c>
      <c r="AG276" s="17">
        <v>3300</v>
      </c>
      <c r="AH276" s="17">
        <v>3900</v>
      </c>
      <c r="AI276" s="14" t="s">
        <v>43</v>
      </c>
    </row>
    <row r="277" spans="1:35" ht="16.5" customHeight="1">
      <c r="A277">
        <v>6455</v>
      </c>
      <c r="B277" s="12" t="str">
        <f t="shared" si="24"/>
        <v>FCST</v>
      </c>
      <c r="C277" s="13" t="s">
        <v>157</v>
      </c>
      <c r="D277" s="14" t="s">
        <v>156</v>
      </c>
      <c r="E277" s="15" t="str">
        <f t="shared" si="25"/>
        <v>前八週無拉料</v>
      </c>
      <c r="F277" s="16">
        <f t="shared" si="26"/>
        <v>0</v>
      </c>
      <c r="G277" s="16" t="str">
        <f t="shared" si="27"/>
        <v>--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0</v>
      </c>
      <c r="W277" s="17">
        <v>0</v>
      </c>
      <c r="X277" s="20">
        <v>0</v>
      </c>
      <c r="Y277" s="16" t="s">
        <v>39</v>
      </c>
      <c r="Z277" s="21">
        <v>0</v>
      </c>
      <c r="AA277" s="20">
        <v>0</v>
      </c>
      <c r="AB277" s="17">
        <v>430</v>
      </c>
      <c r="AC277" s="22" t="s">
        <v>54</v>
      </c>
      <c r="AD277" s="23" t="str">
        <f t="shared" si="29"/>
        <v>F</v>
      </c>
      <c r="AE277" s="17">
        <v>3500</v>
      </c>
      <c r="AF277" s="17">
        <v>371</v>
      </c>
      <c r="AG277" s="17">
        <v>0</v>
      </c>
      <c r="AH277" s="17">
        <v>0</v>
      </c>
      <c r="AI277" s="14" t="s">
        <v>43</v>
      </c>
    </row>
    <row r="278" spans="1:35" ht="16.5" customHeight="1">
      <c r="A278">
        <v>8995</v>
      </c>
      <c r="B278" s="12" t="str">
        <f t="shared" si="24"/>
        <v>FCST</v>
      </c>
      <c r="C278" s="13" t="s">
        <v>159</v>
      </c>
      <c r="D278" s="14" t="s">
        <v>156</v>
      </c>
      <c r="E278" s="15" t="str">
        <f t="shared" si="25"/>
        <v>前八週無拉料</v>
      </c>
      <c r="F278" s="16">
        <f t="shared" si="26"/>
        <v>19.100000000000001</v>
      </c>
      <c r="G278" s="16" t="str">
        <f t="shared" si="27"/>
        <v>--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12500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12500</v>
      </c>
      <c r="U278" s="17">
        <v>0</v>
      </c>
      <c r="V278" s="17">
        <v>0</v>
      </c>
      <c r="W278" s="17">
        <v>0</v>
      </c>
      <c r="X278" s="20">
        <v>12500</v>
      </c>
      <c r="Y278" s="16" t="s">
        <v>39</v>
      </c>
      <c r="Z278" s="21">
        <v>19.100000000000001</v>
      </c>
      <c r="AA278" s="20">
        <v>0</v>
      </c>
      <c r="AB278" s="17">
        <v>656</v>
      </c>
      <c r="AC278" s="22" t="s">
        <v>54</v>
      </c>
      <c r="AD278" s="23" t="str">
        <f t="shared" si="29"/>
        <v>F</v>
      </c>
      <c r="AE278" s="17">
        <v>0</v>
      </c>
      <c r="AF278" s="17">
        <v>5900</v>
      </c>
      <c r="AG278" s="17">
        <v>3000</v>
      </c>
      <c r="AH278" s="17">
        <v>0</v>
      </c>
      <c r="AI278" s="14" t="s">
        <v>43</v>
      </c>
    </row>
    <row r="279" spans="1:35" ht="16.5" customHeight="1">
      <c r="A279">
        <v>9711</v>
      </c>
      <c r="B279" s="12" t="str">
        <f t="shared" si="24"/>
        <v>FCST</v>
      </c>
      <c r="C279" s="13" t="s">
        <v>160</v>
      </c>
      <c r="D279" s="14" t="s">
        <v>156</v>
      </c>
      <c r="E279" s="15" t="str">
        <f t="shared" si="25"/>
        <v>前八週無拉料</v>
      </c>
      <c r="F279" s="16">
        <f t="shared" si="26"/>
        <v>0</v>
      </c>
      <c r="G279" s="16" t="str">
        <f t="shared" si="27"/>
        <v>--</v>
      </c>
      <c r="H279" s="16">
        <f t="shared" si="28"/>
        <v>44.1</v>
      </c>
      <c r="I279" s="25" t="str">
        <f>IFERROR(VLOOKUP(C279,#REF!,8,FALSE),"")</f>
        <v/>
      </c>
      <c r="J279" s="17">
        <v>9800</v>
      </c>
      <c r="K279" s="17">
        <v>9800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9800</v>
      </c>
      <c r="Y279" s="16" t="s">
        <v>39</v>
      </c>
      <c r="Z279" s="21">
        <v>44.1</v>
      </c>
      <c r="AA279" s="20">
        <v>0</v>
      </c>
      <c r="AB279" s="17">
        <v>222</v>
      </c>
      <c r="AC279" s="22" t="s">
        <v>54</v>
      </c>
      <c r="AD279" s="23" t="str">
        <f t="shared" si="29"/>
        <v>F</v>
      </c>
      <c r="AE279" s="17">
        <v>0</v>
      </c>
      <c r="AF279" s="17">
        <v>2000</v>
      </c>
      <c r="AG279" s="17">
        <v>2000</v>
      </c>
      <c r="AH279" s="17">
        <v>0</v>
      </c>
      <c r="AI279" s="14" t="s">
        <v>43</v>
      </c>
    </row>
    <row r="280" spans="1:35" ht="16.5" customHeight="1">
      <c r="A280">
        <v>8185</v>
      </c>
      <c r="B280" s="12" t="str">
        <f t="shared" si="24"/>
        <v>Normal</v>
      </c>
      <c r="C280" s="13" t="s">
        <v>161</v>
      </c>
      <c r="D280" s="14" t="s">
        <v>156</v>
      </c>
      <c r="E280" s="15">
        <f t="shared" si="25"/>
        <v>0</v>
      </c>
      <c r="F280" s="16" t="str">
        <f t="shared" si="26"/>
        <v>--</v>
      </c>
      <c r="G280" s="16">
        <f t="shared" si="27"/>
        <v>12</v>
      </c>
      <c r="H280" s="16" t="str">
        <f t="shared" si="28"/>
        <v>--</v>
      </c>
      <c r="I280" s="25" t="str">
        <f>IFERROR(VLOOKUP(C280,#REF!,8,FALSE),"")</f>
        <v/>
      </c>
      <c r="J280" s="17">
        <v>300</v>
      </c>
      <c r="K280" s="17">
        <v>300</v>
      </c>
      <c r="L280" s="25" t="str">
        <f>IFERROR(VLOOKUP(C280,#REF!,11,FALSE),"")</f>
        <v/>
      </c>
      <c r="M280" s="17">
        <v>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300</v>
      </c>
      <c r="Y280" s="16">
        <v>12</v>
      </c>
      <c r="Z280" s="21" t="s">
        <v>39</v>
      </c>
      <c r="AA280" s="20">
        <v>25</v>
      </c>
      <c r="AB280" s="17">
        <v>0</v>
      </c>
      <c r="AC280" s="22" t="s">
        <v>58</v>
      </c>
      <c r="AD280" s="23" t="str">
        <f t="shared" si="29"/>
        <v>E</v>
      </c>
      <c r="AE280" s="17">
        <v>0</v>
      </c>
      <c r="AF280" s="17">
        <v>0</v>
      </c>
      <c r="AG280" s="17">
        <v>0</v>
      </c>
      <c r="AH280" s="17">
        <v>0</v>
      </c>
      <c r="AI280" s="14" t="s">
        <v>43</v>
      </c>
    </row>
    <row r="281" spans="1:35" ht="16.5" customHeight="1">
      <c r="A281">
        <v>9710</v>
      </c>
      <c r="B281" s="12" t="str">
        <f t="shared" si="24"/>
        <v>FCST</v>
      </c>
      <c r="C281" s="13" t="s">
        <v>162</v>
      </c>
      <c r="D281" s="14" t="s">
        <v>156</v>
      </c>
      <c r="E281" s="15" t="str">
        <f t="shared" si="25"/>
        <v>前八週無拉料</v>
      </c>
      <c r="F281" s="16">
        <f t="shared" si="26"/>
        <v>82</v>
      </c>
      <c r="G281" s="16" t="str">
        <f t="shared" si="27"/>
        <v>--</v>
      </c>
      <c r="H281" s="16">
        <f t="shared" si="28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35250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35250</v>
      </c>
      <c r="U281" s="17">
        <v>0</v>
      </c>
      <c r="V281" s="17">
        <v>0</v>
      </c>
      <c r="W281" s="17">
        <v>0</v>
      </c>
      <c r="X281" s="20">
        <v>35250</v>
      </c>
      <c r="Y281" s="16" t="s">
        <v>39</v>
      </c>
      <c r="Z281" s="21">
        <v>82</v>
      </c>
      <c r="AA281" s="20">
        <v>0</v>
      </c>
      <c r="AB281" s="17">
        <v>430</v>
      </c>
      <c r="AC281" s="22" t="s">
        <v>54</v>
      </c>
      <c r="AD281" s="23" t="str">
        <f t="shared" si="29"/>
        <v>F</v>
      </c>
      <c r="AE281" s="17">
        <v>3500</v>
      </c>
      <c r="AF281" s="17">
        <v>371</v>
      </c>
      <c r="AG281" s="17">
        <v>0</v>
      </c>
      <c r="AH281" s="17">
        <v>0</v>
      </c>
      <c r="AI281" s="14" t="s">
        <v>43</v>
      </c>
    </row>
    <row r="282" spans="1:35" ht="16.5" customHeight="1">
      <c r="A282">
        <v>8186</v>
      </c>
      <c r="B282" s="12" t="str">
        <f t="shared" si="24"/>
        <v>OverStock</v>
      </c>
      <c r="C282" s="13" t="s">
        <v>163</v>
      </c>
      <c r="D282" s="14" t="s">
        <v>156</v>
      </c>
      <c r="E282" s="15">
        <f t="shared" si="25"/>
        <v>6</v>
      </c>
      <c r="F282" s="16" t="str">
        <f t="shared" si="26"/>
        <v>--</v>
      </c>
      <c r="G282" s="16">
        <f t="shared" si="27"/>
        <v>16</v>
      </c>
      <c r="H282" s="16" t="str">
        <f t="shared" si="28"/>
        <v>--</v>
      </c>
      <c r="I282" s="25" t="str">
        <f>IFERROR(VLOOKUP(C282,#REF!,8,FALSE),"")</f>
        <v/>
      </c>
      <c r="J282" s="17">
        <v>2912</v>
      </c>
      <c r="K282" s="17">
        <v>2912</v>
      </c>
      <c r="L282" s="25" t="str">
        <f>IFERROR(VLOOKUP(C282,#REF!,11,FALSE),"")</f>
        <v/>
      </c>
      <c r="M282" s="17">
        <v>1092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1092</v>
      </c>
      <c r="U282" s="17">
        <v>0</v>
      </c>
      <c r="V282" s="17">
        <v>0</v>
      </c>
      <c r="W282" s="17">
        <v>0</v>
      </c>
      <c r="X282" s="20">
        <v>4004</v>
      </c>
      <c r="Y282" s="16">
        <v>22</v>
      </c>
      <c r="Z282" s="21" t="s">
        <v>39</v>
      </c>
      <c r="AA282" s="20">
        <v>182</v>
      </c>
      <c r="AB282" s="17">
        <v>0</v>
      </c>
      <c r="AC282" s="22" t="s">
        <v>58</v>
      </c>
      <c r="AD282" s="23" t="str">
        <f t="shared" si="29"/>
        <v>E</v>
      </c>
      <c r="AE282" s="17">
        <v>0</v>
      </c>
      <c r="AF282" s="17">
        <v>0</v>
      </c>
      <c r="AG282" s="17">
        <v>0</v>
      </c>
      <c r="AH282" s="17">
        <v>2548</v>
      </c>
      <c r="AI282" s="14" t="s">
        <v>43</v>
      </c>
    </row>
    <row r="283" spans="1:35" ht="16.5" customHeight="1">
      <c r="A283">
        <v>8776</v>
      </c>
      <c r="B283" s="12" t="str">
        <f t="shared" si="24"/>
        <v>None</v>
      </c>
      <c r="C283" s="13" t="s">
        <v>164</v>
      </c>
      <c r="D283" s="14" t="s">
        <v>156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0</v>
      </c>
      <c r="Y283" s="16" t="s">
        <v>39</v>
      </c>
      <c r="Z283" s="21" t="s">
        <v>39</v>
      </c>
      <c r="AA283" s="20">
        <v>0</v>
      </c>
      <c r="AB283" s="17" t="s">
        <v>39</v>
      </c>
      <c r="AC283" s="22" t="s">
        <v>58</v>
      </c>
      <c r="AD283" s="23" t="str">
        <f t="shared" si="29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43</v>
      </c>
    </row>
    <row r="284" spans="1:35" ht="16.5" customHeight="1">
      <c r="A284">
        <v>3303</v>
      </c>
      <c r="B284" s="12" t="str">
        <f t="shared" si="24"/>
        <v>Normal</v>
      </c>
      <c r="C284" s="13" t="s">
        <v>166</v>
      </c>
      <c r="D284" s="14" t="s">
        <v>156</v>
      </c>
      <c r="E284" s="15">
        <f t="shared" si="25"/>
        <v>6</v>
      </c>
      <c r="F284" s="16">
        <f t="shared" si="26"/>
        <v>5.0999999999999996</v>
      </c>
      <c r="G284" s="16">
        <f t="shared" si="27"/>
        <v>8</v>
      </c>
      <c r="H284" s="16">
        <f t="shared" si="28"/>
        <v>6.8</v>
      </c>
      <c r="I284" s="25" t="str">
        <f>IFERROR(VLOOKUP(C284,#REF!,8,FALSE),"")</f>
        <v/>
      </c>
      <c r="J284" s="17">
        <v>672</v>
      </c>
      <c r="K284" s="17">
        <v>336</v>
      </c>
      <c r="L284" s="25" t="str">
        <f>IFERROR(VLOOKUP(C284,#REF!,11,FALSE),"")</f>
        <v/>
      </c>
      <c r="M284" s="17">
        <v>504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504</v>
      </c>
      <c r="U284" s="17">
        <v>0</v>
      </c>
      <c r="V284" s="17">
        <v>0</v>
      </c>
      <c r="W284" s="17">
        <v>0</v>
      </c>
      <c r="X284" s="20">
        <v>1176</v>
      </c>
      <c r="Y284" s="16">
        <v>14</v>
      </c>
      <c r="Z284" s="21">
        <v>11.9</v>
      </c>
      <c r="AA284" s="20">
        <v>84</v>
      </c>
      <c r="AB284" s="17">
        <v>99</v>
      </c>
      <c r="AC284" s="22">
        <v>1.2</v>
      </c>
      <c r="AD284" s="23">
        <f t="shared" si="29"/>
        <v>100</v>
      </c>
      <c r="AE284" s="17">
        <v>434</v>
      </c>
      <c r="AF284" s="17">
        <v>382</v>
      </c>
      <c r="AG284" s="17">
        <v>710</v>
      </c>
      <c r="AH284" s="17">
        <v>449</v>
      </c>
      <c r="AI284" s="14" t="s">
        <v>43</v>
      </c>
    </row>
    <row r="285" spans="1:35" ht="16.5" customHeight="1">
      <c r="A285">
        <v>8183</v>
      </c>
      <c r="B285" s="12" t="str">
        <f t="shared" si="24"/>
        <v>Normal</v>
      </c>
      <c r="C285" s="13" t="s">
        <v>167</v>
      </c>
      <c r="D285" s="14" t="s">
        <v>156</v>
      </c>
      <c r="E285" s="15">
        <f t="shared" si="25"/>
        <v>0</v>
      </c>
      <c r="F285" s="16">
        <f t="shared" si="26"/>
        <v>0</v>
      </c>
      <c r="G285" s="16">
        <f t="shared" si="27"/>
        <v>8</v>
      </c>
      <c r="H285" s="16">
        <f t="shared" si="28"/>
        <v>7.6</v>
      </c>
      <c r="I285" s="25" t="str">
        <f>IFERROR(VLOOKUP(C285,#REF!,8,FALSE),"")</f>
        <v/>
      </c>
      <c r="J285" s="17">
        <v>750</v>
      </c>
      <c r="K285" s="17">
        <v>500</v>
      </c>
      <c r="L285" s="25" t="str">
        <f>IFERROR(VLOOKUP(C285,#REF!,11,FALSE),"")</f>
        <v/>
      </c>
      <c r="M285" s="17">
        <v>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750</v>
      </c>
      <c r="Y285" s="16">
        <v>8</v>
      </c>
      <c r="Z285" s="21">
        <v>7.6</v>
      </c>
      <c r="AA285" s="20">
        <v>94</v>
      </c>
      <c r="AB285" s="17">
        <v>99</v>
      </c>
      <c r="AC285" s="22">
        <v>1.1000000000000001</v>
      </c>
      <c r="AD285" s="23">
        <f t="shared" si="29"/>
        <v>100</v>
      </c>
      <c r="AE285" s="17">
        <v>434</v>
      </c>
      <c r="AF285" s="17">
        <v>382</v>
      </c>
      <c r="AG285" s="17">
        <v>710</v>
      </c>
      <c r="AH285" s="17">
        <v>449</v>
      </c>
      <c r="AI285" s="14" t="s">
        <v>43</v>
      </c>
    </row>
    <row r="286" spans="1:35" ht="16.5" customHeight="1">
      <c r="A286">
        <v>8464</v>
      </c>
      <c r="B286" s="12" t="str">
        <f t="shared" si="24"/>
        <v>Normal</v>
      </c>
      <c r="C286" s="13" t="s">
        <v>170</v>
      </c>
      <c r="D286" s="14" t="s">
        <v>156</v>
      </c>
      <c r="E286" s="15">
        <f t="shared" si="25"/>
        <v>9.9</v>
      </c>
      <c r="F286" s="16">
        <f t="shared" si="26"/>
        <v>12</v>
      </c>
      <c r="G286" s="16">
        <f t="shared" si="27"/>
        <v>2.2000000000000002</v>
      </c>
      <c r="H286" s="16">
        <f t="shared" si="28"/>
        <v>2.6</v>
      </c>
      <c r="I286" s="25" t="str">
        <f>IFERROR(VLOOKUP(C286,#REF!,8,FALSE),"")</f>
        <v/>
      </c>
      <c r="J286" s="17">
        <v>5000</v>
      </c>
      <c r="K286" s="17">
        <v>5000</v>
      </c>
      <c r="L286" s="25" t="str">
        <f>IFERROR(VLOOKUP(C286,#REF!,11,FALSE),"")</f>
        <v/>
      </c>
      <c r="M286" s="17">
        <v>23000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23000</v>
      </c>
      <c r="U286" s="17">
        <v>0</v>
      </c>
      <c r="V286" s="17">
        <v>0</v>
      </c>
      <c r="W286" s="17">
        <v>0</v>
      </c>
      <c r="X286" s="20">
        <v>28000</v>
      </c>
      <c r="Y286" s="16">
        <v>12.1</v>
      </c>
      <c r="Z286" s="21">
        <v>14.6</v>
      </c>
      <c r="AA286" s="20">
        <v>2313</v>
      </c>
      <c r="AB286" s="17">
        <v>1915</v>
      </c>
      <c r="AC286" s="22">
        <v>0.8</v>
      </c>
      <c r="AD286" s="23">
        <f t="shared" si="29"/>
        <v>100</v>
      </c>
      <c r="AE286" s="17">
        <v>2592</v>
      </c>
      <c r="AF286" s="17">
        <v>14644</v>
      </c>
      <c r="AG286" s="17">
        <v>9632</v>
      </c>
      <c r="AH286" s="17">
        <v>7344</v>
      </c>
      <c r="AI286" s="14" t="s">
        <v>43</v>
      </c>
    </row>
    <row r="287" spans="1:35" ht="16.5" customHeight="1">
      <c r="A287">
        <v>6443</v>
      </c>
      <c r="B287" s="12" t="str">
        <f t="shared" si="24"/>
        <v>None</v>
      </c>
      <c r="C287" s="13" t="s">
        <v>171</v>
      </c>
      <c r="D287" s="14" t="s">
        <v>156</v>
      </c>
      <c r="E287" s="15" t="str">
        <f t="shared" si="25"/>
        <v>前八週無拉料</v>
      </c>
      <c r="F287" s="16" t="str">
        <f t="shared" si="26"/>
        <v>--</v>
      </c>
      <c r="G287" s="16" t="str">
        <f t="shared" si="27"/>
        <v>--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 t="s">
        <v>39</v>
      </c>
      <c r="Z287" s="21" t="s">
        <v>39</v>
      </c>
      <c r="AA287" s="20">
        <v>0</v>
      </c>
      <c r="AB287" s="17">
        <v>0</v>
      </c>
      <c r="AC287" s="22" t="s">
        <v>58</v>
      </c>
      <c r="AD287" s="23" t="str">
        <f t="shared" si="29"/>
        <v>E</v>
      </c>
      <c r="AE287" s="17">
        <v>0</v>
      </c>
      <c r="AF287" s="17">
        <v>0</v>
      </c>
      <c r="AG287" s="17">
        <v>0</v>
      </c>
      <c r="AH287" s="17">
        <v>0</v>
      </c>
      <c r="AI287" s="14" t="s">
        <v>43</v>
      </c>
    </row>
    <row r="288" spans="1:35" ht="16.5" customHeight="1">
      <c r="A288">
        <v>6458</v>
      </c>
      <c r="B288" s="12" t="str">
        <f t="shared" si="24"/>
        <v>Normal</v>
      </c>
      <c r="C288" s="13" t="s">
        <v>297</v>
      </c>
      <c r="D288" s="14" t="s">
        <v>156</v>
      </c>
      <c r="E288" s="15">
        <f t="shared" si="25"/>
        <v>0</v>
      </c>
      <c r="F288" s="16">
        <f t="shared" si="26"/>
        <v>0</v>
      </c>
      <c r="G288" s="16">
        <f t="shared" si="27"/>
        <v>10.9</v>
      </c>
      <c r="H288" s="16">
        <f t="shared" si="28"/>
        <v>35.200000000000003</v>
      </c>
      <c r="I288" s="25" t="str">
        <f>IFERROR(VLOOKUP(C288,#REF!,8,FALSE),"")</f>
        <v/>
      </c>
      <c r="J288" s="17">
        <v>85000</v>
      </c>
      <c r="K288" s="17">
        <v>85000</v>
      </c>
      <c r="L288" s="25" t="str">
        <f>IFERROR(VLOOKUP(C288,#REF!,11,FALSE),"")</f>
        <v/>
      </c>
      <c r="M288" s="17">
        <v>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85000</v>
      </c>
      <c r="Y288" s="16">
        <v>10.9</v>
      </c>
      <c r="Z288" s="21">
        <v>35.200000000000003</v>
      </c>
      <c r="AA288" s="20">
        <v>7813</v>
      </c>
      <c r="AB288" s="17">
        <v>2413</v>
      </c>
      <c r="AC288" s="22">
        <v>0.3</v>
      </c>
      <c r="AD288" s="23">
        <f t="shared" si="29"/>
        <v>50</v>
      </c>
      <c r="AE288" s="17">
        <v>11249</v>
      </c>
      <c r="AF288" s="17">
        <v>10469</v>
      </c>
      <c r="AG288" s="17">
        <v>9700</v>
      </c>
      <c r="AH288" s="17">
        <v>3500</v>
      </c>
      <c r="AI288" s="14" t="s">
        <v>43</v>
      </c>
    </row>
    <row r="289" spans="1:35" ht="16.5" customHeight="1">
      <c r="A289">
        <v>6438</v>
      </c>
      <c r="B289" s="12" t="str">
        <f t="shared" si="24"/>
        <v>Normal</v>
      </c>
      <c r="C289" s="13" t="s">
        <v>298</v>
      </c>
      <c r="D289" s="14" t="s">
        <v>156</v>
      </c>
      <c r="E289" s="15">
        <f t="shared" si="25"/>
        <v>2.7</v>
      </c>
      <c r="F289" s="16">
        <f t="shared" si="26"/>
        <v>8.1</v>
      </c>
      <c r="G289" s="16">
        <f t="shared" si="27"/>
        <v>0</v>
      </c>
      <c r="H289" s="16">
        <f t="shared" si="28"/>
        <v>0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20000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20000</v>
      </c>
      <c r="U289" s="17">
        <v>0</v>
      </c>
      <c r="V289" s="17">
        <v>0</v>
      </c>
      <c r="W289" s="17">
        <v>0</v>
      </c>
      <c r="X289" s="20">
        <v>20000</v>
      </c>
      <c r="Y289" s="16">
        <v>4</v>
      </c>
      <c r="Z289" s="21">
        <v>12.1</v>
      </c>
      <c r="AA289" s="20">
        <v>7500</v>
      </c>
      <c r="AB289" s="17">
        <v>2476</v>
      </c>
      <c r="AC289" s="22">
        <v>0.3</v>
      </c>
      <c r="AD289" s="23">
        <f t="shared" si="29"/>
        <v>50</v>
      </c>
      <c r="AE289" s="17">
        <v>11392</v>
      </c>
      <c r="AF289" s="17">
        <v>10893</v>
      </c>
      <c r="AG289" s="17">
        <v>9950</v>
      </c>
      <c r="AH289" s="17">
        <v>4000</v>
      </c>
      <c r="AI289" s="14" t="s">
        <v>43</v>
      </c>
    </row>
    <row r="290" spans="1:35" ht="16.5" customHeight="1">
      <c r="A290">
        <v>6446</v>
      </c>
      <c r="B290" s="12" t="str">
        <f t="shared" si="24"/>
        <v>Normal</v>
      </c>
      <c r="C290" s="13" t="s">
        <v>299</v>
      </c>
      <c r="D290" s="14" t="s">
        <v>156</v>
      </c>
      <c r="E290" s="15">
        <f t="shared" si="25"/>
        <v>0.9</v>
      </c>
      <c r="F290" s="16">
        <f t="shared" si="26"/>
        <v>0.8</v>
      </c>
      <c r="G290" s="16">
        <f t="shared" si="27"/>
        <v>7.1</v>
      </c>
      <c r="H290" s="16">
        <f t="shared" si="28"/>
        <v>6.8</v>
      </c>
      <c r="I290" s="25" t="str">
        <f>IFERROR(VLOOKUP(C290,#REF!,8,FALSE),"")</f>
        <v/>
      </c>
      <c r="J290" s="17">
        <v>40000</v>
      </c>
      <c r="K290" s="17">
        <v>40000</v>
      </c>
      <c r="L290" s="25" t="str">
        <f>IFERROR(VLOOKUP(C290,#REF!,11,FALSE),"")</f>
        <v/>
      </c>
      <c r="M290" s="17">
        <v>5000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5000</v>
      </c>
      <c r="U290" s="17">
        <v>0</v>
      </c>
      <c r="V290" s="17">
        <v>0</v>
      </c>
      <c r="W290" s="17">
        <v>0</v>
      </c>
      <c r="X290" s="20">
        <v>45000</v>
      </c>
      <c r="Y290" s="16">
        <v>8</v>
      </c>
      <c r="Z290" s="21">
        <v>7.6</v>
      </c>
      <c r="AA290" s="20">
        <v>5625</v>
      </c>
      <c r="AB290" s="17">
        <v>5912</v>
      </c>
      <c r="AC290" s="22">
        <v>1.1000000000000001</v>
      </c>
      <c r="AD290" s="23">
        <f t="shared" si="29"/>
        <v>100</v>
      </c>
      <c r="AE290" s="17">
        <v>20120</v>
      </c>
      <c r="AF290" s="17">
        <v>33085</v>
      </c>
      <c r="AG290" s="17">
        <v>21000</v>
      </c>
      <c r="AH290" s="17">
        <v>16500</v>
      </c>
      <c r="AI290" s="14" t="s">
        <v>43</v>
      </c>
    </row>
    <row r="291" spans="1:35" ht="16.5" customHeight="1">
      <c r="A291">
        <v>8761</v>
      </c>
      <c r="B291" s="12" t="str">
        <f t="shared" si="24"/>
        <v>OverStock</v>
      </c>
      <c r="C291" s="13" t="s">
        <v>315</v>
      </c>
      <c r="D291" s="14" t="s">
        <v>156</v>
      </c>
      <c r="E291" s="15">
        <f t="shared" si="25"/>
        <v>15</v>
      </c>
      <c r="F291" s="16">
        <f t="shared" si="26"/>
        <v>16.899999999999999</v>
      </c>
      <c r="G291" s="16">
        <f t="shared" si="27"/>
        <v>5.0999999999999996</v>
      </c>
      <c r="H291" s="16">
        <f t="shared" si="28"/>
        <v>5.8</v>
      </c>
      <c r="I291" s="25" t="str">
        <f>IFERROR(VLOOKUP(C291,#REF!,8,FALSE),"")</f>
        <v/>
      </c>
      <c r="J291" s="17">
        <v>90000</v>
      </c>
      <c r="K291" s="17">
        <v>90000</v>
      </c>
      <c r="L291" s="25" t="str">
        <f>IFERROR(VLOOKUP(C291,#REF!,11,FALSE),"")</f>
        <v/>
      </c>
      <c r="M291" s="17">
        <v>263700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263700</v>
      </c>
      <c r="U291" s="17">
        <v>0</v>
      </c>
      <c r="V291" s="17">
        <v>0</v>
      </c>
      <c r="W291" s="17">
        <v>0</v>
      </c>
      <c r="X291" s="20">
        <v>353700</v>
      </c>
      <c r="Y291" s="16">
        <v>20.100000000000001</v>
      </c>
      <c r="Z291" s="21">
        <v>22.7</v>
      </c>
      <c r="AA291" s="20">
        <v>17625</v>
      </c>
      <c r="AB291" s="17">
        <v>15580</v>
      </c>
      <c r="AC291" s="22">
        <v>0.9</v>
      </c>
      <c r="AD291" s="23">
        <f t="shared" si="29"/>
        <v>100</v>
      </c>
      <c r="AE291" s="17">
        <v>73050</v>
      </c>
      <c r="AF291" s="17">
        <v>59233</v>
      </c>
      <c r="AG291" s="17">
        <v>99739</v>
      </c>
      <c r="AH291" s="17">
        <v>82862</v>
      </c>
      <c r="AI291" s="14" t="s">
        <v>43</v>
      </c>
    </row>
    <row r="292" spans="1:35" ht="16.5" customHeight="1">
      <c r="A292">
        <v>8940</v>
      </c>
      <c r="B292" s="12" t="str">
        <f t="shared" si="24"/>
        <v>OverStock</v>
      </c>
      <c r="C292" s="13" t="s">
        <v>316</v>
      </c>
      <c r="D292" s="14" t="s">
        <v>156</v>
      </c>
      <c r="E292" s="15">
        <f t="shared" si="25"/>
        <v>10.7</v>
      </c>
      <c r="F292" s="16">
        <f t="shared" si="26"/>
        <v>4.2</v>
      </c>
      <c r="G292" s="16">
        <f t="shared" si="27"/>
        <v>16</v>
      </c>
      <c r="H292" s="16">
        <f t="shared" si="28"/>
        <v>6.3</v>
      </c>
      <c r="I292" s="25" t="str">
        <f>IFERROR(VLOOKUP(C292,#REF!,8,FALSE),"")</f>
        <v/>
      </c>
      <c r="J292" s="17">
        <v>18000</v>
      </c>
      <c r="K292" s="17">
        <v>18000</v>
      </c>
      <c r="L292" s="25" t="str">
        <f>IFERROR(VLOOKUP(C292,#REF!,11,FALSE),"")</f>
        <v/>
      </c>
      <c r="M292" s="17">
        <v>12000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12000</v>
      </c>
      <c r="U292" s="17">
        <v>0</v>
      </c>
      <c r="V292" s="17">
        <v>0</v>
      </c>
      <c r="W292" s="17">
        <v>0</v>
      </c>
      <c r="X292" s="20">
        <v>30000</v>
      </c>
      <c r="Y292" s="16">
        <v>26.7</v>
      </c>
      <c r="Z292" s="21">
        <v>10.5</v>
      </c>
      <c r="AA292" s="20">
        <v>1125</v>
      </c>
      <c r="AB292" s="17">
        <v>2857</v>
      </c>
      <c r="AC292" s="22">
        <v>2.5</v>
      </c>
      <c r="AD292" s="23">
        <f t="shared" si="29"/>
        <v>150</v>
      </c>
      <c r="AE292" s="17">
        <v>12018</v>
      </c>
      <c r="AF292" s="17">
        <v>9700</v>
      </c>
      <c r="AG292" s="17">
        <v>10795</v>
      </c>
      <c r="AH292" s="17">
        <v>6000</v>
      </c>
      <c r="AI292" s="14" t="s">
        <v>43</v>
      </c>
    </row>
    <row r="293" spans="1:35" ht="16.5" customHeight="1">
      <c r="A293">
        <v>1011</v>
      </c>
      <c r="B293" s="12" t="str">
        <f t="shared" si="24"/>
        <v>None</v>
      </c>
      <c r="C293" s="13" t="s">
        <v>318</v>
      </c>
      <c r="D293" s="14" t="s">
        <v>156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0</v>
      </c>
      <c r="W293" s="17">
        <v>0</v>
      </c>
      <c r="X293" s="20">
        <v>0</v>
      </c>
      <c r="Y293" s="16" t="s">
        <v>39</v>
      </c>
      <c r="Z293" s="21" t="s">
        <v>39</v>
      </c>
      <c r="AA293" s="20">
        <v>0</v>
      </c>
      <c r="AB293" s="17" t="s">
        <v>39</v>
      </c>
      <c r="AC293" s="22" t="s">
        <v>58</v>
      </c>
      <c r="AD293" s="23" t="str">
        <f t="shared" si="29"/>
        <v>E</v>
      </c>
      <c r="AE293" s="17" t="s">
        <v>39</v>
      </c>
      <c r="AF293" s="17" t="s">
        <v>39</v>
      </c>
      <c r="AG293" s="17" t="s">
        <v>39</v>
      </c>
      <c r="AH293" s="17" t="s">
        <v>39</v>
      </c>
      <c r="AI293" s="14" t="s">
        <v>43</v>
      </c>
    </row>
    <row r="294" spans="1:35" ht="16.5" customHeight="1">
      <c r="A294">
        <v>1159</v>
      </c>
      <c r="B294" s="12" t="str">
        <f t="shared" si="24"/>
        <v>Normal</v>
      </c>
      <c r="C294" s="13" t="s">
        <v>319</v>
      </c>
      <c r="D294" s="14" t="s">
        <v>156</v>
      </c>
      <c r="E294" s="15">
        <f t="shared" si="25"/>
        <v>0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>
        <v>0</v>
      </c>
      <c r="Z294" s="21" t="s">
        <v>39</v>
      </c>
      <c r="AA294" s="20">
        <v>750</v>
      </c>
      <c r="AB294" s="17" t="s">
        <v>39</v>
      </c>
      <c r="AC294" s="22" t="s">
        <v>58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43</v>
      </c>
    </row>
    <row r="295" spans="1:35" ht="16.5" customHeight="1">
      <c r="A295">
        <v>2911</v>
      </c>
      <c r="B295" s="12" t="str">
        <f t="shared" si="24"/>
        <v>OverStock</v>
      </c>
      <c r="C295" s="13" t="s">
        <v>320</v>
      </c>
      <c r="D295" s="14" t="s">
        <v>156</v>
      </c>
      <c r="E295" s="15">
        <f t="shared" si="25"/>
        <v>0</v>
      </c>
      <c r="F295" s="16">
        <f t="shared" si="26"/>
        <v>0</v>
      </c>
      <c r="G295" s="16">
        <f t="shared" si="27"/>
        <v>48</v>
      </c>
      <c r="H295" s="16">
        <f t="shared" si="28"/>
        <v>34.4</v>
      </c>
      <c r="I295" s="25" t="str">
        <f>IFERROR(VLOOKUP(C295,#REF!,8,FALSE),"")</f>
        <v/>
      </c>
      <c r="J295" s="17">
        <v>18000</v>
      </c>
      <c r="K295" s="17">
        <v>18000</v>
      </c>
      <c r="L295" s="25" t="str">
        <f>IFERROR(VLOOKUP(C295,#REF!,11,FALSE),"")</f>
        <v/>
      </c>
      <c r="M295" s="17">
        <v>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18000</v>
      </c>
      <c r="Y295" s="16">
        <v>48</v>
      </c>
      <c r="Z295" s="21">
        <v>34.4</v>
      </c>
      <c r="AA295" s="20">
        <v>375</v>
      </c>
      <c r="AB295" s="17">
        <v>523</v>
      </c>
      <c r="AC295" s="22">
        <v>1.4</v>
      </c>
      <c r="AD295" s="23">
        <f t="shared" si="29"/>
        <v>100</v>
      </c>
      <c r="AE295" s="17">
        <v>2688</v>
      </c>
      <c r="AF295" s="17">
        <v>2016</v>
      </c>
      <c r="AG295" s="17">
        <v>0</v>
      </c>
      <c r="AH295" s="17">
        <v>4032</v>
      </c>
      <c r="AI295" s="14" t="s">
        <v>43</v>
      </c>
    </row>
    <row r="296" spans="1:35" ht="16.5" customHeight="1">
      <c r="A296">
        <v>5027</v>
      </c>
      <c r="B296" s="12" t="str">
        <f t="shared" si="24"/>
        <v>Normal</v>
      </c>
      <c r="C296" s="13" t="s">
        <v>321</v>
      </c>
      <c r="D296" s="14" t="s">
        <v>156</v>
      </c>
      <c r="E296" s="15">
        <f t="shared" si="25"/>
        <v>2</v>
      </c>
      <c r="F296" s="16">
        <f t="shared" si="26"/>
        <v>1.9</v>
      </c>
      <c r="G296" s="16">
        <f t="shared" si="27"/>
        <v>10</v>
      </c>
      <c r="H296" s="16">
        <f t="shared" si="28"/>
        <v>9.6</v>
      </c>
      <c r="I296" s="25" t="str">
        <f>IFERROR(VLOOKUP(C296,#REF!,8,FALSE),"")</f>
        <v/>
      </c>
      <c r="J296" s="17">
        <v>15000</v>
      </c>
      <c r="K296" s="17">
        <v>15000</v>
      </c>
      <c r="L296" s="25" t="str">
        <f>IFERROR(VLOOKUP(C296,#REF!,11,FALSE),"")</f>
        <v/>
      </c>
      <c r="M296" s="17">
        <v>3000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3000</v>
      </c>
      <c r="U296" s="17">
        <v>0</v>
      </c>
      <c r="V296" s="17">
        <v>0</v>
      </c>
      <c r="W296" s="17">
        <v>0</v>
      </c>
      <c r="X296" s="20">
        <v>18000</v>
      </c>
      <c r="Y296" s="16">
        <v>12</v>
      </c>
      <c r="Z296" s="21">
        <v>11.6</v>
      </c>
      <c r="AA296" s="20">
        <v>1500</v>
      </c>
      <c r="AB296" s="17">
        <v>1558</v>
      </c>
      <c r="AC296" s="22">
        <v>1</v>
      </c>
      <c r="AD296" s="23">
        <f t="shared" si="29"/>
        <v>100</v>
      </c>
      <c r="AE296" s="17">
        <v>12224</v>
      </c>
      <c r="AF296" s="17">
        <v>1800</v>
      </c>
      <c r="AG296" s="17">
        <v>0</v>
      </c>
      <c r="AH296" s="17">
        <v>0</v>
      </c>
      <c r="AI296" s="14" t="s">
        <v>43</v>
      </c>
    </row>
    <row r="297" spans="1:35" ht="16.5" customHeight="1">
      <c r="A297">
        <v>1071</v>
      </c>
      <c r="B297" s="12" t="str">
        <f t="shared" si="24"/>
        <v>Normal</v>
      </c>
      <c r="C297" s="13" t="s">
        <v>355</v>
      </c>
      <c r="D297" s="14" t="s">
        <v>156</v>
      </c>
      <c r="E297" s="15">
        <f t="shared" si="25"/>
        <v>0</v>
      </c>
      <c r="F297" s="16">
        <f t="shared" si="26"/>
        <v>0</v>
      </c>
      <c r="G297" s="16">
        <f t="shared" si="27"/>
        <v>11.7</v>
      </c>
      <c r="H297" s="16">
        <f t="shared" si="28"/>
        <v>10.4</v>
      </c>
      <c r="I297" s="25" t="str">
        <f>IFERROR(VLOOKUP(C297,#REF!,8,FALSE),"")</f>
        <v/>
      </c>
      <c r="J297" s="17">
        <v>66000</v>
      </c>
      <c r="K297" s="17">
        <v>66000</v>
      </c>
      <c r="L297" s="25" t="str">
        <f>IFERROR(VLOOKUP(C297,#REF!,11,FALSE),"")</f>
        <v/>
      </c>
      <c r="M297" s="17">
        <v>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66000</v>
      </c>
      <c r="Y297" s="16">
        <v>11.7</v>
      </c>
      <c r="Z297" s="21">
        <v>10.4</v>
      </c>
      <c r="AA297" s="20">
        <v>5625</v>
      </c>
      <c r="AB297" s="17">
        <v>6341</v>
      </c>
      <c r="AC297" s="22">
        <v>1.1000000000000001</v>
      </c>
      <c r="AD297" s="23">
        <f t="shared" si="29"/>
        <v>100</v>
      </c>
      <c r="AE297" s="17">
        <v>3395</v>
      </c>
      <c r="AF297" s="17">
        <v>33530</v>
      </c>
      <c r="AG297" s="17">
        <v>33450</v>
      </c>
      <c r="AH297" s="17">
        <v>21300</v>
      </c>
      <c r="AI297" s="14" t="s">
        <v>43</v>
      </c>
    </row>
    <row r="298" spans="1:35" ht="16.5" customHeight="1">
      <c r="A298">
        <v>1012</v>
      </c>
      <c r="B298" s="12" t="str">
        <f t="shared" si="24"/>
        <v>FCST</v>
      </c>
      <c r="C298" s="13" t="s">
        <v>356</v>
      </c>
      <c r="D298" s="14" t="s">
        <v>156</v>
      </c>
      <c r="E298" s="15" t="str">
        <f t="shared" si="25"/>
        <v>前八週無拉料</v>
      </c>
      <c r="F298" s="16">
        <f t="shared" si="26"/>
        <v>0</v>
      </c>
      <c r="G298" s="16" t="str">
        <f t="shared" si="27"/>
        <v>--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0</v>
      </c>
      <c r="Y298" s="16" t="s">
        <v>39</v>
      </c>
      <c r="Z298" s="21">
        <v>0</v>
      </c>
      <c r="AA298" s="20">
        <v>0</v>
      </c>
      <c r="AB298" s="17">
        <v>42</v>
      </c>
      <c r="AC298" s="22" t="s">
        <v>54</v>
      </c>
      <c r="AD298" s="23" t="str">
        <f t="shared" si="29"/>
        <v>F</v>
      </c>
      <c r="AE298" s="17">
        <v>218</v>
      </c>
      <c r="AF298" s="17">
        <v>161</v>
      </c>
      <c r="AG298" s="17">
        <v>229</v>
      </c>
      <c r="AH298" s="17">
        <v>229</v>
      </c>
      <c r="AI298" s="14" t="s">
        <v>43</v>
      </c>
    </row>
    <row r="299" spans="1:35" ht="16.5" customHeight="1">
      <c r="A299">
        <v>1160</v>
      </c>
      <c r="B299" s="12" t="str">
        <f t="shared" si="24"/>
        <v>Normal</v>
      </c>
      <c r="C299" s="13" t="s">
        <v>357</v>
      </c>
      <c r="D299" s="14" t="s">
        <v>156</v>
      </c>
      <c r="E299" s="15">
        <f t="shared" si="25"/>
        <v>0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0</v>
      </c>
      <c r="W299" s="17">
        <v>0</v>
      </c>
      <c r="X299" s="20">
        <v>0</v>
      </c>
      <c r="Y299" s="16">
        <v>0</v>
      </c>
      <c r="Z299" s="21" t="s">
        <v>39</v>
      </c>
      <c r="AA299" s="20">
        <v>100</v>
      </c>
      <c r="AB299" s="17" t="s">
        <v>39</v>
      </c>
      <c r="AC299" s="22" t="s">
        <v>58</v>
      </c>
      <c r="AD299" s="23" t="str">
        <f t="shared" si="29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43</v>
      </c>
    </row>
    <row r="300" spans="1:35" ht="16.5" customHeight="1">
      <c r="A300">
        <v>1161</v>
      </c>
      <c r="B300" s="12" t="str">
        <f t="shared" si="24"/>
        <v>FCST</v>
      </c>
      <c r="C300" s="13" t="s">
        <v>358</v>
      </c>
      <c r="D300" s="14" t="s">
        <v>156</v>
      </c>
      <c r="E300" s="15" t="str">
        <f t="shared" si="25"/>
        <v>前八週無拉料</v>
      </c>
      <c r="F300" s="16">
        <f t="shared" si="26"/>
        <v>0</v>
      </c>
      <c r="G300" s="16" t="str">
        <f t="shared" si="27"/>
        <v>--</v>
      </c>
      <c r="H300" s="16">
        <f t="shared" si="28"/>
        <v>18.8</v>
      </c>
      <c r="I300" s="25" t="str">
        <f>IFERROR(VLOOKUP(C300,#REF!,8,FALSE),"")</f>
        <v/>
      </c>
      <c r="J300" s="17">
        <v>3000</v>
      </c>
      <c r="K300" s="17">
        <v>3000</v>
      </c>
      <c r="L300" s="25" t="str">
        <f>IFERROR(VLOOKUP(C300,#REF!,11,FALSE),"")</f>
        <v/>
      </c>
      <c r="M300" s="17">
        <v>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3000</v>
      </c>
      <c r="Y300" s="16" t="s">
        <v>39</v>
      </c>
      <c r="Z300" s="21">
        <v>18.8</v>
      </c>
      <c r="AA300" s="20">
        <v>0</v>
      </c>
      <c r="AB300" s="17">
        <v>160</v>
      </c>
      <c r="AC300" s="22" t="s">
        <v>54</v>
      </c>
      <c r="AD300" s="23" t="str">
        <f t="shared" si="29"/>
        <v>F</v>
      </c>
      <c r="AE300" s="17">
        <v>707</v>
      </c>
      <c r="AF300" s="17">
        <v>731</v>
      </c>
      <c r="AG300" s="17">
        <v>951</v>
      </c>
      <c r="AH300" s="17">
        <v>951</v>
      </c>
      <c r="AI300" s="14" t="s">
        <v>43</v>
      </c>
    </row>
    <row r="301" spans="1:35" ht="16.5" customHeight="1">
      <c r="A301">
        <v>1072</v>
      </c>
      <c r="B301" s="12" t="str">
        <f t="shared" si="24"/>
        <v>None</v>
      </c>
      <c r="C301" s="13" t="s">
        <v>359</v>
      </c>
      <c r="D301" s="14" t="s">
        <v>156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0</v>
      </c>
      <c r="Y301" s="16" t="s">
        <v>39</v>
      </c>
      <c r="Z301" s="21" t="s">
        <v>39</v>
      </c>
      <c r="AA301" s="20">
        <v>0</v>
      </c>
      <c r="AB301" s="17">
        <v>0</v>
      </c>
      <c r="AC301" s="22" t="s">
        <v>58</v>
      </c>
      <c r="AD301" s="23" t="str">
        <f t="shared" si="29"/>
        <v>E</v>
      </c>
      <c r="AE301" s="17">
        <v>0</v>
      </c>
      <c r="AF301" s="17">
        <v>0</v>
      </c>
      <c r="AG301" s="17">
        <v>0</v>
      </c>
      <c r="AH301" s="17">
        <v>0</v>
      </c>
      <c r="AI301" s="14" t="s">
        <v>43</v>
      </c>
    </row>
    <row r="302" spans="1:35" ht="16.5" customHeight="1">
      <c r="A302">
        <v>1073</v>
      </c>
      <c r="B302" s="12" t="str">
        <f t="shared" si="24"/>
        <v>Normal</v>
      </c>
      <c r="C302" s="13" t="s">
        <v>360</v>
      </c>
      <c r="D302" s="14" t="s">
        <v>156</v>
      </c>
      <c r="E302" s="15">
        <f t="shared" si="25"/>
        <v>0</v>
      </c>
      <c r="F302" s="16">
        <f t="shared" si="26"/>
        <v>0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0</v>
      </c>
      <c r="Y302" s="16">
        <v>0</v>
      </c>
      <c r="Z302" s="21">
        <v>0</v>
      </c>
      <c r="AA302" s="20">
        <v>375</v>
      </c>
      <c r="AB302" s="17">
        <v>302</v>
      </c>
      <c r="AC302" s="22">
        <v>0.8</v>
      </c>
      <c r="AD302" s="23">
        <f t="shared" si="29"/>
        <v>100</v>
      </c>
      <c r="AE302" s="17">
        <v>1893</v>
      </c>
      <c r="AF302" s="17">
        <v>828</v>
      </c>
      <c r="AG302" s="17">
        <v>1364</v>
      </c>
      <c r="AH302" s="17">
        <v>1364</v>
      </c>
      <c r="AI302" s="14" t="s">
        <v>43</v>
      </c>
    </row>
    <row r="303" spans="1:35" ht="16.5" customHeight="1">
      <c r="A303">
        <v>1013</v>
      </c>
      <c r="B303" s="12" t="str">
        <f t="shared" si="24"/>
        <v>FCST</v>
      </c>
      <c r="C303" s="13" t="s">
        <v>361</v>
      </c>
      <c r="D303" s="14" t="s">
        <v>156</v>
      </c>
      <c r="E303" s="15" t="str">
        <f t="shared" si="25"/>
        <v>前八週無拉料</v>
      </c>
      <c r="F303" s="16">
        <f t="shared" si="26"/>
        <v>54.9</v>
      </c>
      <c r="G303" s="16" t="str">
        <f t="shared" si="27"/>
        <v>--</v>
      </c>
      <c r="H303" s="16">
        <f t="shared" si="28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36000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36000</v>
      </c>
      <c r="U303" s="17">
        <v>0</v>
      </c>
      <c r="V303" s="17">
        <v>0</v>
      </c>
      <c r="W303" s="17">
        <v>0</v>
      </c>
      <c r="X303" s="20">
        <v>36000</v>
      </c>
      <c r="Y303" s="16" t="s">
        <v>39</v>
      </c>
      <c r="Z303" s="21">
        <v>54.9</v>
      </c>
      <c r="AA303" s="20">
        <v>0</v>
      </c>
      <c r="AB303" s="17">
        <v>656</v>
      </c>
      <c r="AC303" s="22" t="s">
        <v>54</v>
      </c>
      <c r="AD303" s="23" t="str">
        <f t="shared" si="29"/>
        <v>F</v>
      </c>
      <c r="AE303" s="17">
        <v>0</v>
      </c>
      <c r="AF303" s="17">
        <v>5900</v>
      </c>
      <c r="AG303" s="17">
        <v>3000</v>
      </c>
      <c r="AH303" s="17">
        <v>0</v>
      </c>
      <c r="AI303" s="14" t="s">
        <v>43</v>
      </c>
    </row>
    <row r="304" spans="1:35" ht="16.5" customHeight="1">
      <c r="A304">
        <v>1014</v>
      </c>
      <c r="B304" s="12" t="str">
        <f t="shared" si="24"/>
        <v>Normal</v>
      </c>
      <c r="C304" s="13" t="s">
        <v>362</v>
      </c>
      <c r="D304" s="14" t="s">
        <v>156</v>
      </c>
      <c r="E304" s="15">
        <f t="shared" si="25"/>
        <v>0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0</v>
      </c>
      <c r="W304" s="17">
        <v>0</v>
      </c>
      <c r="X304" s="20">
        <v>0</v>
      </c>
      <c r="Y304" s="16">
        <v>0</v>
      </c>
      <c r="Z304" s="21" t="s">
        <v>39</v>
      </c>
      <c r="AA304" s="20">
        <v>31</v>
      </c>
      <c r="AB304" s="17" t="s">
        <v>39</v>
      </c>
      <c r="AC304" s="22" t="s">
        <v>58</v>
      </c>
      <c r="AD304" s="23" t="str">
        <f t="shared" si="29"/>
        <v>E</v>
      </c>
      <c r="AE304" s="17" t="s">
        <v>39</v>
      </c>
      <c r="AF304" s="17" t="s">
        <v>39</v>
      </c>
      <c r="AG304" s="17" t="s">
        <v>39</v>
      </c>
      <c r="AH304" s="17" t="s">
        <v>39</v>
      </c>
      <c r="AI304" s="14" t="s">
        <v>43</v>
      </c>
    </row>
    <row r="305" spans="1:35" ht="16.5" customHeight="1">
      <c r="A305">
        <v>3028</v>
      </c>
      <c r="B305" s="12" t="str">
        <f t="shared" si="24"/>
        <v>Normal</v>
      </c>
      <c r="C305" s="13" t="s">
        <v>363</v>
      </c>
      <c r="D305" s="14" t="s">
        <v>156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>
        <v>0.5</v>
      </c>
      <c r="Z305" s="21" t="s">
        <v>39</v>
      </c>
      <c r="AA305" s="20">
        <v>30</v>
      </c>
      <c r="AB305" s="17" t="s">
        <v>39</v>
      </c>
      <c r="AC305" s="22" t="s">
        <v>58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43</v>
      </c>
    </row>
    <row r="306" spans="1:35" ht="16.5" customHeight="1">
      <c r="A306">
        <v>9215</v>
      </c>
      <c r="B306" s="12" t="str">
        <f t="shared" si="24"/>
        <v>Normal</v>
      </c>
      <c r="C306" s="13" t="s">
        <v>364</v>
      </c>
      <c r="D306" s="14" t="s">
        <v>156</v>
      </c>
      <c r="E306" s="15">
        <f t="shared" si="25"/>
        <v>2</v>
      </c>
      <c r="F306" s="16">
        <f t="shared" si="26"/>
        <v>4.2</v>
      </c>
      <c r="G306" s="16">
        <f t="shared" si="27"/>
        <v>2</v>
      </c>
      <c r="H306" s="16">
        <f t="shared" si="28"/>
        <v>4.2</v>
      </c>
      <c r="I306" s="25" t="str">
        <f>IFERROR(VLOOKUP(C306,#REF!,8,FALSE),"")</f>
        <v/>
      </c>
      <c r="J306" s="17">
        <v>9000</v>
      </c>
      <c r="K306" s="17">
        <v>9000</v>
      </c>
      <c r="L306" s="25" t="str">
        <f>IFERROR(VLOOKUP(C306,#REF!,11,FALSE),"")</f>
        <v/>
      </c>
      <c r="M306" s="17">
        <v>9000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9000</v>
      </c>
      <c r="U306" s="17">
        <v>0</v>
      </c>
      <c r="V306" s="17">
        <v>0</v>
      </c>
      <c r="W306" s="17">
        <v>0</v>
      </c>
      <c r="X306" s="20">
        <v>18000</v>
      </c>
      <c r="Y306" s="16">
        <v>4</v>
      </c>
      <c r="Z306" s="21">
        <v>8.4</v>
      </c>
      <c r="AA306" s="20">
        <v>4500</v>
      </c>
      <c r="AB306" s="17">
        <v>2143</v>
      </c>
      <c r="AC306" s="22">
        <v>0.5</v>
      </c>
      <c r="AD306" s="23">
        <f t="shared" si="29"/>
        <v>100</v>
      </c>
      <c r="AE306" s="17">
        <v>3940</v>
      </c>
      <c r="AF306" s="17">
        <v>5590</v>
      </c>
      <c r="AG306" s="17">
        <v>11380</v>
      </c>
      <c r="AH306" s="17">
        <v>7822</v>
      </c>
      <c r="AI306" s="14" t="s">
        <v>43</v>
      </c>
    </row>
    <row r="307" spans="1:35" ht="16.5" customHeight="1">
      <c r="A307">
        <v>1083</v>
      </c>
      <c r="B307" s="12" t="str">
        <f t="shared" si="24"/>
        <v>Normal</v>
      </c>
      <c r="C307" s="13" t="s">
        <v>365</v>
      </c>
      <c r="D307" s="14" t="s">
        <v>156</v>
      </c>
      <c r="E307" s="15">
        <f t="shared" si="25"/>
        <v>0.2</v>
      </c>
      <c r="F307" s="16">
        <f t="shared" si="26"/>
        <v>0.3</v>
      </c>
      <c r="G307" s="16">
        <f t="shared" si="27"/>
        <v>5</v>
      </c>
      <c r="H307" s="16">
        <f t="shared" si="28"/>
        <v>9.1999999999999993</v>
      </c>
      <c r="I307" s="25" t="str">
        <f>IFERROR(VLOOKUP(C307,#REF!,8,FALSE),"")</f>
        <v/>
      </c>
      <c r="J307" s="17">
        <v>60000</v>
      </c>
      <c r="K307" s="17">
        <v>30000</v>
      </c>
      <c r="L307" s="25" t="str">
        <f>IFERROR(VLOOKUP(C307,#REF!,11,FALSE),"")</f>
        <v/>
      </c>
      <c r="M307" s="17">
        <v>1804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304</v>
      </c>
      <c r="U307" s="17">
        <v>0</v>
      </c>
      <c r="V307" s="17">
        <v>1500</v>
      </c>
      <c r="W307" s="17">
        <v>0</v>
      </c>
      <c r="X307" s="20">
        <v>61804</v>
      </c>
      <c r="Y307" s="16">
        <v>5.2</v>
      </c>
      <c r="Z307" s="21">
        <v>9.5</v>
      </c>
      <c r="AA307" s="20">
        <v>11984</v>
      </c>
      <c r="AB307" s="17">
        <v>6532</v>
      </c>
      <c r="AC307" s="22">
        <v>0.5</v>
      </c>
      <c r="AD307" s="23">
        <f t="shared" si="29"/>
        <v>100</v>
      </c>
      <c r="AE307" s="17">
        <v>8015</v>
      </c>
      <c r="AF307" s="17">
        <v>41100</v>
      </c>
      <c r="AG307" s="17">
        <v>25270</v>
      </c>
      <c r="AH307" s="17">
        <v>26300</v>
      </c>
      <c r="AI307" s="14" t="s">
        <v>43</v>
      </c>
    </row>
    <row r="308" spans="1:35" ht="16.5" customHeight="1">
      <c r="A308">
        <v>1082</v>
      </c>
      <c r="B308" s="12" t="str">
        <f t="shared" si="24"/>
        <v>FCST</v>
      </c>
      <c r="C308" s="13" t="s">
        <v>367</v>
      </c>
      <c r="D308" s="14" t="s">
        <v>156</v>
      </c>
      <c r="E308" s="15" t="str">
        <f t="shared" si="25"/>
        <v>前八週無拉料</v>
      </c>
      <c r="F308" s="16">
        <f t="shared" si="26"/>
        <v>5.8</v>
      </c>
      <c r="G308" s="16" t="str">
        <f t="shared" si="27"/>
        <v>--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6030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30</v>
      </c>
      <c r="U308" s="17">
        <v>6000</v>
      </c>
      <c r="V308" s="17">
        <v>0</v>
      </c>
      <c r="W308" s="17">
        <v>0</v>
      </c>
      <c r="X308" s="20">
        <v>6030</v>
      </c>
      <c r="Y308" s="16" t="s">
        <v>39</v>
      </c>
      <c r="Z308" s="21">
        <v>5.8</v>
      </c>
      <c r="AA308" s="20">
        <v>0</v>
      </c>
      <c r="AB308" s="17">
        <v>1036</v>
      </c>
      <c r="AC308" s="22" t="s">
        <v>54</v>
      </c>
      <c r="AD308" s="23" t="str">
        <f t="shared" si="29"/>
        <v>F</v>
      </c>
      <c r="AE308" s="17">
        <v>6130</v>
      </c>
      <c r="AF308" s="17">
        <v>1200</v>
      </c>
      <c r="AG308" s="17">
        <v>4000</v>
      </c>
      <c r="AH308" s="17">
        <v>5000</v>
      </c>
      <c r="AI308" s="14" t="s">
        <v>43</v>
      </c>
    </row>
    <row r="309" spans="1:35" ht="16.5" customHeight="1">
      <c r="A309">
        <v>1163</v>
      </c>
      <c r="B309" s="12" t="str">
        <f t="shared" si="24"/>
        <v>OverStock</v>
      </c>
      <c r="C309" s="13" t="s">
        <v>369</v>
      </c>
      <c r="D309" s="14" t="s">
        <v>156</v>
      </c>
      <c r="E309" s="15">
        <f t="shared" si="25"/>
        <v>146.9</v>
      </c>
      <c r="F309" s="16">
        <f t="shared" si="26"/>
        <v>8</v>
      </c>
      <c r="G309" s="16">
        <f t="shared" si="27"/>
        <v>309.8</v>
      </c>
      <c r="H309" s="16">
        <f t="shared" si="28"/>
        <v>16.8</v>
      </c>
      <c r="I309" s="25" t="str">
        <f>IFERROR(VLOOKUP(C309,#REF!,8,FALSE),"")</f>
        <v/>
      </c>
      <c r="J309" s="17">
        <v>1665000</v>
      </c>
      <c r="K309" s="17">
        <v>1155000</v>
      </c>
      <c r="L309" s="25" t="str">
        <f>IFERROR(VLOOKUP(C309,#REF!,11,FALSE),"")</f>
        <v/>
      </c>
      <c r="M309" s="17">
        <v>789477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540000</v>
      </c>
      <c r="U309" s="17">
        <v>75000</v>
      </c>
      <c r="V309" s="17">
        <v>174477</v>
      </c>
      <c r="W309" s="17">
        <v>0</v>
      </c>
      <c r="X309" s="20">
        <v>2454477</v>
      </c>
      <c r="Y309" s="16">
        <v>456.6</v>
      </c>
      <c r="Z309" s="21">
        <v>24.8</v>
      </c>
      <c r="AA309" s="20">
        <v>5375</v>
      </c>
      <c r="AB309" s="17">
        <v>99059</v>
      </c>
      <c r="AC309" s="22">
        <v>18.399999999999999</v>
      </c>
      <c r="AD309" s="23">
        <f t="shared" si="29"/>
        <v>150</v>
      </c>
      <c r="AE309" s="17">
        <v>161914</v>
      </c>
      <c r="AF309" s="17">
        <v>719160</v>
      </c>
      <c r="AG309" s="17">
        <v>473460</v>
      </c>
      <c r="AH309" s="17">
        <v>494000</v>
      </c>
      <c r="AI309" s="14" t="s">
        <v>43</v>
      </c>
    </row>
    <row r="310" spans="1:35" ht="16.5" customHeight="1">
      <c r="A310">
        <v>2990</v>
      </c>
      <c r="B310" s="12" t="str">
        <f t="shared" si="24"/>
        <v>Normal</v>
      </c>
      <c r="C310" s="13" t="s">
        <v>370</v>
      </c>
      <c r="D310" s="14" t="s">
        <v>156</v>
      </c>
      <c r="E310" s="15">
        <f t="shared" si="25"/>
        <v>0</v>
      </c>
      <c r="F310" s="16">
        <f t="shared" si="26"/>
        <v>0</v>
      </c>
      <c r="G310" s="16">
        <f t="shared" si="27"/>
        <v>0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0</v>
      </c>
      <c r="Y310" s="16">
        <v>8</v>
      </c>
      <c r="Z310" s="21">
        <v>10.4</v>
      </c>
      <c r="AA310" s="20">
        <v>313</v>
      </c>
      <c r="AB310" s="17">
        <v>240</v>
      </c>
      <c r="AC310" s="22">
        <v>0.8</v>
      </c>
      <c r="AD310" s="23">
        <f t="shared" si="29"/>
        <v>100</v>
      </c>
      <c r="AE310" s="17">
        <v>1278</v>
      </c>
      <c r="AF310" s="17">
        <v>838</v>
      </c>
      <c r="AG310" s="17">
        <v>1120</v>
      </c>
      <c r="AH310" s="17">
        <v>1120</v>
      </c>
      <c r="AI310" s="14" t="s">
        <v>43</v>
      </c>
    </row>
    <row r="311" spans="1:35" ht="16.5" customHeight="1">
      <c r="A311">
        <v>9630</v>
      </c>
      <c r="B311" s="12" t="str">
        <f t="shared" si="24"/>
        <v>FCST</v>
      </c>
      <c r="C311" s="13" t="s">
        <v>371</v>
      </c>
      <c r="D311" s="14" t="s">
        <v>156</v>
      </c>
      <c r="E311" s="15" t="str">
        <f t="shared" si="25"/>
        <v>前八週無拉料</v>
      </c>
      <c r="F311" s="16">
        <f t="shared" si="26"/>
        <v>500</v>
      </c>
      <c r="G311" s="16" t="str">
        <f t="shared" si="27"/>
        <v>--</v>
      </c>
      <c r="H311" s="16">
        <f t="shared" si="28"/>
        <v>0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3000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3000</v>
      </c>
      <c r="U311" s="17">
        <v>0</v>
      </c>
      <c r="V311" s="17">
        <v>0</v>
      </c>
      <c r="W311" s="17">
        <v>0</v>
      </c>
      <c r="X311" s="20">
        <v>3000</v>
      </c>
      <c r="Y311" s="16" t="s">
        <v>39</v>
      </c>
      <c r="Z311" s="21">
        <v>500</v>
      </c>
      <c r="AA311" s="20">
        <v>0</v>
      </c>
      <c r="AB311" s="17">
        <v>6</v>
      </c>
      <c r="AC311" s="22" t="s">
        <v>54</v>
      </c>
      <c r="AD311" s="23" t="str">
        <f t="shared" si="29"/>
        <v>F</v>
      </c>
      <c r="AE311" s="17">
        <v>0</v>
      </c>
      <c r="AF311" s="17">
        <v>50</v>
      </c>
      <c r="AG311" s="17">
        <v>100</v>
      </c>
      <c r="AH311" s="17">
        <v>200</v>
      </c>
      <c r="AI311" s="14" t="s">
        <v>43</v>
      </c>
    </row>
    <row r="312" spans="1:35" ht="16.5" customHeight="1">
      <c r="A312">
        <v>9631</v>
      </c>
      <c r="B312" s="12" t="str">
        <f t="shared" si="24"/>
        <v>OverStock</v>
      </c>
      <c r="C312" s="13" t="s">
        <v>372</v>
      </c>
      <c r="D312" s="14" t="s">
        <v>156</v>
      </c>
      <c r="E312" s="15">
        <f t="shared" si="25"/>
        <v>8</v>
      </c>
      <c r="F312" s="16">
        <f t="shared" si="26"/>
        <v>3.4</v>
      </c>
      <c r="G312" s="16">
        <f t="shared" si="27"/>
        <v>24</v>
      </c>
      <c r="H312" s="16">
        <f t="shared" si="28"/>
        <v>10.3</v>
      </c>
      <c r="I312" s="25" t="str">
        <f>IFERROR(VLOOKUP(C312,#REF!,8,FALSE),"")</f>
        <v/>
      </c>
      <c r="J312" s="17">
        <v>9000</v>
      </c>
      <c r="K312" s="17">
        <v>9000</v>
      </c>
      <c r="L312" s="25" t="str">
        <f>IFERROR(VLOOKUP(C312,#REF!,11,FALSE),"")</f>
        <v/>
      </c>
      <c r="M312" s="17">
        <v>3000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3000</v>
      </c>
      <c r="U312" s="17">
        <v>0</v>
      </c>
      <c r="V312" s="17">
        <v>0</v>
      </c>
      <c r="W312" s="17">
        <v>0</v>
      </c>
      <c r="X312" s="20">
        <v>12000</v>
      </c>
      <c r="Y312" s="16">
        <v>32</v>
      </c>
      <c r="Z312" s="21">
        <v>13.8</v>
      </c>
      <c r="AA312" s="20">
        <v>375</v>
      </c>
      <c r="AB312" s="17">
        <v>870</v>
      </c>
      <c r="AC312" s="22">
        <v>2.2999999999999998</v>
      </c>
      <c r="AD312" s="23">
        <f t="shared" si="29"/>
        <v>150</v>
      </c>
      <c r="AE312" s="17">
        <v>3222</v>
      </c>
      <c r="AF312" s="17">
        <v>600</v>
      </c>
      <c r="AG312" s="17">
        <v>9224</v>
      </c>
      <c r="AH312" s="17">
        <v>3806</v>
      </c>
      <c r="AI312" s="14" t="s">
        <v>43</v>
      </c>
    </row>
    <row r="313" spans="1:35" ht="16.5" customHeight="1">
      <c r="A313">
        <v>1015</v>
      </c>
      <c r="B313" s="12" t="str">
        <f t="shared" si="24"/>
        <v>Normal</v>
      </c>
      <c r="C313" s="13" t="s">
        <v>373</v>
      </c>
      <c r="D313" s="14" t="s">
        <v>156</v>
      </c>
      <c r="E313" s="15">
        <f t="shared" si="25"/>
        <v>5.6</v>
      </c>
      <c r="F313" s="16">
        <f t="shared" si="26"/>
        <v>6.8</v>
      </c>
      <c r="G313" s="16">
        <f t="shared" si="27"/>
        <v>6</v>
      </c>
      <c r="H313" s="16">
        <f t="shared" si="28"/>
        <v>7.4</v>
      </c>
      <c r="I313" s="25" t="str">
        <f>IFERROR(VLOOKUP(C313,#REF!,8,FALSE),"")</f>
        <v/>
      </c>
      <c r="J313" s="17">
        <v>162000</v>
      </c>
      <c r="K313" s="17">
        <v>90000</v>
      </c>
      <c r="L313" s="25" t="str">
        <f>IFERROR(VLOOKUP(C313,#REF!,11,FALSE),"")</f>
        <v/>
      </c>
      <c r="M313" s="17">
        <v>150000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150000</v>
      </c>
      <c r="U313" s="17">
        <v>0</v>
      </c>
      <c r="V313" s="17">
        <v>0</v>
      </c>
      <c r="W313" s="17">
        <v>0</v>
      </c>
      <c r="X313" s="20">
        <v>312000</v>
      </c>
      <c r="Y313" s="16">
        <v>12.3</v>
      </c>
      <c r="Z313" s="21">
        <v>15.2</v>
      </c>
      <c r="AA313" s="20">
        <v>27000</v>
      </c>
      <c r="AB313" s="17">
        <v>21975</v>
      </c>
      <c r="AC313" s="22">
        <v>0.8</v>
      </c>
      <c r="AD313" s="23">
        <f t="shared" si="29"/>
        <v>100</v>
      </c>
      <c r="AE313" s="17">
        <v>83910</v>
      </c>
      <c r="AF313" s="17">
        <v>102650</v>
      </c>
      <c r="AG313" s="17">
        <v>146094</v>
      </c>
      <c r="AH313" s="17">
        <v>124553</v>
      </c>
      <c r="AI313" s="14" t="s">
        <v>43</v>
      </c>
    </row>
    <row r="314" spans="1:35" ht="16.5" customHeight="1">
      <c r="A314">
        <v>1016</v>
      </c>
      <c r="B314" s="12" t="str">
        <f t="shared" si="24"/>
        <v>OverStock</v>
      </c>
      <c r="C314" s="13" t="s">
        <v>374</v>
      </c>
      <c r="D314" s="14" t="s">
        <v>156</v>
      </c>
      <c r="E314" s="15">
        <f t="shared" si="25"/>
        <v>2</v>
      </c>
      <c r="F314" s="16">
        <f t="shared" si="26"/>
        <v>1.5</v>
      </c>
      <c r="G314" s="16">
        <f t="shared" si="27"/>
        <v>20</v>
      </c>
      <c r="H314" s="16">
        <f t="shared" si="28"/>
        <v>14.9</v>
      </c>
      <c r="I314" s="25" t="str">
        <f>IFERROR(VLOOKUP(C314,#REF!,8,FALSE),"")</f>
        <v/>
      </c>
      <c r="J314" s="17">
        <v>30000</v>
      </c>
      <c r="K314" s="17">
        <v>30000</v>
      </c>
      <c r="L314" s="25" t="str">
        <f>IFERROR(VLOOKUP(C314,#REF!,11,FALSE),"")</f>
        <v/>
      </c>
      <c r="M314" s="17">
        <v>3000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3000</v>
      </c>
      <c r="U314" s="17">
        <v>0</v>
      </c>
      <c r="V314" s="17">
        <v>0</v>
      </c>
      <c r="W314" s="17">
        <v>0</v>
      </c>
      <c r="X314" s="20">
        <v>33000</v>
      </c>
      <c r="Y314" s="16">
        <v>22</v>
      </c>
      <c r="Z314" s="21">
        <v>16.399999999999999</v>
      </c>
      <c r="AA314" s="20">
        <v>1500</v>
      </c>
      <c r="AB314" s="17">
        <v>2016</v>
      </c>
      <c r="AC314" s="22">
        <v>1.3</v>
      </c>
      <c r="AD314" s="23">
        <f t="shared" si="29"/>
        <v>100</v>
      </c>
      <c r="AE314" s="17">
        <v>9334</v>
      </c>
      <c r="AF314" s="17">
        <v>8696</v>
      </c>
      <c r="AG314" s="17">
        <v>10852</v>
      </c>
      <c r="AH314" s="17">
        <v>10152</v>
      </c>
      <c r="AI314" s="14" t="s">
        <v>43</v>
      </c>
    </row>
    <row r="315" spans="1:35" ht="16.5" customHeight="1">
      <c r="A315">
        <v>4215</v>
      </c>
      <c r="B315" s="12" t="str">
        <f t="shared" si="24"/>
        <v>FCST</v>
      </c>
      <c r="C315" s="13" t="s">
        <v>375</v>
      </c>
      <c r="D315" s="14" t="s">
        <v>156</v>
      </c>
      <c r="E315" s="15" t="str">
        <f t="shared" si="25"/>
        <v>前八週無拉料</v>
      </c>
      <c r="F315" s="16">
        <f t="shared" si="26"/>
        <v>6.6</v>
      </c>
      <c r="G315" s="16" t="str">
        <f t="shared" si="27"/>
        <v>--</v>
      </c>
      <c r="H315" s="16">
        <f t="shared" si="28"/>
        <v>0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6000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6000</v>
      </c>
      <c r="U315" s="17">
        <v>0</v>
      </c>
      <c r="V315" s="17">
        <v>0</v>
      </c>
      <c r="W315" s="17">
        <v>0</v>
      </c>
      <c r="X315" s="20">
        <v>6000</v>
      </c>
      <c r="Y315" s="16" t="s">
        <v>39</v>
      </c>
      <c r="Z315" s="21">
        <v>6.6</v>
      </c>
      <c r="AA315" s="20">
        <v>0</v>
      </c>
      <c r="AB315" s="17">
        <v>907</v>
      </c>
      <c r="AC315" s="22" t="s">
        <v>54</v>
      </c>
      <c r="AD315" s="23" t="str">
        <f t="shared" si="29"/>
        <v>F</v>
      </c>
      <c r="AE315" s="17">
        <v>60</v>
      </c>
      <c r="AF315" s="17">
        <v>7100</v>
      </c>
      <c r="AG315" s="17">
        <v>2000</v>
      </c>
      <c r="AH315" s="17">
        <v>1000</v>
      </c>
      <c r="AI315" s="14" t="s">
        <v>43</v>
      </c>
    </row>
    <row r="316" spans="1:35" ht="16.5" customHeight="1">
      <c r="A316">
        <v>1080</v>
      </c>
      <c r="B316" s="12" t="str">
        <f t="shared" si="24"/>
        <v>None</v>
      </c>
      <c r="C316" s="13" t="s">
        <v>376</v>
      </c>
      <c r="D316" s="14" t="s">
        <v>156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0</v>
      </c>
      <c r="Y316" s="16" t="s">
        <v>39</v>
      </c>
      <c r="Z316" s="21" t="s">
        <v>39</v>
      </c>
      <c r="AA316" s="20">
        <v>0</v>
      </c>
      <c r="AB316" s="17">
        <v>0</v>
      </c>
      <c r="AC316" s="22" t="s">
        <v>58</v>
      </c>
      <c r="AD316" s="23" t="str">
        <f t="shared" si="29"/>
        <v>E</v>
      </c>
      <c r="AE316" s="17">
        <v>0</v>
      </c>
      <c r="AF316" s="17">
        <v>0</v>
      </c>
      <c r="AG316" s="17">
        <v>0</v>
      </c>
      <c r="AH316" s="17">
        <v>0</v>
      </c>
      <c r="AI316" s="14" t="s">
        <v>43</v>
      </c>
    </row>
    <row r="317" spans="1:35" ht="16.5" customHeight="1">
      <c r="A317">
        <v>1081</v>
      </c>
      <c r="B317" s="12" t="str">
        <f t="shared" si="24"/>
        <v>OverStock</v>
      </c>
      <c r="C317" s="13" t="s">
        <v>377</v>
      </c>
      <c r="D317" s="14" t="s">
        <v>156</v>
      </c>
      <c r="E317" s="15">
        <f t="shared" si="25"/>
        <v>6.7</v>
      </c>
      <c r="F317" s="16">
        <f t="shared" si="26"/>
        <v>4.7</v>
      </c>
      <c r="G317" s="16">
        <f t="shared" si="27"/>
        <v>29.9</v>
      </c>
      <c r="H317" s="16">
        <f t="shared" si="28"/>
        <v>20.7</v>
      </c>
      <c r="I317" s="25" t="str">
        <f>IFERROR(VLOOKUP(C317,#REF!,8,FALSE),"")</f>
        <v/>
      </c>
      <c r="J317" s="17">
        <v>35500</v>
      </c>
      <c r="K317" s="17">
        <v>35500</v>
      </c>
      <c r="L317" s="25" t="str">
        <f>IFERROR(VLOOKUP(C317,#REF!,11,FALSE),"")</f>
        <v/>
      </c>
      <c r="M317" s="17">
        <v>8000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8000</v>
      </c>
      <c r="U317" s="17">
        <v>0</v>
      </c>
      <c r="V317" s="17">
        <v>0</v>
      </c>
      <c r="W317" s="17">
        <v>0</v>
      </c>
      <c r="X317" s="20">
        <v>43500</v>
      </c>
      <c r="Y317" s="16">
        <v>36.6</v>
      </c>
      <c r="Z317" s="21">
        <v>25.3</v>
      </c>
      <c r="AA317" s="20">
        <v>1188</v>
      </c>
      <c r="AB317" s="17">
        <v>1719</v>
      </c>
      <c r="AC317" s="22">
        <v>1.4</v>
      </c>
      <c r="AD317" s="23">
        <f t="shared" si="29"/>
        <v>100</v>
      </c>
      <c r="AE317" s="17">
        <v>5553</v>
      </c>
      <c r="AF317" s="17">
        <v>9912</v>
      </c>
      <c r="AG317" s="17">
        <v>5402</v>
      </c>
      <c r="AH317" s="17">
        <v>7692</v>
      </c>
      <c r="AI317" s="14" t="s">
        <v>43</v>
      </c>
    </row>
    <row r="318" spans="1:35" ht="16.5" customHeight="1">
      <c r="A318">
        <v>1017</v>
      </c>
      <c r="B318" s="12" t="str">
        <f t="shared" si="24"/>
        <v>FCST</v>
      </c>
      <c r="C318" s="13" t="s">
        <v>378</v>
      </c>
      <c r="D318" s="14" t="s">
        <v>156</v>
      </c>
      <c r="E318" s="15" t="str">
        <f t="shared" si="25"/>
        <v>前八週無拉料</v>
      </c>
      <c r="F318" s="16">
        <f t="shared" si="26"/>
        <v>2.1</v>
      </c>
      <c r="G318" s="16" t="str">
        <f t="shared" si="27"/>
        <v>--</v>
      </c>
      <c r="H318" s="16">
        <f t="shared" si="28"/>
        <v>8.4</v>
      </c>
      <c r="I318" s="25" t="str">
        <f>IFERROR(VLOOKUP(C318,#REF!,8,FALSE),"")</f>
        <v/>
      </c>
      <c r="J318" s="17">
        <v>12000</v>
      </c>
      <c r="K318" s="17">
        <v>12000</v>
      </c>
      <c r="L318" s="25" t="str">
        <f>IFERROR(VLOOKUP(C318,#REF!,11,FALSE),"")</f>
        <v/>
      </c>
      <c r="M318" s="17">
        <v>3000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3000</v>
      </c>
      <c r="U318" s="17">
        <v>0</v>
      </c>
      <c r="V318" s="17">
        <v>0</v>
      </c>
      <c r="W318" s="17">
        <v>0</v>
      </c>
      <c r="X318" s="20">
        <v>15000</v>
      </c>
      <c r="Y318" s="16" t="s">
        <v>39</v>
      </c>
      <c r="Z318" s="21">
        <v>10.5</v>
      </c>
      <c r="AA318" s="20">
        <v>0</v>
      </c>
      <c r="AB318" s="17">
        <v>1422</v>
      </c>
      <c r="AC318" s="22" t="s">
        <v>54</v>
      </c>
      <c r="AD318" s="23" t="str">
        <f t="shared" si="29"/>
        <v>F</v>
      </c>
      <c r="AE318" s="17">
        <v>1680</v>
      </c>
      <c r="AF318" s="17">
        <v>11120</v>
      </c>
      <c r="AG318" s="17">
        <v>0</v>
      </c>
      <c r="AH318" s="17">
        <v>4000</v>
      </c>
      <c r="AI318" s="14" t="s">
        <v>43</v>
      </c>
    </row>
    <row r="319" spans="1:35" ht="16.5" customHeight="1">
      <c r="A319">
        <v>2895</v>
      </c>
      <c r="B319" s="12" t="str">
        <f t="shared" si="24"/>
        <v>OverStock</v>
      </c>
      <c r="C319" s="13" t="s">
        <v>379</v>
      </c>
      <c r="D319" s="14" t="s">
        <v>156</v>
      </c>
      <c r="E319" s="15">
        <f t="shared" si="25"/>
        <v>3.9</v>
      </c>
      <c r="F319" s="16">
        <f t="shared" si="26"/>
        <v>1.8</v>
      </c>
      <c r="G319" s="16">
        <f t="shared" si="27"/>
        <v>19.5</v>
      </c>
      <c r="H319" s="16">
        <f t="shared" si="28"/>
        <v>8.9</v>
      </c>
      <c r="I319" s="25" t="str">
        <f>IFERROR(VLOOKUP(C319,#REF!,8,FALSE),"")</f>
        <v/>
      </c>
      <c r="J319" s="17">
        <v>417000</v>
      </c>
      <c r="K319" s="17">
        <v>279000</v>
      </c>
      <c r="L319" s="25" t="str">
        <f>IFERROR(VLOOKUP(C319,#REF!,11,FALSE),"")</f>
        <v/>
      </c>
      <c r="M319" s="17">
        <v>83750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81000</v>
      </c>
      <c r="U319" s="17">
        <v>0</v>
      </c>
      <c r="V319" s="17">
        <v>2750</v>
      </c>
      <c r="W319" s="17">
        <v>0</v>
      </c>
      <c r="X319" s="20">
        <v>500750</v>
      </c>
      <c r="Y319" s="16">
        <v>23.4</v>
      </c>
      <c r="Z319" s="21">
        <v>10.7</v>
      </c>
      <c r="AA319" s="20">
        <v>21375</v>
      </c>
      <c r="AB319" s="17">
        <v>47002</v>
      </c>
      <c r="AC319" s="22">
        <v>2.2000000000000002</v>
      </c>
      <c r="AD319" s="23">
        <f t="shared" si="29"/>
        <v>150</v>
      </c>
      <c r="AE319" s="17">
        <v>133250</v>
      </c>
      <c r="AF319" s="17">
        <v>154350</v>
      </c>
      <c r="AG319" s="17">
        <v>142631</v>
      </c>
      <c r="AH319" s="17">
        <v>136271</v>
      </c>
      <c r="AI319" s="14" t="s">
        <v>43</v>
      </c>
    </row>
    <row r="320" spans="1:35" ht="16.5" customHeight="1">
      <c r="A320">
        <v>9198</v>
      </c>
      <c r="B320" s="12" t="str">
        <f t="shared" si="24"/>
        <v>None</v>
      </c>
      <c r="C320" s="13" t="s">
        <v>380</v>
      </c>
      <c r="D320" s="14" t="s">
        <v>156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0</v>
      </c>
      <c r="Y320" s="16" t="s">
        <v>39</v>
      </c>
      <c r="Z320" s="21" t="s">
        <v>39</v>
      </c>
      <c r="AA320" s="20">
        <v>0</v>
      </c>
      <c r="AB320" s="17" t="s">
        <v>39</v>
      </c>
      <c r="AC320" s="22" t="s">
        <v>58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43</v>
      </c>
    </row>
    <row r="321" spans="1:35" ht="16.5" customHeight="1">
      <c r="A321">
        <v>1018</v>
      </c>
      <c r="B321" s="12" t="str">
        <f t="shared" si="24"/>
        <v>FCST</v>
      </c>
      <c r="C321" s="13" t="s">
        <v>381</v>
      </c>
      <c r="D321" s="14" t="s">
        <v>156</v>
      </c>
      <c r="E321" s="15" t="str">
        <f t="shared" si="25"/>
        <v>前八週無拉料</v>
      </c>
      <c r="F321" s="16">
        <f t="shared" si="26"/>
        <v>0</v>
      </c>
      <c r="G321" s="16" t="str">
        <f t="shared" si="27"/>
        <v>--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0</v>
      </c>
      <c r="W321" s="17">
        <v>0</v>
      </c>
      <c r="X321" s="20">
        <v>0</v>
      </c>
      <c r="Y321" s="16" t="s">
        <v>39</v>
      </c>
      <c r="Z321" s="21">
        <v>0</v>
      </c>
      <c r="AA321" s="20">
        <v>0</v>
      </c>
      <c r="AB321" s="17">
        <v>43</v>
      </c>
      <c r="AC321" s="22" t="s">
        <v>54</v>
      </c>
      <c r="AD321" s="23" t="str">
        <f t="shared" si="29"/>
        <v>F</v>
      </c>
      <c r="AE321" s="17">
        <v>0</v>
      </c>
      <c r="AF321" s="17">
        <v>384</v>
      </c>
      <c r="AG321" s="17">
        <v>2200</v>
      </c>
      <c r="AH321" s="17">
        <v>1500</v>
      </c>
      <c r="AI321" s="14" t="s">
        <v>43</v>
      </c>
    </row>
    <row r="322" spans="1:35" ht="16.5" customHeight="1">
      <c r="A322">
        <v>1019</v>
      </c>
      <c r="B322" s="12" t="str">
        <f t="shared" si="24"/>
        <v>OverStock</v>
      </c>
      <c r="C322" s="13" t="s">
        <v>383</v>
      </c>
      <c r="D322" s="14" t="s">
        <v>156</v>
      </c>
      <c r="E322" s="15">
        <f t="shared" si="25"/>
        <v>3.2</v>
      </c>
      <c r="F322" s="16">
        <f t="shared" si="26"/>
        <v>2.1</v>
      </c>
      <c r="G322" s="16">
        <f t="shared" si="27"/>
        <v>39.799999999999997</v>
      </c>
      <c r="H322" s="16">
        <f t="shared" si="28"/>
        <v>25.6</v>
      </c>
      <c r="I322" s="25" t="str">
        <f>IFERROR(VLOOKUP(C322,#REF!,8,FALSE),"")</f>
        <v/>
      </c>
      <c r="J322" s="17">
        <v>10000</v>
      </c>
      <c r="K322" s="17">
        <v>10000</v>
      </c>
      <c r="L322" s="25" t="str">
        <f>IFERROR(VLOOKUP(C322,#REF!,11,FALSE),"")</f>
        <v/>
      </c>
      <c r="M322" s="17">
        <v>812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812</v>
      </c>
      <c r="U322" s="17">
        <v>0</v>
      </c>
      <c r="V322" s="17">
        <v>0</v>
      </c>
      <c r="W322" s="17">
        <v>0</v>
      </c>
      <c r="X322" s="20">
        <v>10812</v>
      </c>
      <c r="Y322" s="16">
        <v>43.1</v>
      </c>
      <c r="Z322" s="21">
        <v>27.7</v>
      </c>
      <c r="AA322" s="20">
        <v>251</v>
      </c>
      <c r="AB322" s="17">
        <v>391</v>
      </c>
      <c r="AC322" s="22">
        <v>1.6</v>
      </c>
      <c r="AD322" s="23">
        <f t="shared" si="29"/>
        <v>100</v>
      </c>
      <c r="AE322" s="17">
        <v>3037</v>
      </c>
      <c r="AF322" s="17">
        <v>240</v>
      </c>
      <c r="AG322" s="17">
        <v>240</v>
      </c>
      <c r="AH322" s="17">
        <v>240</v>
      </c>
      <c r="AI322" s="14" t="s">
        <v>43</v>
      </c>
    </row>
    <row r="323" spans="1:35" ht="16.5" customHeight="1">
      <c r="A323">
        <v>1020</v>
      </c>
      <c r="B323" s="12" t="str">
        <f t="shared" si="24"/>
        <v>OverStock</v>
      </c>
      <c r="C323" s="13" t="s">
        <v>300</v>
      </c>
      <c r="D323" s="14" t="s">
        <v>301</v>
      </c>
      <c r="E323" s="15">
        <f t="shared" si="25"/>
        <v>15.8</v>
      </c>
      <c r="F323" s="16">
        <f t="shared" si="26"/>
        <v>4.5</v>
      </c>
      <c r="G323" s="16">
        <f t="shared" si="27"/>
        <v>24.1</v>
      </c>
      <c r="H323" s="16">
        <f t="shared" si="28"/>
        <v>6.8</v>
      </c>
      <c r="I323" s="25" t="str">
        <f>IFERROR(VLOOKUP(C323,#REF!,8,FALSE),"")</f>
        <v/>
      </c>
      <c r="J323" s="17">
        <v>30000</v>
      </c>
      <c r="K323" s="17">
        <v>21000</v>
      </c>
      <c r="L323" s="25" t="str">
        <f>IFERROR(VLOOKUP(C323,#REF!,11,FALSE),"")</f>
        <v/>
      </c>
      <c r="M323" s="17">
        <v>19736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9000</v>
      </c>
      <c r="U323" s="17">
        <v>0</v>
      </c>
      <c r="V323" s="17">
        <v>10736</v>
      </c>
      <c r="W323" s="17">
        <v>0</v>
      </c>
      <c r="X323" s="20">
        <v>49736</v>
      </c>
      <c r="Y323" s="16">
        <v>39.9</v>
      </c>
      <c r="Z323" s="21">
        <v>11.3</v>
      </c>
      <c r="AA323" s="20">
        <v>1246</v>
      </c>
      <c r="AB323" s="17">
        <v>4419</v>
      </c>
      <c r="AC323" s="22">
        <v>3.5</v>
      </c>
      <c r="AD323" s="23">
        <f t="shared" si="29"/>
        <v>150</v>
      </c>
      <c r="AE323" s="17">
        <v>27017</v>
      </c>
      <c r="AF323" s="17">
        <v>0</v>
      </c>
      <c r="AG323" s="17">
        <v>15378</v>
      </c>
      <c r="AH323" s="17">
        <v>1800</v>
      </c>
      <c r="AI323" s="14" t="s">
        <v>43</v>
      </c>
    </row>
    <row r="324" spans="1:35" ht="16.5" customHeight="1">
      <c r="A324">
        <v>1078</v>
      </c>
      <c r="B324" s="12" t="str">
        <f t="shared" ref="B324:B334" si="30">IF(OR(AA324=0,LEN(AA324)=0)*OR(AB324=0,LEN(AB324)=0),IF(X324&gt;0,"ZeroZero","None"),IF(IF(LEN(Y324)=0,0,Y324)&gt;16,"OverStock",IF(AA324=0,"FCST","Normal")))</f>
        <v>OverStock</v>
      </c>
      <c r="C324" s="13" t="s">
        <v>302</v>
      </c>
      <c r="D324" s="14" t="s">
        <v>301</v>
      </c>
      <c r="E324" s="15">
        <f t="shared" ref="E324:E334" si="31">IF(AA324=0,"前八週無拉料",ROUND(M324/AA324,1))</f>
        <v>307.89999999999998</v>
      </c>
      <c r="F324" s="16">
        <f t="shared" ref="F324:F334" si="32">IF(OR(AB324=0,LEN(AB324)=0),"--",ROUND(M324/AB324,1))</f>
        <v>17.7</v>
      </c>
      <c r="G324" s="16">
        <f t="shared" ref="G324:G334" si="33">IF(AA324=0,"--",ROUND(J324/AA324,1))</f>
        <v>0</v>
      </c>
      <c r="H324" s="16">
        <f t="shared" ref="H324:H334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5850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3000</v>
      </c>
      <c r="U324" s="17">
        <v>0</v>
      </c>
      <c r="V324" s="17">
        <v>2850</v>
      </c>
      <c r="W324" s="17">
        <v>0</v>
      </c>
      <c r="X324" s="20">
        <v>5850</v>
      </c>
      <c r="Y324" s="16">
        <v>307.89999999999998</v>
      </c>
      <c r="Z324" s="21">
        <v>17.7</v>
      </c>
      <c r="AA324" s="20">
        <v>19</v>
      </c>
      <c r="AB324" s="17">
        <v>331</v>
      </c>
      <c r="AC324" s="22">
        <v>17.399999999999999</v>
      </c>
      <c r="AD324" s="23">
        <f t="shared" ref="AD324:AD334" si="35">IF($AC324="E","E",IF($AC324="F","F",IF($AC324&lt;0.5,50,IF($AC324&lt;2,100,150))))</f>
        <v>150</v>
      </c>
      <c r="AE324" s="17">
        <v>1477</v>
      </c>
      <c r="AF324" s="17">
        <v>1351</v>
      </c>
      <c r="AG324" s="17">
        <v>990</v>
      </c>
      <c r="AH324" s="17">
        <v>660</v>
      </c>
      <c r="AI324" s="14" t="s">
        <v>43</v>
      </c>
    </row>
    <row r="325" spans="1:35" ht="16.5" customHeight="1">
      <c r="A325">
        <v>8499</v>
      </c>
      <c r="B325" s="12" t="str">
        <f t="shared" si="30"/>
        <v>None</v>
      </c>
      <c r="C325" s="13" t="s">
        <v>303</v>
      </c>
      <c r="D325" s="14" t="s">
        <v>301</v>
      </c>
      <c r="E325" s="15" t="str">
        <f t="shared" si="31"/>
        <v>前八週無拉料</v>
      </c>
      <c r="F325" s="16" t="str">
        <f t="shared" si="32"/>
        <v>--</v>
      </c>
      <c r="G325" s="16" t="str">
        <f t="shared" si="33"/>
        <v>--</v>
      </c>
      <c r="H325" s="16" t="str">
        <f t="shared" si="34"/>
        <v>--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0</v>
      </c>
      <c r="U325" s="17">
        <v>0</v>
      </c>
      <c r="V325" s="17">
        <v>0</v>
      </c>
      <c r="W325" s="17">
        <v>0</v>
      </c>
      <c r="X325" s="20">
        <v>0</v>
      </c>
      <c r="Y325" s="16" t="s">
        <v>39</v>
      </c>
      <c r="Z325" s="21" t="s">
        <v>39</v>
      </c>
      <c r="AA325" s="20">
        <v>0</v>
      </c>
      <c r="AB325" s="17">
        <v>0</v>
      </c>
      <c r="AC325" s="22" t="s">
        <v>58</v>
      </c>
      <c r="AD325" s="23" t="str">
        <f t="shared" si="35"/>
        <v>E</v>
      </c>
      <c r="AE325" s="17">
        <v>0</v>
      </c>
      <c r="AF325" s="17">
        <v>0</v>
      </c>
      <c r="AG325" s="17">
        <v>0</v>
      </c>
      <c r="AH325" s="17">
        <v>6000</v>
      </c>
      <c r="AI325" s="14" t="s">
        <v>43</v>
      </c>
    </row>
    <row r="326" spans="1:35" ht="16.5" customHeight="1">
      <c r="A326">
        <v>1021</v>
      </c>
      <c r="B326" s="12" t="str">
        <f t="shared" si="30"/>
        <v>OverStock</v>
      </c>
      <c r="C326" s="13" t="s">
        <v>304</v>
      </c>
      <c r="D326" s="14" t="s">
        <v>301</v>
      </c>
      <c r="E326" s="15">
        <f t="shared" si="31"/>
        <v>5</v>
      </c>
      <c r="F326" s="16">
        <f t="shared" si="32"/>
        <v>5</v>
      </c>
      <c r="G326" s="16">
        <f t="shared" si="33"/>
        <v>12.5</v>
      </c>
      <c r="H326" s="16">
        <f t="shared" si="34"/>
        <v>12.4</v>
      </c>
      <c r="I326" s="25" t="str">
        <f>IFERROR(VLOOKUP(C326,#REF!,8,FALSE),"")</f>
        <v/>
      </c>
      <c r="J326" s="17">
        <v>15000</v>
      </c>
      <c r="K326" s="17">
        <v>15000</v>
      </c>
      <c r="L326" s="25" t="str">
        <f>IFERROR(VLOOKUP(C326,#REF!,11,FALSE),"")</f>
        <v/>
      </c>
      <c r="M326" s="17">
        <v>6000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3000</v>
      </c>
      <c r="U326" s="17">
        <v>0</v>
      </c>
      <c r="V326" s="17">
        <v>3000</v>
      </c>
      <c r="W326" s="17">
        <v>0</v>
      </c>
      <c r="X326" s="20">
        <v>21000</v>
      </c>
      <c r="Y326" s="16">
        <v>17.5</v>
      </c>
      <c r="Z326" s="21">
        <v>17.399999999999999</v>
      </c>
      <c r="AA326" s="20">
        <v>1201</v>
      </c>
      <c r="AB326" s="17">
        <v>1209</v>
      </c>
      <c r="AC326" s="22">
        <v>1</v>
      </c>
      <c r="AD326" s="23">
        <f t="shared" si="35"/>
        <v>100</v>
      </c>
      <c r="AE326" s="17">
        <v>6071</v>
      </c>
      <c r="AF326" s="17">
        <v>4810</v>
      </c>
      <c r="AG326" s="17">
        <v>7100</v>
      </c>
      <c r="AH326" s="17">
        <v>4190</v>
      </c>
      <c r="AI326" s="14" t="s">
        <v>43</v>
      </c>
    </row>
    <row r="327" spans="1:35" ht="16.5" customHeight="1">
      <c r="A327">
        <v>2904</v>
      </c>
      <c r="B327" s="12" t="str">
        <f t="shared" si="30"/>
        <v>OverStock</v>
      </c>
      <c r="C327" s="13" t="s">
        <v>305</v>
      </c>
      <c r="D327" s="14" t="s">
        <v>301</v>
      </c>
      <c r="E327" s="15">
        <f t="shared" si="31"/>
        <v>10.5</v>
      </c>
      <c r="F327" s="16">
        <f t="shared" si="32"/>
        <v>6</v>
      </c>
      <c r="G327" s="16">
        <f t="shared" si="33"/>
        <v>17.7</v>
      </c>
      <c r="H327" s="16">
        <f t="shared" si="34"/>
        <v>10.1</v>
      </c>
      <c r="I327" s="25" t="str">
        <f>IFERROR(VLOOKUP(C327,#REF!,8,FALSE),"")</f>
        <v/>
      </c>
      <c r="J327" s="17">
        <v>186000</v>
      </c>
      <c r="K327" s="17">
        <v>150000</v>
      </c>
      <c r="L327" s="25" t="str">
        <f>IFERROR(VLOOKUP(C327,#REF!,11,FALSE),"")</f>
        <v/>
      </c>
      <c r="M327" s="17">
        <v>110673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21000</v>
      </c>
      <c r="U327" s="17">
        <v>15000</v>
      </c>
      <c r="V327" s="17">
        <v>74673</v>
      </c>
      <c r="W327" s="17">
        <v>0</v>
      </c>
      <c r="X327" s="20">
        <v>296673</v>
      </c>
      <c r="Y327" s="16">
        <v>28.2</v>
      </c>
      <c r="Z327" s="21">
        <v>16.100000000000001</v>
      </c>
      <c r="AA327" s="20">
        <v>10509</v>
      </c>
      <c r="AB327" s="17">
        <v>18384</v>
      </c>
      <c r="AC327" s="22">
        <v>1.7</v>
      </c>
      <c r="AD327" s="23">
        <f t="shared" si="35"/>
        <v>100</v>
      </c>
      <c r="AE327" s="17">
        <v>115292</v>
      </c>
      <c r="AF327" s="17">
        <v>49243</v>
      </c>
      <c r="AG327" s="17">
        <v>76230</v>
      </c>
      <c r="AH327" s="17">
        <v>72474</v>
      </c>
      <c r="AI327" s="14" t="s">
        <v>43</v>
      </c>
    </row>
    <row r="328" spans="1:35" ht="16.5" customHeight="1">
      <c r="A328">
        <v>1022</v>
      </c>
      <c r="B328" s="12" t="str">
        <f t="shared" si="30"/>
        <v>OverStock</v>
      </c>
      <c r="C328" s="13" t="s">
        <v>306</v>
      </c>
      <c r="D328" s="14" t="s">
        <v>301</v>
      </c>
      <c r="E328" s="15">
        <f t="shared" si="31"/>
        <v>35</v>
      </c>
      <c r="F328" s="16">
        <f t="shared" si="32"/>
        <v>13</v>
      </c>
      <c r="G328" s="16">
        <f t="shared" si="33"/>
        <v>8</v>
      </c>
      <c r="H328" s="16">
        <f t="shared" si="34"/>
        <v>3</v>
      </c>
      <c r="I328" s="25" t="str">
        <f>IFERROR(VLOOKUP(C328,#REF!,8,FALSE),"")</f>
        <v/>
      </c>
      <c r="J328" s="17">
        <v>9000</v>
      </c>
      <c r="K328" s="17">
        <v>9000</v>
      </c>
      <c r="L328" s="25" t="str">
        <f>IFERROR(VLOOKUP(C328,#REF!,11,FALSE),"")</f>
        <v/>
      </c>
      <c r="M328" s="17">
        <v>39454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30000</v>
      </c>
      <c r="U328" s="17">
        <v>0</v>
      </c>
      <c r="V328" s="17">
        <v>9454</v>
      </c>
      <c r="W328" s="17">
        <v>0</v>
      </c>
      <c r="X328" s="20">
        <v>48454</v>
      </c>
      <c r="Y328" s="16">
        <v>43</v>
      </c>
      <c r="Z328" s="21">
        <v>16</v>
      </c>
      <c r="AA328" s="20">
        <v>1127</v>
      </c>
      <c r="AB328" s="17">
        <v>3024</v>
      </c>
      <c r="AC328" s="22">
        <v>2.7</v>
      </c>
      <c r="AD328" s="23">
        <f t="shared" si="35"/>
        <v>150</v>
      </c>
      <c r="AE328" s="17">
        <v>14780</v>
      </c>
      <c r="AF328" s="17">
        <v>6868</v>
      </c>
      <c r="AG328" s="17">
        <v>8040</v>
      </c>
      <c r="AH328" s="17">
        <v>9852</v>
      </c>
      <c r="AI328" s="14" t="s">
        <v>43</v>
      </c>
    </row>
    <row r="329" spans="1:35" ht="16.5" customHeight="1">
      <c r="A329">
        <v>9275</v>
      </c>
      <c r="B329" s="12" t="str">
        <f t="shared" si="30"/>
        <v>FCST</v>
      </c>
      <c r="C329" s="13" t="s">
        <v>309</v>
      </c>
      <c r="D329" s="14" t="s">
        <v>301</v>
      </c>
      <c r="E329" s="15" t="str">
        <f t="shared" si="31"/>
        <v>前八週無拉料</v>
      </c>
      <c r="F329" s="16">
        <f t="shared" si="32"/>
        <v>73.2</v>
      </c>
      <c r="G329" s="16" t="str">
        <f t="shared" si="33"/>
        <v>--</v>
      </c>
      <c r="H329" s="16">
        <f t="shared" si="34"/>
        <v>0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3075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</v>
      </c>
      <c r="U329" s="17">
        <v>0</v>
      </c>
      <c r="V329" s="17">
        <v>75</v>
      </c>
      <c r="W329" s="17">
        <v>0</v>
      </c>
      <c r="X329" s="20">
        <v>3075</v>
      </c>
      <c r="Y329" s="16" t="s">
        <v>39</v>
      </c>
      <c r="Z329" s="21">
        <v>73.2</v>
      </c>
      <c r="AA329" s="20">
        <v>0</v>
      </c>
      <c r="AB329" s="17">
        <v>42</v>
      </c>
      <c r="AC329" s="22" t="s">
        <v>54</v>
      </c>
      <c r="AD329" s="23" t="str">
        <f t="shared" si="35"/>
        <v>F</v>
      </c>
      <c r="AE329" s="17">
        <v>100</v>
      </c>
      <c r="AF329" s="17">
        <v>280</v>
      </c>
      <c r="AG329" s="17">
        <v>380</v>
      </c>
      <c r="AH329" s="17">
        <v>180</v>
      </c>
      <c r="AI329" s="14" t="s">
        <v>43</v>
      </c>
    </row>
    <row r="330" spans="1:35" ht="16.5" customHeight="1">
      <c r="A330">
        <v>3283</v>
      </c>
      <c r="B330" s="12" t="str">
        <f t="shared" si="30"/>
        <v>OverStock</v>
      </c>
      <c r="C330" s="13" t="s">
        <v>310</v>
      </c>
      <c r="D330" s="14" t="s">
        <v>301</v>
      </c>
      <c r="E330" s="15">
        <f t="shared" si="31"/>
        <v>21.3</v>
      </c>
      <c r="F330" s="16">
        <f t="shared" si="32"/>
        <v>11.6</v>
      </c>
      <c r="G330" s="16">
        <f t="shared" si="33"/>
        <v>0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2155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0</v>
      </c>
      <c r="U330" s="17">
        <v>0</v>
      </c>
      <c r="V330" s="17">
        <v>2155</v>
      </c>
      <c r="W330" s="17">
        <v>0</v>
      </c>
      <c r="X330" s="20">
        <v>2155</v>
      </c>
      <c r="Y330" s="16">
        <v>21.3</v>
      </c>
      <c r="Z330" s="21">
        <v>11.6</v>
      </c>
      <c r="AA330" s="20">
        <v>101</v>
      </c>
      <c r="AB330" s="17">
        <v>185</v>
      </c>
      <c r="AC330" s="22">
        <v>1.8</v>
      </c>
      <c r="AD330" s="23">
        <f t="shared" si="35"/>
        <v>100</v>
      </c>
      <c r="AE330" s="17">
        <v>1062</v>
      </c>
      <c r="AF330" s="17">
        <v>600</v>
      </c>
      <c r="AG330" s="17">
        <v>1200</v>
      </c>
      <c r="AH330" s="17">
        <v>1000</v>
      </c>
      <c r="AI330" s="14" t="s">
        <v>43</v>
      </c>
    </row>
    <row r="331" spans="1:35" ht="16.5" customHeight="1">
      <c r="A331">
        <v>1025</v>
      </c>
      <c r="B331" s="12" t="str">
        <f t="shared" si="30"/>
        <v>OverStock</v>
      </c>
      <c r="C331" s="13" t="s">
        <v>312</v>
      </c>
      <c r="D331" s="14" t="s">
        <v>301</v>
      </c>
      <c r="E331" s="15">
        <f t="shared" si="31"/>
        <v>15.6</v>
      </c>
      <c r="F331" s="16">
        <f t="shared" si="32"/>
        <v>10.6</v>
      </c>
      <c r="G331" s="16">
        <f t="shared" si="33"/>
        <v>7</v>
      </c>
      <c r="H331" s="16">
        <f t="shared" si="34"/>
        <v>4.8</v>
      </c>
      <c r="I331" s="25" t="str">
        <f>IFERROR(VLOOKUP(C331,#REF!,8,FALSE),"")</f>
        <v/>
      </c>
      <c r="J331" s="17">
        <v>36000</v>
      </c>
      <c r="K331" s="17">
        <v>36000</v>
      </c>
      <c r="L331" s="25" t="str">
        <f>IFERROR(VLOOKUP(C331,#REF!,11,FALSE),"")</f>
        <v/>
      </c>
      <c r="M331" s="17">
        <v>80149</v>
      </c>
      <c r="N331" s="18" t="s">
        <v>42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51000</v>
      </c>
      <c r="U331" s="17">
        <v>3000</v>
      </c>
      <c r="V331" s="17">
        <v>26149</v>
      </c>
      <c r="W331" s="17">
        <v>0</v>
      </c>
      <c r="X331" s="20">
        <v>116149</v>
      </c>
      <c r="Y331" s="16">
        <v>22.6</v>
      </c>
      <c r="Z331" s="21">
        <v>15.4</v>
      </c>
      <c r="AA331" s="20">
        <v>5131</v>
      </c>
      <c r="AB331" s="17">
        <v>7548</v>
      </c>
      <c r="AC331" s="22">
        <v>1.5</v>
      </c>
      <c r="AD331" s="23">
        <f t="shared" si="35"/>
        <v>100</v>
      </c>
      <c r="AE331" s="17">
        <v>29619</v>
      </c>
      <c r="AF331" s="17">
        <v>22419</v>
      </c>
      <c r="AG331" s="17">
        <v>40618</v>
      </c>
      <c r="AH331" s="17">
        <v>22594</v>
      </c>
      <c r="AI331" s="14" t="s">
        <v>43</v>
      </c>
    </row>
    <row r="332" spans="1:35" ht="16.5" customHeight="1">
      <c r="A332">
        <v>1026</v>
      </c>
      <c r="B332" s="12" t="str">
        <f t="shared" si="30"/>
        <v>None</v>
      </c>
      <c r="C332" s="13" t="s">
        <v>313</v>
      </c>
      <c r="D332" s="14" t="s">
        <v>301</v>
      </c>
      <c r="E332" s="15" t="str">
        <f t="shared" si="31"/>
        <v>前八週無拉料</v>
      </c>
      <c r="F332" s="16" t="str">
        <f t="shared" si="32"/>
        <v>--</v>
      </c>
      <c r="G332" s="16" t="str">
        <f t="shared" si="33"/>
        <v>--</v>
      </c>
      <c r="H332" s="16" t="str">
        <f t="shared" si="34"/>
        <v>--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0</v>
      </c>
      <c r="N332" s="18" t="s">
        <v>42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0</v>
      </c>
      <c r="Y332" s="16" t="s">
        <v>39</v>
      </c>
      <c r="Z332" s="21" t="s">
        <v>39</v>
      </c>
      <c r="AA332" s="20">
        <v>0</v>
      </c>
      <c r="AB332" s="17" t="s">
        <v>39</v>
      </c>
      <c r="AC332" s="22" t="s">
        <v>58</v>
      </c>
      <c r="AD332" s="23" t="str">
        <f t="shared" si="35"/>
        <v>E</v>
      </c>
      <c r="AE332" s="17" t="s">
        <v>39</v>
      </c>
      <c r="AF332" s="17" t="s">
        <v>39</v>
      </c>
      <c r="AG332" s="17" t="s">
        <v>39</v>
      </c>
      <c r="AH332" s="17" t="s">
        <v>39</v>
      </c>
      <c r="AI332" s="14" t="s">
        <v>43</v>
      </c>
    </row>
    <row r="333" spans="1:35" ht="16.5" customHeight="1">
      <c r="A333">
        <v>1027</v>
      </c>
      <c r="B333" s="12" t="str">
        <f t="shared" si="30"/>
        <v>Normal</v>
      </c>
      <c r="C333" s="13" t="s">
        <v>314</v>
      </c>
      <c r="D333" s="14" t="s">
        <v>301</v>
      </c>
      <c r="E333" s="15">
        <f t="shared" si="31"/>
        <v>12.5</v>
      </c>
      <c r="F333" s="16">
        <f t="shared" si="32"/>
        <v>18.7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1250</v>
      </c>
      <c r="N333" s="18" t="s">
        <v>42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0</v>
      </c>
      <c r="U333" s="17">
        <v>0</v>
      </c>
      <c r="V333" s="17">
        <v>1250</v>
      </c>
      <c r="W333" s="17">
        <v>0</v>
      </c>
      <c r="X333" s="20">
        <v>1250</v>
      </c>
      <c r="Y333" s="16">
        <v>12.5</v>
      </c>
      <c r="Z333" s="21">
        <v>18.7</v>
      </c>
      <c r="AA333" s="20">
        <v>100</v>
      </c>
      <c r="AB333" s="17">
        <v>67</v>
      </c>
      <c r="AC333" s="22">
        <v>0.7</v>
      </c>
      <c r="AD333" s="23">
        <f t="shared" si="35"/>
        <v>100</v>
      </c>
      <c r="AE333" s="17">
        <v>300</v>
      </c>
      <c r="AF333" s="17">
        <v>300</v>
      </c>
      <c r="AG333" s="17">
        <v>300</v>
      </c>
      <c r="AH333" s="17">
        <v>300</v>
      </c>
      <c r="AI333" s="14" t="s">
        <v>43</v>
      </c>
    </row>
    <row r="334" spans="1:35" ht="16.5" customHeight="1">
      <c r="A334">
        <v>5489</v>
      </c>
      <c r="B334" s="12" t="str">
        <f t="shared" si="30"/>
        <v>FCST</v>
      </c>
      <c r="C334" s="13" t="s">
        <v>384</v>
      </c>
      <c r="D334" s="14" t="s">
        <v>385</v>
      </c>
      <c r="E334" s="15" t="str">
        <f t="shared" si="31"/>
        <v>前八週無拉料</v>
      </c>
      <c r="F334" s="16">
        <f t="shared" si="32"/>
        <v>39.799999999999997</v>
      </c>
      <c r="G334" s="16" t="str">
        <f t="shared" si="33"/>
        <v>--</v>
      </c>
      <c r="H334" s="16">
        <f t="shared" si="34"/>
        <v>0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10000</v>
      </c>
      <c r="N334" s="18" t="s">
        <v>42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10000</v>
      </c>
      <c r="U334" s="17">
        <v>0</v>
      </c>
      <c r="V334" s="17">
        <v>0</v>
      </c>
      <c r="W334" s="17">
        <v>0</v>
      </c>
      <c r="X334" s="20">
        <v>10000</v>
      </c>
      <c r="Y334" s="16" t="s">
        <v>39</v>
      </c>
      <c r="Z334" s="21">
        <v>39.799999999999997</v>
      </c>
      <c r="AA334" s="20">
        <v>0</v>
      </c>
      <c r="AB334" s="17">
        <v>251</v>
      </c>
      <c r="AC334" s="22" t="s">
        <v>54</v>
      </c>
      <c r="AD334" s="23" t="str">
        <f t="shared" si="35"/>
        <v>F</v>
      </c>
      <c r="AE334" s="17">
        <v>0</v>
      </c>
      <c r="AF334" s="17">
        <v>2260</v>
      </c>
      <c r="AG334" s="17">
        <v>0</v>
      </c>
      <c r="AH334" s="17">
        <v>0</v>
      </c>
      <c r="AI334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2017-03-14T16:26:06Z</dcterms:modified>
</cp:coreProperties>
</file>