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07" i="1"/>
  <c r="B107"/>
  <c r="O107" l="1"/>
  <c r="S107" l="1"/>
  <c r="Q107"/>
  <c r="P107"/>
  <c r="L107"/>
  <c r="I107"/>
  <c r="G107"/>
  <c r="F107"/>
  <c r="E107"/>
  <c r="AD107" l="1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03"/>
  <c r="S103"/>
  <c r="Q103"/>
  <c r="P103"/>
  <c r="O103"/>
  <c r="L103"/>
  <c r="I103"/>
  <c r="H103"/>
  <c r="G103"/>
  <c r="F103"/>
  <c r="E103"/>
  <c r="B103"/>
  <c r="AD68"/>
  <c r="S68"/>
  <c r="Q68"/>
  <c r="P68"/>
  <c r="O68"/>
  <c r="L68"/>
  <c r="I68"/>
  <c r="H68"/>
  <c r="G68"/>
  <c r="F68"/>
  <c r="E68"/>
  <c r="B68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88"/>
  <c r="S88"/>
  <c r="Q88"/>
  <c r="P88"/>
  <c r="O88"/>
  <c r="L88"/>
  <c r="I88"/>
  <c r="H88"/>
  <c r="G88"/>
  <c r="F88"/>
  <c r="E88"/>
  <c r="B88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70"/>
  <c r="S70"/>
  <c r="Q70"/>
  <c r="P70"/>
  <c r="O70"/>
  <c r="L70"/>
  <c r="I70"/>
  <c r="H70"/>
  <c r="G70"/>
  <c r="F70"/>
  <c r="E70"/>
  <c r="B70"/>
  <c r="AD320"/>
  <c r="S320"/>
  <c r="Q320"/>
  <c r="P320"/>
  <c r="O320"/>
  <c r="L320"/>
  <c r="I320"/>
  <c r="H320"/>
  <c r="G320"/>
  <c r="F320"/>
  <c r="E320"/>
  <c r="B320"/>
  <c r="AD81"/>
  <c r="S81"/>
  <c r="Q81"/>
  <c r="P81"/>
  <c r="O81"/>
  <c r="L81"/>
  <c r="I81"/>
  <c r="H81"/>
  <c r="G81"/>
  <c r="F81"/>
  <c r="E81"/>
  <c r="B81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72"/>
  <c r="S72"/>
  <c r="Q72"/>
  <c r="P72"/>
  <c r="O72"/>
  <c r="L72"/>
  <c r="I72"/>
  <c r="H72"/>
  <c r="G72"/>
  <c r="F72"/>
  <c r="E72"/>
  <c r="B72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93"/>
  <c r="S93"/>
  <c r="Q93"/>
  <c r="P93"/>
  <c r="O93"/>
  <c r="L93"/>
  <c r="I93"/>
  <c r="H93"/>
  <c r="G93"/>
  <c r="F93"/>
  <c r="E93"/>
  <c r="B93"/>
  <c r="AD290"/>
  <c r="S290"/>
  <c r="Q290"/>
  <c r="P290"/>
  <c r="O290"/>
  <c r="L290"/>
  <c r="I290"/>
  <c r="H290"/>
  <c r="G290"/>
  <c r="F290"/>
  <c r="E290"/>
  <c r="B290"/>
  <c r="AD99"/>
  <c r="S99"/>
  <c r="Q99"/>
  <c r="P99"/>
  <c r="O99"/>
  <c r="L99"/>
  <c r="I99"/>
  <c r="H99"/>
  <c r="G99"/>
  <c r="F99"/>
  <c r="E99"/>
  <c r="B99"/>
  <c r="AD289"/>
  <c r="S289"/>
  <c r="Q289"/>
  <c r="P289"/>
  <c r="O289"/>
  <c r="L289"/>
  <c r="I289"/>
  <c r="H289"/>
  <c r="G289"/>
  <c r="F289"/>
  <c r="E289"/>
  <c r="B289"/>
  <c r="AD97"/>
  <c r="S97"/>
  <c r="Q97"/>
  <c r="P97"/>
  <c r="O97"/>
  <c r="L97"/>
  <c r="I97"/>
  <c r="H97"/>
  <c r="G97"/>
  <c r="F97"/>
  <c r="E97"/>
  <c r="B97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94"/>
  <c r="S94"/>
  <c r="Q94"/>
  <c r="P94"/>
  <c r="O94"/>
  <c r="L94"/>
  <c r="I94"/>
  <c r="H94"/>
  <c r="G94"/>
  <c r="F94"/>
  <c r="E94"/>
  <c r="B94"/>
  <c r="AD96"/>
  <c r="S96"/>
  <c r="Q96"/>
  <c r="P96"/>
  <c r="O96"/>
  <c r="L96"/>
  <c r="I96"/>
  <c r="H96"/>
  <c r="G96"/>
  <c r="F96"/>
  <c r="E96"/>
  <c r="B96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35"/>
  <c r="S35"/>
  <c r="Q35"/>
  <c r="P35"/>
  <c r="O35"/>
  <c r="L35"/>
  <c r="I35"/>
  <c r="H35"/>
  <c r="G35"/>
  <c r="F35"/>
  <c r="E35"/>
  <c r="B35"/>
  <c r="AD31"/>
  <c r="S31"/>
  <c r="Q31"/>
  <c r="P31"/>
  <c r="O31"/>
  <c r="L31"/>
  <c r="I31"/>
  <c r="H31"/>
  <c r="G31"/>
  <c r="F31"/>
  <c r="E31"/>
  <c r="B31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47"/>
  <c r="S47"/>
  <c r="Q47"/>
  <c r="P47"/>
  <c r="O47"/>
  <c r="L47"/>
  <c r="I47"/>
  <c r="H47"/>
  <c r="G47"/>
  <c r="F47"/>
  <c r="E47"/>
  <c r="B4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30"/>
  <c r="S30"/>
  <c r="Q30"/>
  <c r="P30"/>
  <c r="O30"/>
  <c r="L30"/>
  <c r="I30"/>
  <c r="H30"/>
  <c r="G30"/>
  <c r="F30"/>
  <c r="E30"/>
  <c r="B30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7"/>
  <c r="S37"/>
  <c r="Q37"/>
  <c r="P37"/>
  <c r="O37"/>
  <c r="L37"/>
  <c r="I37"/>
  <c r="H37"/>
  <c r="G37"/>
  <c r="F37"/>
  <c r="E37"/>
  <c r="B37"/>
  <c r="AD49"/>
  <c r="S49"/>
  <c r="Q49"/>
  <c r="P49"/>
  <c r="O49"/>
  <c r="L49"/>
  <c r="I49"/>
  <c r="H49"/>
  <c r="G49"/>
  <c r="F49"/>
  <c r="E49"/>
  <c r="B49"/>
  <c r="AD248"/>
  <c r="S248"/>
  <c r="Q248"/>
  <c r="P248"/>
  <c r="O248"/>
  <c r="L248"/>
  <c r="I248"/>
  <c r="H248"/>
  <c r="G248"/>
  <c r="F248"/>
  <c r="E248"/>
  <c r="B248"/>
  <c r="AD45"/>
  <c r="S45"/>
  <c r="Q45"/>
  <c r="P45"/>
  <c r="O45"/>
  <c r="L45"/>
  <c r="I45"/>
  <c r="H45"/>
  <c r="G45"/>
  <c r="F45"/>
  <c r="E45"/>
  <c r="B45"/>
  <c r="AD55"/>
  <c r="S55"/>
  <c r="Q55"/>
  <c r="P55"/>
  <c r="O55"/>
  <c r="L55"/>
  <c r="I55"/>
  <c r="H55"/>
  <c r="G55"/>
  <c r="F55"/>
  <c r="E55"/>
  <c r="B55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106"/>
  <c r="S106"/>
  <c r="Q106"/>
  <c r="P106"/>
  <c r="O106"/>
  <c r="L106"/>
  <c r="I106"/>
  <c r="H106"/>
  <c r="G106"/>
  <c r="F106"/>
  <c r="E106"/>
  <c r="B106"/>
  <c r="AD32"/>
  <c r="S32"/>
  <c r="Q32"/>
  <c r="P32"/>
  <c r="O32"/>
  <c r="L32"/>
  <c r="I32"/>
  <c r="H32"/>
  <c r="G32"/>
  <c r="F32"/>
  <c r="E32"/>
  <c r="B32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78"/>
  <c r="S78"/>
  <c r="Q78"/>
  <c r="P78"/>
  <c r="O78"/>
  <c r="L78"/>
  <c r="I78"/>
  <c r="H78"/>
  <c r="G78"/>
  <c r="F78"/>
  <c r="E78"/>
  <c r="B7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6"/>
  <c r="S6"/>
  <c r="Q6"/>
  <c r="P6"/>
  <c r="O6"/>
  <c r="L6"/>
  <c r="I6"/>
  <c r="H6"/>
  <c r="G6"/>
  <c r="F6"/>
  <c r="E6"/>
  <c r="B6"/>
  <c r="AD10"/>
  <c r="S10"/>
  <c r="Q10"/>
  <c r="P10"/>
  <c r="O10"/>
  <c r="L10"/>
  <c r="I10"/>
  <c r="H10"/>
  <c r="G10"/>
  <c r="F10"/>
  <c r="E10"/>
  <c r="B10"/>
  <c r="AD239"/>
  <c r="S239"/>
  <c r="Q239"/>
  <c r="P239"/>
  <c r="O239"/>
  <c r="L239"/>
  <c r="I239"/>
  <c r="H239"/>
  <c r="G239"/>
  <c r="F239"/>
  <c r="E239"/>
  <c r="B239"/>
  <c r="AD104"/>
  <c r="S104"/>
  <c r="Q104"/>
  <c r="P104"/>
  <c r="O104"/>
  <c r="L104"/>
  <c r="I104"/>
  <c r="H104"/>
  <c r="G104"/>
  <c r="F104"/>
  <c r="E104"/>
  <c r="B104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40"/>
  <c r="S40"/>
  <c r="Q40"/>
  <c r="P40"/>
  <c r="O40"/>
  <c r="L40"/>
  <c r="I40"/>
  <c r="H40"/>
  <c r="G40"/>
  <c r="F40"/>
  <c r="E40"/>
  <c r="B40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87"/>
  <c r="S87"/>
  <c r="Q87"/>
  <c r="P87"/>
  <c r="O87"/>
  <c r="L87"/>
  <c r="I87"/>
  <c r="H87"/>
  <c r="G87"/>
  <c r="F87"/>
  <c r="E87"/>
  <c r="B87"/>
  <c r="AD233"/>
  <c r="S233"/>
  <c r="Q233"/>
  <c r="P233"/>
  <c r="O233"/>
  <c r="L233"/>
  <c r="I233"/>
  <c r="H233"/>
  <c r="G233"/>
  <c r="F233"/>
  <c r="E233"/>
  <c r="B233"/>
  <c r="AD17"/>
  <c r="S17"/>
  <c r="Q17"/>
  <c r="P17"/>
  <c r="O17"/>
  <c r="L17"/>
  <c r="I17"/>
  <c r="H17"/>
  <c r="G17"/>
  <c r="F17"/>
  <c r="E17"/>
  <c r="B17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54"/>
  <c r="S54"/>
  <c r="Q54"/>
  <c r="P54"/>
  <c r="O54"/>
  <c r="L54"/>
  <c r="I54"/>
  <c r="H54"/>
  <c r="G54"/>
  <c r="F54"/>
  <c r="E54"/>
  <c r="B54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52"/>
  <c r="S52"/>
  <c r="Q52"/>
  <c r="P52"/>
  <c r="O52"/>
  <c r="L52"/>
  <c r="I52"/>
  <c r="H52"/>
  <c r="G52"/>
  <c r="F52"/>
  <c r="E52"/>
  <c r="B52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63"/>
  <c r="S63"/>
  <c r="Q63"/>
  <c r="P63"/>
  <c r="O63"/>
  <c r="L63"/>
  <c r="I63"/>
  <c r="H63"/>
  <c r="G63"/>
  <c r="F63"/>
  <c r="E63"/>
  <c r="B6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44"/>
  <c r="S44"/>
  <c r="Q44"/>
  <c r="P44"/>
  <c r="O44"/>
  <c r="L44"/>
  <c r="I44"/>
  <c r="H44"/>
  <c r="G44"/>
  <c r="F44"/>
  <c r="E44"/>
  <c r="B44"/>
  <c r="AD220"/>
  <c r="S220"/>
  <c r="Q220"/>
  <c r="P220"/>
  <c r="O220"/>
  <c r="L220"/>
  <c r="I220"/>
  <c r="H220"/>
  <c r="G220"/>
  <c r="F220"/>
  <c r="E220"/>
  <c r="B220"/>
  <c r="AD43"/>
  <c r="S43"/>
  <c r="Q43"/>
  <c r="P43"/>
  <c r="O43"/>
  <c r="L43"/>
  <c r="I43"/>
  <c r="H43"/>
  <c r="G43"/>
  <c r="F43"/>
  <c r="E43"/>
  <c r="B43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7"/>
  <c r="S27"/>
  <c r="Q27"/>
  <c r="P27"/>
  <c r="O27"/>
  <c r="L27"/>
  <c r="I27"/>
  <c r="H27"/>
  <c r="G27"/>
  <c r="F27"/>
  <c r="E27"/>
  <c r="B27"/>
  <c r="AD66"/>
  <c r="S66"/>
  <c r="Q66"/>
  <c r="P66"/>
  <c r="O66"/>
  <c r="L66"/>
  <c r="I66"/>
  <c r="H66"/>
  <c r="G66"/>
  <c r="F66"/>
  <c r="E66"/>
  <c r="B66"/>
  <c r="AD79"/>
  <c r="S79"/>
  <c r="Q79"/>
  <c r="P79"/>
  <c r="O79"/>
  <c r="L79"/>
  <c r="I79"/>
  <c r="H79"/>
  <c r="G79"/>
  <c r="F79"/>
  <c r="E79"/>
  <c r="B79"/>
  <c r="AD58"/>
  <c r="S58"/>
  <c r="Q58"/>
  <c r="P58"/>
  <c r="O58"/>
  <c r="L58"/>
  <c r="I58"/>
  <c r="H58"/>
  <c r="G58"/>
  <c r="F58"/>
  <c r="E58"/>
  <c r="B58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34"/>
  <c r="S34"/>
  <c r="Q34"/>
  <c r="P34"/>
  <c r="O34"/>
  <c r="L34"/>
  <c r="I34"/>
  <c r="H34"/>
  <c r="G34"/>
  <c r="F34"/>
  <c r="E34"/>
  <c r="B34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80"/>
  <c r="S80"/>
  <c r="Q80"/>
  <c r="P80"/>
  <c r="O80"/>
  <c r="L80"/>
  <c r="I80"/>
  <c r="H80"/>
  <c r="G80"/>
  <c r="F80"/>
  <c r="E80"/>
  <c r="B80"/>
  <c r="AD207"/>
  <c r="S207"/>
  <c r="Q207"/>
  <c r="P207"/>
  <c r="O207"/>
  <c r="L207"/>
  <c r="I207"/>
  <c r="H207"/>
  <c r="G207"/>
  <c r="F207"/>
  <c r="E207"/>
  <c r="B207"/>
  <c r="AD14"/>
  <c r="S14"/>
  <c r="Q14"/>
  <c r="P14"/>
  <c r="O14"/>
  <c r="L14"/>
  <c r="I14"/>
  <c r="H14"/>
  <c r="G14"/>
  <c r="F14"/>
  <c r="E14"/>
  <c r="B14"/>
  <c r="AD56"/>
  <c r="S56"/>
  <c r="Q56"/>
  <c r="P56"/>
  <c r="O56"/>
  <c r="L56"/>
  <c r="I56"/>
  <c r="H56"/>
  <c r="G56"/>
  <c r="F56"/>
  <c r="E56"/>
  <c r="B56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50"/>
  <c r="S50"/>
  <c r="Q50"/>
  <c r="P50"/>
  <c r="O50"/>
  <c r="L50"/>
  <c r="I50"/>
  <c r="H50"/>
  <c r="G50"/>
  <c r="F50"/>
  <c r="E50"/>
  <c r="B50"/>
  <c r="AD82"/>
  <c r="S82"/>
  <c r="Q82"/>
  <c r="P82"/>
  <c r="O82"/>
  <c r="L82"/>
  <c r="I82"/>
  <c r="H82"/>
  <c r="G82"/>
  <c r="F82"/>
  <c r="E82"/>
  <c r="B82"/>
  <c r="AD204"/>
  <c r="S204"/>
  <c r="Q204"/>
  <c r="P204"/>
  <c r="O204"/>
  <c r="L204"/>
  <c r="I204"/>
  <c r="H204"/>
  <c r="G204"/>
  <c r="F204"/>
  <c r="E204"/>
  <c r="B204"/>
  <c r="AD20"/>
  <c r="S20"/>
  <c r="Q20"/>
  <c r="P20"/>
  <c r="O20"/>
  <c r="L20"/>
  <c r="I20"/>
  <c r="H20"/>
  <c r="G20"/>
  <c r="F20"/>
  <c r="E20"/>
  <c r="B20"/>
  <c r="AD203"/>
  <c r="S203"/>
  <c r="Q203"/>
  <c r="P203"/>
  <c r="O203"/>
  <c r="L203"/>
  <c r="I203"/>
  <c r="H203"/>
  <c r="G203"/>
  <c r="F203"/>
  <c r="E203"/>
  <c r="B203"/>
  <c r="AD69"/>
  <c r="S69"/>
  <c r="Q69"/>
  <c r="P69"/>
  <c r="O69"/>
  <c r="L69"/>
  <c r="I69"/>
  <c r="H69"/>
  <c r="G69"/>
  <c r="F69"/>
  <c r="E69"/>
  <c r="B69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74"/>
  <c r="S74"/>
  <c r="Q74"/>
  <c r="P74"/>
  <c r="O74"/>
  <c r="L74"/>
  <c r="I74"/>
  <c r="H74"/>
  <c r="G74"/>
  <c r="F74"/>
  <c r="E74"/>
  <c r="B74"/>
  <c r="AD67"/>
  <c r="S67"/>
  <c r="Q67"/>
  <c r="P67"/>
  <c r="O67"/>
  <c r="L67"/>
  <c r="I67"/>
  <c r="H67"/>
  <c r="G67"/>
  <c r="F67"/>
  <c r="E67"/>
  <c r="B67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77"/>
  <c r="S77"/>
  <c r="Q77"/>
  <c r="P77"/>
  <c r="O77"/>
  <c r="L77"/>
  <c r="I77"/>
  <c r="H77"/>
  <c r="G77"/>
  <c r="F77"/>
  <c r="E77"/>
  <c r="B77"/>
  <c r="AD196"/>
  <c r="S196"/>
  <c r="Q196"/>
  <c r="P196"/>
  <c r="O196"/>
  <c r="L196"/>
  <c r="I196"/>
  <c r="H196"/>
  <c r="G196"/>
  <c r="F196"/>
  <c r="E196"/>
  <c r="B196"/>
  <c r="AD100"/>
  <c r="S100"/>
  <c r="Q100"/>
  <c r="P100"/>
  <c r="O100"/>
  <c r="L100"/>
  <c r="I100"/>
  <c r="H100"/>
  <c r="G100"/>
  <c r="F100"/>
  <c r="E100"/>
  <c r="B100"/>
  <c r="AD195"/>
  <c r="S195"/>
  <c r="Q195"/>
  <c r="P195"/>
  <c r="O195"/>
  <c r="L195"/>
  <c r="I195"/>
  <c r="H195"/>
  <c r="G195"/>
  <c r="F195"/>
  <c r="E195"/>
  <c r="B195"/>
  <c r="AD73"/>
  <c r="S73"/>
  <c r="Q73"/>
  <c r="P73"/>
  <c r="O73"/>
  <c r="L73"/>
  <c r="I73"/>
  <c r="H73"/>
  <c r="G73"/>
  <c r="F73"/>
  <c r="E73"/>
  <c r="B73"/>
  <c r="AD194"/>
  <c r="S194"/>
  <c r="Q194"/>
  <c r="P194"/>
  <c r="O194"/>
  <c r="L194"/>
  <c r="I194"/>
  <c r="H194"/>
  <c r="G194"/>
  <c r="F194"/>
  <c r="E194"/>
  <c r="B194"/>
  <c r="AD42"/>
  <c r="S42"/>
  <c r="Q42"/>
  <c r="P42"/>
  <c r="O42"/>
  <c r="L42"/>
  <c r="I42"/>
  <c r="H42"/>
  <c r="G42"/>
  <c r="F42"/>
  <c r="E42"/>
  <c r="B42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64"/>
  <c r="S64"/>
  <c r="Q64"/>
  <c r="P64"/>
  <c r="O64"/>
  <c r="L64"/>
  <c r="I64"/>
  <c r="H64"/>
  <c r="G64"/>
  <c r="F64"/>
  <c r="E64"/>
  <c r="B64"/>
  <c r="AD191"/>
  <c r="S191"/>
  <c r="Q191"/>
  <c r="P191"/>
  <c r="O191"/>
  <c r="L191"/>
  <c r="I191"/>
  <c r="H191"/>
  <c r="G191"/>
  <c r="F191"/>
  <c r="E191"/>
  <c r="B191"/>
  <c r="AD61"/>
  <c r="S61"/>
  <c r="Q61"/>
  <c r="P61"/>
  <c r="O61"/>
  <c r="L61"/>
  <c r="I61"/>
  <c r="H61"/>
  <c r="G61"/>
  <c r="F61"/>
  <c r="E61"/>
  <c r="B61"/>
  <c r="AD89"/>
  <c r="S89"/>
  <c r="Q89"/>
  <c r="P89"/>
  <c r="O89"/>
  <c r="L89"/>
  <c r="I89"/>
  <c r="H89"/>
  <c r="G89"/>
  <c r="F89"/>
  <c r="E89"/>
  <c r="B89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48"/>
  <c r="S48"/>
  <c r="Q48"/>
  <c r="P48"/>
  <c r="O48"/>
  <c r="L48"/>
  <c r="I48"/>
  <c r="H48"/>
  <c r="G48"/>
  <c r="F48"/>
  <c r="E48"/>
  <c r="B48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02"/>
  <c r="S102"/>
  <c r="Q102"/>
  <c r="P102"/>
  <c r="O102"/>
  <c r="L102"/>
  <c r="I102"/>
  <c r="H102"/>
  <c r="G102"/>
  <c r="F102"/>
  <c r="E102"/>
  <c r="B102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21"/>
  <c r="S21"/>
  <c r="Q21"/>
  <c r="P21"/>
  <c r="O21"/>
  <c r="L21"/>
  <c r="I21"/>
  <c r="H21"/>
  <c r="G21"/>
  <c r="F21"/>
  <c r="E21"/>
  <c r="B21"/>
  <c r="AD4"/>
  <c r="S4"/>
  <c r="Q4"/>
  <c r="P4"/>
  <c r="O4"/>
  <c r="L4"/>
  <c r="I4"/>
  <c r="H4"/>
  <c r="G4"/>
  <c r="F4"/>
  <c r="E4"/>
  <c r="B4"/>
  <c r="AD169"/>
  <c r="S169"/>
  <c r="Q169"/>
  <c r="P169"/>
  <c r="O169"/>
  <c r="L169"/>
  <c r="I169"/>
  <c r="H169"/>
  <c r="G169"/>
  <c r="F169"/>
  <c r="E169"/>
  <c r="B169"/>
  <c r="AD39"/>
  <c r="S39"/>
  <c r="Q39"/>
  <c r="P39"/>
  <c r="O39"/>
  <c r="L39"/>
  <c r="I39"/>
  <c r="H39"/>
  <c r="G39"/>
  <c r="F39"/>
  <c r="E39"/>
  <c r="B3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5"/>
  <c r="S5"/>
  <c r="Q5"/>
  <c r="P5"/>
  <c r="O5"/>
  <c r="L5"/>
  <c r="I5"/>
  <c r="H5"/>
  <c r="G5"/>
  <c r="F5"/>
  <c r="E5"/>
  <c r="B5"/>
  <c r="AD18"/>
  <c r="S18"/>
  <c r="Q18"/>
  <c r="P18"/>
  <c r="O18"/>
  <c r="L18"/>
  <c r="I18"/>
  <c r="H18"/>
  <c r="G18"/>
  <c r="F18"/>
  <c r="E18"/>
  <c r="B18"/>
  <c r="AD28"/>
  <c r="S28"/>
  <c r="Q28"/>
  <c r="P28"/>
  <c r="O28"/>
  <c r="L28"/>
  <c r="I28"/>
  <c r="H28"/>
  <c r="G28"/>
  <c r="F28"/>
  <c r="E28"/>
  <c r="B28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84"/>
  <c r="S84"/>
  <c r="Q84"/>
  <c r="P84"/>
  <c r="O84"/>
  <c r="L84"/>
  <c r="I84"/>
  <c r="H84"/>
  <c r="G84"/>
  <c r="F84"/>
  <c r="E84"/>
  <c r="B84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26"/>
  <c r="S26"/>
  <c r="Q26"/>
  <c r="P26"/>
  <c r="O26"/>
  <c r="L26"/>
  <c r="I26"/>
  <c r="H26"/>
  <c r="G26"/>
  <c r="F26"/>
  <c r="E26"/>
  <c r="B26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98"/>
  <c r="S98"/>
  <c r="Q98"/>
  <c r="P98"/>
  <c r="O98"/>
  <c r="L98"/>
  <c r="I98"/>
  <c r="H98"/>
  <c r="G98"/>
  <c r="F98"/>
  <c r="E98"/>
  <c r="B98"/>
  <c r="AD101"/>
  <c r="S101"/>
  <c r="Q101"/>
  <c r="P101"/>
  <c r="O101"/>
  <c r="L101"/>
  <c r="I101"/>
  <c r="H101"/>
  <c r="G101"/>
  <c r="F101"/>
  <c r="E101"/>
  <c r="B101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1"/>
  <c r="S11"/>
  <c r="Q11"/>
  <c r="P11"/>
  <c r="O11"/>
  <c r="L11"/>
  <c r="I11"/>
  <c r="H11"/>
  <c r="G11"/>
  <c r="F11"/>
  <c r="E11"/>
  <c r="B11"/>
  <c r="AD152"/>
  <c r="S152"/>
  <c r="Q152"/>
  <c r="P152"/>
  <c r="O152"/>
  <c r="L152"/>
  <c r="I152"/>
  <c r="H152"/>
  <c r="G152"/>
  <c r="F152"/>
  <c r="E152"/>
  <c r="B152"/>
  <c r="AD13"/>
  <c r="S13"/>
  <c r="Q13"/>
  <c r="P13"/>
  <c r="O13"/>
  <c r="L13"/>
  <c r="I13"/>
  <c r="H13"/>
  <c r="G13"/>
  <c r="F13"/>
  <c r="E13"/>
  <c r="B13"/>
  <c r="AD23"/>
  <c r="S23"/>
  <c r="Q23"/>
  <c r="P23"/>
  <c r="O23"/>
  <c r="L23"/>
  <c r="I23"/>
  <c r="H23"/>
  <c r="G23"/>
  <c r="F23"/>
  <c r="E23"/>
  <c r="B23"/>
  <c r="AD38"/>
  <c r="S38"/>
  <c r="Q38"/>
  <c r="P38"/>
  <c r="O38"/>
  <c r="L38"/>
  <c r="I38"/>
  <c r="H38"/>
  <c r="G38"/>
  <c r="F38"/>
  <c r="E38"/>
  <c r="B38"/>
  <c r="AD22"/>
  <c r="S22"/>
  <c r="Q22"/>
  <c r="P22"/>
  <c r="O22"/>
  <c r="L22"/>
  <c r="I22"/>
  <c r="H22"/>
  <c r="G22"/>
  <c r="F22"/>
  <c r="E22"/>
  <c r="B2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62"/>
  <c r="S62"/>
  <c r="Q62"/>
  <c r="P62"/>
  <c r="O62"/>
  <c r="L62"/>
  <c r="I62"/>
  <c r="H62"/>
  <c r="G62"/>
  <c r="F62"/>
  <c r="E62"/>
  <c r="B62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36"/>
  <c r="S36"/>
  <c r="Q36"/>
  <c r="P36"/>
  <c r="O36"/>
  <c r="L36"/>
  <c r="I36"/>
  <c r="H36"/>
  <c r="G36"/>
  <c r="F36"/>
  <c r="E36"/>
  <c r="B36"/>
  <c r="AD143"/>
  <c r="S143"/>
  <c r="Q143"/>
  <c r="P143"/>
  <c r="O143"/>
  <c r="L143"/>
  <c r="I143"/>
  <c r="H143"/>
  <c r="G143"/>
  <c r="F143"/>
  <c r="E143"/>
  <c r="B143"/>
  <c r="AD24"/>
  <c r="S24"/>
  <c r="Q24"/>
  <c r="P24"/>
  <c r="O24"/>
  <c r="L24"/>
  <c r="I24"/>
  <c r="H24"/>
  <c r="G24"/>
  <c r="F24"/>
  <c r="E24"/>
  <c r="B24"/>
  <c r="AD51"/>
  <c r="S51"/>
  <c r="Q51"/>
  <c r="P51"/>
  <c r="O51"/>
  <c r="L51"/>
  <c r="I51"/>
  <c r="H51"/>
  <c r="G51"/>
  <c r="F51"/>
  <c r="E51"/>
  <c r="B51"/>
  <c r="AD7"/>
  <c r="S7"/>
  <c r="Q7"/>
  <c r="P7"/>
  <c r="O7"/>
  <c r="L7"/>
  <c r="I7"/>
  <c r="H7"/>
  <c r="G7"/>
  <c r="F7"/>
  <c r="E7"/>
  <c r="B7"/>
  <c r="AD142"/>
  <c r="S142"/>
  <c r="Q142"/>
  <c r="P142"/>
  <c r="O142"/>
  <c r="L142"/>
  <c r="I142"/>
  <c r="H142"/>
  <c r="G142"/>
  <c r="F142"/>
  <c r="E142"/>
  <c r="B142"/>
  <c r="AD76"/>
  <c r="S76"/>
  <c r="Q76"/>
  <c r="P76"/>
  <c r="O76"/>
  <c r="L76"/>
  <c r="I76"/>
  <c r="H76"/>
  <c r="G76"/>
  <c r="F76"/>
  <c r="E76"/>
  <c r="B76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9"/>
  <c r="S19"/>
  <c r="Q19"/>
  <c r="P19"/>
  <c r="O19"/>
  <c r="L19"/>
  <c r="I19"/>
  <c r="H19"/>
  <c r="G19"/>
  <c r="F19"/>
  <c r="E19"/>
  <c r="B19"/>
  <c r="AD71"/>
  <c r="S71"/>
  <c r="Q71"/>
  <c r="P71"/>
  <c r="O71"/>
  <c r="L71"/>
  <c r="I71"/>
  <c r="H71"/>
  <c r="G71"/>
  <c r="F71"/>
  <c r="E71"/>
  <c r="B71"/>
  <c r="AD65"/>
  <c r="S65"/>
  <c r="Q65"/>
  <c r="P65"/>
  <c r="O65"/>
  <c r="L65"/>
  <c r="I65"/>
  <c r="H65"/>
  <c r="G65"/>
  <c r="F65"/>
  <c r="E65"/>
  <c r="B65"/>
  <c r="AD137"/>
  <c r="S137"/>
  <c r="Q137"/>
  <c r="P137"/>
  <c r="O137"/>
  <c r="L137"/>
  <c r="I137"/>
  <c r="H137"/>
  <c r="G137"/>
  <c r="F137"/>
  <c r="E137"/>
  <c r="B137"/>
  <c r="AD15"/>
  <c r="S15"/>
  <c r="Q15"/>
  <c r="P15"/>
  <c r="O15"/>
  <c r="L15"/>
  <c r="I15"/>
  <c r="H15"/>
  <c r="G15"/>
  <c r="F15"/>
  <c r="E15"/>
  <c r="B15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9"/>
  <c r="S9"/>
  <c r="Q9"/>
  <c r="P9"/>
  <c r="O9"/>
  <c r="L9"/>
  <c r="I9"/>
  <c r="H9"/>
  <c r="G9"/>
  <c r="F9"/>
  <c r="E9"/>
  <c r="B9"/>
  <c r="AD53"/>
  <c r="S53"/>
  <c r="Q53"/>
  <c r="P53"/>
  <c r="O53"/>
  <c r="L53"/>
  <c r="I53"/>
  <c r="H53"/>
  <c r="G53"/>
  <c r="F53"/>
  <c r="E53"/>
  <c r="B53"/>
  <c r="AD133"/>
  <c r="S133"/>
  <c r="Q133"/>
  <c r="P133"/>
  <c r="O133"/>
  <c r="L133"/>
  <c r="I133"/>
  <c r="H133"/>
  <c r="G133"/>
  <c r="F133"/>
  <c r="E133"/>
  <c r="B133"/>
  <c r="AD95"/>
  <c r="S95"/>
  <c r="Q95"/>
  <c r="P95"/>
  <c r="O95"/>
  <c r="L95"/>
  <c r="I95"/>
  <c r="H95"/>
  <c r="G95"/>
  <c r="F95"/>
  <c r="E95"/>
  <c r="B95"/>
  <c r="AD33"/>
  <c r="S33"/>
  <c r="Q33"/>
  <c r="P33"/>
  <c r="O33"/>
  <c r="L33"/>
  <c r="I33"/>
  <c r="H33"/>
  <c r="G33"/>
  <c r="F33"/>
  <c r="E33"/>
  <c r="B33"/>
  <c r="AD86"/>
  <c r="S86"/>
  <c r="Q86"/>
  <c r="P86"/>
  <c r="O86"/>
  <c r="L86"/>
  <c r="I86"/>
  <c r="H86"/>
  <c r="G86"/>
  <c r="F86"/>
  <c r="E86"/>
  <c r="B86"/>
  <c r="AD132"/>
  <c r="S132"/>
  <c r="Q132"/>
  <c r="P132"/>
  <c r="O132"/>
  <c r="L132"/>
  <c r="I132"/>
  <c r="H132"/>
  <c r="G132"/>
  <c r="F132"/>
  <c r="E132"/>
  <c r="B132"/>
  <c r="AD75"/>
  <c r="S75"/>
  <c r="Q75"/>
  <c r="P75"/>
  <c r="O75"/>
  <c r="L75"/>
  <c r="I75"/>
  <c r="H75"/>
  <c r="G75"/>
  <c r="F75"/>
  <c r="E75"/>
  <c r="B75"/>
  <c r="AD29"/>
  <c r="S29"/>
  <c r="Q29"/>
  <c r="P29"/>
  <c r="O29"/>
  <c r="L29"/>
  <c r="I29"/>
  <c r="H29"/>
  <c r="G29"/>
  <c r="F29"/>
  <c r="E29"/>
  <c r="B29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8"/>
  <c r="S8"/>
  <c r="Q8"/>
  <c r="P8"/>
  <c r="O8"/>
  <c r="L8"/>
  <c r="I8"/>
  <c r="H8"/>
  <c r="G8"/>
  <c r="F8"/>
  <c r="E8"/>
  <c r="B8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6"/>
  <c r="S16"/>
  <c r="Q16"/>
  <c r="P16"/>
  <c r="O16"/>
  <c r="L16"/>
  <c r="I16"/>
  <c r="H16"/>
  <c r="G16"/>
  <c r="F16"/>
  <c r="E16"/>
  <c r="B16"/>
  <c r="AD105"/>
  <c r="S105"/>
  <c r="Q105"/>
  <c r="P105"/>
  <c r="O105"/>
  <c r="L105"/>
  <c r="I105"/>
  <c r="H105"/>
  <c r="G105"/>
  <c r="F105"/>
  <c r="E105"/>
  <c r="B105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60"/>
  <c r="S60"/>
  <c r="Q60"/>
  <c r="P60"/>
  <c r="O60"/>
  <c r="L60"/>
  <c r="I60"/>
  <c r="H60"/>
  <c r="G60"/>
  <c r="F60"/>
  <c r="E60"/>
  <c r="B60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85"/>
  <c r="S85"/>
  <c r="Q85"/>
  <c r="P85"/>
  <c r="O85"/>
  <c r="L85"/>
  <c r="I85"/>
  <c r="H85"/>
  <c r="G85"/>
  <c r="F85"/>
  <c r="E85"/>
  <c r="B85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46"/>
  <c r="S46"/>
  <c r="Q46"/>
  <c r="P46"/>
  <c r="O46"/>
  <c r="L46"/>
  <c r="I46"/>
  <c r="H46"/>
  <c r="G46"/>
  <c r="F46"/>
  <c r="E46"/>
  <c r="B46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59"/>
  <c r="S59"/>
  <c r="Q59"/>
  <c r="P59"/>
  <c r="O59"/>
  <c r="L59"/>
  <c r="I59"/>
  <c r="H59"/>
  <c r="G59"/>
  <c r="F59"/>
  <c r="E59"/>
  <c r="B59"/>
  <c r="AD114"/>
  <c r="S114"/>
  <c r="Q114"/>
  <c r="P114"/>
  <c r="O114"/>
  <c r="L114"/>
  <c r="I114"/>
  <c r="H114"/>
  <c r="G114"/>
  <c r="F114"/>
  <c r="E114"/>
  <c r="B114"/>
  <c r="AD25"/>
  <c r="S25"/>
  <c r="Q25"/>
  <c r="P25"/>
  <c r="O25"/>
  <c r="L25"/>
  <c r="I25"/>
  <c r="H25"/>
  <c r="G25"/>
  <c r="F25"/>
  <c r="E25"/>
  <c r="B25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83"/>
  <c r="S83"/>
  <c r="Q83"/>
  <c r="P83"/>
  <c r="O83"/>
  <c r="L83"/>
  <c r="I83"/>
  <c r="H83"/>
  <c r="G83"/>
  <c r="F83"/>
  <c r="E83"/>
  <c r="B83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2"/>
  <c r="S12"/>
  <c r="Q12"/>
  <c r="P12"/>
  <c r="O12"/>
  <c r="L12"/>
  <c r="I12"/>
  <c r="H12"/>
  <c r="G12"/>
  <c r="F12"/>
  <c r="E12"/>
  <c r="B12"/>
  <c r="AD41"/>
  <c r="S41"/>
  <c r="Q41"/>
  <c r="P41"/>
  <c r="O41"/>
  <c r="L41"/>
  <c r="I41"/>
  <c r="H41"/>
  <c r="G41"/>
  <c r="F41"/>
  <c r="E41"/>
  <c r="B41"/>
  <c r="AD57"/>
  <c r="S57"/>
  <c r="Q57"/>
  <c r="P57"/>
  <c r="O57"/>
  <c r="L57"/>
  <c r="I57"/>
  <c r="H57"/>
  <c r="G57"/>
  <c r="F57"/>
  <c r="E57"/>
  <c r="B57"/>
  <c r="AD108"/>
  <c r="S108"/>
  <c r="Q108"/>
  <c r="P108"/>
  <c r="O108"/>
  <c r="L108"/>
  <c r="I108"/>
  <c r="H108"/>
  <c r="G108"/>
  <c r="F108"/>
  <c r="E108"/>
  <c r="B108"/>
</calcChain>
</file>

<file path=xl/sharedStrings.xml><?xml version="1.0" encoding="utf-8"?>
<sst xmlns="http://schemas.openxmlformats.org/spreadsheetml/2006/main" count="2843" uniqueCount="387">
  <si>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</si>
  <si>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</si>
  <si>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</si>
  <si>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</si>
  <si>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</si>
  <si>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</si>
  <si>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</si>
  <si>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</si>
  <si>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</si>
  <si>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</si>
  <si>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</si>
  <si>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</si>
  <si>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</si>
  <si>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</si>
  <si>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</si>
  <si>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</si>
  <si>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</si>
  <si>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</si>
  <si>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</si>
  <si>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</si>
  <si>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</si>
  <si>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</si>
  <si>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</si>
  <si>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</si>
  <si>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</si>
  <si>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</si>
  <si>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</si>
  <si>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</si>
  <si>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</si>
  <si>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</si>
  <si>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</si>
  <si>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</si>
  <si>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</si>
  <si>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</si>
  <si>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</si>
  <si>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</si>
  <si>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</si>
  <si>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00:08</t>
  </si>
  <si>
    <t>AITG</t>
  </si>
  <si>
    <t/>
  </si>
  <si>
    <t>200446-PG14</t>
  </si>
  <si>
    <t>MICRO CRYSTAL</t>
  </si>
  <si>
    <t>Mei.Yang</t>
  </si>
  <si>
    <t>E</t>
  </si>
  <si>
    <t>86122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</si>
  <si>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</si>
  <si>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</si>
  <si>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</si>
  <si>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</si>
  <si>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</si>
  <si>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</si>
  <si>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</si>
  <si>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</si>
  <si>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</si>
  <si>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</si>
  <si>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</si>
  <si>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</si>
  <si>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</si>
  <si>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</si>
  <si>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</si>
  <si>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</si>
  <si>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</si>
  <si>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</si>
  <si>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</si>
  <si>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</si>
  <si>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</si>
  <si>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</si>
  <si>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</si>
  <si>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</si>
  <si>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</si>
  <si>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</si>
  <si>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</si>
  <si>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</si>
  <si>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</si>
  <si>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</si>
  <si>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</si>
  <si>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</si>
  <si>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</si>
  <si>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</si>
  <si>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</si>
  <si>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</si>
  <si>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</si>
  <si>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</si>
  <si>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</si>
  <si>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</si>
  <si>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</si>
  <si>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</si>
  <si>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</si>
  <si>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</si>
  <si>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</si>
  <si>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</si>
  <si>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</si>
  <si>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</si>
  <si>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</si>
  <si>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</si>
  <si>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</si>
  <si>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</si>
  <si>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</si>
  <si>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</si>
  <si>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</si>
  <si>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</si>
  <si>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</si>
  <si>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</si>
  <si>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</si>
  <si>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</si>
  <si>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</si>
  <si>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</si>
  <si>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</si>
  <si>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</si>
  <si>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</si>
  <si>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</si>
  <si>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</si>
  <si>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</si>
  <si>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</si>
  <si>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</si>
  <si>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</si>
  <si>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</si>
  <si>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</si>
  <si>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</si>
  <si>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</si>
  <si>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</si>
  <si>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</si>
  <si>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</si>
  <si>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</si>
  <si>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</si>
  <si>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</si>
  <si>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</si>
  <si>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</si>
  <si>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</si>
  <si>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</si>
  <si>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</si>
  <si>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</si>
  <si>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</si>
  <si>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</si>
  <si>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</si>
  <si>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</si>
  <si>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</si>
  <si>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</si>
  <si>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</si>
  <si>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</si>
  <si>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</si>
  <si>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</si>
  <si>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</si>
  <si>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</si>
  <si>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</si>
  <si>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</si>
  <si>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</si>
  <si>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</si>
  <si>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</si>
  <si>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</si>
  <si>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</si>
  <si>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</si>
  <si>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EMMC08G-M325-A01</t>
  </si>
  <si>
    <t>EMMC08G-M325-B52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</si>
  <si>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</si>
  <si>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</si>
  <si>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</si>
  <si>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</si>
  <si>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</si>
  <si>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</si>
  <si>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</si>
  <si>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</si>
  <si>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</si>
  <si>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</si>
  <si>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</si>
  <si>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</si>
  <si>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</si>
  <si>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</si>
  <si>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HR1000AGS-Z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</si>
  <si>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</si>
  <si>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</si>
  <si>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</si>
  <si>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</si>
  <si>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</si>
  <si>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</si>
  <si>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</si>
  <si>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</si>
  <si>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</si>
  <si>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</si>
  <si>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</si>
  <si>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</si>
  <si>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</si>
  <si>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</si>
  <si>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</si>
  <si>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</si>
  <si>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</si>
  <si>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</si>
  <si>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</si>
  <si>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</si>
  <si>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</si>
  <si>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</si>
  <si>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</si>
  <si>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</si>
  <si>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</si>
  <si>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</si>
  <si>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</si>
  <si>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</si>
  <si>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</si>
  <si>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</si>
  <si>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MP1653HGTF-Z</t>
  </si>
  <si>
    <t>MP174GS-Z</t>
  </si>
  <si>
    <t>MP18021HQ-A-LF-Z</t>
  </si>
  <si>
    <t>MP1907AGQ-Z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</si>
  <si>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</si>
  <si>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</si>
  <si>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</si>
  <si>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</si>
  <si>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</si>
  <si>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</si>
  <si>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</si>
  <si>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</si>
  <si>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</si>
  <si>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</si>
  <si>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</si>
  <si>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</si>
  <si>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</si>
  <si>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</si>
  <si>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MP2234SGJ-Z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</si>
  <si>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</si>
  <si>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</si>
  <si>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</si>
  <si>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</si>
  <si>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</si>
  <si>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</si>
  <si>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</si>
  <si>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MP2316GD-Z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</si>
  <si>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</si>
  <si>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</si>
  <si>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</si>
  <si>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</si>
  <si>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</si>
  <si>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</si>
  <si>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</si>
  <si>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</si>
  <si>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</si>
  <si>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</si>
  <si>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</si>
  <si>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</si>
  <si>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</si>
  <si>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</si>
  <si>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</si>
  <si>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</si>
  <si>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</si>
  <si>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</si>
  <si>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</si>
  <si>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</si>
  <si>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</si>
  <si>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</si>
  <si>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</si>
  <si>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</si>
  <si>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</si>
  <si>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</si>
  <si>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</si>
  <si>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</si>
  <si>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</si>
  <si>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</si>
  <si>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</si>
  <si>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</si>
  <si>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</si>
  <si>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</si>
  <si>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</si>
  <si>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</si>
  <si>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</si>
  <si>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</si>
  <si>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</si>
  <si>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</si>
  <si>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</si>
  <si>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</si>
  <si>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</si>
  <si>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</si>
  <si>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</si>
  <si>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MP8756GD-Z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</si>
  <si>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</si>
  <si>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</si>
  <si>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</si>
  <si>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</si>
  <si>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</si>
  <si>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</si>
  <si>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</si>
  <si>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</si>
  <si>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</si>
  <si>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</si>
  <si>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</si>
  <si>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</si>
  <si>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</si>
  <si>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</si>
  <si>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</si>
  <si>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</si>
  <si>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</si>
  <si>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</si>
  <si>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</si>
  <si>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</si>
  <si>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</si>
  <si>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</si>
  <si>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</si>
  <si>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</si>
  <si>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</si>
  <si>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</si>
  <si>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</si>
  <si>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</si>
  <si>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</si>
  <si>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</si>
  <si>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</si>
  <si>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</si>
  <si>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</si>
  <si>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</si>
  <si>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</si>
  <si>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</si>
  <si>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</si>
  <si>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</si>
  <si>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</si>
  <si>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</si>
  <si>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</si>
  <si>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</si>
  <si>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</si>
  <si>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</si>
  <si>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</si>
  <si>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</si>
  <si>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</si>
  <si>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</si>
  <si>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</si>
  <si>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</si>
  <si>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RT2516GSP</t>
  </si>
  <si>
    <t>RT7231GQW</t>
  </si>
  <si>
    <t>RT7297AHZSP</t>
  </si>
  <si>
    <t>RT8020GQW</t>
  </si>
  <si>
    <t>RT8058GQW</t>
  </si>
  <si>
    <t>RT8064ZQW</t>
  </si>
  <si>
    <t>RT8096AHGJ5</t>
  </si>
  <si>
    <t>RT8097AHGE</t>
  </si>
  <si>
    <t>RT9040GQW(2)</t>
  </si>
  <si>
    <t>RT9045GSP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</si>
  <si>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</si>
  <si>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</si>
  <si>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</si>
  <si>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</si>
  <si>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</si>
  <si>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</si>
  <si>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</si>
  <si>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</si>
  <si>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</si>
  <si>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</si>
  <si>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</si>
  <si>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</si>
  <si>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</si>
  <si>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</si>
  <si>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</si>
  <si>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</si>
  <si>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</si>
  <si>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</si>
  <si>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</si>
  <si>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</si>
  <si>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</si>
  <si>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</si>
  <si>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</si>
  <si>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</si>
  <si>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</si>
  <si>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</si>
  <si>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SC174MLTRT</t>
  </si>
  <si>
    <t>SC183CULTRT</t>
  </si>
  <si>
    <t>SC185BULTRT</t>
  </si>
  <si>
    <t>SC195FULTRT</t>
  </si>
  <si>
    <t>SC21150AVCSTRT</t>
  </si>
  <si>
    <t>SC21150CVCSTRT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</si>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</sst>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4" totalsRowShown="0" dataDxfId="35" tableBorderDxfId="34">
  <autoFilter ref="B3:AI33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34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8.7265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5" width="8.6328125" style="2" customWidth="1" collapsed="1"/>
    <col min="26" max="26" width="9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8773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158</v>
      </c>
      <c r="D4" s="14" t="s">
        <v>156</v>
      </c>
      <c r="E4" s="15">
        <f t="shared" ref="E4:E67" si="1">IF(AA4=0,"前八週無拉料",ROUND(M4/AA4,1))</f>
        <v>12.8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12.2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247450</v>
      </c>
      <c r="K4" s="17">
        <v>149450</v>
      </c>
      <c r="L4" s="25" t="str">
        <f>IFERROR(VLOOKUP(C4,#REF!,11,FALSE),"")</f>
        <v/>
      </c>
      <c r="M4" s="17">
        <v>259700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259700</v>
      </c>
      <c r="U4" s="17">
        <v>0</v>
      </c>
      <c r="V4" s="17">
        <v>0</v>
      </c>
      <c r="W4" s="17">
        <v>0</v>
      </c>
      <c r="X4" s="20">
        <v>507150</v>
      </c>
      <c r="Y4" s="16">
        <v>25.1</v>
      </c>
      <c r="Z4" s="21" t="s">
        <v>39</v>
      </c>
      <c r="AA4" s="20">
        <v>20213</v>
      </c>
      <c r="AB4" s="17" t="s">
        <v>39</v>
      </c>
      <c r="AC4" s="22" t="s">
        <v>43</v>
      </c>
      <c r="AD4" s="23" t="str">
        <f t="shared" ref="AD4:AD67" si="5">IF($AC4="E","E",IF($AC4="F","F",IF($AC4&lt;0.5,50,IF($AC4&lt;2,100,150))))</f>
        <v>E</v>
      </c>
      <c r="AE4" s="17" t="s">
        <v>39</v>
      </c>
      <c r="AF4" s="17" t="s">
        <v>39</v>
      </c>
      <c r="AG4" s="17" t="s">
        <v>39</v>
      </c>
      <c r="AH4" s="17" t="s">
        <v>39</v>
      </c>
      <c r="AI4" s="14" t="s">
        <v>44</v>
      </c>
    </row>
    <row r="5" spans="1:35" ht="16.5" customHeight="1">
      <c r="A5">
        <v>935</v>
      </c>
      <c r="B5" s="12" t="str">
        <f t="shared" si="0"/>
        <v>OverStock</v>
      </c>
      <c r="C5" s="13" t="s">
        <v>149</v>
      </c>
      <c r="D5" s="14" t="s">
        <v>146</v>
      </c>
      <c r="E5" s="15">
        <f t="shared" si="1"/>
        <v>26.3</v>
      </c>
      <c r="F5" s="16" t="str">
        <f t="shared" si="2"/>
        <v>--</v>
      </c>
      <c r="G5" s="16">
        <f t="shared" si="3"/>
        <v>18.600000000000001</v>
      </c>
      <c r="H5" s="16" t="str">
        <f t="shared" si="4"/>
        <v>--</v>
      </c>
      <c r="I5" s="25" t="str">
        <f>IFERROR(VLOOKUP(C5,#REF!,8,FALSE),"")</f>
        <v/>
      </c>
      <c r="J5" s="17">
        <v>2100000</v>
      </c>
      <c r="K5" s="17">
        <v>1000000</v>
      </c>
      <c r="L5" s="25" t="str">
        <f>IFERROR(VLOOKUP(C5,#REF!,11,FALSE),"")</f>
        <v/>
      </c>
      <c r="M5" s="17">
        <v>2963032</v>
      </c>
      <c r="N5" s="18" t="s">
        <v>147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2539750</v>
      </c>
      <c r="U5" s="17">
        <v>0</v>
      </c>
      <c r="V5" s="17">
        <v>423282</v>
      </c>
      <c r="W5" s="17">
        <v>0</v>
      </c>
      <c r="X5" s="20">
        <v>5063032</v>
      </c>
      <c r="Y5" s="16">
        <v>44.9</v>
      </c>
      <c r="Z5" s="21" t="s">
        <v>39</v>
      </c>
      <c r="AA5" s="20">
        <v>112740</v>
      </c>
      <c r="AB5" s="17" t="s">
        <v>39</v>
      </c>
      <c r="AC5" s="22" t="s">
        <v>43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44</v>
      </c>
    </row>
    <row r="6" spans="1:35" ht="16.5" customHeight="1">
      <c r="A6">
        <v>4482</v>
      </c>
      <c r="B6" s="12" t="str">
        <f t="shared" si="0"/>
        <v>OverStock</v>
      </c>
      <c r="C6" s="13" t="s">
        <v>266</v>
      </c>
      <c r="D6" s="14" t="s">
        <v>146</v>
      </c>
      <c r="E6" s="15">
        <f t="shared" si="1"/>
        <v>16.399999999999999</v>
      </c>
      <c r="F6" s="16" t="str">
        <f t="shared" si="2"/>
        <v>--</v>
      </c>
      <c r="G6" s="16">
        <f t="shared" si="3"/>
        <v>68.7</v>
      </c>
      <c r="H6" s="16" t="str">
        <f t="shared" si="4"/>
        <v>--</v>
      </c>
      <c r="I6" s="25" t="str">
        <f>IFERROR(VLOOKUP(C6,#REF!,8,FALSE),"")</f>
        <v/>
      </c>
      <c r="J6" s="17">
        <v>5300000</v>
      </c>
      <c r="K6" s="17">
        <v>2500000</v>
      </c>
      <c r="L6" s="25" t="str">
        <f>IFERROR(VLOOKUP(C6,#REF!,11,FALSE),"")</f>
        <v/>
      </c>
      <c r="M6" s="17">
        <v>1264553</v>
      </c>
      <c r="N6" s="18" t="s">
        <v>147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931750</v>
      </c>
      <c r="U6" s="17">
        <v>0</v>
      </c>
      <c r="V6" s="17">
        <v>332803</v>
      </c>
      <c r="W6" s="17">
        <v>0</v>
      </c>
      <c r="X6" s="20">
        <v>6564553</v>
      </c>
      <c r="Y6" s="16">
        <v>85.1</v>
      </c>
      <c r="Z6" s="21" t="s">
        <v>39</v>
      </c>
      <c r="AA6" s="20">
        <v>77156</v>
      </c>
      <c r="AB6" s="17" t="s">
        <v>39</v>
      </c>
      <c r="AC6" s="22" t="s">
        <v>43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937</v>
      </c>
      <c r="B7" s="12" t="str">
        <f t="shared" si="0"/>
        <v>OverStock</v>
      </c>
      <c r="C7" s="13" t="s">
        <v>106</v>
      </c>
      <c r="D7" s="14" t="s">
        <v>46</v>
      </c>
      <c r="E7" s="15">
        <f t="shared" si="1"/>
        <v>13.4</v>
      </c>
      <c r="F7" s="16" t="str">
        <f t="shared" si="2"/>
        <v>--</v>
      </c>
      <c r="G7" s="16">
        <f t="shared" si="3"/>
        <v>8.1</v>
      </c>
      <c r="H7" s="16" t="str">
        <f t="shared" si="4"/>
        <v>--</v>
      </c>
      <c r="I7" s="25" t="str">
        <f>IFERROR(VLOOKUP(C7,#REF!,8,FALSE),"")</f>
        <v/>
      </c>
      <c r="J7" s="17">
        <v>408000</v>
      </c>
      <c r="K7" s="17">
        <v>408000</v>
      </c>
      <c r="L7" s="25" t="str">
        <f>IFERROR(VLOOKUP(C7,#REF!,11,FALSE),"")</f>
        <v/>
      </c>
      <c r="M7" s="17">
        <v>676900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582000</v>
      </c>
      <c r="U7" s="17">
        <v>0</v>
      </c>
      <c r="V7" s="17">
        <v>94900</v>
      </c>
      <c r="W7" s="17">
        <v>0</v>
      </c>
      <c r="X7" s="20">
        <v>1084900</v>
      </c>
      <c r="Y7" s="16">
        <v>50.5</v>
      </c>
      <c r="Z7" s="21" t="s">
        <v>39</v>
      </c>
      <c r="AA7" s="20">
        <v>50458</v>
      </c>
      <c r="AB7" s="17" t="s">
        <v>39</v>
      </c>
      <c r="AC7" s="22" t="s">
        <v>43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44</v>
      </c>
    </row>
    <row r="8" spans="1:35" ht="16.5" customHeight="1">
      <c r="A8">
        <v>3368</v>
      </c>
      <c r="B8" s="12" t="str">
        <f t="shared" si="0"/>
        <v>OverStock</v>
      </c>
      <c r="C8" s="13" t="s">
        <v>80</v>
      </c>
      <c r="D8" s="14" t="s">
        <v>46</v>
      </c>
      <c r="E8" s="15">
        <f t="shared" si="1"/>
        <v>34.200000000000003</v>
      </c>
      <c r="F8" s="16">
        <f t="shared" si="2"/>
        <v>216.5</v>
      </c>
      <c r="G8" s="16">
        <f t="shared" si="3"/>
        <v>55.6</v>
      </c>
      <c r="H8" s="16">
        <f t="shared" si="4"/>
        <v>351.6</v>
      </c>
      <c r="I8" s="25" t="str">
        <f>IFERROR(VLOOKUP(C8,#REF!,8,FALSE),"")</f>
        <v/>
      </c>
      <c r="J8" s="17">
        <v>1060000</v>
      </c>
      <c r="K8" s="17">
        <v>905000</v>
      </c>
      <c r="L8" s="25" t="str">
        <f>IFERROR(VLOOKUP(C8,#REF!,11,FALSE),"")</f>
        <v/>
      </c>
      <c r="M8" s="17">
        <v>652606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560000</v>
      </c>
      <c r="U8" s="17">
        <v>0</v>
      </c>
      <c r="V8" s="17">
        <v>92606</v>
      </c>
      <c r="W8" s="17">
        <v>0</v>
      </c>
      <c r="X8" s="20">
        <v>1712606</v>
      </c>
      <c r="Y8" s="16">
        <v>565.5</v>
      </c>
      <c r="Z8" s="21">
        <v>3578.8</v>
      </c>
      <c r="AA8" s="20">
        <v>19081</v>
      </c>
      <c r="AB8" s="17">
        <v>3015</v>
      </c>
      <c r="AC8" s="22">
        <v>0.2</v>
      </c>
      <c r="AD8" s="23">
        <f t="shared" si="5"/>
        <v>50</v>
      </c>
      <c r="AE8" s="17">
        <v>0</v>
      </c>
      <c r="AF8" s="17">
        <v>27136</v>
      </c>
      <c r="AG8" s="17">
        <v>9600</v>
      </c>
      <c r="AH8" s="17">
        <v>0</v>
      </c>
      <c r="AI8" s="14" t="s">
        <v>44</v>
      </c>
    </row>
    <row r="9" spans="1:35" ht="16.5" customHeight="1">
      <c r="A9">
        <v>3367</v>
      </c>
      <c r="B9" s="12" t="str">
        <f t="shared" si="0"/>
        <v>OverStock</v>
      </c>
      <c r="C9" s="13" t="s">
        <v>91</v>
      </c>
      <c r="D9" s="14" t="s">
        <v>46</v>
      </c>
      <c r="E9" s="15">
        <f t="shared" si="1"/>
        <v>51.5</v>
      </c>
      <c r="F9" s="16">
        <f t="shared" si="2"/>
        <v>28750.2</v>
      </c>
      <c r="G9" s="16">
        <f t="shared" si="3"/>
        <v>9.5</v>
      </c>
      <c r="H9" s="16">
        <f t="shared" si="4"/>
        <v>5326.1</v>
      </c>
      <c r="I9" s="25" t="str">
        <f>IFERROR(VLOOKUP(C9,#REF!,8,FALSE),"")</f>
        <v/>
      </c>
      <c r="J9" s="17">
        <v>122500</v>
      </c>
      <c r="K9" s="17">
        <v>122500</v>
      </c>
      <c r="L9" s="25" t="str">
        <f>IFERROR(VLOOKUP(C9,#REF!,11,FALSE),"")</f>
        <v/>
      </c>
      <c r="M9" s="17">
        <v>661255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492200</v>
      </c>
      <c r="U9" s="17">
        <v>0</v>
      </c>
      <c r="V9" s="17">
        <v>169055</v>
      </c>
      <c r="W9" s="17">
        <v>0</v>
      </c>
      <c r="X9" s="20">
        <v>783755</v>
      </c>
      <c r="Y9" s="16">
        <v>135.80000000000001</v>
      </c>
      <c r="Z9" s="21">
        <v>75815.399999999994</v>
      </c>
      <c r="AA9" s="20">
        <v>12839</v>
      </c>
      <c r="AB9" s="17">
        <v>23</v>
      </c>
      <c r="AC9" s="22">
        <v>0</v>
      </c>
      <c r="AD9" s="23">
        <f t="shared" si="5"/>
        <v>50</v>
      </c>
      <c r="AE9" s="17">
        <v>0</v>
      </c>
      <c r="AF9" s="17">
        <v>0</v>
      </c>
      <c r="AG9" s="17">
        <v>0</v>
      </c>
      <c r="AH9" s="17">
        <v>0</v>
      </c>
      <c r="AI9" s="14" t="s">
        <v>44</v>
      </c>
    </row>
    <row r="10" spans="1:35" ht="16.5" customHeight="1">
      <c r="A10">
        <v>940</v>
      </c>
      <c r="B10" s="12" t="str">
        <f t="shared" si="0"/>
        <v>OverStock</v>
      </c>
      <c r="C10" s="13" t="s">
        <v>265</v>
      </c>
      <c r="D10" s="14" t="s">
        <v>146</v>
      </c>
      <c r="E10" s="15">
        <f t="shared" si="1"/>
        <v>23.8</v>
      </c>
      <c r="F10" s="16">
        <f t="shared" si="2"/>
        <v>53685.599999999999</v>
      </c>
      <c r="G10" s="16">
        <f t="shared" si="3"/>
        <v>38</v>
      </c>
      <c r="H10" s="16">
        <f t="shared" si="4"/>
        <v>85714.3</v>
      </c>
      <c r="I10" s="25" t="str">
        <f>IFERROR(VLOOKUP(C10,#REF!,8,FALSE),"")</f>
        <v/>
      </c>
      <c r="J10" s="17">
        <v>600000</v>
      </c>
      <c r="K10" s="17">
        <v>500000</v>
      </c>
      <c r="L10" s="25" t="str">
        <f>IFERROR(VLOOKUP(C10,#REF!,11,FALSE),"")</f>
        <v/>
      </c>
      <c r="M10" s="17">
        <v>375799</v>
      </c>
      <c r="N10" s="18" t="s">
        <v>147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270150</v>
      </c>
      <c r="U10" s="17">
        <v>0</v>
      </c>
      <c r="V10" s="17">
        <v>105649</v>
      </c>
      <c r="W10" s="17">
        <v>0</v>
      </c>
      <c r="X10" s="20">
        <v>975799</v>
      </c>
      <c r="Y10" s="16">
        <v>61.8</v>
      </c>
      <c r="Z10" s="21">
        <v>139399.9</v>
      </c>
      <c r="AA10" s="20">
        <v>15788</v>
      </c>
      <c r="AB10" s="17">
        <v>7</v>
      </c>
      <c r="AC10" s="22">
        <v>0</v>
      </c>
      <c r="AD10" s="23">
        <f t="shared" si="5"/>
        <v>50</v>
      </c>
      <c r="AE10" s="17">
        <v>0</v>
      </c>
      <c r="AF10" s="17">
        <v>0</v>
      </c>
      <c r="AG10" s="17">
        <v>0</v>
      </c>
      <c r="AH10" s="17">
        <v>0</v>
      </c>
      <c r="AI10" s="14" t="s">
        <v>44</v>
      </c>
    </row>
    <row r="11" spans="1:35" ht="16.5" customHeight="1">
      <c r="A11">
        <v>941</v>
      </c>
      <c r="B11" s="12" t="str">
        <f t="shared" si="0"/>
        <v>OverStock</v>
      </c>
      <c r="C11" s="13" t="s">
        <v>125</v>
      </c>
      <c r="D11" s="14" t="s">
        <v>46</v>
      </c>
      <c r="E11" s="15">
        <f t="shared" si="1"/>
        <v>74.400000000000006</v>
      </c>
      <c r="F11" s="16" t="str">
        <f t="shared" si="2"/>
        <v>--</v>
      </c>
      <c r="G11" s="16">
        <f t="shared" si="3"/>
        <v>50.5</v>
      </c>
      <c r="H11" s="16" t="str">
        <f t="shared" si="4"/>
        <v>--</v>
      </c>
      <c r="I11" s="25" t="str">
        <f>IFERROR(VLOOKUP(C11,#REF!,8,FALSE),"")</f>
        <v/>
      </c>
      <c r="J11" s="17">
        <v>56000</v>
      </c>
      <c r="K11" s="17">
        <v>47000</v>
      </c>
      <c r="L11" s="25" t="str">
        <f>IFERROR(VLOOKUP(C11,#REF!,11,FALSE),"")</f>
        <v/>
      </c>
      <c r="M11" s="17">
        <v>82414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79000</v>
      </c>
      <c r="U11" s="17">
        <v>1000</v>
      </c>
      <c r="V11" s="17">
        <v>2414</v>
      </c>
      <c r="W11" s="17">
        <v>0</v>
      </c>
      <c r="X11" s="20">
        <v>138414</v>
      </c>
      <c r="Y11" s="16">
        <v>349.7</v>
      </c>
      <c r="Z11" s="21" t="s">
        <v>39</v>
      </c>
      <c r="AA11" s="20">
        <v>1108</v>
      </c>
      <c r="AB11" s="17" t="s">
        <v>39</v>
      </c>
      <c r="AC11" s="22" t="s">
        <v>43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44</v>
      </c>
    </row>
    <row r="12" spans="1:35" ht="16.5" customHeight="1">
      <c r="A12">
        <v>942</v>
      </c>
      <c r="B12" s="12" t="str">
        <f t="shared" si="0"/>
        <v>OverStock</v>
      </c>
      <c r="C12" s="13" t="s">
        <v>49</v>
      </c>
      <c r="D12" s="14" t="s">
        <v>46</v>
      </c>
      <c r="E12" s="15">
        <f t="shared" si="1"/>
        <v>32.700000000000003</v>
      </c>
      <c r="F12" s="16">
        <f t="shared" si="2"/>
        <v>25.9</v>
      </c>
      <c r="G12" s="16">
        <f t="shared" si="3"/>
        <v>41.7</v>
      </c>
      <c r="H12" s="16">
        <f t="shared" si="4"/>
        <v>33.1</v>
      </c>
      <c r="I12" s="25" t="str">
        <f>IFERROR(VLOOKUP(C12,#REF!,8,FALSE),"")</f>
        <v/>
      </c>
      <c r="J12" s="17">
        <v>2190000</v>
      </c>
      <c r="K12" s="17">
        <v>825000</v>
      </c>
      <c r="L12" s="25" t="str">
        <f>IFERROR(VLOOKUP(C12,#REF!,11,FALSE),"")</f>
        <v/>
      </c>
      <c r="M12" s="17">
        <v>1714507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1251000</v>
      </c>
      <c r="U12" s="17">
        <v>96000</v>
      </c>
      <c r="V12" s="17">
        <v>367507</v>
      </c>
      <c r="W12" s="17">
        <v>0</v>
      </c>
      <c r="X12" s="20">
        <v>3904507</v>
      </c>
      <c r="Y12" s="16">
        <v>310.60000000000002</v>
      </c>
      <c r="Z12" s="21">
        <v>246.1</v>
      </c>
      <c r="AA12" s="20">
        <v>52476</v>
      </c>
      <c r="AB12" s="17">
        <v>66245</v>
      </c>
      <c r="AC12" s="22">
        <v>1.3</v>
      </c>
      <c r="AD12" s="23">
        <f t="shared" si="5"/>
        <v>100</v>
      </c>
      <c r="AE12" s="17">
        <v>259340</v>
      </c>
      <c r="AF12" s="17">
        <v>336872</v>
      </c>
      <c r="AG12" s="17">
        <v>85772</v>
      </c>
      <c r="AH12" s="17">
        <v>0</v>
      </c>
      <c r="AI12" s="14" t="s">
        <v>44</v>
      </c>
    </row>
    <row r="13" spans="1:35" ht="16.5" customHeight="1">
      <c r="A13">
        <v>8775</v>
      </c>
      <c r="B13" s="12" t="str">
        <f t="shared" si="0"/>
        <v>OverStock</v>
      </c>
      <c r="C13" s="13" t="s">
        <v>123</v>
      </c>
      <c r="D13" s="14" t="s">
        <v>46</v>
      </c>
      <c r="E13" s="15">
        <f t="shared" si="1"/>
        <v>14.5</v>
      </c>
      <c r="F13" s="16" t="str">
        <f t="shared" si="2"/>
        <v>--</v>
      </c>
      <c r="G13" s="16">
        <f t="shared" si="3"/>
        <v>39.200000000000003</v>
      </c>
      <c r="H13" s="16" t="str">
        <f t="shared" si="4"/>
        <v>--</v>
      </c>
      <c r="I13" s="25" t="str">
        <f>IFERROR(VLOOKUP(C13,#REF!,8,FALSE),"")</f>
        <v/>
      </c>
      <c r="J13" s="17">
        <v>299000</v>
      </c>
      <c r="K13" s="17">
        <v>123000</v>
      </c>
      <c r="L13" s="25" t="str">
        <f>IFERROR(VLOOKUP(C13,#REF!,11,FALSE),"")</f>
        <v/>
      </c>
      <c r="M13" s="17">
        <v>110774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64400</v>
      </c>
      <c r="U13" s="17">
        <v>12000</v>
      </c>
      <c r="V13" s="17">
        <v>34374</v>
      </c>
      <c r="W13" s="17">
        <v>0</v>
      </c>
      <c r="X13" s="20">
        <v>409774</v>
      </c>
      <c r="Y13" s="16">
        <v>85.2</v>
      </c>
      <c r="Z13" s="21" t="s">
        <v>39</v>
      </c>
      <c r="AA13" s="20">
        <v>7626</v>
      </c>
      <c r="AB13" s="17" t="s">
        <v>39</v>
      </c>
      <c r="AC13" s="22" t="s">
        <v>43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44</v>
      </c>
    </row>
    <row r="14" spans="1:35" ht="16.5" customHeight="1">
      <c r="A14">
        <v>3364</v>
      </c>
      <c r="B14" s="12" t="str">
        <f t="shared" si="0"/>
        <v>OverStock</v>
      </c>
      <c r="C14" s="13" t="s">
        <v>216</v>
      </c>
      <c r="D14" s="14" t="s">
        <v>146</v>
      </c>
      <c r="E14" s="15">
        <f t="shared" si="1"/>
        <v>9</v>
      </c>
      <c r="F14" s="16" t="str">
        <f t="shared" si="2"/>
        <v>--</v>
      </c>
      <c r="G14" s="16">
        <f t="shared" si="3"/>
        <v>21.9</v>
      </c>
      <c r="H14" s="16" t="str">
        <f t="shared" si="4"/>
        <v>--</v>
      </c>
      <c r="I14" s="25" t="str">
        <f>IFERROR(VLOOKUP(C14,#REF!,8,FALSE),"")</f>
        <v/>
      </c>
      <c r="J14" s="17">
        <v>870000</v>
      </c>
      <c r="K14" s="17">
        <v>390000</v>
      </c>
      <c r="L14" s="25" t="str">
        <f>IFERROR(VLOOKUP(C14,#REF!,11,FALSE),"")</f>
        <v/>
      </c>
      <c r="M14" s="17">
        <v>357280</v>
      </c>
      <c r="N14" s="18" t="s">
        <v>147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117000</v>
      </c>
      <c r="U14" s="17">
        <v>0</v>
      </c>
      <c r="V14" s="17">
        <v>240280</v>
      </c>
      <c r="W14" s="17">
        <v>0</v>
      </c>
      <c r="X14" s="20">
        <v>1227280</v>
      </c>
      <c r="Y14" s="16">
        <v>31</v>
      </c>
      <c r="Z14" s="21" t="s">
        <v>39</v>
      </c>
      <c r="AA14" s="20">
        <v>39637</v>
      </c>
      <c r="AB14" s="17" t="s">
        <v>39</v>
      </c>
      <c r="AC14" s="22" t="s">
        <v>43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44</v>
      </c>
    </row>
    <row r="15" spans="1:35" ht="16.5" customHeight="1">
      <c r="A15">
        <v>5131</v>
      </c>
      <c r="B15" s="12" t="str">
        <f t="shared" si="0"/>
        <v>OverStock</v>
      </c>
      <c r="C15" s="13" t="s">
        <v>95</v>
      </c>
      <c r="D15" s="14" t="s">
        <v>46</v>
      </c>
      <c r="E15" s="15">
        <f t="shared" si="1"/>
        <v>295.2</v>
      </c>
      <c r="F15" s="16" t="str">
        <f t="shared" si="2"/>
        <v>--</v>
      </c>
      <c r="G15" s="16">
        <f t="shared" si="3"/>
        <v>493</v>
      </c>
      <c r="H15" s="16" t="str">
        <f t="shared" si="4"/>
        <v>--</v>
      </c>
      <c r="I15" s="25" t="str">
        <f>IFERROR(VLOOKUP(C15,#REF!,8,FALSE),"")</f>
        <v/>
      </c>
      <c r="J15" s="17">
        <v>563500</v>
      </c>
      <c r="K15" s="17">
        <v>143500</v>
      </c>
      <c r="L15" s="25" t="str">
        <f>IFERROR(VLOOKUP(C15,#REF!,11,FALSE),"")</f>
        <v/>
      </c>
      <c r="M15" s="17">
        <v>337394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311500</v>
      </c>
      <c r="U15" s="17">
        <v>0</v>
      </c>
      <c r="V15" s="17">
        <v>25894</v>
      </c>
      <c r="W15" s="17">
        <v>0</v>
      </c>
      <c r="X15" s="20">
        <v>900894</v>
      </c>
      <c r="Y15" s="16">
        <v>788.2</v>
      </c>
      <c r="Z15" s="21" t="s">
        <v>39</v>
      </c>
      <c r="AA15" s="20">
        <v>1143</v>
      </c>
      <c r="AB15" s="17" t="s">
        <v>39</v>
      </c>
      <c r="AC15" s="22" t="s">
        <v>43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44</v>
      </c>
    </row>
    <row r="16" spans="1:35" ht="16.5" customHeight="1">
      <c r="A16">
        <v>945</v>
      </c>
      <c r="B16" s="12" t="str">
        <f t="shared" si="0"/>
        <v>OverStock</v>
      </c>
      <c r="C16" s="13" t="s">
        <v>77</v>
      </c>
      <c r="D16" s="14" t="s">
        <v>46</v>
      </c>
      <c r="E16" s="15">
        <f t="shared" si="1"/>
        <v>130.9</v>
      </c>
      <c r="F16" s="16">
        <f t="shared" si="2"/>
        <v>175.6</v>
      </c>
      <c r="G16" s="16">
        <f t="shared" si="3"/>
        <v>62.3</v>
      </c>
      <c r="H16" s="16">
        <f t="shared" si="4"/>
        <v>83.5</v>
      </c>
      <c r="I16" s="25" t="str">
        <f>IFERROR(VLOOKUP(C16,#REF!,8,FALSE),"")</f>
        <v/>
      </c>
      <c r="J16" s="17">
        <v>56800</v>
      </c>
      <c r="K16" s="17">
        <v>52000</v>
      </c>
      <c r="L16" s="25" t="str">
        <f>IFERROR(VLOOKUP(C16,#REF!,11,FALSE),"")</f>
        <v/>
      </c>
      <c r="M16" s="17">
        <v>119375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96000</v>
      </c>
      <c r="U16" s="17">
        <v>6400</v>
      </c>
      <c r="V16" s="17">
        <v>16975</v>
      </c>
      <c r="W16" s="17">
        <v>0</v>
      </c>
      <c r="X16" s="20">
        <v>176175</v>
      </c>
      <c r="Y16" s="16">
        <v>341.4</v>
      </c>
      <c r="Z16" s="21">
        <v>457.9</v>
      </c>
      <c r="AA16" s="20">
        <v>912</v>
      </c>
      <c r="AB16" s="17">
        <v>680</v>
      </c>
      <c r="AC16" s="22">
        <v>0.7</v>
      </c>
      <c r="AD16" s="23">
        <f t="shared" si="5"/>
        <v>100</v>
      </c>
      <c r="AE16" s="17">
        <v>1188</v>
      </c>
      <c r="AF16" s="17">
        <v>4932</v>
      </c>
      <c r="AG16" s="17">
        <v>2160</v>
      </c>
      <c r="AH16" s="17">
        <v>0</v>
      </c>
      <c r="AI16" s="14" t="s">
        <v>44</v>
      </c>
    </row>
    <row r="17" spans="1:35" ht="16.5" customHeight="1">
      <c r="A17">
        <v>946</v>
      </c>
      <c r="B17" s="12" t="str">
        <f t="shared" si="0"/>
        <v>OverStock</v>
      </c>
      <c r="C17" s="13" t="s">
        <v>254</v>
      </c>
      <c r="D17" s="14" t="s">
        <v>146</v>
      </c>
      <c r="E17" s="15">
        <f t="shared" si="1"/>
        <v>15.9</v>
      </c>
      <c r="F17" s="16">
        <f t="shared" si="2"/>
        <v>27</v>
      </c>
      <c r="G17" s="16">
        <f t="shared" si="3"/>
        <v>14.8</v>
      </c>
      <c r="H17" s="16">
        <f t="shared" si="4"/>
        <v>25.2</v>
      </c>
      <c r="I17" s="25" t="str">
        <f>IFERROR(VLOOKUP(C17,#REF!,8,FALSE),"")</f>
        <v/>
      </c>
      <c r="J17" s="17">
        <v>150000</v>
      </c>
      <c r="K17" s="17">
        <v>70000</v>
      </c>
      <c r="L17" s="25" t="str">
        <f>IFERROR(VLOOKUP(C17,#REF!,11,FALSE),"")</f>
        <v/>
      </c>
      <c r="M17" s="17">
        <v>160795</v>
      </c>
      <c r="N17" s="18" t="s">
        <v>147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142700</v>
      </c>
      <c r="U17" s="17">
        <v>0</v>
      </c>
      <c r="V17" s="17">
        <v>18095</v>
      </c>
      <c r="W17" s="17">
        <v>0</v>
      </c>
      <c r="X17" s="20">
        <v>310795</v>
      </c>
      <c r="Y17" s="16">
        <v>30.7</v>
      </c>
      <c r="Z17" s="21">
        <v>52.2</v>
      </c>
      <c r="AA17" s="20">
        <v>10122</v>
      </c>
      <c r="AB17" s="17">
        <v>5954</v>
      </c>
      <c r="AC17" s="22">
        <v>0.6</v>
      </c>
      <c r="AD17" s="23">
        <f t="shared" si="5"/>
        <v>100</v>
      </c>
      <c r="AE17" s="17">
        <v>23310</v>
      </c>
      <c r="AF17" s="17">
        <v>30000</v>
      </c>
      <c r="AG17" s="17">
        <v>40000</v>
      </c>
      <c r="AH17" s="17">
        <v>30000</v>
      </c>
      <c r="AI17" s="14" t="s">
        <v>44</v>
      </c>
    </row>
    <row r="18" spans="1:35" ht="16.5" customHeight="1">
      <c r="A18">
        <v>947</v>
      </c>
      <c r="B18" s="12" t="str">
        <f t="shared" si="0"/>
        <v>FCST</v>
      </c>
      <c r="C18" s="13" t="s">
        <v>148</v>
      </c>
      <c r="D18" s="14" t="s">
        <v>146</v>
      </c>
      <c r="E18" s="15" t="str">
        <f t="shared" si="1"/>
        <v>前八週無拉料</v>
      </c>
      <c r="F18" s="16">
        <f t="shared" si="2"/>
        <v>22.7</v>
      </c>
      <c r="G18" s="16" t="str">
        <f t="shared" si="3"/>
        <v>--</v>
      </c>
      <c r="H18" s="16">
        <f t="shared" si="4"/>
        <v>19.8</v>
      </c>
      <c r="I18" s="25" t="str">
        <f>IFERROR(VLOOKUP(C18,#REF!,8,FALSE),"")</f>
        <v/>
      </c>
      <c r="J18" s="17">
        <v>50000</v>
      </c>
      <c r="K18" s="17">
        <v>50000</v>
      </c>
      <c r="L18" s="25" t="str">
        <f>IFERROR(VLOOKUP(C18,#REF!,11,FALSE),"")</f>
        <v/>
      </c>
      <c r="M18" s="17">
        <v>57500</v>
      </c>
      <c r="N18" s="18" t="s">
        <v>147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57500</v>
      </c>
      <c r="U18" s="17">
        <v>0</v>
      </c>
      <c r="V18" s="17">
        <v>0</v>
      </c>
      <c r="W18" s="17">
        <v>0</v>
      </c>
      <c r="X18" s="20">
        <v>107500</v>
      </c>
      <c r="Y18" s="16" t="s">
        <v>39</v>
      </c>
      <c r="Z18" s="21">
        <v>42.5</v>
      </c>
      <c r="AA18" s="20">
        <v>0</v>
      </c>
      <c r="AB18" s="17">
        <v>2530</v>
      </c>
      <c r="AC18" s="22" t="s">
        <v>55</v>
      </c>
      <c r="AD18" s="23" t="str">
        <f t="shared" si="5"/>
        <v>F</v>
      </c>
      <c r="AE18" s="17">
        <v>5836</v>
      </c>
      <c r="AF18" s="17">
        <v>16936</v>
      </c>
      <c r="AG18" s="17">
        <v>17800</v>
      </c>
      <c r="AH18" s="17">
        <v>15000</v>
      </c>
      <c r="AI18" s="14" t="s">
        <v>44</v>
      </c>
    </row>
    <row r="19" spans="1:35" ht="16.5" customHeight="1">
      <c r="A19">
        <v>948</v>
      </c>
      <c r="B19" s="12" t="str">
        <f t="shared" si="0"/>
        <v>OverStock</v>
      </c>
      <c r="C19" s="13" t="s">
        <v>99</v>
      </c>
      <c r="D19" s="14" t="s">
        <v>46</v>
      </c>
      <c r="E19" s="15">
        <f t="shared" si="1"/>
        <v>25.1</v>
      </c>
      <c r="F19" s="16">
        <f t="shared" si="2"/>
        <v>12</v>
      </c>
      <c r="G19" s="16">
        <f t="shared" si="3"/>
        <v>34.700000000000003</v>
      </c>
      <c r="H19" s="16">
        <f t="shared" si="4"/>
        <v>16.600000000000001</v>
      </c>
      <c r="I19" s="25" t="str">
        <f>IFERROR(VLOOKUP(C19,#REF!,8,FALSE),"")</f>
        <v/>
      </c>
      <c r="J19" s="17">
        <v>75000</v>
      </c>
      <c r="K19" s="17">
        <v>45000</v>
      </c>
      <c r="L19" s="25" t="str">
        <f>IFERROR(VLOOKUP(C19,#REF!,11,FALSE),"")</f>
        <v/>
      </c>
      <c r="M19" s="17">
        <v>54227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30000</v>
      </c>
      <c r="U19" s="17">
        <v>0</v>
      </c>
      <c r="V19" s="17">
        <v>24227</v>
      </c>
      <c r="W19" s="17">
        <v>0</v>
      </c>
      <c r="X19" s="20">
        <v>129227</v>
      </c>
      <c r="Y19" s="16">
        <v>368.9</v>
      </c>
      <c r="Z19" s="21">
        <v>176.3</v>
      </c>
      <c r="AA19" s="20">
        <v>2164</v>
      </c>
      <c r="AB19" s="17">
        <v>4527</v>
      </c>
      <c r="AC19" s="22">
        <v>2.1</v>
      </c>
      <c r="AD19" s="23">
        <f t="shared" si="5"/>
        <v>150</v>
      </c>
      <c r="AE19" s="17">
        <v>14300</v>
      </c>
      <c r="AF19" s="17">
        <v>25200</v>
      </c>
      <c r="AG19" s="17">
        <v>0</v>
      </c>
      <c r="AH19" s="17">
        <v>0</v>
      </c>
      <c r="AI19" s="14" t="s">
        <v>44</v>
      </c>
    </row>
    <row r="20" spans="1:35" ht="16.5" customHeight="1">
      <c r="A20">
        <v>1103</v>
      </c>
      <c r="B20" s="12" t="str">
        <f t="shared" si="0"/>
        <v>OverStock</v>
      </c>
      <c r="C20" s="13" t="s">
        <v>209</v>
      </c>
      <c r="D20" s="14" t="s">
        <v>146</v>
      </c>
      <c r="E20" s="15">
        <f t="shared" si="1"/>
        <v>13.2</v>
      </c>
      <c r="F20" s="16" t="str">
        <f t="shared" si="2"/>
        <v>--</v>
      </c>
      <c r="G20" s="16">
        <f t="shared" si="3"/>
        <v>11.1</v>
      </c>
      <c r="H20" s="16" t="str">
        <f t="shared" si="4"/>
        <v>--</v>
      </c>
      <c r="I20" s="25" t="str">
        <f>IFERROR(VLOOKUP(C20,#REF!,8,FALSE),"")</f>
        <v/>
      </c>
      <c r="J20" s="17">
        <v>80000</v>
      </c>
      <c r="K20" s="17">
        <v>80000</v>
      </c>
      <c r="L20" s="25" t="str">
        <f>IFERROR(VLOOKUP(C20,#REF!,11,FALSE),"")</f>
        <v/>
      </c>
      <c r="M20" s="17">
        <v>95000</v>
      </c>
      <c r="N20" s="18" t="s">
        <v>147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60000</v>
      </c>
      <c r="U20" s="17">
        <v>0</v>
      </c>
      <c r="V20" s="17">
        <v>35000</v>
      </c>
      <c r="W20" s="17">
        <v>0</v>
      </c>
      <c r="X20" s="20">
        <v>175000</v>
      </c>
      <c r="Y20" s="16">
        <v>24.3</v>
      </c>
      <c r="Z20" s="21" t="s">
        <v>39</v>
      </c>
      <c r="AA20" s="20">
        <v>7199</v>
      </c>
      <c r="AB20" s="17" t="s">
        <v>39</v>
      </c>
      <c r="AC20" s="22" t="s">
        <v>43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44</v>
      </c>
    </row>
    <row r="21" spans="1:35" ht="16.5" customHeight="1">
      <c r="A21">
        <v>949</v>
      </c>
      <c r="B21" s="12" t="str">
        <f t="shared" si="0"/>
        <v>ZeroZero</v>
      </c>
      <c r="C21" s="13" t="s">
        <v>159</v>
      </c>
      <c r="D21" s="14" t="s">
        <v>156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12500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12500</v>
      </c>
      <c r="U21" s="17">
        <v>0</v>
      </c>
      <c r="V21" s="17">
        <v>0</v>
      </c>
      <c r="W21" s="17">
        <v>0</v>
      </c>
      <c r="X21" s="20">
        <v>12500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43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44</v>
      </c>
    </row>
    <row r="22" spans="1:35" ht="16.5" customHeight="1">
      <c r="A22">
        <v>4478</v>
      </c>
      <c r="B22" s="12" t="str">
        <f t="shared" si="0"/>
        <v>OverStock</v>
      </c>
      <c r="C22" s="13" t="s">
        <v>120</v>
      </c>
      <c r="D22" s="14" t="s">
        <v>46</v>
      </c>
      <c r="E22" s="15">
        <f t="shared" si="1"/>
        <v>58.7</v>
      </c>
      <c r="F22" s="16" t="str">
        <f t="shared" si="2"/>
        <v>--</v>
      </c>
      <c r="G22" s="16">
        <f t="shared" si="3"/>
        <v>64</v>
      </c>
      <c r="H22" s="16" t="str">
        <f t="shared" si="4"/>
        <v>--</v>
      </c>
      <c r="I22" s="25" t="str">
        <f>IFERROR(VLOOKUP(C22,#REF!,8,FALSE),"")</f>
        <v/>
      </c>
      <c r="J22" s="17">
        <v>72000</v>
      </c>
      <c r="K22" s="17">
        <v>72000</v>
      </c>
      <c r="L22" s="25" t="str">
        <f>IFERROR(VLOOKUP(C22,#REF!,11,FALSE),"")</f>
        <v/>
      </c>
      <c r="M22" s="17">
        <v>66000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66000</v>
      </c>
      <c r="U22" s="17">
        <v>0</v>
      </c>
      <c r="V22" s="17">
        <v>0</v>
      </c>
      <c r="W22" s="17">
        <v>0</v>
      </c>
      <c r="X22" s="20">
        <v>138000</v>
      </c>
      <c r="Y22" s="16">
        <v>149.30000000000001</v>
      </c>
      <c r="Z22" s="21" t="s">
        <v>39</v>
      </c>
      <c r="AA22" s="20">
        <v>1125</v>
      </c>
      <c r="AB22" s="17" t="s">
        <v>39</v>
      </c>
      <c r="AC22" s="22" t="s">
        <v>43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44</v>
      </c>
    </row>
    <row r="23" spans="1:35" ht="16.5" customHeight="1">
      <c r="A23">
        <v>950</v>
      </c>
      <c r="B23" s="12" t="str">
        <f t="shared" si="0"/>
        <v>OverStock</v>
      </c>
      <c r="C23" s="13" t="s">
        <v>122</v>
      </c>
      <c r="D23" s="14" t="s">
        <v>46</v>
      </c>
      <c r="E23" s="15">
        <f t="shared" si="1"/>
        <v>38.299999999999997</v>
      </c>
      <c r="F23" s="16">
        <f t="shared" si="2"/>
        <v>79.5</v>
      </c>
      <c r="G23" s="16">
        <f t="shared" si="3"/>
        <v>8.5</v>
      </c>
      <c r="H23" s="16">
        <f t="shared" si="4"/>
        <v>17.7</v>
      </c>
      <c r="I23" s="25" t="str">
        <f>IFERROR(VLOOKUP(C23,#REF!,8,FALSE),"")</f>
        <v/>
      </c>
      <c r="J23" s="17">
        <v>6000</v>
      </c>
      <c r="K23" s="17">
        <v>5000</v>
      </c>
      <c r="L23" s="25" t="str">
        <f>IFERROR(VLOOKUP(C23,#REF!,11,FALSE),"")</f>
        <v/>
      </c>
      <c r="M23" s="17">
        <v>26947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23000</v>
      </c>
      <c r="U23" s="17">
        <v>0</v>
      </c>
      <c r="V23" s="17">
        <v>3947</v>
      </c>
      <c r="W23" s="17">
        <v>0</v>
      </c>
      <c r="X23" s="20">
        <v>32947</v>
      </c>
      <c r="Y23" s="16">
        <v>132.19999999999999</v>
      </c>
      <c r="Z23" s="21">
        <v>274.2</v>
      </c>
      <c r="AA23" s="20">
        <v>703</v>
      </c>
      <c r="AB23" s="17">
        <v>339</v>
      </c>
      <c r="AC23" s="22">
        <v>0.5</v>
      </c>
      <c r="AD23" s="23">
        <f t="shared" si="5"/>
        <v>100</v>
      </c>
      <c r="AE23" s="17">
        <v>1800</v>
      </c>
      <c r="AF23" s="17">
        <v>1250</v>
      </c>
      <c r="AG23" s="17">
        <v>0</v>
      </c>
      <c r="AH23" s="17">
        <v>1800</v>
      </c>
      <c r="AI23" s="14" t="s">
        <v>44</v>
      </c>
    </row>
    <row r="24" spans="1:35" ht="16.5" customHeight="1">
      <c r="A24">
        <v>951</v>
      </c>
      <c r="B24" s="12" t="str">
        <f t="shared" si="0"/>
        <v>OverStock</v>
      </c>
      <c r="C24" s="13" t="s">
        <v>108</v>
      </c>
      <c r="D24" s="14" t="s">
        <v>46</v>
      </c>
      <c r="E24" s="15">
        <f t="shared" si="1"/>
        <v>111.2</v>
      </c>
      <c r="F24" s="16" t="str">
        <f t="shared" si="2"/>
        <v>--</v>
      </c>
      <c r="G24" s="16">
        <f t="shared" si="3"/>
        <v>24</v>
      </c>
      <c r="H24" s="16" t="str">
        <f t="shared" si="4"/>
        <v>--</v>
      </c>
      <c r="I24" s="25" t="str">
        <f>IFERROR(VLOOKUP(C24,#REF!,8,FALSE),"")</f>
        <v/>
      </c>
      <c r="J24" s="17">
        <v>9000</v>
      </c>
      <c r="K24" s="17">
        <v>9000</v>
      </c>
      <c r="L24" s="25" t="str">
        <f>IFERROR(VLOOKUP(C24,#REF!,11,FALSE),"")</f>
        <v/>
      </c>
      <c r="M24" s="17">
        <v>41706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39000</v>
      </c>
      <c r="U24" s="17">
        <v>0</v>
      </c>
      <c r="V24" s="17">
        <v>2706</v>
      </c>
      <c r="W24" s="17">
        <v>0</v>
      </c>
      <c r="X24" s="20">
        <v>50706</v>
      </c>
      <c r="Y24" s="16">
        <v>375.2</v>
      </c>
      <c r="Z24" s="21" t="s">
        <v>39</v>
      </c>
      <c r="AA24" s="20">
        <v>375</v>
      </c>
      <c r="AB24" s="17">
        <v>0</v>
      </c>
      <c r="AC24" s="22" t="s">
        <v>43</v>
      </c>
      <c r="AD24" s="23" t="str">
        <f t="shared" si="5"/>
        <v>E</v>
      </c>
      <c r="AE24" s="17">
        <v>0</v>
      </c>
      <c r="AF24" s="17">
        <v>0</v>
      </c>
      <c r="AG24" s="17">
        <v>0</v>
      </c>
      <c r="AH24" s="17">
        <v>0</v>
      </c>
      <c r="AI24" s="14" t="s">
        <v>44</v>
      </c>
    </row>
    <row r="25" spans="1:35" ht="16.5" customHeight="1">
      <c r="A25">
        <v>8177</v>
      </c>
      <c r="B25" s="12" t="str">
        <f t="shared" si="0"/>
        <v>OverStock</v>
      </c>
      <c r="C25" s="13" t="s">
        <v>57</v>
      </c>
      <c r="D25" s="14" t="s">
        <v>46</v>
      </c>
      <c r="E25" s="15">
        <f t="shared" si="1"/>
        <v>2260.1</v>
      </c>
      <c r="F25" s="16" t="str">
        <f t="shared" si="2"/>
        <v>--</v>
      </c>
      <c r="G25" s="16">
        <f t="shared" si="3"/>
        <v>4000</v>
      </c>
      <c r="H25" s="16" t="str">
        <f t="shared" si="4"/>
        <v>--</v>
      </c>
      <c r="I25" s="25" t="str">
        <f>IFERROR(VLOOKUP(C25,#REF!,8,FALSE),"")</f>
        <v/>
      </c>
      <c r="J25" s="17">
        <v>168000</v>
      </c>
      <c r="K25" s="17">
        <v>168000</v>
      </c>
      <c r="L25" s="25" t="str">
        <f>IFERROR(VLOOKUP(C25,#REF!,11,FALSE),"")</f>
        <v/>
      </c>
      <c r="M25" s="17">
        <v>94923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93000</v>
      </c>
      <c r="U25" s="17">
        <v>0</v>
      </c>
      <c r="V25" s="17">
        <v>1923</v>
      </c>
      <c r="W25" s="17">
        <v>0</v>
      </c>
      <c r="X25" s="20">
        <v>262923</v>
      </c>
      <c r="Y25" s="16">
        <v>38760.1</v>
      </c>
      <c r="Z25" s="21" t="s">
        <v>39</v>
      </c>
      <c r="AA25" s="20">
        <v>42</v>
      </c>
      <c r="AB25" s="17" t="s">
        <v>39</v>
      </c>
      <c r="AC25" s="22" t="s">
        <v>43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4272</v>
      </c>
      <c r="B26" s="12" t="str">
        <f t="shared" si="0"/>
        <v>OverStock</v>
      </c>
      <c r="C26" s="13" t="s">
        <v>138</v>
      </c>
      <c r="D26" s="14" t="s">
        <v>139</v>
      </c>
      <c r="E26" s="15">
        <f t="shared" si="1"/>
        <v>21.4</v>
      </c>
      <c r="F26" s="16">
        <f t="shared" si="2"/>
        <v>11.9</v>
      </c>
      <c r="G26" s="16">
        <f t="shared" si="3"/>
        <v>17.3</v>
      </c>
      <c r="H26" s="16">
        <f t="shared" si="4"/>
        <v>9.6</v>
      </c>
      <c r="I26" s="25" t="str">
        <f>IFERROR(VLOOKUP(C26,#REF!,8,FALSE),"")</f>
        <v/>
      </c>
      <c r="J26" s="17">
        <v>150000</v>
      </c>
      <c r="K26" s="17">
        <v>0</v>
      </c>
      <c r="L26" s="25" t="str">
        <f>IFERROR(VLOOKUP(C26,#REF!,11,FALSE),"")</f>
        <v/>
      </c>
      <c r="M26" s="17">
        <v>186295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162000</v>
      </c>
      <c r="U26" s="17">
        <v>0</v>
      </c>
      <c r="V26" s="17">
        <v>24295</v>
      </c>
      <c r="W26" s="17">
        <v>0</v>
      </c>
      <c r="X26" s="20">
        <v>336295</v>
      </c>
      <c r="Y26" s="16">
        <v>38.700000000000003</v>
      </c>
      <c r="Z26" s="21">
        <v>21.4</v>
      </c>
      <c r="AA26" s="20">
        <v>8691</v>
      </c>
      <c r="AB26" s="17">
        <v>15700</v>
      </c>
      <c r="AC26" s="22">
        <v>1.8</v>
      </c>
      <c r="AD26" s="23">
        <f t="shared" si="5"/>
        <v>100</v>
      </c>
      <c r="AE26" s="17">
        <v>30149</v>
      </c>
      <c r="AF26" s="17">
        <v>60898</v>
      </c>
      <c r="AG26" s="17">
        <v>68596</v>
      </c>
      <c r="AH26" s="17">
        <v>55624</v>
      </c>
      <c r="AI26" s="14" t="s">
        <v>44</v>
      </c>
    </row>
    <row r="27" spans="1:35" ht="16.5" customHeight="1">
      <c r="A27">
        <v>5491</v>
      </c>
      <c r="B27" s="12" t="str">
        <f t="shared" si="0"/>
        <v>OverStock</v>
      </c>
      <c r="C27" s="13" t="s">
        <v>232</v>
      </c>
      <c r="D27" s="14" t="s">
        <v>146</v>
      </c>
      <c r="E27" s="15">
        <f t="shared" si="1"/>
        <v>33.4</v>
      </c>
      <c r="F27" s="16" t="str">
        <f t="shared" si="2"/>
        <v>--</v>
      </c>
      <c r="G27" s="16">
        <f t="shared" si="3"/>
        <v>38.799999999999997</v>
      </c>
      <c r="H27" s="16" t="str">
        <f t="shared" si="4"/>
        <v>--</v>
      </c>
      <c r="I27" s="25" t="str">
        <f>IFERROR(VLOOKUP(C27,#REF!,8,FALSE),"")</f>
        <v/>
      </c>
      <c r="J27" s="17">
        <v>30000</v>
      </c>
      <c r="K27" s="17">
        <v>30000</v>
      </c>
      <c r="L27" s="25" t="str">
        <f>IFERROR(VLOOKUP(C27,#REF!,11,FALSE),"")</f>
        <v/>
      </c>
      <c r="M27" s="17">
        <v>25840</v>
      </c>
      <c r="N27" s="18" t="s">
        <v>147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14800</v>
      </c>
      <c r="U27" s="17">
        <v>0</v>
      </c>
      <c r="V27" s="17">
        <v>11040</v>
      </c>
      <c r="W27" s="17">
        <v>0</v>
      </c>
      <c r="X27" s="20">
        <v>55840</v>
      </c>
      <c r="Y27" s="16">
        <v>72.2</v>
      </c>
      <c r="Z27" s="21" t="s">
        <v>39</v>
      </c>
      <c r="AA27" s="20">
        <v>773</v>
      </c>
      <c r="AB27" s="17" t="s">
        <v>39</v>
      </c>
      <c r="AC27" s="22" t="s">
        <v>43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44</v>
      </c>
    </row>
    <row r="28" spans="1:35" ht="16.5" customHeight="1">
      <c r="A28">
        <v>953</v>
      </c>
      <c r="B28" s="12" t="str">
        <f t="shared" si="0"/>
        <v>OverStock</v>
      </c>
      <c r="C28" s="13" t="s">
        <v>145</v>
      </c>
      <c r="D28" s="14" t="s">
        <v>146</v>
      </c>
      <c r="E28" s="15">
        <f t="shared" si="1"/>
        <v>36</v>
      </c>
      <c r="F28" s="16">
        <f t="shared" si="2"/>
        <v>52.8</v>
      </c>
      <c r="G28" s="16">
        <f t="shared" si="3"/>
        <v>26.4</v>
      </c>
      <c r="H28" s="16">
        <f t="shared" si="4"/>
        <v>38.700000000000003</v>
      </c>
      <c r="I28" s="25" t="str">
        <f>IFERROR(VLOOKUP(C28,#REF!,8,FALSE),"")</f>
        <v/>
      </c>
      <c r="J28" s="17">
        <v>15000</v>
      </c>
      <c r="K28" s="17">
        <v>15000</v>
      </c>
      <c r="L28" s="25" t="str">
        <f>IFERROR(VLOOKUP(C28,#REF!,11,FALSE),"")</f>
        <v/>
      </c>
      <c r="M28" s="17">
        <v>20503</v>
      </c>
      <c r="N28" s="18" t="s">
        <v>147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14900</v>
      </c>
      <c r="U28" s="17">
        <v>0</v>
      </c>
      <c r="V28" s="17">
        <v>5603</v>
      </c>
      <c r="W28" s="17">
        <v>0</v>
      </c>
      <c r="X28" s="20">
        <v>35503</v>
      </c>
      <c r="Y28" s="16">
        <v>62.4</v>
      </c>
      <c r="Z28" s="21">
        <v>91.5</v>
      </c>
      <c r="AA28" s="20">
        <v>569</v>
      </c>
      <c r="AB28" s="17">
        <v>388</v>
      </c>
      <c r="AC28" s="22">
        <v>0.7</v>
      </c>
      <c r="AD28" s="23">
        <f t="shared" si="5"/>
        <v>100</v>
      </c>
      <c r="AE28" s="17">
        <v>1050</v>
      </c>
      <c r="AF28" s="17">
        <v>1500</v>
      </c>
      <c r="AG28" s="17">
        <v>2200</v>
      </c>
      <c r="AH28" s="17">
        <v>4500</v>
      </c>
      <c r="AI28" s="14" t="s">
        <v>44</v>
      </c>
    </row>
    <row r="29" spans="1:35" ht="16.5" customHeight="1">
      <c r="A29">
        <v>5490</v>
      </c>
      <c r="B29" s="12" t="str">
        <f t="shared" si="0"/>
        <v>OverStock</v>
      </c>
      <c r="C29" s="13" t="s">
        <v>83</v>
      </c>
      <c r="D29" s="14" t="s">
        <v>46</v>
      </c>
      <c r="E29" s="15">
        <f t="shared" si="1"/>
        <v>36.299999999999997</v>
      </c>
      <c r="F29" s="16" t="str">
        <f t="shared" si="2"/>
        <v>--</v>
      </c>
      <c r="G29" s="16">
        <f t="shared" si="3"/>
        <v>8.6</v>
      </c>
      <c r="H29" s="16" t="str">
        <f t="shared" si="4"/>
        <v>--</v>
      </c>
      <c r="I29" s="25" t="str">
        <f>IFERROR(VLOOKUP(C29,#REF!,8,FALSE),"")</f>
        <v/>
      </c>
      <c r="J29" s="17">
        <v>35000</v>
      </c>
      <c r="K29" s="17">
        <v>27500</v>
      </c>
      <c r="L29" s="25" t="str">
        <f>IFERROR(VLOOKUP(C29,#REF!,11,FALSE),"")</f>
        <v/>
      </c>
      <c r="M29" s="17">
        <v>147849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114500</v>
      </c>
      <c r="U29" s="17">
        <v>7500</v>
      </c>
      <c r="V29" s="17">
        <v>25849</v>
      </c>
      <c r="W29" s="17">
        <v>0</v>
      </c>
      <c r="X29" s="20">
        <v>182849</v>
      </c>
      <c r="Y29" s="16">
        <v>54.7</v>
      </c>
      <c r="Z29" s="21" t="s">
        <v>39</v>
      </c>
      <c r="AA29" s="20">
        <v>4071</v>
      </c>
      <c r="AB29" s="17" t="s">
        <v>39</v>
      </c>
      <c r="AC29" s="22" t="s">
        <v>43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44</v>
      </c>
    </row>
    <row r="30" spans="1:35" ht="16.5" customHeight="1">
      <c r="A30">
        <v>4477</v>
      </c>
      <c r="B30" s="12" t="str">
        <f t="shared" si="0"/>
        <v>OverStock</v>
      </c>
      <c r="C30" s="13" t="s">
        <v>286</v>
      </c>
      <c r="D30" s="14" t="s">
        <v>146</v>
      </c>
      <c r="E30" s="15">
        <f t="shared" si="1"/>
        <v>18.2</v>
      </c>
      <c r="F30" s="16" t="str">
        <f t="shared" si="2"/>
        <v>--</v>
      </c>
      <c r="G30" s="16">
        <f t="shared" si="3"/>
        <v>24.8</v>
      </c>
      <c r="H30" s="16" t="str">
        <f t="shared" si="4"/>
        <v>--</v>
      </c>
      <c r="I30" s="25" t="str">
        <f>IFERROR(VLOOKUP(C30,#REF!,8,FALSE),"")</f>
        <v/>
      </c>
      <c r="J30" s="17">
        <v>25000</v>
      </c>
      <c r="K30" s="17">
        <v>25000</v>
      </c>
      <c r="L30" s="25" t="str">
        <f>IFERROR(VLOOKUP(C30,#REF!,11,FALSE),"")</f>
        <v/>
      </c>
      <c r="M30" s="17">
        <v>18372</v>
      </c>
      <c r="N30" s="18" t="s">
        <v>147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6000</v>
      </c>
      <c r="U30" s="17">
        <v>0</v>
      </c>
      <c r="V30" s="17">
        <v>12372</v>
      </c>
      <c r="W30" s="17">
        <v>0</v>
      </c>
      <c r="X30" s="20">
        <v>43372</v>
      </c>
      <c r="Y30" s="16">
        <v>43</v>
      </c>
      <c r="Z30" s="21" t="s">
        <v>39</v>
      </c>
      <c r="AA30" s="20">
        <v>1008</v>
      </c>
      <c r="AB30" s="17" t="s">
        <v>39</v>
      </c>
      <c r="AC30" s="22" t="s">
        <v>43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44</v>
      </c>
    </row>
    <row r="31" spans="1:35" ht="16.5" customHeight="1">
      <c r="A31">
        <v>3299</v>
      </c>
      <c r="B31" s="12" t="str">
        <f t="shared" si="0"/>
        <v>OverStock</v>
      </c>
      <c r="C31" s="13" t="s">
        <v>295</v>
      </c>
      <c r="D31" s="14" t="s">
        <v>146</v>
      </c>
      <c r="E31" s="15">
        <f t="shared" si="1"/>
        <v>10</v>
      </c>
      <c r="F31" s="16" t="str">
        <f t="shared" si="2"/>
        <v>--</v>
      </c>
      <c r="G31" s="16">
        <f t="shared" si="3"/>
        <v>25.5</v>
      </c>
      <c r="H31" s="16" t="str">
        <f t="shared" si="4"/>
        <v>--</v>
      </c>
      <c r="I31" s="25" t="str">
        <f>IFERROR(VLOOKUP(C31,#REF!,8,FALSE),"")</f>
        <v/>
      </c>
      <c r="J31" s="17">
        <v>50000</v>
      </c>
      <c r="K31" s="17">
        <v>30000</v>
      </c>
      <c r="L31" s="25" t="str">
        <f>IFERROR(VLOOKUP(C31,#REF!,11,FALSE),"")</f>
        <v/>
      </c>
      <c r="M31" s="17">
        <v>19557</v>
      </c>
      <c r="N31" s="18" t="s">
        <v>147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10000</v>
      </c>
      <c r="U31" s="17">
        <v>0</v>
      </c>
      <c r="V31" s="17">
        <v>9557</v>
      </c>
      <c r="W31" s="17">
        <v>0</v>
      </c>
      <c r="X31" s="20">
        <v>69557</v>
      </c>
      <c r="Y31" s="16">
        <v>35.4</v>
      </c>
      <c r="Z31" s="21" t="s">
        <v>39</v>
      </c>
      <c r="AA31" s="20">
        <v>1963</v>
      </c>
      <c r="AB31" s="17" t="s">
        <v>39</v>
      </c>
      <c r="AC31" s="22" t="s">
        <v>43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44</v>
      </c>
    </row>
    <row r="32" spans="1:35" ht="16.5" customHeight="1">
      <c r="A32">
        <v>956</v>
      </c>
      <c r="B32" s="12" t="str">
        <f t="shared" si="0"/>
        <v>OverStock</v>
      </c>
      <c r="C32" s="13" t="s">
        <v>274</v>
      </c>
      <c r="D32" s="14" t="s">
        <v>146</v>
      </c>
      <c r="E32" s="15">
        <f t="shared" si="1"/>
        <v>37.9</v>
      </c>
      <c r="F32" s="16" t="str">
        <f t="shared" si="2"/>
        <v>--</v>
      </c>
      <c r="G32" s="16">
        <f t="shared" si="3"/>
        <v>16.899999999999999</v>
      </c>
      <c r="H32" s="16" t="str">
        <f t="shared" si="4"/>
        <v>--</v>
      </c>
      <c r="I32" s="25" t="str">
        <f>IFERROR(VLOOKUP(C32,#REF!,8,FALSE),"")</f>
        <v/>
      </c>
      <c r="J32" s="17">
        <v>20000</v>
      </c>
      <c r="K32" s="17">
        <v>10000</v>
      </c>
      <c r="L32" s="25" t="str">
        <f>IFERROR(VLOOKUP(C32,#REF!,11,FALSE),"")</f>
        <v/>
      </c>
      <c r="M32" s="17">
        <v>44817</v>
      </c>
      <c r="N32" s="18" t="s">
        <v>147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35000</v>
      </c>
      <c r="U32" s="17">
        <v>0</v>
      </c>
      <c r="V32" s="17">
        <v>9817</v>
      </c>
      <c r="W32" s="17">
        <v>0</v>
      </c>
      <c r="X32" s="20">
        <v>64817</v>
      </c>
      <c r="Y32" s="16">
        <v>54.7</v>
      </c>
      <c r="Z32" s="21" t="s">
        <v>39</v>
      </c>
      <c r="AA32" s="20">
        <v>1184</v>
      </c>
      <c r="AB32" s="17" t="s">
        <v>39</v>
      </c>
      <c r="AC32" s="22" t="s">
        <v>43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44</v>
      </c>
    </row>
    <row r="33" spans="1:35" ht="16.5" customHeight="1">
      <c r="A33">
        <v>1093</v>
      </c>
      <c r="B33" s="12" t="str">
        <f t="shared" si="0"/>
        <v>OverStock</v>
      </c>
      <c r="C33" s="13" t="s">
        <v>87</v>
      </c>
      <c r="D33" s="14" t="s">
        <v>46</v>
      </c>
      <c r="E33" s="15">
        <f t="shared" si="1"/>
        <v>9.6999999999999993</v>
      </c>
      <c r="F33" s="16" t="str">
        <f t="shared" si="2"/>
        <v>--</v>
      </c>
      <c r="G33" s="16">
        <f t="shared" si="3"/>
        <v>10.9</v>
      </c>
      <c r="H33" s="16" t="str">
        <f t="shared" si="4"/>
        <v>--</v>
      </c>
      <c r="I33" s="25" t="str">
        <f>IFERROR(VLOOKUP(C33,#REF!,8,FALSE),"")</f>
        <v/>
      </c>
      <c r="J33" s="17">
        <v>80000</v>
      </c>
      <c r="K33" s="17">
        <v>25000</v>
      </c>
      <c r="L33" s="25" t="str">
        <f>IFERROR(VLOOKUP(C33,#REF!,11,FALSE),"")</f>
        <v/>
      </c>
      <c r="M33" s="17">
        <v>71693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56500</v>
      </c>
      <c r="U33" s="17">
        <v>0</v>
      </c>
      <c r="V33" s="17">
        <v>15193</v>
      </c>
      <c r="W33" s="17">
        <v>0</v>
      </c>
      <c r="X33" s="20">
        <v>151693</v>
      </c>
      <c r="Y33" s="16">
        <v>106.1</v>
      </c>
      <c r="Z33" s="21" t="s">
        <v>39</v>
      </c>
      <c r="AA33" s="20">
        <v>7370</v>
      </c>
      <c r="AB33" s="17">
        <v>0</v>
      </c>
      <c r="AC33" s="22" t="s">
        <v>43</v>
      </c>
      <c r="AD33" s="23" t="str">
        <f t="shared" si="5"/>
        <v>E</v>
      </c>
      <c r="AE33" s="17">
        <v>0</v>
      </c>
      <c r="AF33" s="17">
        <v>0</v>
      </c>
      <c r="AG33" s="17">
        <v>0</v>
      </c>
      <c r="AH33" s="17">
        <v>0</v>
      </c>
      <c r="AI33" s="14" t="s">
        <v>44</v>
      </c>
    </row>
    <row r="34" spans="1:35" ht="16.5" customHeight="1">
      <c r="A34">
        <v>8774</v>
      </c>
      <c r="B34" s="12" t="str">
        <f t="shared" si="0"/>
        <v>OverStock</v>
      </c>
      <c r="C34" s="13" t="s">
        <v>224</v>
      </c>
      <c r="D34" s="14" t="s">
        <v>146</v>
      </c>
      <c r="E34" s="15">
        <f t="shared" si="1"/>
        <v>28.3</v>
      </c>
      <c r="F34" s="16">
        <f t="shared" si="2"/>
        <v>21.7</v>
      </c>
      <c r="G34" s="16">
        <f t="shared" si="3"/>
        <v>17.2</v>
      </c>
      <c r="H34" s="16">
        <f t="shared" si="4"/>
        <v>13.2</v>
      </c>
      <c r="I34" s="25" t="str">
        <f>IFERROR(VLOOKUP(C34,#REF!,8,FALSE),"")</f>
        <v/>
      </c>
      <c r="J34" s="17">
        <v>60000</v>
      </c>
      <c r="K34" s="17">
        <v>45000</v>
      </c>
      <c r="L34" s="25" t="str">
        <f>IFERROR(VLOOKUP(C34,#REF!,11,FALSE),"")</f>
        <v/>
      </c>
      <c r="M34" s="17">
        <v>98692</v>
      </c>
      <c r="N34" s="18" t="s">
        <v>147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78000</v>
      </c>
      <c r="U34" s="17">
        <v>0</v>
      </c>
      <c r="V34" s="17">
        <v>20692</v>
      </c>
      <c r="W34" s="17">
        <v>0</v>
      </c>
      <c r="X34" s="20">
        <v>158692</v>
      </c>
      <c r="Y34" s="16">
        <v>45.6</v>
      </c>
      <c r="Z34" s="21">
        <v>34.9</v>
      </c>
      <c r="AA34" s="20">
        <v>3483</v>
      </c>
      <c r="AB34" s="17">
        <v>4545</v>
      </c>
      <c r="AC34" s="22">
        <v>1.3</v>
      </c>
      <c r="AD34" s="23">
        <f t="shared" si="5"/>
        <v>100</v>
      </c>
      <c r="AE34" s="17">
        <v>1450</v>
      </c>
      <c r="AF34" s="17">
        <v>28117</v>
      </c>
      <c r="AG34" s="17">
        <v>63984</v>
      </c>
      <c r="AH34" s="17">
        <v>13202</v>
      </c>
      <c r="AI34" s="14" t="s">
        <v>44</v>
      </c>
    </row>
    <row r="35" spans="1:35" ht="16.5" customHeight="1">
      <c r="A35">
        <v>3375</v>
      </c>
      <c r="B35" s="12" t="str">
        <f t="shared" si="0"/>
        <v>OverStock</v>
      </c>
      <c r="C35" s="13" t="s">
        <v>296</v>
      </c>
      <c r="D35" s="14" t="s">
        <v>146</v>
      </c>
      <c r="E35" s="15">
        <f t="shared" si="1"/>
        <v>25.6</v>
      </c>
      <c r="F35" s="16" t="str">
        <f t="shared" si="2"/>
        <v>--</v>
      </c>
      <c r="G35" s="16">
        <f t="shared" si="3"/>
        <v>18.8</v>
      </c>
      <c r="H35" s="16" t="str">
        <f t="shared" si="4"/>
        <v>--</v>
      </c>
      <c r="I35" s="25" t="str">
        <f>IFERROR(VLOOKUP(C35,#REF!,8,FALSE),"")</f>
        <v/>
      </c>
      <c r="J35" s="17">
        <v>20000</v>
      </c>
      <c r="K35" s="17">
        <v>10000</v>
      </c>
      <c r="L35" s="25" t="str">
        <f>IFERROR(VLOOKUP(C35,#REF!,11,FALSE),"")</f>
        <v/>
      </c>
      <c r="M35" s="17">
        <v>27204</v>
      </c>
      <c r="N35" s="18" t="s">
        <v>147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20000</v>
      </c>
      <c r="U35" s="17">
        <v>0</v>
      </c>
      <c r="V35" s="17">
        <v>7204</v>
      </c>
      <c r="W35" s="17">
        <v>0</v>
      </c>
      <c r="X35" s="20">
        <v>47204</v>
      </c>
      <c r="Y35" s="16">
        <v>44.4</v>
      </c>
      <c r="Z35" s="21" t="s">
        <v>39</v>
      </c>
      <c r="AA35" s="20">
        <v>1063</v>
      </c>
      <c r="AB35" s="17">
        <v>0</v>
      </c>
      <c r="AC35" s="22" t="s">
        <v>43</v>
      </c>
      <c r="AD35" s="23" t="str">
        <f t="shared" si="5"/>
        <v>E</v>
      </c>
      <c r="AE35" s="17">
        <v>0</v>
      </c>
      <c r="AF35" s="17">
        <v>0</v>
      </c>
      <c r="AG35" s="17">
        <v>2300</v>
      </c>
      <c r="AH35" s="17">
        <v>10500</v>
      </c>
      <c r="AI35" s="14" t="s">
        <v>44</v>
      </c>
    </row>
    <row r="36" spans="1:35" ht="16.5" customHeight="1">
      <c r="A36">
        <v>3293</v>
      </c>
      <c r="B36" s="12" t="str">
        <f t="shared" si="0"/>
        <v>OverStock</v>
      </c>
      <c r="C36" s="13" t="s">
        <v>110</v>
      </c>
      <c r="D36" s="14" t="s">
        <v>46</v>
      </c>
      <c r="E36" s="15">
        <f t="shared" si="1"/>
        <v>10</v>
      </c>
      <c r="F36" s="16" t="str">
        <f t="shared" si="2"/>
        <v>--</v>
      </c>
      <c r="G36" s="16">
        <f t="shared" si="3"/>
        <v>28</v>
      </c>
      <c r="H36" s="16" t="str">
        <f t="shared" si="4"/>
        <v>--</v>
      </c>
      <c r="I36" s="25" t="str">
        <f>IFERROR(VLOOKUP(C36,#REF!,8,FALSE),"")</f>
        <v/>
      </c>
      <c r="J36" s="17">
        <v>75000</v>
      </c>
      <c r="K36" s="17">
        <v>75000</v>
      </c>
      <c r="L36" s="25" t="str">
        <f>IFERROR(VLOOKUP(C36,#REF!,11,FALSE),"")</f>
        <v/>
      </c>
      <c r="M36" s="17">
        <v>26765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18000</v>
      </c>
      <c r="U36" s="17">
        <v>0</v>
      </c>
      <c r="V36" s="17">
        <v>8765</v>
      </c>
      <c r="W36" s="17">
        <v>0</v>
      </c>
      <c r="X36" s="20">
        <v>101765</v>
      </c>
      <c r="Y36" s="16">
        <v>96.3</v>
      </c>
      <c r="Z36" s="21" t="s">
        <v>39</v>
      </c>
      <c r="AA36" s="20">
        <v>2676</v>
      </c>
      <c r="AB36" s="17" t="s">
        <v>39</v>
      </c>
      <c r="AC36" s="22" t="s">
        <v>43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957</v>
      </c>
      <c r="B37" s="12" t="str">
        <f t="shared" si="0"/>
        <v>ZeroZero</v>
      </c>
      <c r="C37" s="13" t="s">
        <v>282</v>
      </c>
      <c r="D37" s="14" t="s">
        <v>146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5000</v>
      </c>
      <c r="K37" s="17">
        <v>5000</v>
      </c>
      <c r="L37" s="25" t="str">
        <f>IFERROR(VLOOKUP(C37,#REF!,11,FALSE),"")</f>
        <v/>
      </c>
      <c r="M37" s="17">
        <v>5000</v>
      </c>
      <c r="N37" s="18" t="s">
        <v>147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5000</v>
      </c>
      <c r="U37" s="17">
        <v>0</v>
      </c>
      <c r="V37" s="17">
        <v>0</v>
      </c>
      <c r="W37" s="17">
        <v>0</v>
      </c>
      <c r="X37" s="20">
        <v>10000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43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44</v>
      </c>
    </row>
    <row r="38" spans="1:35" ht="16.5" customHeight="1">
      <c r="A38">
        <v>958</v>
      </c>
      <c r="B38" s="12" t="str">
        <f t="shared" si="0"/>
        <v>ZeroZero</v>
      </c>
      <c r="C38" s="13" t="s">
        <v>121</v>
      </c>
      <c r="D38" s="14" t="s">
        <v>46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32950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32950</v>
      </c>
      <c r="U38" s="17">
        <v>0</v>
      </c>
      <c r="V38" s="17">
        <v>0</v>
      </c>
      <c r="W38" s="17">
        <v>0</v>
      </c>
      <c r="X38" s="20">
        <v>32950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43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1094</v>
      </c>
      <c r="B39" s="12" t="str">
        <f t="shared" si="0"/>
        <v>ZeroZero</v>
      </c>
      <c r="C39" s="13" t="s">
        <v>155</v>
      </c>
      <c r="D39" s="14" t="s">
        <v>156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500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500</v>
      </c>
      <c r="U39" s="17">
        <v>0</v>
      </c>
      <c r="V39" s="17">
        <v>0</v>
      </c>
      <c r="W39" s="17">
        <v>0</v>
      </c>
      <c r="X39" s="20">
        <v>500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43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44</v>
      </c>
    </row>
    <row r="40" spans="1:35" ht="16.5" customHeight="1">
      <c r="A40">
        <v>959</v>
      </c>
      <c r="B40" s="12" t="str">
        <f t="shared" si="0"/>
        <v>OverStock</v>
      </c>
      <c r="C40" s="13" t="s">
        <v>260</v>
      </c>
      <c r="D40" s="14" t="s">
        <v>146</v>
      </c>
      <c r="E40" s="15">
        <f t="shared" si="1"/>
        <v>16.5</v>
      </c>
      <c r="F40" s="16" t="str">
        <f t="shared" si="2"/>
        <v>--</v>
      </c>
      <c r="G40" s="16">
        <f t="shared" si="3"/>
        <v>13</v>
      </c>
      <c r="H40" s="16" t="str">
        <f t="shared" si="4"/>
        <v>--</v>
      </c>
      <c r="I40" s="25" t="str">
        <f>IFERROR(VLOOKUP(C40,#REF!,8,FALSE),"")</f>
        <v/>
      </c>
      <c r="J40" s="17">
        <v>8000</v>
      </c>
      <c r="K40" s="17">
        <v>8000</v>
      </c>
      <c r="L40" s="25" t="str">
        <f>IFERROR(VLOOKUP(C40,#REF!,11,FALSE),"")</f>
        <v/>
      </c>
      <c r="M40" s="17">
        <v>10129</v>
      </c>
      <c r="N40" s="18" t="s">
        <v>147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7240</v>
      </c>
      <c r="U40" s="17">
        <v>0</v>
      </c>
      <c r="V40" s="17">
        <v>2889</v>
      </c>
      <c r="W40" s="17">
        <v>0</v>
      </c>
      <c r="X40" s="20">
        <v>18129</v>
      </c>
      <c r="Y40" s="16">
        <v>29.5</v>
      </c>
      <c r="Z40" s="21" t="s">
        <v>39</v>
      </c>
      <c r="AA40" s="20">
        <v>615</v>
      </c>
      <c r="AB40" s="17" t="s">
        <v>39</v>
      </c>
      <c r="AC40" s="22" t="s">
        <v>43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3370</v>
      </c>
      <c r="B41" s="12" t="str">
        <f t="shared" si="0"/>
        <v>OverStock</v>
      </c>
      <c r="C41" s="13" t="s">
        <v>48</v>
      </c>
      <c r="D41" s="14" t="s">
        <v>46</v>
      </c>
      <c r="E41" s="15">
        <f t="shared" si="1"/>
        <v>61.2</v>
      </c>
      <c r="F41" s="16">
        <f t="shared" si="2"/>
        <v>5811.4</v>
      </c>
      <c r="G41" s="16">
        <f t="shared" si="3"/>
        <v>9.1999999999999993</v>
      </c>
      <c r="H41" s="16">
        <f t="shared" si="4"/>
        <v>875</v>
      </c>
      <c r="I41" s="25" t="str">
        <f>IFERROR(VLOOKUP(C41,#REF!,8,FALSE),"")</f>
        <v/>
      </c>
      <c r="J41" s="17">
        <v>21000</v>
      </c>
      <c r="K41" s="17">
        <v>21000</v>
      </c>
      <c r="L41" s="25" t="str">
        <f>IFERROR(VLOOKUP(C41,#REF!,11,FALSE),"")</f>
        <v/>
      </c>
      <c r="M41" s="17">
        <v>139474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129000</v>
      </c>
      <c r="U41" s="17">
        <v>0</v>
      </c>
      <c r="V41" s="17">
        <v>10474</v>
      </c>
      <c r="W41" s="17">
        <v>0</v>
      </c>
      <c r="X41" s="20">
        <v>160474</v>
      </c>
      <c r="Y41" s="16">
        <v>87.5</v>
      </c>
      <c r="Z41" s="21">
        <v>8311.4</v>
      </c>
      <c r="AA41" s="20">
        <v>2279</v>
      </c>
      <c r="AB41" s="17">
        <v>24</v>
      </c>
      <c r="AC41" s="22">
        <v>0</v>
      </c>
      <c r="AD41" s="23">
        <f t="shared" si="5"/>
        <v>50</v>
      </c>
      <c r="AE41" s="17">
        <v>216</v>
      </c>
      <c r="AF41" s="17">
        <v>0</v>
      </c>
      <c r="AG41" s="17">
        <v>0</v>
      </c>
      <c r="AH41" s="17">
        <v>0</v>
      </c>
      <c r="AI41" s="14" t="s">
        <v>44</v>
      </c>
    </row>
    <row r="42" spans="1:35" ht="16.5" customHeight="1">
      <c r="A42">
        <v>961</v>
      </c>
      <c r="B42" s="12" t="str">
        <f t="shared" si="0"/>
        <v>OverStock</v>
      </c>
      <c r="C42" s="13" t="s">
        <v>192</v>
      </c>
      <c r="D42" s="14" t="s">
        <v>146</v>
      </c>
      <c r="E42" s="15">
        <f t="shared" si="1"/>
        <v>9.6999999999999993</v>
      </c>
      <c r="F42" s="16">
        <f t="shared" si="2"/>
        <v>9.1999999999999993</v>
      </c>
      <c r="G42" s="16">
        <f t="shared" si="3"/>
        <v>14.2</v>
      </c>
      <c r="H42" s="16">
        <f t="shared" si="4"/>
        <v>13.4</v>
      </c>
      <c r="I42" s="25" t="str">
        <f>IFERROR(VLOOKUP(C42,#REF!,8,FALSE),"")</f>
        <v/>
      </c>
      <c r="J42" s="17">
        <v>40000</v>
      </c>
      <c r="K42" s="17">
        <v>10000</v>
      </c>
      <c r="L42" s="25" t="str">
        <f>IFERROR(VLOOKUP(C42,#REF!,11,FALSE),"")</f>
        <v/>
      </c>
      <c r="M42" s="17">
        <v>27465</v>
      </c>
      <c r="N42" s="18" t="s">
        <v>147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22500</v>
      </c>
      <c r="U42" s="17">
        <v>0</v>
      </c>
      <c r="V42" s="17">
        <v>4965</v>
      </c>
      <c r="W42" s="17">
        <v>0</v>
      </c>
      <c r="X42" s="20">
        <v>67465</v>
      </c>
      <c r="Y42" s="16">
        <v>23.9</v>
      </c>
      <c r="Z42" s="21">
        <v>22.6</v>
      </c>
      <c r="AA42" s="20">
        <v>2817</v>
      </c>
      <c r="AB42" s="17">
        <v>2984</v>
      </c>
      <c r="AC42" s="22">
        <v>1.1000000000000001</v>
      </c>
      <c r="AD42" s="23">
        <f t="shared" si="5"/>
        <v>100</v>
      </c>
      <c r="AE42" s="17">
        <v>9141</v>
      </c>
      <c r="AF42" s="17">
        <v>13715</v>
      </c>
      <c r="AG42" s="17">
        <v>4680</v>
      </c>
      <c r="AH42" s="17">
        <v>16400</v>
      </c>
      <c r="AI42" s="14" t="s">
        <v>44</v>
      </c>
    </row>
    <row r="43" spans="1:35" ht="16.5" customHeight="1">
      <c r="A43">
        <v>4207</v>
      </c>
      <c r="B43" s="12" t="str">
        <f t="shared" si="0"/>
        <v>OverStock</v>
      </c>
      <c r="C43" s="13" t="s">
        <v>236</v>
      </c>
      <c r="D43" s="14" t="s">
        <v>146</v>
      </c>
      <c r="E43" s="15">
        <f t="shared" si="1"/>
        <v>93.8</v>
      </c>
      <c r="F43" s="16">
        <f t="shared" si="2"/>
        <v>28.2</v>
      </c>
      <c r="G43" s="16">
        <f t="shared" si="3"/>
        <v>123.5</v>
      </c>
      <c r="H43" s="16">
        <f t="shared" si="4"/>
        <v>37.1</v>
      </c>
      <c r="I43" s="25" t="str">
        <f>IFERROR(VLOOKUP(C43,#REF!,8,FALSE),"")</f>
        <v/>
      </c>
      <c r="J43" s="17">
        <v>20000</v>
      </c>
      <c r="K43" s="17">
        <v>10000</v>
      </c>
      <c r="L43" s="25" t="str">
        <f>IFERROR(VLOOKUP(C43,#REF!,11,FALSE),"")</f>
        <v/>
      </c>
      <c r="M43" s="17">
        <v>15192</v>
      </c>
      <c r="N43" s="18" t="s">
        <v>147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10000</v>
      </c>
      <c r="U43" s="17">
        <v>0</v>
      </c>
      <c r="V43" s="17">
        <v>5192</v>
      </c>
      <c r="W43" s="17">
        <v>0</v>
      </c>
      <c r="X43" s="20">
        <v>35192</v>
      </c>
      <c r="Y43" s="16">
        <v>217.2</v>
      </c>
      <c r="Z43" s="21">
        <v>65.3</v>
      </c>
      <c r="AA43" s="20">
        <v>162</v>
      </c>
      <c r="AB43" s="17">
        <v>539</v>
      </c>
      <c r="AC43" s="22">
        <v>3.3</v>
      </c>
      <c r="AD43" s="23">
        <f t="shared" si="5"/>
        <v>150</v>
      </c>
      <c r="AE43" s="17">
        <v>2120</v>
      </c>
      <c r="AF43" s="17">
        <v>502</v>
      </c>
      <c r="AG43" s="17">
        <v>20</v>
      </c>
      <c r="AH43" s="17">
        <v>302</v>
      </c>
      <c r="AI43" s="14" t="s">
        <v>44</v>
      </c>
    </row>
    <row r="44" spans="1:35" ht="16.5" customHeight="1">
      <c r="A44">
        <v>4481</v>
      </c>
      <c r="B44" s="12" t="str">
        <f t="shared" si="0"/>
        <v>OverStock</v>
      </c>
      <c r="C44" s="13" t="s">
        <v>238</v>
      </c>
      <c r="D44" s="14" t="s">
        <v>146</v>
      </c>
      <c r="E44" s="15">
        <f t="shared" si="1"/>
        <v>12.9</v>
      </c>
      <c r="F44" s="16">
        <f t="shared" si="2"/>
        <v>8.6</v>
      </c>
      <c r="G44" s="16">
        <f t="shared" si="3"/>
        <v>16</v>
      </c>
      <c r="H44" s="16">
        <f t="shared" si="4"/>
        <v>10.6</v>
      </c>
      <c r="I44" s="25" t="str">
        <f>IFERROR(VLOOKUP(C44,#REF!,8,FALSE),"")</f>
        <v/>
      </c>
      <c r="J44" s="17">
        <v>30000</v>
      </c>
      <c r="K44" s="17">
        <v>20000</v>
      </c>
      <c r="L44" s="25" t="str">
        <f>IFERROR(VLOOKUP(C44,#REF!,11,FALSE),"")</f>
        <v/>
      </c>
      <c r="M44" s="17">
        <v>24139</v>
      </c>
      <c r="N44" s="18" t="s">
        <v>147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15000</v>
      </c>
      <c r="U44" s="17">
        <v>0</v>
      </c>
      <c r="V44" s="17">
        <v>9139</v>
      </c>
      <c r="W44" s="17">
        <v>0</v>
      </c>
      <c r="X44" s="20">
        <v>54139</v>
      </c>
      <c r="Y44" s="16">
        <v>28.9</v>
      </c>
      <c r="Z44" s="21">
        <v>19.2</v>
      </c>
      <c r="AA44" s="20">
        <v>1875</v>
      </c>
      <c r="AB44" s="17">
        <v>2822</v>
      </c>
      <c r="AC44" s="22">
        <v>1.5</v>
      </c>
      <c r="AD44" s="23">
        <f t="shared" si="5"/>
        <v>100</v>
      </c>
      <c r="AE44" s="17">
        <v>10885</v>
      </c>
      <c r="AF44" s="17">
        <v>7727</v>
      </c>
      <c r="AG44" s="17">
        <v>9193</v>
      </c>
      <c r="AH44" s="17">
        <v>12561</v>
      </c>
      <c r="AI44" s="14" t="s">
        <v>44</v>
      </c>
    </row>
    <row r="45" spans="1:35" ht="16.5" customHeight="1">
      <c r="A45">
        <v>3379</v>
      </c>
      <c r="B45" s="12" t="str">
        <f t="shared" si="0"/>
        <v>ZeroZero</v>
      </c>
      <c r="C45" s="13" t="s">
        <v>279</v>
      </c>
      <c r="D45" s="14" t="s">
        <v>146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10000</v>
      </c>
      <c r="K45" s="17">
        <v>10000</v>
      </c>
      <c r="L45" s="25" t="str">
        <f>IFERROR(VLOOKUP(C45,#REF!,11,FALSE),"")</f>
        <v/>
      </c>
      <c r="M45" s="17">
        <v>11800</v>
      </c>
      <c r="N45" s="18" t="s">
        <v>147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11800</v>
      </c>
      <c r="U45" s="17">
        <v>0</v>
      </c>
      <c r="V45" s="17">
        <v>0</v>
      </c>
      <c r="W45" s="17">
        <v>0</v>
      </c>
      <c r="X45" s="20">
        <v>21800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43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964</v>
      </c>
      <c r="B46" s="12" t="str">
        <f t="shared" si="0"/>
        <v>FCST</v>
      </c>
      <c r="C46" s="13" t="s">
        <v>62</v>
      </c>
      <c r="D46" s="14" t="s">
        <v>46</v>
      </c>
      <c r="E46" s="15" t="str">
        <f t="shared" si="1"/>
        <v>前八週無拉料</v>
      </c>
      <c r="F46" s="16">
        <f t="shared" si="2"/>
        <v>141.9</v>
      </c>
      <c r="G46" s="16" t="str">
        <f t="shared" si="3"/>
        <v>--</v>
      </c>
      <c r="H46" s="16">
        <f t="shared" si="4"/>
        <v>13.5</v>
      </c>
      <c r="I46" s="25" t="str">
        <f>IFERROR(VLOOKUP(C46,#REF!,8,FALSE),"")</f>
        <v/>
      </c>
      <c r="J46" s="17">
        <v>6000</v>
      </c>
      <c r="K46" s="17">
        <v>0</v>
      </c>
      <c r="L46" s="25" t="str">
        <f>IFERROR(VLOOKUP(C46,#REF!,11,FALSE),"")</f>
        <v/>
      </c>
      <c r="M46" s="17">
        <v>63000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54000</v>
      </c>
      <c r="U46" s="17">
        <v>0</v>
      </c>
      <c r="V46" s="17">
        <v>9000</v>
      </c>
      <c r="W46" s="17">
        <v>0</v>
      </c>
      <c r="X46" s="20">
        <v>69000</v>
      </c>
      <c r="Y46" s="16" t="s">
        <v>39</v>
      </c>
      <c r="Z46" s="21">
        <v>466.2</v>
      </c>
      <c r="AA46" s="20">
        <v>0</v>
      </c>
      <c r="AB46" s="17">
        <v>444</v>
      </c>
      <c r="AC46" s="22" t="s">
        <v>55</v>
      </c>
      <c r="AD46" s="23" t="str">
        <f t="shared" si="5"/>
        <v>F</v>
      </c>
      <c r="AE46" s="17">
        <v>0</v>
      </c>
      <c r="AF46" s="17">
        <v>4000</v>
      </c>
      <c r="AG46" s="17">
        <v>13000</v>
      </c>
      <c r="AH46" s="17">
        <v>0</v>
      </c>
      <c r="AI46" s="14" t="s">
        <v>44</v>
      </c>
    </row>
    <row r="47" spans="1:35" ht="16.5" customHeight="1">
      <c r="A47">
        <v>965</v>
      </c>
      <c r="B47" s="12" t="str">
        <f t="shared" si="0"/>
        <v>ZeroZero</v>
      </c>
      <c r="C47" s="13" t="s">
        <v>292</v>
      </c>
      <c r="D47" s="14" t="s">
        <v>146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5000</v>
      </c>
      <c r="N47" s="18" t="s">
        <v>147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5000</v>
      </c>
      <c r="U47" s="17">
        <v>0</v>
      </c>
      <c r="V47" s="17">
        <v>0</v>
      </c>
      <c r="W47" s="17">
        <v>0</v>
      </c>
      <c r="X47" s="20">
        <v>5000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966</v>
      </c>
      <c r="B48" s="12" t="str">
        <f t="shared" si="0"/>
        <v>OverStock</v>
      </c>
      <c r="C48" s="13" t="s">
        <v>173</v>
      </c>
      <c r="D48" s="14" t="s">
        <v>146</v>
      </c>
      <c r="E48" s="15">
        <f t="shared" si="1"/>
        <v>8.6</v>
      </c>
      <c r="F48" s="16" t="str">
        <f t="shared" si="2"/>
        <v>--</v>
      </c>
      <c r="G48" s="16">
        <f t="shared" si="3"/>
        <v>14.7</v>
      </c>
      <c r="H48" s="16" t="str">
        <f t="shared" si="4"/>
        <v>--</v>
      </c>
      <c r="I48" s="25" t="str">
        <f>IFERROR(VLOOKUP(C48,#REF!,8,FALSE),"")</f>
        <v/>
      </c>
      <c r="J48" s="17">
        <v>60000</v>
      </c>
      <c r="K48" s="17">
        <v>40000</v>
      </c>
      <c r="L48" s="25" t="str">
        <f>IFERROR(VLOOKUP(C48,#REF!,11,FALSE),"")</f>
        <v/>
      </c>
      <c r="M48" s="17">
        <v>35000</v>
      </c>
      <c r="N48" s="18" t="s">
        <v>147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22500</v>
      </c>
      <c r="U48" s="17">
        <v>0</v>
      </c>
      <c r="V48" s="17">
        <v>12500</v>
      </c>
      <c r="W48" s="17">
        <v>0</v>
      </c>
      <c r="X48" s="20">
        <v>95000</v>
      </c>
      <c r="Y48" s="16">
        <v>23.3</v>
      </c>
      <c r="Z48" s="21" t="s">
        <v>39</v>
      </c>
      <c r="AA48" s="20">
        <v>4085</v>
      </c>
      <c r="AB48" s="17" t="s">
        <v>39</v>
      </c>
      <c r="AC48" s="22" t="s">
        <v>43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44</v>
      </c>
    </row>
    <row r="49" spans="1:35" ht="16.5" customHeight="1">
      <c r="A49">
        <v>967</v>
      </c>
      <c r="B49" s="12" t="str">
        <f t="shared" si="0"/>
        <v>OverStock</v>
      </c>
      <c r="C49" s="13" t="s">
        <v>281</v>
      </c>
      <c r="D49" s="14" t="s">
        <v>146</v>
      </c>
      <c r="E49" s="15">
        <f t="shared" si="1"/>
        <v>285.7</v>
      </c>
      <c r="F49" s="16">
        <f t="shared" si="2"/>
        <v>48</v>
      </c>
      <c r="G49" s="16">
        <f t="shared" si="3"/>
        <v>263.2</v>
      </c>
      <c r="H49" s="16">
        <f t="shared" si="4"/>
        <v>44.2</v>
      </c>
      <c r="I49" s="25" t="str">
        <f>IFERROR(VLOOKUP(C49,#REF!,8,FALSE),"")</f>
        <v/>
      </c>
      <c r="J49" s="17">
        <v>10000</v>
      </c>
      <c r="K49" s="17">
        <v>10000</v>
      </c>
      <c r="L49" s="25" t="str">
        <f>IFERROR(VLOOKUP(C49,#REF!,11,FALSE),"")</f>
        <v/>
      </c>
      <c r="M49" s="17">
        <v>10855</v>
      </c>
      <c r="N49" s="18" t="s">
        <v>147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10855</v>
      </c>
      <c r="U49" s="17">
        <v>0</v>
      </c>
      <c r="V49" s="17">
        <v>0</v>
      </c>
      <c r="W49" s="17">
        <v>0</v>
      </c>
      <c r="X49" s="20">
        <v>20855</v>
      </c>
      <c r="Y49" s="16">
        <v>548.79999999999995</v>
      </c>
      <c r="Z49" s="21">
        <v>92.3</v>
      </c>
      <c r="AA49" s="20">
        <v>38</v>
      </c>
      <c r="AB49" s="17">
        <v>226</v>
      </c>
      <c r="AC49" s="22">
        <v>5.9</v>
      </c>
      <c r="AD49" s="23">
        <f t="shared" si="5"/>
        <v>150</v>
      </c>
      <c r="AE49" s="17">
        <v>220</v>
      </c>
      <c r="AF49" s="17">
        <v>1488</v>
      </c>
      <c r="AG49" s="17">
        <v>1000</v>
      </c>
      <c r="AH49" s="17">
        <v>1000</v>
      </c>
      <c r="AI49" s="14" t="s">
        <v>44</v>
      </c>
    </row>
    <row r="50" spans="1:35" ht="16.5" customHeight="1">
      <c r="A50">
        <v>3369</v>
      </c>
      <c r="B50" s="12" t="str">
        <f t="shared" si="0"/>
        <v>OverStock</v>
      </c>
      <c r="C50" s="13" t="s">
        <v>212</v>
      </c>
      <c r="D50" s="14" t="s">
        <v>146</v>
      </c>
      <c r="E50" s="15">
        <f t="shared" si="1"/>
        <v>11.9</v>
      </c>
      <c r="F50" s="16" t="str">
        <f t="shared" si="2"/>
        <v>--</v>
      </c>
      <c r="G50" s="16">
        <f t="shared" si="3"/>
        <v>8.5</v>
      </c>
      <c r="H50" s="16" t="str">
        <f t="shared" si="4"/>
        <v>--</v>
      </c>
      <c r="I50" s="25" t="str">
        <f>IFERROR(VLOOKUP(C50,#REF!,8,FALSE),"")</f>
        <v/>
      </c>
      <c r="J50" s="17">
        <v>27000</v>
      </c>
      <c r="K50" s="17">
        <v>27000</v>
      </c>
      <c r="L50" s="25" t="str">
        <f>IFERROR(VLOOKUP(C50,#REF!,11,FALSE),"")</f>
        <v/>
      </c>
      <c r="M50" s="17">
        <v>37629</v>
      </c>
      <c r="N50" s="18" t="s">
        <v>147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29720</v>
      </c>
      <c r="U50" s="17">
        <v>0</v>
      </c>
      <c r="V50" s="17">
        <v>7909</v>
      </c>
      <c r="W50" s="17">
        <v>0</v>
      </c>
      <c r="X50" s="20">
        <v>64629</v>
      </c>
      <c r="Y50" s="16">
        <v>20.399999999999999</v>
      </c>
      <c r="Z50" s="21" t="s">
        <v>39</v>
      </c>
      <c r="AA50" s="20">
        <v>3165</v>
      </c>
      <c r="AB50" s="17" t="s">
        <v>39</v>
      </c>
      <c r="AC50" s="22" t="s">
        <v>43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44</v>
      </c>
    </row>
    <row r="51" spans="1:35" ht="16.5" customHeight="1">
      <c r="A51">
        <v>1105</v>
      </c>
      <c r="B51" s="12" t="str">
        <f t="shared" si="0"/>
        <v>FCST</v>
      </c>
      <c r="C51" s="13" t="s">
        <v>107</v>
      </c>
      <c r="D51" s="14" t="s">
        <v>46</v>
      </c>
      <c r="E51" s="15" t="str">
        <f t="shared" si="1"/>
        <v>前八週無拉料</v>
      </c>
      <c r="F51" s="16">
        <f t="shared" si="2"/>
        <v>63.5</v>
      </c>
      <c r="G51" s="16" t="str">
        <f t="shared" si="3"/>
        <v>--</v>
      </c>
      <c r="H51" s="16">
        <f t="shared" si="4"/>
        <v>51.5</v>
      </c>
      <c r="I51" s="25" t="str">
        <f>IFERROR(VLOOKUP(C51,#REF!,8,FALSE),"")</f>
        <v/>
      </c>
      <c r="J51" s="17">
        <v>12000</v>
      </c>
      <c r="K51" s="17">
        <v>12000</v>
      </c>
      <c r="L51" s="25" t="str">
        <f>IFERROR(VLOOKUP(C51,#REF!,11,FALSE),"")</f>
        <v/>
      </c>
      <c r="M51" s="17">
        <v>14800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14800</v>
      </c>
      <c r="U51" s="17">
        <v>0</v>
      </c>
      <c r="V51" s="17">
        <v>0</v>
      </c>
      <c r="W51" s="17">
        <v>0</v>
      </c>
      <c r="X51" s="20">
        <v>26800</v>
      </c>
      <c r="Y51" s="16" t="s">
        <v>39</v>
      </c>
      <c r="Z51" s="21">
        <v>411.2</v>
      </c>
      <c r="AA51" s="20">
        <v>0</v>
      </c>
      <c r="AB51" s="17">
        <v>233</v>
      </c>
      <c r="AC51" s="22" t="s">
        <v>55</v>
      </c>
      <c r="AD51" s="23" t="str">
        <f t="shared" si="5"/>
        <v>F</v>
      </c>
      <c r="AE51" s="17">
        <v>600</v>
      </c>
      <c r="AF51" s="17">
        <v>0</v>
      </c>
      <c r="AG51" s="17">
        <v>300</v>
      </c>
      <c r="AH51" s="17">
        <v>600</v>
      </c>
      <c r="AI51" s="14" t="s">
        <v>44</v>
      </c>
    </row>
    <row r="52" spans="1:35" ht="16.5" customHeight="1">
      <c r="A52">
        <v>4228</v>
      </c>
      <c r="B52" s="12" t="str">
        <f t="shared" si="0"/>
        <v>OverStock</v>
      </c>
      <c r="C52" s="13" t="s">
        <v>247</v>
      </c>
      <c r="D52" s="14" t="s">
        <v>146</v>
      </c>
      <c r="E52" s="15">
        <f t="shared" si="1"/>
        <v>17</v>
      </c>
      <c r="F52" s="16">
        <f t="shared" si="2"/>
        <v>13.2</v>
      </c>
      <c r="G52" s="16">
        <f t="shared" si="3"/>
        <v>32</v>
      </c>
      <c r="H52" s="16">
        <f t="shared" si="4"/>
        <v>24.9</v>
      </c>
      <c r="I52" s="25" t="str">
        <f>IFERROR(VLOOKUP(C52,#REF!,8,FALSE),"")</f>
        <v/>
      </c>
      <c r="J52" s="17">
        <v>70000</v>
      </c>
      <c r="K52" s="17">
        <v>60000</v>
      </c>
      <c r="L52" s="25" t="str">
        <f>IFERROR(VLOOKUP(C52,#REF!,11,FALSE),"")</f>
        <v/>
      </c>
      <c r="M52" s="17">
        <v>37200</v>
      </c>
      <c r="N52" s="18" t="s">
        <v>147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37200</v>
      </c>
      <c r="U52" s="17">
        <v>0</v>
      </c>
      <c r="V52" s="17">
        <v>0</v>
      </c>
      <c r="W52" s="17">
        <v>0</v>
      </c>
      <c r="X52" s="20">
        <v>107200</v>
      </c>
      <c r="Y52" s="16">
        <v>49</v>
      </c>
      <c r="Z52" s="21">
        <v>38.1</v>
      </c>
      <c r="AA52" s="20">
        <v>2188</v>
      </c>
      <c r="AB52" s="17">
        <v>2813</v>
      </c>
      <c r="AC52" s="22">
        <v>1.3</v>
      </c>
      <c r="AD52" s="23">
        <f t="shared" si="5"/>
        <v>100</v>
      </c>
      <c r="AE52" s="17">
        <v>6288</v>
      </c>
      <c r="AF52" s="17">
        <v>11040</v>
      </c>
      <c r="AG52" s="17">
        <v>5520</v>
      </c>
      <c r="AH52" s="17">
        <v>0</v>
      </c>
      <c r="AI52" s="14" t="s">
        <v>44</v>
      </c>
    </row>
    <row r="53" spans="1:35" ht="16.5" customHeight="1">
      <c r="A53">
        <v>5363</v>
      </c>
      <c r="B53" s="12" t="str">
        <f t="shared" si="0"/>
        <v>OverStock</v>
      </c>
      <c r="C53" s="13" t="s">
        <v>90</v>
      </c>
      <c r="D53" s="14" t="s">
        <v>46</v>
      </c>
      <c r="E53" s="15">
        <f t="shared" si="1"/>
        <v>8.1999999999999993</v>
      </c>
      <c r="F53" s="16">
        <f t="shared" si="2"/>
        <v>31.9</v>
      </c>
      <c r="G53" s="16">
        <f t="shared" si="3"/>
        <v>54.5</v>
      </c>
      <c r="H53" s="16">
        <f t="shared" si="4"/>
        <v>211.9</v>
      </c>
      <c r="I53" s="25" t="str">
        <f>IFERROR(VLOOKUP(C53,#REF!,8,FALSE),"")</f>
        <v/>
      </c>
      <c r="J53" s="17">
        <v>282500</v>
      </c>
      <c r="K53" s="17">
        <v>215000</v>
      </c>
      <c r="L53" s="25" t="str">
        <f>IFERROR(VLOOKUP(C53,#REF!,11,FALSE),"")</f>
        <v/>
      </c>
      <c r="M53" s="17">
        <v>42500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40000</v>
      </c>
      <c r="U53" s="17">
        <v>0</v>
      </c>
      <c r="V53" s="17">
        <v>2500</v>
      </c>
      <c r="W53" s="17">
        <v>0</v>
      </c>
      <c r="X53" s="20">
        <v>325000</v>
      </c>
      <c r="Y53" s="16">
        <v>62.7</v>
      </c>
      <c r="Z53" s="21">
        <v>243.8</v>
      </c>
      <c r="AA53" s="20">
        <v>5187</v>
      </c>
      <c r="AB53" s="17">
        <v>1333</v>
      </c>
      <c r="AC53" s="22">
        <v>0.3</v>
      </c>
      <c r="AD53" s="23">
        <f t="shared" si="5"/>
        <v>50</v>
      </c>
      <c r="AE53" s="17">
        <v>0</v>
      </c>
      <c r="AF53" s="17">
        <v>12000</v>
      </c>
      <c r="AG53" s="17">
        <v>12000</v>
      </c>
      <c r="AH53" s="17">
        <v>12000</v>
      </c>
      <c r="AI53" s="14" t="s">
        <v>44</v>
      </c>
    </row>
    <row r="54" spans="1:35" ht="16.5" customHeight="1">
      <c r="A54">
        <v>969</v>
      </c>
      <c r="B54" s="12" t="str">
        <f t="shared" si="0"/>
        <v>ZeroZero</v>
      </c>
      <c r="C54" s="13" t="s">
        <v>251</v>
      </c>
      <c r="D54" s="14" t="s">
        <v>146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5305</v>
      </c>
      <c r="N54" s="18" t="s">
        <v>147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5305</v>
      </c>
      <c r="U54" s="17">
        <v>0</v>
      </c>
      <c r="V54" s="17">
        <v>0</v>
      </c>
      <c r="W54" s="17">
        <v>0</v>
      </c>
      <c r="X54" s="20">
        <v>5305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43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44</v>
      </c>
    </row>
    <row r="55" spans="1:35" ht="16.5" customHeight="1">
      <c r="A55">
        <v>970</v>
      </c>
      <c r="B55" s="12" t="str">
        <f t="shared" si="0"/>
        <v>ZeroZero</v>
      </c>
      <c r="C55" s="13" t="s">
        <v>278</v>
      </c>
      <c r="D55" s="14" t="s">
        <v>146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5000</v>
      </c>
      <c r="N55" s="18" t="s">
        <v>147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5000</v>
      </c>
      <c r="U55" s="17">
        <v>0</v>
      </c>
      <c r="V55" s="17">
        <v>0</v>
      </c>
      <c r="W55" s="17">
        <v>0</v>
      </c>
      <c r="X55" s="20">
        <v>5000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43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44</v>
      </c>
    </row>
    <row r="56" spans="1:35" ht="16.5" customHeight="1">
      <c r="A56">
        <v>5147</v>
      </c>
      <c r="B56" s="12" t="str">
        <f t="shared" si="0"/>
        <v>OverStock</v>
      </c>
      <c r="C56" s="13" t="s">
        <v>215</v>
      </c>
      <c r="D56" s="14" t="s">
        <v>146</v>
      </c>
      <c r="E56" s="15">
        <f t="shared" si="1"/>
        <v>13.1</v>
      </c>
      <c r="F56" s="16" t="str">
        <f t="shared" si="2"/>
        <v>--</v>
      </c>
      <c r="G56" s="16">
        <f t="shared" si="3"/>
        <v>9.5</v>
      </c>
      <c r="H56" s="16" t="str">
        <f t="shared" si="4"/>
        <v>--</v>
      </c>
      <c r="I56" s="25" t="str">
        <f>IFERROR(VLOOKUP(C56,#REF!,8,FALSE),"")</f>
        <v/>
      </c>
      <c r="J56" s="17">
        <v>24000</v>
      </c>
      <c r="K56" s="17">
        <v>24000</v>
      </c>
      <c r="L56" s="25" t="str">
        <f>IFERROR(VLOOKUP(C56,#REF!,11,FALSE),"")</f>
        <v/>
      </c>
      <c r="M56" s="17">
        <v>33025</v>
      </c>
      <c r="N56" s="18" t="s">
        <v>147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23000</v>
      </c>
      <c r="U56" s="17">
        <v>0</v>
      </c>
      <c r="V56" s="17">
        <v>10025</v>
      </c>
      <c r="W56" s="17">
        <v>0</v>
      </c>
      <c r="X56" s="20">
        <v>57025</v>
      </c>
      <c r="Y56" s="16">
        <v>22.6</v>
      </c>
      <c r="Z56" s="21" t="s">
        <v>39</v>
      </c>
      <c r="AA56" s="20">
        <v>2524</v>
      </c>
      <c r="AB56" s="17" t="s">
        <v>39</v>
      </c>
      <c r="AC56" s="22" t="s">
        <v>43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44</v>
      </c>
    </row>
    <row r="57" spans="1:35" ht="16.5" customHeight="1">
      <c r="A57">
        <v>972</v>
      </c>
      <c r="B57" s="12" t="str">
        <f t="shared" si="0"/>
        <v>OverStock</v>
      </c>
      <c r="C57" s="13" t="s">
        <v>47</v>
      </c>
      <c r="D57" s="14" t="s">
        <v>46</v>
      </c>
      <c r="E57" s="15">
        <f t="shared" si="1"/>
        <v>15.5</v>
      </c>
      <c r="F57" s="16">
        <f t="shared" si="2"/>
        <v>144.69999999999999</v>
      </c>
      <c r="G57" s="16">
        <f t="shared" si="3"/>
        <v>14.3</v>
      </c>
      <c r="H57" s="16">
        <f t="shared" si="4"/>
        <v>133.6</v>
      </c>
      <c r="I57" s="25" t="str">
        <f>IFERROR(VLOOKUP(C57,#REF!,8,FALSE),"")</f>
        <v/>
      </c>
      <c r="J57" s="17">
        <v>72000</v>
      </c>
      <c r="K57" s="17">
        <v>72000</v>
      </c>
      <c r="L57" s="25" t="str">
        <f>IFERROR(VLOOKUP(C57,#REF!,11,FALSE),"")</f>
        <v/>
      </c>
      <c r="M57" s="17">
        <v>78000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78000</v>
      </c>
      <c r="U57" s="17">
        <v>0</v>
      </c>
      <c r="V57" s="17">
        <v>0</v>
      </c>
      <c r="W57" s="17">
        <v>0</v>
      </c>
      <c r="X57" s="20">
        <v>150000</v>
      </c>
      <c r="Y57" s="16">
        <v>64.400000000000006</v>
      </c>
      <c r="Z57" s="21">
        <v>601.1</v>
      </c>
      <c r="AA57" s="20">
        <v>5034</v>
      </c>
      <c r="AB57" s="17">
        <v>539</v>
      </c>
      <c r="AC57" s="22">
        <v>0.1</v>
      </c>
      <c r="AD57" s="23">
        <f t="shared" si="5"/>
        <v>50</v>
      </c>
      <c r="AE57" s="17">
        <v>3510</v>
      </c>
      <c r="AF57" s="17">
        <v>1006</v>
      </c>
      <c r="AG57" s="17">
        <v>7881</v>
      </c>
      <c r="AH57" s="17">
        <v>6600</v>
      </c>
      <c r="AI57" s="14" t="s">
        <v>44</v>
      </c>
    </row>
    <row r="58" spans="1:35" ht="16.5" customHeight="1">
      <c r="A58">
        <v>973</v>
      </c>
      <c r="B58" s="12" t="str">
        <f t="shared" si="0"/>
        <v>ZeroZero</v>
      </c>
      <c r="C58" s="13" t="s">
        <v>229</v>
      </c>
      <c r="D58" s="14" t="s">
        <v>146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12000</v>
      </c>
      <c r="N58" s="18" t="s">
        <v>147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12000</v>
      </c>
      <c r="U58" s="17">
        <v>0</v>
      </c>
      <c r="V58" s="17">
        <v>0</v>
      </c>
      <c r="W58" s="17">
        <v>0</v>
      </c>
      <c r="X58" s="20">
        <v>12000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43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974</v>
      </c>
      <c r="B59" s="12" t="str">
        <f t="shared" si="0"/>
        <v>OverStock</v>
      </c>
      <c r="C59" s="13" t="s">
        <v>59</v>
      </c>
      <c r="D59" s="14" t="s">
        <v>46</v>
      </c>
      <c r="E59" s="15">
        <f t="shared" si="1"/>
        <v>18</v>
      </c>
      <c r="F59" s="16">
        <f t="shared" si="2"/>
        <v>9.8000000000000007</v>
      </c>
      <c r="G59" s="16">
        <f t="shared" si="3"/>
        <v>100</v>
      </c>
      <c r="H59" s="16">
        <f t="shared" si="4"/>
        <v>54.6</v>
      </c>
      <c r="I59" s="25" t="str">
        <f>IFERROR(VLOOKUP(C59,#REF!,8,FALSE),"")</f>
        <v/>
      </c>
      <c r="J59" s="17">
        <v>150000</v>
      </c>
      <c r="K59" s="17">
        <v>102000</v>
      </c>
      <c r="L59" s="25" t="str">
        <f>IFERROR(VLOOKUP(C59,#REF!,11,FALSE),"")</f>
        <v/>
      </c>
      <c r="M59" s="17">
        <v>27000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27000</v>
      </c>
      <c r="U59" s="17">
        <v>0</v>
      </c>
      <c r="V59" s="17">
        <v>0</v>
      </c>
      <c r="W59" s="17">
        <v>0</v>
      </c>
      <c r="X59" s="20">
        <v>177000</v>
      </c>
      <c r="Y59" s="16">
        <v>198</v>
      </c>
      <c r="Z59" s="21">
        <v>108.2</v>
      </c>
      <c r="AA59" s="20">
        <v>1500</v>
      </c>
      <c r="AB59" s="17">
        <v>2746</v>
      </c>
      <c r="AC59" s="22">
        <v>1.8</v>
      </c>
      <c r="AD59" s="23">
        <f t="shared" si="5"/>
        <v>100</v>
      </c>
      <c r="AE59" s="17">
        <v>9487</v>
      </c>
      <c r="AF59" s="17">
        <v>11501</v>
      </c>
      <c r="AG59" s="17">
        <v>13749</v>
      </c>
      <c r="AH59" s="17">
        <v>340</v>
      </c>
      <c r="AI59" s="14" t="s">
        <v>44</v>
      </c>
    </row>
    <row r="60" spans="1:35" ht="16.5" customHeight="1">
      <c r="A60">
        <v>975</v>
      </c>
      <c r="B60" s="12" t="str">
        <f t="shared" si="0"/>
        <v>OverStock</v>
      </c>
      <c r="C60" s="13" t="s">
        <v>73</v>
      </c>
      <c r="D60" s="14" t="s">
        <v>46</v>
      </c>
      <c r="E60" s="15">
        <f t="shared" si="1"/>
        <v>34</v>
      </c>
      <c r="F60" s="16" t="str">
        <f t="shared" si="2"/>
        <v>--</v>
      </c>
      <c r="G60" s="16">
        <f t="shared" si="3"/>
        <v>12</v>
      </c>
      <c r="H60" s="16" t="str">
        <f t="shared" si="4"/>
        <v>--</v>
      </c>
      <c r="I60" s="25" t="str">
        <f>IFERROR(VLOOKUP(C60,#REF!,8,FALSE),"")</f>
        <v/>
      </c>
      <c r="J60" s="17">
        <v>18000</v>
      </c>
      <c r="K60" s="17">
        <v>18000</v>
      </c>
      <c r="L60" s="25" t="str">
        <f>IFERROR(VLOOKUP(C60,#REF!,11,FALSE),"")</f>
        <v/>
      </c>
      <c r="M60" s="17">
        <v>51000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51000</v>
      </c>
      <c r="U60" s="17">
        <v>0</v>
      </c>
      <c r="V60" s="17">
        <v>0</v>
      </c>
      <c r="W60" s="17">
        <v>0</v>
      </c>
      <c r="X60" s="20">
        <v>69000</v>
      </c>
      <c r="Y60" s="16">
        <v>54</v>
      </c>
      <c r="Z60" s="21" t="s">
        <v>39</v>
      </c>
      <c r="AA60" s="20">
        <v>1500</v>
      </c>
      <c r="AB60" s="17" t="s">
        <v>39</v>
      </c>
      <c r="AC60" s="22" t="s">
        <v>43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44</v>
      </c>
    </row>
    <row r="61" spans="1:35" ht="16.5" customHeight="1">
      <c r="A61">
        <v>4669</v>
      </c>
      <c r="B61" s="12" t="str">
        <f t="shared" si="0"/>
        <v>OverStock</v>
      </c>
      <c r="C61" s="13" t="s">
        <v>184</v>
      </c>
      <c r="D61" s="14" t="s">
        <v>146</v>
      </c>
      <c r="E61" s="15">
        <f t="shared" si="1"/>
        <v>8.1999999999999993</v>
      </c>
      <c r="F61" s="16" t="str">
        <f t="shared" si="2"/>
        <v>--</v>
      </c>
      <c r="G61" s="16">
        <f t="shared" si="3"/>
        <v>12.8</v>
      </c>
      <c r="H61" s="16" t="str">
        <f t="shared" si="4"/>
        <v>--</v>
      </c>
      <c r="I61" s="25" t="str">
        <f>IFERROR(VLOOKUP(C61,#REF!,8,FALSE),"")</f>
        <v/>
      </c>
      <c r="J61" s="17">
        <v>30000</v>
      </c>
      <c r="K61" s="17">
        <v>10000</v>
      </c>
      <c r="L61" s="25" t="str">
        <f>IFERROR(VLOOKUP(C61,#REF!,11,FALSE),"")</f>
        <v/>
      </c>
      <c r="M61" s="17">
        <v>19195</v>
      </c>
      <c r="N61" s="18" t="s">
        <v>147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15000</v>
      </c>
      <c r="U61" s="17">
        <v>0</v>
      </c>
      <c r="V61" s="17">
        <v>4195</v>
      </c>
      <c r="W61" s="17">
        <v>0</v>
      </c>
      <c r="X61" s="20">
        <v>49195</v>
      </c>
      <c r="Y61" s="16">
        <v>20.9</v>
      </c>
      <c r="Z61" s="21" t="s">
        <v>39</v>
      </c>
      <c r="AA61" s="20">
        <v>2351</v>
      </c>
      <c r="AB61" s="17">
        <v>0</v>
      </c>
      <c r="AC61" s="22" t="s">
        <v>43</v>
      </c>
      <c r="AD61" s="23" t="str">
        <f t="shared" si="5"/>
        <v>E</v>
      </c>
      <c r="AE61" s="17">
        <v>0</v>
      </c>
      <c r="AF61" s="17">
        <v>0</v>
      </c>
      <c r="AG61" s="17">
        <v>0</v>
      </c>
      <c r="AH61" s="17">
        <v>0</v>
      </c>
      <c r="AI61" s="14" t="s">
        <v>44</v>
      </c>
    </row>
    <row r="62" spans="1:35" ht="16.5" customHeight="1">
      <c r="A62">
        <v>9261</v>
      </c>
      <c r="B62" s="12" t="str">
        <f t="shared" si="0"/>
        <v>FCST</v>
      </c>
      <c r="C62" s="13" t="s">
        <v>113</v>
      </c>
      <c r="D62" s="14" t="s">
        <v>46</v>
      </c>
      <c r="E62" s="15" t="str">
        <f t="shared" si="1"/>
        <v>前八週無拉料</v>
      </c>
      <c r="F62" s="16">
        <f t="shared" si="2"/>
        <v>333.3</v>
      </c>
      <c r="G62" s="16" t="str">
        <f t="shared" si="3"/>
        <v>--</v>
      </c>
      <c r="H62" s="16">
        <f t="shared" si="4"/>
        <v>111.1</v>
      </c>
      <c r="I62" s="25" t="str">
        <f>IFERROR(VLOOKUP(C62,#REF!,8,FALSE),"")</f>
        <v/>
      </c>
      <c r="J62" s="17">
        <v>3000</v>
      </c>
      <c r="K62" s="17">
        <v>3000</v>
      </c>
      <c r="L62" s="25" t="str">
        <f>IFERROR(VLOOKUP(C62,#REF!,11,FALSE),"")</f>
        <v/>
      </c>
      <c r="M62" s="17">
        <v>9000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9000</v>
      </c>
      <c r="U62" s="17">
        <v>0</v>
      </c>
      <c r="V62" s="17">
        <v>0</v>
      </c>
      <c r="W62" s="17">
        <v>0</v>
      </c>
      <c r="X62" s="20">
        <v>12000</v>
      </c>
      <c r="Y62" s="16" t="s">
        <v>39</v>
      </c>
      <c r="Z62" s="21">
        <v>555.6</v>
      </c>
      <c r="AA62" s="20">
        <v>0</v>
      </c>
      <c r="AB62" s="17">
        <v>27</v>
      </c>
      <c r="AC62" s="22" t="s">
        <v>55</v>
      </c>
      <c r="AD62" s="23" t="str">
        <f t="shared" si="5"/>
        <v>F</v>
      </c>
      <c r="AE62" s="17">
        <v>0</v>
      </c>
      <c r="AF62" s="17">
        <v>240</v>
      </c>
      <c r="AG62" s="17">
        <v>0</v>
      </c>
      <c r="AH62" s="17">
        <v>0</v>
      </c>
      <c r="AI62" s="14" t="s">
        <v>44</v>
      </c>
    </row>
    <row r="63" spans="1:35" ht="16.5" customHeight="1">
      <c r="A63">
        <v>1088</v>
      </c>
      <c r="B63" s="12" t="str">
        <f t="shared" si="0"/>
        <v>ZeroZero</v>
      </c>
      <c r="C63" s="13" t="s">
        <v>241</v>
      </c>
      <c r="D63" s="14" t="s">
        <v>146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5000</v>
      </c>
      <c r="N63" s="18" t="s">
        <v>147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5000</v>
      </c>
      <c r="U63" s="17">
        <v>0</v>
      </c>
      <c r="V63" s="17">
        <v>0</v>
      </c>
      <c r="W63" s="17">
        <v>0</v>
      </c>
      <c r="X63" s="20">
        <v>5000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43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44</v>
      </c>
    </row>
    <row r="64" spans="1:35" ht="16.5" customHeight="1">
      <c r="A64">
        <v>976</v>
      </c>
      <c r="B64" s="12" t="str">
        <f t="shared" si="0"/>
        <v>OverStock</v>
      </c>
      <c r="C64" s="13" t="s">
        <v>186</v>
      </c>
      <c r="D64" s="14" t="s">
        <v>146</v>
      </c>
      <c r="E64" s="15">
        <f t="shared" si="1"/>
        <v>20.8</v>
      </c>
      <c r="F64" s="16">
        <f t="shared" si="2"/>
        <v>12.2</v>
      </c>
      <c r="G64" s="16">
        <f t="shared" si="3"/>
        <v>23.3</v>
      </c>
      <c r="H64" s="16">
        <f t="shared" si="4"/>
        <v>13.6</v>
      </c>
      <c r="I64" s="25" t="str">
        <f>IFERROR(VLOOKUP(C64,#REF!,8,FALSE),"")</f>
        <v/>
      </c>
      <c r="J64" s="17">
        <v>12500</v>
      </c>
      <c r="K64" s="17">
        <v>7500</v>
      </c>
      <c r="L64" s="25" t="str">
        <f>IFERROR(VLOOKUP(C64,#REF!,11,FALSE),"")</f>
        <v/>
      </c>
      <c r="M64" s="17">
        <v>11170</v>
      </c>
      <c r="N64" s="18" t="s">
        <v>147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5000</v>
      </c>
      <c r="U64" s="17">
        <v>0</v>
      </c>
      <c r="V64" s="17">
        <v>6170</v>
      </c>
      <c r="W64" s="17">
        <v>0</v>
      </c>
      <c r="X64" s="20">
        <v>23670</v>
      </c>
      <c r="Y64" s="16">
        <v>44.2</v>
      </c>
      <c r="Z64" s="21">
        <v>25.8</v>
      </c>
      <c r="AA64" s="20">
        <v>536</v>
      </c>
      <c r="AB64" s="17">
        <v>916</v>
      </c>
      <c r="AC64" s="22">
        <v>1.7</v>
      </c>
      <c r="AD64" s="23">
        <f t="shared" si="5"/>
        <v>100</v>
      </c>
      <c r="AE64" s="17">
        <v>2472</v>
      </c>
      <c r="AF64" s="17">
        <v>1820</v>
      </c>
      <c r="AG64" s="17">
        <v>3980</v>
      </c>
      <c r="AH64" s="17">
        <v>1440</v>
      </c>
      <c r="AI64" s="14" t="s">
        <v>44</v>
      </c>
    </row>
    <row r="65" spans="1:35" ht="16.5" customHeight="1">
      <c r="A65">
        <v>4949</v>
      </c>
      <c r="B65" s="12" t="str">
        <f t="shared" si="0"/>
        <v>OverStock</v>
      </c>
      <c r="C65" s="13" t="s">
        <v>97</v>
      </c>
      <c r="D65" s="14" t="s">
        <v>46</v>
      </c>
      <c r="E65" s="15">
        <f t="shared" si="1"/>
        <v>11.9</v>
      </c>
      <c r="F65" s="16" t="str">
        <f t="shared" si="2"/>
        <v>--</v>
      </c>
      <c r="G65" s="16">
        <f t="shared" si="3"/>
        <v>84.8</v>
      </c>
      <c r="H65" s="16" t="str">
        <f t="shared" si="4"/>
        <v>--</v>
      </c>
      <c r="I65" s="25" t="str">
        <f>IFERROR(VLOOKUP(C65,#REF!,8,FALSE),"")</f>
        <v/>
      </c>
      <c r="J65" s="17">
        <v>144000</v>
      </c>
      <c r="K65" s="17">
        <v>144000</v>
      </c>
      <c r="L65" s="25" t="str">
        <f>IFERROR(VLOOKUP(C65,#REF!,11,FALSE),"")</f>
        <v/>
      </c>
      <c r="M65" s="17">
        <v>20160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0</v>
      </c>
      <c r="U65" s="17">
        <v>6000</v>
      </c>
      <c r="V65" s="17">
        <v>14160</v>
      </c>
      <c r="W65" s="17">
        <v>0</v>
      </c>
      <c r="X65" s="20">
        <v>164160</v>
      </c>
      <c r="Y65" s="16">
        <v>238</v>
      </c>
      <c r="Z65" s="21" t="s">
        <v>39</v>
      </c>
      <c r="AA65" s="20">
        <v>1698</v>
      </c>
      <c r="AB65" s="17" t="s">
        <v>39</v>
      </c>
      <c r="AC65" s="22" t="s">
        <v>43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44</v>
      </c>
    </row>
    <row r="66" spans="1:35" ht="16.5" customHeight="1">
      <c r="A66">
        <v>977</v>
      </c>
      <c r="B66" s="12" t="str">
        <f t="shared" si="0"/>
        <v>ZeroZero</v>
      </c>
      <c r="C66" s="13" t="s">
        <v>231</v>
      </c>
      <c r="D66" s="14" t="s">
        <v>146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3000</v>
      </c>
      <c r="K66" s="17">
        <v>3000</v>
      </c>
      <c r="L66" s="25" t="str">
        <f>IFERROR(VLOOKUP(C66,#REF!,11,FALSE),"")</f>
        <v/>
      </c>
      <c r="M66" s="17">
        <v>6000</v>
      </c>
      <c r="N66" s="18" t="s">
        <v>147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6000</v>
      </c>
      <c r="U66" s="17">
        <v>0</v>
      </c>
      <c r="V66" s="17">
        <v>0</v>
      </c>
      <c r="W66" s="17">
        <v>0</v>
      </c>
      <c r="X66" s="20">
        <v>9000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2901</v>
      </c>
      <c r="B67" s="12" t="str">
        <f t="shared" si="0"/>
        <v>ZeroZero</v>
      </c>
      <c r="C67" s="13" t="s">
        <v>201</v>
      </c>
      <c r="D67" s="14" t="s">
        <v>146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5000</v>
      </c>
      <c r="N67" s="18" t="s">
        <v>147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5000</v>
      </c>
      <c r="U67" s="17">
        <v>0</v>
      </c>
      <c r="V67" s="17">
        <v>0</v>
      </c>
      <c r="W67" s="17">
        <v>0</v>
      </c>
      <c r="X67" s="20">
        <v>5000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43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4206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382</v>
      </c>
      <c r="D68" s="14" t="s">
        <v>156</v>
      </c>
      <c r="E68" s="15">
        <f t="shared" ref="E68:E131" si="7">IF(AA68=0,"前八週無拉料",ROUND(M68/AA68,1))</f>
        <v>56</v>
      </c>
      <c r="F68" s="16">
        <f t="shared" ref="F68:F131" si="8">IF(OR(AB68=0,LEN(AB68)=0),"--",ROUND(M68/AB68,1))</f>
        <v>1105.3</v>
      </c>
      <c r="G68" s="16">
        <f t="shared" ref="G68:G131" si="9">IF(AA68=0,"--",ROUND(J68/AA68,1))</f>
        <v>48</v>
      </c>
      <c r="H68" s="16">
        <f t="shared" ref="H68:H131" si="10">IF(OR(AB68=0,LEN(AB68)=0),"--",ROUND(J68/AB68,1))</f>
        <v>947.4</v>
      </c>
      <c r="I68" s="25" t="str">
        <f>IFERROR(VLOOKUP(C68,#REF!,8,FALSE),"")</f>
        <v/>
      </c>
      <c r="J68" s="17">
        <v>18000</v>
      </c>
      <c r="K68" s="17">
        <v>18000</v>
      </c>
      <c r="L68" s="25" t="str">
        <f>IFERROR(VLOOKUP(C68,#REF!,11,FALSE),"")</f>
        <v/>
      </c>
      <c r="M68" s="17">
        <v>21000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21000</v>
      </c>
      <c r="U68" s="17">
        <v>0</v>
      </c>
      <c r="V68" s="17">
        <v>0</v>
      </c>
      <c r="W68" s="17">
        <v>0</v>
      </c>
      <c r="X68" s="20">
        <v>39000</v>
      </c>
      <c r="Y68" s="16">
        <v>104</v>
      </c>
      <c r="Z68" s="21">
        <v>2052.6</v>
      </c>
      <c r="AA68" s="20">
        <v>375</v>
      </c>
      <c r="AB68" s="17">
        <v>19</v>
      </c>
      <c r="AC68" s="22">
        <v>0.1</v>
      </c>
      <c r="AD68" s="23">
        <f t="shared" ref="AD68:AD131" si="11">IF($AC68="E","E",IF($AC68="F","F",IF($AC68&lt;0.5,50,IF($AC68&lt;2,100,150))))</f>
        <v>50</v>
      </c>
      <c r="AE68" s="17">
        <v>5</v>
      </c>
      <c r="AF68" s="17">
        <v>170</v>
      </c>
      <c r="AG68" s="17">
        <v>0</v>
      </c>
      <c r="AH68" s="17">
        <v>0</v>
      </c>
      <c r="AI68" s="14" t="s">
        <v>44</v>
      </c>
    </row>
    <row r="69" spans="1:35" ht="16.5" customHeight="1">
      <c r="A69">
        <v>1095</v>
      </c>
      <c r="B69" s="12" t="str">
        <f t="shared" si="6"/>
        <v>OverStock</v>
      </c>
      <c r="C69" s="13" t="s">
        <v>207</v>
      </c>
      <c r="D69" s="14" t="s">
        <v>146</v>
      </c>
      <c r="E69" s="15">
        <f t="shared" si="7"/>
        <v>29.9</v>
      </c>
      <c r="F69" s="16" t="str">
        <f t="shared" si="8"/>
        <v>--</v>
      </c>
      <c r="G69" s="16">
        <f t="shared" si="9"/>
        <v>37</v>
      </c>
      <c r="H69" s="16" t="str">
        <f t="shared" si="10"/>
        <v>--</v>
      </c>
      <c r="I69" s="25" t="str">
        <f>IFERROR(VLOOKUP(C69,#REF!,8,FALSE),"")</f>
        <v/>
      </c>
      <c r="J69" s="17">
        <v>5000</v>
      </c>
      <c r="K69" s="17">
        <v>5000</v>
      </c>
      <c r="L69" s="25" t="str">
        <f>IFERROR(VLOOKUP(C69,#REF!,11,FALSE),"")</f>
        <v/>
      </c>
      <c r="M69" s="17">
        <v>4032</v>
      </c>
      <c r="N69" s="18" t="s">
        <v>147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4032</v>
      </c>
      <c r="W69" s="17">
        <v>0</v>
      </c>
      <c r="X69" s="20">
        <v>9032</v>
      </c>
      <c r="Y69" s="16">
        <v>66.900000000000006</v>
      </c>
      <c r="Z69" s="21" t="s">
        <v>39</v>
      </c>
      <c r="AA69" s="20">
        <v>135</v>
      </c>
      <c r="AB69" s="17" t="s">
        <v>39</v>
      </c>
      <c r="AC69" s="22" t="s">
        <v>43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978</v>
      </c>
      <c r="B70" s="12" t="str">
        <f t="shared" si="6"/>
        <v>ZeroZero</v>
      </c>
      <c r="C70" s="13" t="s">
        <v>368</v>
      </c>
      <c r="D70" s="14" t="s">
        <v>156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6000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6000</v>
      </c>
      <c r="U70" s="17">
        <v>0</v>
      </c>
      <c r="V70" s="17">
        <v>0</v>
      </c>
      <c r="W70" s="17">
        <v>0</v>
      </c>
      <c r="X70" s="20">
        <v>6000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3300</v>
      </c>
      <c r="B71" s="12" t="str">
        <f t="shared" si="6"/>
        <v>OverStock</v>
      </c>
      <c r="C71" s="13" t="s">
        <v>98</v>
      </c>
      <c r="D71" s="14" t="s">
        <v>46</v>
      </c>
      <c r="E71" s="15">
        <f t="shared" si="7"/>
        <v>83.9</v>
      </c>
      <c r="F71" s="16" t="str">
        <f t="shared" si="8"/>
        <v>--</v>
      </c>
      <c r="G71" s="16">
        <f t="shared" si="9"/>
        <v>2625</v>
      </c>
      <c r="H71" s="16" t="str">
        <f t="shared" si="10"/>
        <v>--</v>
      </c>
      <c r="I71" s="25" t="str">
        <f>IFERROR(VLOOKUP(C71,#REF!,8,FALSE),"")</f>
        <v/>
      </c>
      <c r="J71" s="17">
        <v>630000</v>
      </c>
      <c r="K71" s="17">
        <v>0</v>
      </c>
      <c r="L71" s="25" t="str">
        <f>IFERROR(VLOOKUP(C71,#REF!,11,FALSE),"")</f>
        <v/>
      </c>
      <c r="M71" s="17">
        <v>20143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6000</v>
      </c>
      <c r="U71" s="17">
        <v>0</v>
      </c>
      <c r="V71" s="17">
        <v>14143</v>
      </c>
      <c r="W71" s="17">
        <v>0</v>
      </c>
      <c r="X71" s="20">
        <v>650143</v>
      </c>
      <c r="Y71" s="16">
        <v>3333.9</v>
      </c>
      <c r="Z71" s="21" t="s">
        <v>39</v>
      </c>
      <c r="AA71" s="20">
        <v>240</v>
      </c>
      <c r="AB71" s="17" t="s">
        <v>39</v>
      </c>
      <c r="AC71" s="22" t="s">
        <v>43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979</v>
      </c>
      <c r="B72" s="12" t="str">
        <f t="shared" si="6"/>
        <v>ZeroZero</v>
      </c>
      <c r="C72" s="13" t="s">
        <v>349</v>
      </c>
      <c r="D72" s="14" t="s">
        <v>342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12000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12000</v>
      </c>
      <c r="U72" s="17">
        <v>0</v>
      </c>
      <c r="V72" s="17">
        <v>0</v>
      </c>
      <c r="W72" s="17">
        <v>0</v>
      </c>
      <c r="X72" s="20">
        <v>12000</v>
      </c>
      <c r="Y72" s="16" t="s">
        <v>39</v>
      </c>
      <c r="Z72" s="21" t="s">
        <v>39</v>
      </c>
      <c r="AA72" s="20">
        <v>0</v>
      </c>
      <c r="AB72" s="17">
        <v>0</v>
      </c>
      <c r="AC72" s="22" t="s">
        <v>43</v>
      </c>
      <c r="AD72" s="23" t="str">
        <f t="shared" si="11"/>
        <v>E</v>
      </c>
      <c r="AE72" s="17">
        <v>0</v>
      </c>
      <c r="AF72" s="17">
        <v>0</v>
      </c>
      <c r="AG72" s="17">
        <v>0</v>
      </c>
      <c r="AH72" s="17">
        <v>0</v>
      </c>
      <c r="AI72" s="14" t="s">
        <v>44</v>
      </c>
    </row>
    <row r="73" spans="1:35" ht="16.5" customHeight="1">
      <c r="A73">
        <v>980</v>
      </c>
      <c r="B73" s="12" t="str">
        <f t="shared" si="6"/>
        <v>ZeroZero</v>
      </c>
      <c r="C73" s="13" t="s">
        <v>194</v>
      </c>
      <c r="D73" s="14" t="s">
        <v>146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5100</v>
      </c>
      <c r="N73" s="18" t="s">
        <v>147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5100</v>
      </c>
      <c r="U73" s="17">
        <v>0</v>
      </c>
      <c r="V73" s="17">
        <v>0</v>
      </c>
      <c r="W73" s="17">
        <v>0</v>
      </c>
      <c r="X73" s="20">
        <v>5100</v>
      </c>
      <c r="Y73" s="16" t="s">
        <v>39</v>
      </c>
      <c r="Z73" s="21" t="s">
        <v>39</v>
      </c>
      <c r="AA73" s="20">
        <v>0</v>
      </c>
      <c r="AB73" s="17">
        <v>0</v>
      </c>
      <c r="AC73" s="22" t="s">
        <v>43</v>
      </c>
      <c r="AD73" s="23" t="str">
        <f t="shared" si="11"/>
        <v>E</v>
      </c>
      <c r="AE73" s="17">
        <v>0</v>
      </c>
      <c r="AF73" s="17">
        <v>0</v>
      </c>
      <c r="AG73" s="17">
        <v>0</v>
      </c>
      <c r="AH73" s="17">
        <v>0</v>
      </c>
      <c r="AI73" s="14" t="s">
        <v>44</v>
      </c>
    </row>
    <row r="74" spans="1:35" ht="16.5" customHeight="1">
      <c r="A74">
        <v>981</v>
      </c>
      <c r="B74" s="12" t="str">
        <f t="shared" si="6"/>
        <v>ZeroZero</v>
      </c>
      <c r="C74" s="13" t="s">
        <v>202</v>
      </c>
      <c r="D74" s="14" t="s">
        <v>146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5000</v>
      </c>
      <c r="N74" s="18" t="s">
        <v>147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5000</v>
      </c>
      <c r="U74" s="17">
        <v>0</v>
      </c>
      <c r="V74" s="17">
        <v>0</v>
      </c>
      <c r="W74" s="17">
        <v>0</v>
      </c>
      <c r="X74" s="20">
        <v>5000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43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982</v>
      </c>
      <c r="B75" s="12" t="str">
        <f t="shared" si="6"/>
        <v>OverStock</v>
      </c>
      <c r="C75" s="13" t="s">
        <v>84</v>
      </c>
      <c r="D75" s="14" t="s">
        <v>46</v>
      </c>
      <c r="E75" s="15">
        <f t="shared" si="7"/>
        <v>20</v>
      </c>
      <c r="F75" s="16" t="str">
        <f t="shared" si="8"/>
        <v>--</v>
      </c>
      <c r="G75" s="16">
        <f t="shared" si="9"/>
        <v>48</v>
      </c>
      <c r="H75" s="16" t="str">
        <f t="shared" si="10"/>
        <v>--</v>
      </c>
      <c r="I75" s="25" t="str">
        <f>IFERROR(VLOOKUP(C75,#REF!,8,FALSE),"")</f>
        <v/>
      </c>
      <c r="J75" s="17">
        <v>30000</v>
      </c>
      <c r="K75" s="17">
        <v>15000</v>
      </c>
      <c r="L75" s="25" t="str">
        <f>IFERROR(VLOOKUP(C75,#REF!,11,FALSE),"")</f>
        <v/>
      </c>
      <c r="M75" s="17">
        <v>12500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12500</v>
      </c>
      <c r="U75" s="17">
        <v>0</v>
      </c>
      <c r="V75" s="17">
        <v>0</v>
      </c>
      <c r="W75" s="17">
        <v>0</v>
      </c>
      <c r="X75" s="20">
        <v>42500</v>
      </c>
      <c r="Y75" s="16">
        <v>68</v>
      </c>
      <c r="Z75" s="21" t="s">
        <v>39</v>
      </c>
      <c r="AA75" s="20">
        <v>625</v>
      </c>
      <c r="AB75" s="17" t="s">
        <v>39</v>
      </c>
      <c r="AC75" s="22" t="s">
        <v>43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44</v>
      </c>
    </row>
    <row r="76" spans="1:35" ht="16.5" customHeight="1">
      <c r="A76">
        <v>983</v>
      </c>
      <c r="B76" s="12" t="str">
        <f t="shared" si="6"/>
        <v>ZeroZero</v>
      </c>
      <c r="C76" s="13" t="s">
        <v>104</v>
      </c>
      <c r="D76" s="14" t="s">
        <v>46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3000</v>
      </c>
      <c r="K76" s="17">
        <v>3000</v>
      </c>
      <c r="L76" s="25" t="str">
        <f>IFERROR(VLOOKUP(C76,#REF!,11,FALSE),"")</f>
        <v/>
      </c>
      <c r="M76" s="17">
        <v>3000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3000</v>
      </c>
      <c r="W76" s="17">
        <v>0</v>
      </c>
      <c r="X76" s="20">
        <v>6000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43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44</v>
      </c>
    </row>
    <row r="77" spans="1:35" ht="16.5" customHeight="1">
      <c r="A77">
        <v>984</v>
      </c>
      <c r="B77" s="12" t="str">
        <f t="shared" si="6"/>
        <v>OverStock</v>
      </c>
      <c r="C77" s="13" t="s">
        <v>198</v>
      </c>
      <c r="D77" s="14" t="s">
        <v>146</v>
      </c>
      <c r="E77" s="15">
        <f t="shared" si="7"/>
        <v>147.1</v>
      </c>
      <c r="F77" s="16" t="str">
        <f t="shared" si="8"/>
        <v>--</v>
      </c>
      <c r="G77" s="16">
        <f t="shared" si="9"/>
        <v>196.1</v>
      </c>
      <c r="H77" s="16" t="str">
        <f t="shared" si="10"/>
        <v>--</v>
      </c>
      <c r="I77" s="25" t="str">
        <f>IFERROR(VLOOKUP(C77,#REF!,8,FALSE),"")</f>
        <v/>
      </c>
      <c r="J77" s="17">
        <v>20000</v>
      </c>
      <c r="K77" s="17">
        <v>20000</v>
      </c>
      <c r="L77" s="25" t="str">
        <f>IFERROR(VLOOKUP(C77,#REF!,11,FALSE),"")</f>
        <v/>
      </c>
      <c r="M77" s="17">
        <v>15000</v>
      </c>
      <c r="N77" s="18" t="s">
        <v>147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15000</v>
      </c>
      <c r="U77" s="17">
        <v>0</v>
      </c>
      <c r="V77" s="17">
        <v>0</v>
      </c>
      <c r="W77" s="17">
        <v>0</v>
      </c>
      <c r="X77" s="20">
        <v>35000</v>
      </c>
      <c r="Y77" s="16">
        <v>343.1</v>
      </c>
      <c r="Z77" s="21" t="s">
        <v>39</v>
      </c>
      <c r="AA77" s="20">
        <v>102</v>
      </c>
      <c r="AB77" s="17" t="s">
        <v>39</v>
      </c>
      <c r="AC77" s="22" t="s">
        <v>43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985</v>
      </c>
      <c r="B78" s="12" t="str">
        <f t="shared" si="6"/>
        <v>ZeroZero</v>
      </c>
      <c r="C78" s="13" t="s">
        <v>270</v>
      </c>
      <c r="D78" s="14" t="s">
        <v>146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2500</v>
      </c>
      <c r="N78" s="18" t="s">
        <v>147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2500</v>
      </c>
      <c r="U78" s="17">
        <v>0</v>
      </c>
      <c r="V78" s="17">
        <v>0</v>
      </c>
      <c r="W78" s="17">
        <v>0</v>
      </c>
      <c r="X78" s="20">
        <v>2500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43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986</v>
      </c>
      <c r="B79" s="12" t="str">
        <f t="shared" si="6"/>
        <v>ZeroZero</v>
      </c>
      <c r="C79" s="13" t="s">
        <v>230</v>
      </c>
      <c r="D79" s="14" t="s">
        <v>146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2500</v>
      </c>
      <c r="N79" s="18" t="s">
        <v>147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2500</v>
      </c>
      <c r="U79" s="17">
        <v>0</v>
      </c>
      <c r="V79" s="17">
        <v>0</v>
      </c>
      <c r="W79" s="17">
        <v>0</v>
      </c>
      <c r="X79" s="20">
        <v>2500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43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1108</v>
      </c>
      <c r="B80" s="12" t="str">
        <f t="shared" si="6"/>
        <v>ZeroZero</v>
      </c>
      <c r="C80" s="13" t="s">
        <v>218</v>
      </c>
      <c r="D80" s="14" t="s">
        <v>146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7768</v>
      </c>
      <c r="N80" s="18" t="s">
        <v>147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6000</v>
      </c>
      <c r="U80" s="17">
        <v>0</v>
      </c>
      <c r="V80" s="17">
        <v>1768</v>
      </c>
      <c r="W80" s="17">
        <v>0</v>
      </c>
      <c r="X80" s="20">
        <v>7768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43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987</v>
      </c>
      <c r="B81" s="12" t="str">
        <f t="shared" si="6"/>
        <v>ZeroZero</v>
      </c>
      <c r="C81" s="13" t="s">
        <v>366</v>
      </c>
      <c r="D81" s="14" t="s">
        <v>156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3000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3000</v>
      </c>
      <c r="U81" s="17">
        <v>0</v>
      </c>
      <c r="V81" s="17">
        <v>0</v>
      </c>
      <c r="W81" s="17">
        <v>0</v>
      </c>
      <c r="X81" s="20">
        <v>3000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43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2897</v>
      </c>
      <c r="B82" s="12" t="str">
        <f t="shared" si="6"/>
        <v>ZeroZero</v>
      </c>
      <c r="C82" s="13" t="s">
        <v>211</v>
      </c>
      <c r="D82" s="14" t="s">
        <v>146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5000</v>
      </c>
      <c r="N82" s="18" t="s">
        <v>147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5000</v>
      </c>
      <c r="U82" s="17">
        <v>0</v>
      </c>
      <c r="V82" s="17">
        <v>0</v>
      </c>
      <c r="W82" s="17">
        <v>0</v>
      </c>
      <c r="X82" s="20">
        <v>5000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43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2892</v>
      </c>
      <c r="B83" s="12" t="str">
        <f t="shared" si="6"/>
        <v>OverStock</v>
      </c>
      <c r="C83" s="13" t="s">
        <v>52</v>
      </c>
      <c r="D83" s="14" t="s">
        <v>46</v>
      </c>
      <c r="E83" s="15">
        <f t="shared" si="7"/>
        <v>10.3</v>
      </c>
      <c r="F83" s="16">
        <f t="shared" si="8"/>
        <v>328.6</v>
      </c>
      <c r="G83" s="16">
        <f t="shared" si="9"/>
        <v>55.1</v>
      </c>
      <c r="H83" s="16">
        <f t="shared" si="10"/>
        <v>1750</v>
      </c>
      <c r="I83" s="25" t="str">
        <f>IFERROR(VLOOKUP(C83,#REF!,8,FALSE),"")</f>
        <v/>
      </c>
      <c r="J83" s="17">
        <v>84000</v>
      </c>
      <c r="K83" s="17">
        <v>0</v>
      </c>
      <c r="L83" s="25" t="str">
        <f>IFERROR(VLOOKUP(C83,#REF!,11,FALSE),"")</f>
        <v/>
      </c>
      <c r="M83" s="17">
        <v>15773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15000</v>
      </c>
      <c r="U83" s="17">
        <v>0</v>
      </c>
      <c r="V83" s="17">
        <v>773</v>
      </c>
      <c r="W83" s="17">
        <v>0</v>
      </c>
      <c r="X83" s="20">
        <v>99773</v>
      </c>
      <c r="Y83" s="16">
        <v>175.6</v>
      </c>
      <c r="Z83" s="21">
        <v>5578.6</v>
      </c>
      <c r="AA83" s="20">
        <v>1525</v>
      </c>
      <c r="AB83" s="17">
        <v>48</v>
      </c>
      <c r="AC83" s="22">
        <v>0</v>
      </c>
      <c r="AD83" s="23">
        <f t="shared" si="11"/>
        <v>50</v>
      </c>
      <c r="AE83" s="17">
        <v>253</v>
      </c>
      <c r="AF83" s="17">
        <v>156</v>
      </c>
      <c r="AG83" s="17">
        <v>259</v>
      </c>
      <c r="AH83" s="17">
        <v>189</v>
      </c>
      <c r="AI83" s="14" t="s">
        <v>44</v>
      </c>
    </row>
    <row r="84" spans="1:35" ht="16.5" customHeight="1">
      <c r="A84">
        <v>1096</v>
      </c>
      <c r="B84" s="12" t="str">
        <f t="shared" si="6"/>
        <v>ZeroZero</v>
      </c>
      <c r="C84" s="13" t="s">
        <v>142</v>
      </c>
      <c r="D84" s="14" t="s">
        <v>136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300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300</v>
      </c>
      <c r="U84" s="17">
        <v>0</v>
      </c>
      <c r="V84" s="17">
        <v>0</v>
      </c>
      <c r="W84" s="17">
        <v>0</v>
      </c>
      <c r="X84" s="20">
        <v>300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43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989</v>
      </c>
      <c r="B85" s="12" t="str">
        <f t="shared" si="6"/>
        <v>ZeroZero</v>
      </c>
      <c r="C85" s="13" t="s">
        <v>66</v>
      </c>
      <c r="D85" s="14" t="s">
        <v>46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8695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3000</v>
      </c>
      <c r="U85" s="17">
        <v>0</v>
      </c>
      <c r="V85" s="17">
        <v>5695</v>
      </c>
      <c r="W85" s="17">
        <v>0</v>
      </c>
      <c r="X85" s="20">
        <v>8695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43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9125</v>
      </c>
      <c r="B86" s="12" t="str">
        <f t="shared" si="6"/>
        <v>ZeroZero</v>
      </c>
      <c r="C86" s="13" t="s">
        <v>86</v>
      </c>
      <c r="D86" s="14" t="s">
        <v>46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2500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2500</v>
      </c>
      <c r="U86" s="17">
        <v>0</v>
      </c>
      <c r="V86" s="17">
        <v>0</v>
      </c>
      <c r="W86" s="17">
        <v>0</v>
      </c>
      <c r="X86" s="20">
        <v>2500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43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4479</v>
      </c>
      <c r="B87" s="12" t="str">
        <f t="shared" si="6"/>
        <v>ZeroZero</v>
      </c>
      <c r="C87" s="13" t="s">
        <v>256</v>
      </c>
      <c r="D87" s="14" t="s">
        <v>146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2500</v>
      </c>
      <c r="N87" s="18" t="s">
        <v>147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2500</v>
      </c>
      <c r="U87" s="17">
        <v>0</v>
      </c>
      <c r="V87" s="17">
        <v>0</v>
      </c>
      <c r="W87" s="17">
        <v>0</v>
      </c>
      <c r="X87" s="20">
        <v>2500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43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992</v>
      </c>
      <c r="B88" s="12" t="str">
        <f t="shared" si="6"/>
        <v>OverStock</v>
      </c>
      <c r="C88" s="13" t="s">
        <v>372</v>
      </c>
      <c r="D88" s="14" t="s">
        <v>156</v>
      </c>
      <c r="E88" s="15">
        <f t="shared" si="7"/>
        <v>16</v>
      </c>
      <c r="F88" s="16" t="str">
        <f t="shared" si="8"/>
        <v>--</v>
      </c>
      <c r="G88" s="16">
        <f t="shared" si="9"/>
        <v>24</v>
      </c>
      <c r="H88" s="16" t="str">
        <f t="shared" si="10"/>
        <v>--</v>
      </c>
      <c r="I88" s="25" t="str">
        <f>IFERROR(VLOOKUP(C88,#REF!,8,FALSE),"")</f>
        <v/>
      </c>
      <c r="J88" s="17">
        <v>9000</v>
      </c>
      <c r="K88" s="17">
        <v>9000</v>
      </c>
      <c r="L88" s="25" t="str">
        <f>IFERROR(VLOOKUP(C88,#REF!,11,FALSE),"")</f>
        <v/>
      </c>
      <c r="M88" s="17">
        <v>6000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6000</v>
      </c>
      <c r="U88" s="17">
        <v>0</v>
      </c>
      <c r="V88" s="17">
        <v>0</v>
      </c>
      <c r="W88" s="17">
        <v>0</v>
      </c>
      <c r="X88" s="20">
        <v>15000</v>
      </c>
      <c r="Y88" s="16">
        <v>40</v>
      </c>
      <c r="Z88" s="21" t="s">
        <v>39</v>
      </c>
      <c r="AA88" s="20">
        <v>375</v>
      </c>
      <c r="AB88" s="17" t="s">
        <v>39</v>
      </c>
      <c r="AC88" s="22" t="s">
        <v>43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1092</v>
      </c>
      <c r="B89" s="12" t="str">
        <f t="shared" si="6"/>
        <v>OverStock</v>
      </c>
      <c r="C89" s="13" t="s">
        <v>183</v>
      </c>
      <c r="D89" s="14" t="s">
        <v>146</v>
      </c>
      <c r="E89" s="15">
        <f t="shared" si="7"/>
        <v>12.6</v>
      </c>
      <c r="F89" s="16" t="str">
        <f t="shared" si="8"/>
        <v>--</v>
      </c>
      <c r="G89" s="16">
        <f t="shared" si="9"/>
        <v>12.6</v>
      </c>
      <c r="H89" s="16" t="str">
        <f t="shared" si="10"/>
        <v>--</v>
      </c>
      <c r="I89" s="25" t="str">
        <f>IFERROR(VLOOKUP(C89,#REF!,8,FALSE),"")</f>
        <v/>
      </c>
      <c r="J89" s="17">
        <v>2500</v>
      </c>
      <c r="K89" s="17">
        <v>2500</v>
      </c>
      <c r="L89" s="25" t="str">
        <f>IFERROR(VLOOKUP(C89,#REF!,11,FALSE),"")</f>
        <v/>
      </c>
      <c r="M89" s="17">
        <v>2500</v>
      </c>
      <c r="N89" s="18" t="s">
        <v>147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2500</v>
      </c>
      <c r="W89" s="17">
        <v>0</v>
      </c>
      <c r="X89" s="20">
        <v>5000</v>
      </c>
      <c r="Y89" s="16">
        <v>25.3</v>
      </c>
      <c r="Z89" s="21" t="s">
        <v>39</v>
      </c>
      <c r="AA89" s="20">
        <v>198</v>
      </c>
      <c r="AB89" s="17" t="s">
        <v>39</v>
      </c>
      <c r="AC89" s="22" t="s">
        <v>43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1084</v>
      </c>
      <c r="B90" s="12" t="str">
        <f t="shared" si="6"/>
        <v>FCST</v>
      </c>
      <c r="C90" s="13" t="s">
        <v>187</v>
      </c>
      <c r="D90" s="14" t="s">
        <v>146</v>
      </c>
      <c r="E90" s="15" t="str">
        <f t="shared" si="7"/>
        <v>前八週無拉料</v>
      </c>
      <c r="F90" s="16">
        <f t="shared" si="8"/>
        <v>22.7</v>
      </c>
      <c r="G90" s="16" t="str">
        <f t="shared" si="9"/>
        <v>--</v>
      </c>
      <c r="H90" s="16">
        <f t="shared" si="10"/>
        <v>33.700000000000003</v>
      </c>
      <c r="I90" s="25" t="str">
        <f>IFERROR(VLOOKUP(C90,#REF!,8,FALSE),"")</f>
        <v/>
      </c>
      <c r="J90" s="17">
        <v>6000</v>
      </c>
      <c r="K90" s="17">
        <v>6000</v>
      </c>
      <c r="L90" s="25" t="str">
        <f>IFERROR(VLOOKUP(C90,#REF!,11,FALSE),"")</f>
        <v/>
      </c>
      <c r="M90" s="17">
        <v>4043</v>
      </c>
      <c r="N90" s="18" t="s">
        <v>147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3000</v>
      </c>
      <c r="U90" s="17">
        <v>0</v>
      </c>
      <c r="V90" s="17">
        <v>1043</v>
      </c>
      <c r="W90" s="17">
        <v>0</v>
      </c>
      <c r="X90" s="20">
        <v>10043</v>
      </c>
      <c r="Y90" s="16" t="s">
        <v>39</v>
      </c>
      <c r="Z90" s="21">
        <v>56.4</v>
      </c>
      <c r="AA90" s="20">
        <v>0</v>
      </c>
      <c r="AB90" s="17">
        <v>178</v>
      </c>
      <c r="AC90" s="22" t="s">
        <v>55</v>
      </c>
      <c r="AD90" s="23" t="str">
        <f t="shared" si="11"/>
        <v>F</v>
      </c>
      <c r="AE90" s="17">
        <v>100</v>
      </c>
      <c r="AF90" s="17">
        <v>1002</v>
      </c>
      <c r="AG90" s="17">
        <v>1510</v>
      </c>
      <c r="AH90" s="17">
        <v>1006</v>
      </c>
      <c r="AI90" s="14" t="s">
        <v>44</v>
      </c>
    </row>
    <row r="91" spans="1:35" ht="16.5" customHeight="1">
      <c r="A91">
        <v>4670</v>
      </c>
      <c r="B91" s="12" t="str">
        <f t="shared" si="6"/>
        <v>OverStock</v>
      </c>
      <c r="C91" s="13" t="s">
        <v>188</v>
      </c>
      <c r="D91" s="14" t="s">
        <v>146</v>
      </c>
      <c r="E91" s="15">
        <f t="shared" si="7"/>
        <v>13.4</v>
      </c>
      <c r="F91" s="16">
        <f t="shared" si="8"/>
        <v>12</v>
      </c>
      <c r="G91" s="16">
        <f t="shared" si="9"/>
        <v>9.1999999999999993</v>
      </c>
      <c r="H91" s="16">
        <f t="shared" si="10"/>
        <v>8.1999999999999993</v>
      </c>
      <c r="I91" s="25" t="str">
        <f>IFERROR(VLOOKUP(C91,#REF!,8,FALSE),"")</f>
        <v/>
      </c>
      <c r="J91" s="17">
        <v>3000</v>
      </c>
      <c r="K91" s="17">
        <v>3000</v>
      </c>
      <c r="L91" s="25" t="str">
        <f>IFERROR(VLOOKUP(C91,#REF!,11,FALSE),"")</f>
        <v/>
      </c>
      <c r="M91" s="17">
        <v>4353</v>
      </c>
      <c r="N91" s="18" t="s">
        <v>147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4353</v>
      </c>
      <c r="W91" s="17">
        <v>0</v>
      </c>
      <c r="X91" s="20">
        <v>7353</v>
      </c>
      <c r="Y91" s="16">
        <v>22.6</v>
      </c>
      <c r="Z91" s="21">
        <v>20.2</v>
      </c>
      <c r="AA91" s="20">
        <v>326</v>
      </c>
      <c r="AB91" s="17">
        <v>364</v>
      </c>
      <c r="AC91" s="22">
        <v>1.1000000000000001</v>
      </c>
      <c r="AD91" s="23">
        <f t="shared" si="11"/>
        <v>100</v>
      </c>
      <c r="AE91" s="17">
        <v>1980</v>
      </c>
      <c r="AF91" s="17">
        <v>1300</v>
      </c>
      <c r="AG91" s="17">
        <v>1140</v>
      </c>
      <c r="AH91" s="17">
        <v>420</v>
      </c>
      <c r="AI91" s="14" t="s">
        <v>44</v>
      </c>
    </row>
    <row r="92" spans="1:35" ht="16.5" customHeight="1">
      <c r="A92">
        <v>3338</v>
      </c>
      <c r="B92" s="12" t="str">
        <f t="shared" si="6"/>
        <v>ZeroZero</v>
      </c>
      <c r="C92" s="13" t="s">
        <v>189</v>
      </c>
      <c r="D92" s="14" t="s">
        <v>146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3000</v>
      </c>
      <c r="N92" s="18" t="s">
        <v>147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3000</v>
      </c>
      <c r="U92" s="17">
        <v>0</v>
      </c>
      <c r="V92" s="17">
        <v>0</v>
      </c>
      <c r="W92" s="17">
        <v>0</v>
      </c>
      <c r="X92" s="20">
        <v>3000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43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3337</v>
      </c>
      <c r="B93" s="12" t="str">
        <f t="shared" si="6"/>
        <v>ZeroZero</v>
      </c>
      <c r="C93" s="13" t="s">
        <v>334</v>
      </c>
      <c r="D93" s="14" t="s">
        <v>139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4157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2500</v>
      </c>
      <c r="U93" s="17">
        <v>0</v>
      </c>
      <c r="V93" s="17">
        <v>1657</v>
      </c>
      <c r="W93" s="17">
        <v>0</v>
      </c>
      <c r="X93" s="20">
        <v>4157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43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6465</v>
      </c>
      <c r="B94" s="12" t="str">
        <f t="shared" si="6"/>
        <v>ZeroZero</v>
      </c>
      <c r="C94" s="13" t="s">
        <v>309</v>
      </c>
      <c r="D94" s="14" t="s">
        <v>301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3075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</v>
      </c>
      <c r="U94" s="17">
        <v>0</v>
      </c>
      <c r="V94" s="17">
        <v>75</v>
      </c>
      <c r="W94" s="17">
        <v>0</v>
      </c>
      <c r="X94" s="20">
        <v>3075</v>
      </c>
      <c r="Y94" s="16" t="s">
        <v>39</v>
      </c>
      <c r="Z94" s="21" t="s">
        <v>39</v>
      </c>
      <c r="AA94" s="20">
        <v>0</v>
      </c>
      <c r="AB94" s="17" t="s">
        <v>39</v>
      </c>
      <c r="AC94" s="22" t="s">
        <v>43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9016</v>
      </c>
      <c r="B95" s="12" t="str">
        <f t="shared" si="6"/>
        <v>ZeroZero</v>
      </c>
      <c r="C95" s="13" t="s">
        <v>88</v>
      </c>
      <c r="D95" s="14" t="s">
        <v>46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2150</v>
      </c>
      <c r="N95" s="18" t="s">
        <v>42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2150</v>
      </c>
      <c r="W95" s="17">
        <v>0</v>
      </c>
      <c r="X95" s="20">
        <v>2150</v>
      </c>
      <c r="Y95" s="16" t="s">
        <v>39</v>
      </c>
      <c r="Z95" s="21" t="s">
        <v>39</v>
      </c>
      <c r="AA95" s="20">
        <v>0</v>
      </c>
      <c r="AB95" s="17">
        <v>0</v>
      </c>
      <c r="AC95" s="22" t="s">
        <v>43</v>
      </c>
      <c r="AD95" s="23" t="str">
        <f t="shared" si="11"/>
        <v>E</v>
      </c>
      <c r="AE95" s="17">
        <v>0</v>
      </c>
      <c r="AF95" s="17">
        <v>0</v>
      </c>
      <c r="AG95" s="17">
        <v>0</v>
      </c>
      <c r="AH95" s="17">
        <v>0</v>
      </c>
      <c r="AI95" s="14" t="s">
        <v>44</v>
      </c>
    </row>
    <row r="96" spans="1:35" ht="16.5" customHeight="1">
      <c r="A96">
        <v>8772</v>
      </c>
      <c r="B96" s="12" t="str">
        <f t="shared" si="6"/>
        <v>ZeroZero</v>
      </c>
      <c r="C96" s="13" t="s">
        <v>308</v>
      </c>
      <c r="D96" s="14" t="s">
        <v>301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4371</v>
      </c>
      <c r="N96" s="18" t="s">
        <v>42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3000</v>
      </c>
      <c r="U96" s="17">
        <v>0</v>
      </c>
      <c r="V96" s="17">
        <v>1371</v>
      </c>
      <c r="W96" s="17">
        <v>0</v>
      </c>
      <c r="X96" s="20">
        <v>4371</v>
      </c>
      <c r="Y96" s="16" t="s">
        <v>39</v>
      </c>
      <c r="Z96" s="21" t="s">
        <v>39</v>
      </c>
      <c r="AA96" s="20">
        <v>0</v>
      </c>
      <c r="AB96" s="17" t="s">
        <v>39</v>
      </c>
      <c r="AC96" s="22" t="s">
        <v>43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8985</v>
      </c>
      <c r="B97" s="12" t="str">
        <f t="shared" si="6"/>
        <v>ZeroZero</v>
      </c>
      <c r="C97" s="13" t="s">
        <v>330</v>
      </c>
      <c r="D97" s="14" t="s">
        <v>139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1500</v>
      </c>
      <c r="N97" s="18" t="s">
        <v>42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1500</v>
      </c>
      <c r="U97" s="17">
        <v>0</v>
      </c>
      <c r="V97" s="17">
        <v>0</v>
      </c>
      <c r="W97" s="17">
        <v>0</v>
      </c>
      <c r="X97" s="20">
        <v>1500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43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44</v>
      </c>
    </row>
    <row r="98" spans="1:35" ht="16.5" customHeight="1">
      <c r="A98">
        <v>3339</v>
      </c>
      <c r="B98" s="12" t="str">
        <f t="shared" si="6"/>
        <v>ZeroZero</v>
      </c>
      <c r="C98" s="13" t="s">
        <v>133</v>
      </c>
      <c r="D98" s="14" t="s">
        <v>132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1000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1000</v>
      </c>
      <c r="U98" s="17">
        <v>0</v>
      </c>
      <c r="V98" s="17">
        <v>0</v>
      </c>
      <c r="W98" s="17">
        <v>0</v>
      </c>
      <c r="X98" s="20">
        <v>1000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43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44</v>
      </c>
    </row>
    <row r="99" spans="1:35" ht="16.5" customHeight="1">
      <c r="A99">
        <v>5176</v>
      </c>
      <c r="B99" s="12" t="str">
        <f t="shared" si="6"/>
        <v>ZeroZero</v>
      </c>
      <c r="C99" s="13" t="s">
        <v>332</v>
      </c>
      <c r="D99" s="14" t="s">
        <v>139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3000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3000</v>
      </c>
      <c r="U99" s="17">
        <v>0</v>
      </c>
      <c r="V99" s="17">
        <v>0</v>
      </c>
      <c r="W99" s="17">
        <v>0</v>
      </c>
      <c r="X99" s="20">
        <v>3000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43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5175</v>
      </c>
      <c r="B100" s="12" t="str">
        <f t="shared" si="6"/>
        <v>ZeroZero</v>
      </c>
      <c r="C100" s="13" t="s">
        <v>196</v>
      </c>
      <c r="D100" s="14" t="s">
        <v>146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2730</v>
      </c>
      <c r="N100" s="18" t="s">
        <v>147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2730</v>
      </c>
      <c r="U100" s="17">
        <v>0</v>
      </c>
      <c r="V100" s="17">
        <v>0</v>
      </c>
      <c r="W100" s="17">
        <v>0</v>
      </c>
      <c r="X100" s="20">
        <v>2730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5518</v>
      </c>
      <c r="B101" s="12" t="str">
        <f t="shared" si="6"/>
        <v>ZeroZero</v>
      </c>
      <c r="C101" s="13" t="s">
        <v>131</v>
      </c>
      <c r="D101" s="14" t="s">
        <v>132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500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500</v>
      </c>
      <c r="U101" s="17">
        <v>0</v>
      </c>
      <c r="V101" s="17">
        <v>0</v>
      </c>
      <c r="W101" s="17">
        <v>0</v>
      </c>
      <c r="X101" s="20">
        <v>500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43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5174</v>
      </c>
      <c r="B102" s="12" t="str">
        <f t="shared" si="6"/>
        <v>ZeroZero</v>
      </c>
      <c r="C102" s="13" t="s">
        <v>165</v>
      </c>
      <c r="D102" s="14" t="s">
        <v>156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67500</v>
      </c>
      <c r="K102" s="17">
        <v>67500</v>
      </c>
      <c r="L102" s="25" t="str">
        <f>IFERROR(VLOOKUP(C102,#REF!,11,FALSE),"")</f>
        <v/>
      </c>
      <c r="M102" s="17">
        <v>100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100</v>
      </c>
      <c r="U102" s="17">
        <v>0</v>
      </c>
      <c r="V102" s="17">
        <v>0</v>
      </c>
      <c r="W102" s="17">
        <v>0</v>
      </c>
      <c r="X102" s="20">
        <v>67600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8767</v>
      </c>
      <c r="B103" s="12" t="str">
        <f t="shared" si="6"/>
        <v>ZeroZero</v>
      </c>
      <c r="C103" s="13" t="s">
        <v>383</v>
      </c>
      <c r="D103" s="14" t="s">
        <v>156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10000</v>
      </c>
      <c r="K103" s="17">
        <v>10000</v>
      </c>
      <c r="L103" s="25" t="str">
        <f>IFERROR(VLOOKUP(C103,#REF!,11,FALSE),"")</f>
        <v/>
      </c>
      <c r="M103" s="17">
        <v>470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470</v>
      </c>
      <c r="U103" s="17">
        <v>0</v>
      </c>
      <c r="V103" s="17">
        <v>0</v>
      </c>
      <c r="W103" s="17">
        <v>0</v>
      </c>
      <c r="X103" s="20">
        <v>10470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43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9708</v>
      </c>
      <c r="B104" s="12" t="str">
        <f t="shared" si="6"/>
        <v>ZeroZero</v>
      </c>
      <c r="C104" s="13" t="s">
        <v>263</v>
      </c>
      <c r="D104" s="14" t="s">
        <v>146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100</v>
      </c>
      <c r="N104" s="18" t="s">
        <v>147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100</v>
      </c>
      <c r="U104" s="17">
        <v>0</v>
      </c>
      <c r="V104" s="17">
        <v>0</v>
      </c>
      <c r="W104" s="17">
        <v>0</v>
      </c>
      <c r="X104" s="20">
        <v>100</v>
      </c>
      <c r="Y104" s="16" t="s">
        <v>39</v>
      </c>
      <c r="Z104" s="21" t="s">
        <v>39</v>
      </c>
      <c r="AA104" s="20">
        <v>0</v>
      </c>
      <c r="AB104" s="17">
        <v>0</v>
      </c>
      <c r="AC104" s="22" t="s">
        <v>43</v>
      </c>
      <c r="AD104" s="23" t="str">
        <f t="shared" si="11"/>
        <v>E</v>
      </c>
      <c r="AE104" s="17">
        <v>0</v>
      </c>
      <c r="AF104" s="17">
        <v>0</v>
      </c>
      <c r="AG104" s="17">
        <v>0</v>
      </c>
      <c r="AH104" s="17">
        <v>0</v>
      </c>
      <c r="AI104" s="14" t="s">
        <v>44</v>
      </c>
    </row>
    <row r="105" spans="1:35" ht="16.5" customHeight="1">
      <c r="A105">
        <v>9714</v>
      </c>
      <c r="B105" s="12" t="str">
        <f t="shared" si="6"/>
        <v>ZeroZero</v>
      </c>
      <c r="C105" s="13" t="s">
        <v>76</v>
      </c>
      <c r="D105" s="14" t="s">
        <v>46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100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100</v>
      </c>
      <c r="U105" s="17">
        <v>0</v>
      </c>
      <c r="V105" s="17">
        <v>0</v>
      </c>
      <c r="W105" s="17">
        <v>0</v>
      </c>
      <c r="X105" s="20">
        <v>100</v>
      </c>
      <c r="Y105" s="16" t="s">
        <v>39</v>
      </c>
      <c r="Z105" s="21" t="s">
        <v>39</v>
      </c>
      <c r="AA105" s="20">
        <v>0</v>
      </c>
      <c r="AB105" s="17" t="s">
        <v>39</v>
      </c>
      <c r="AC105" s="22" t="s">
        <v>43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44</v>
      </c>
    </row>
    <row r="106" spans="1:35" ht="16.5" customHeight="1">
      <c r="A106">
        <v>9126</v>
      </c>
      <c r="B106" s="12" t="str">
        <f t="shared" si="6"/>
        <v>ZeroZero</v>
      </c>
      <c r="C106" s="13" t="s">
        <v>275</v>
      </c>
      <c r="D106" s="14" t="s">
        <v>146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5000</v>
      </c>
      <c r="K106" s="17">
        <v>5000</v>
      </c>
      <c r="L106" s="25" t="str">
        <f>IFERROR(VLOOKUP(C106,#REF!,11,FALSE),"")</f>
        <v/>
      </c>
      <c r="M106" s="17">
        <v>50</v>
      </c>
      <c r="N106" s="18" t="s">
        <v>147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50</v>
      </c>
      <c r="U106" s="17">
        <v>0</v>
      </c>
      <c r="V106" s="17">
        <v>0</v>
      </c>
      <c r="W106" s="17">
        <v>0</v>
      </c>
      <c r="X106" s="20">
        <v>5050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43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1089</v>
      </c>
      <c r="B107" s="12" t="str">
        <f t="shared" si="6"/>
        <v>Normal</v>
      </c>
      <c r="C107" s="13" t="s">
        <v>40</v>
      </c>
      <c r="D107" s="14" t="s">
        <v>41</v>
      </c>
      <c r="E107" s="15">
        <f t="shared" si="7"/>
        <v>13.3</v>
      </c>
      <c r="F107" s="16" t="str">
        <f t="shared" si="8"/>
        <v>--</v>
      </c>
      <c r="G107" s="16">
        <f t="shared" si="9"/>
        <v>0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70000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70000</v>
      </c>
      <c r="U107" s="17">
        <v>0</v>
      </c>
      <c r="V107" s="17">
        <v>0</v>
      </c>
      <c r="W107" s="17">
        <v>0</v>
      </c>
      <c r="X107" s="20">
        <v>70000</v>
      </c>
      <c r="Y107" s="16">
        <v>13.3</v>
      </c>
      <c r="Z107" s="21" t="s">
        <v>39</v>
      </c>
      <c r="AA107" s="20">
        <v>5250</v>
      </c>
      <c r="AB107" s="17" t="s">
        <v>39</v>
      </c>
      <c r="AC107" s="22" t="s">
        <v>43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2898</v>
      </c>
      <c r="B108" s="12" t="str">
        <f t="shared" si="6"/>
        <v>OverStock</v>
      </c>
      <c r="C108" s="13" t="s">
        <v>45</v>
      </c>
      <c r="D108" s="14" t="s">
        <v>46</v>
      </c>
      <c r="E108" s="15">
        <f t="shared" si="7"/>
        <v>6.9</v>
      </c>
      <c r="F108" s="16">
        <f t="shared" si="8"/>
        <v>24.9</v>
      </c>
      <c r="G108" s="16">
        <f t="shared" si="9"/>
        <v>0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36250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30250</v>
      </c>
      <c r="U108" s="17">
        <v>0</v>
      </c>
      <c r="V108" s="17">
        <v>6000</v>
      </c>
      <c r="W108" s="17">
        <v>0</v>
      </c>
      <c r="X108" s="20">
        <v>36250</v>
      </c>
      <c r="Y108" s="16">
        <v>61.8</v>
      </c>
      <c r="Z108" s="21">
        <v>223.2</v>
      </c>
      <c r="AA108" s="20">
        <v>5250</v>
      </c>
      <c r="AB108" s="17">
        <v>1453</v>
      </c>
      <c r="AC108" s="22">
        <v>0.3</v>
      </c>
      <c r="AD108" s="23">
        <f t="shared" si="11"/>
        <v>50</v>
      </c>
      <c r="AE108" s="17">
        <v>0</v>
      </c>
      <c r="AF108" s="17">
        <v>13080</v>
      </c>
      <c r="AG108" s="17">
        <v>6000</v>
      </c>
      <c r="AH108" s="17">
        <v>9000</v>
      </c>
      <c r="AI108" s="14" t="s">
        <v>44</v>
      </c>
    </row>
    <row r="109" spans="1:35" ht="16.5" customHeight="1">
      <c r="A109">
        <v>995</v>
      </c>
      <c r="B109" s="12" t="str">
        <f t="shared" si="6"/>
        <v>OverStock</v>
      </c>
      <c r="C109" s="13" t="s">
        <v>50</v>
      </c>
      <c r="D109" s="14" t="s">
        <v>46</v>
      </c>
      <c r="E109" s="15">
        <f t="shared" si="7"/>
        <v>67.5</v>
      </c>
      <c r="F109" s="16">
        <f t="shared" si="8"/>
        <v>74.599999999999994</v>
      </c>
      <c r="G109" s="16">
        <f t="shared" si="9"/>
        <v>0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1632198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1154500</v>
      </c>
      <c r="U109" s="17">
        <v>0</v>
      </c>
      <c r="V109" s="17">
        <v>477698</v>
      </c>
      <c r="W109" s="17">
        <v>0</v>
      </c>
      <c r="X109" s="20">
        <v>1632198</v>
      </c>
      <c r="Y109" s="16">
        <v>198.1</v>
      </c>
      <c r="Z109" s="21">
        <v>218.9</v>
      </c>
      <c r="AA109" s="20">
        <v>24174</v>
      </c>
      <c r="AB109" s="17">
        <v>21877</v>
      </c>
      <c r="AC109" s="22">
        <v>0.9</v>
      </c>
      <c r="AD109" s="23">
        <f t="shared" si="11"/>
        <v>100</v>
      </c>
      <c r="AE109" s="17">
        <v>47040</v>
      </c>
      <c r="AF109" s="17">
        <v>116940</v>
      </c>
      <c r="AG109" s="17">
        <v>95500</v>
      </c>
      <c r="AH109" s="17">
        <v>88408</v>
      </c>
      <c r="AI109" s="14" t="s">
        <v>44</v>
      </c>
    </row>
    <row r="110" spans="1:35" ht="16.5" customHeight="1">
      <c r="A110">
        <v>2910</v>
      </c>
      <c r="B110" s="12" t="str">
        <f t="shared" si="6"/>
        <v>OverStock</v>
      </c>
      <c r="C110" s="13" t="s">
        <v>51</v>
      </c>
      <c r="D110" s="14" t="s">
        <v>46</v>
      </c>
      <c r="E110" s="15">
        <f t="shared" si="7"/>
        <v>47.1</v>
      </c>
      <c r="F110" s="16">
        <f t="shared" si="8"/>
        <v>12566</v>
      </c>
      <c r="G110" s="16">
        <f t="shared" si="9"/>
        <v>2.6</v>
      </c>
      <c r="H110" s="16">
        <f t="shared" si="10"/>
        <v>686.7</v>
      </c>
      <c r="I110" s="25" t="str">
        <f>IFERROR(VLOOKUP(C110,#REF!,8,FALSE),"")</f>
        <v/>
      </c>
      <c r="J110" s="17">
        <v>57000</v>
      </c>
      <c r="K110" s="17">
        <v>57000</v>
      </c>
      <c r="L110" s="25" t="str">
        <f>IFERROR(VLOOKUP(C110,#REF!,11,FALSE),"")</f>
        <v/>
      </c>
      <c r="M110" s="17">
        <v>1042977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923100</v>
      </c>
      <c r="U110" s="17">
        <v>0</v>
      </c>
      <c r="V110" s="17">
        <v>119877</v>
      </c>
      <c r="W110" s="17">
        <v>0</v>
      </c>
      <c r="X110" s="20">
        <v>1099977</v>
      </c>
      <c r="Y110" s="16">
        <v>159.30000000000001</v>
      </c>
      <c r="Z110" s="21">
        <v>42493.7</v>
      </c>
      <c r="AA110" s="20">
        <v>22141</v>
      </c>
      <c r="AB110" s="17">
        <v>83</v>
      </c>
      <c r="AC110" s="22">
        <v>0</v>
      </c>
      <c r="AD110" s="23">
        <f t="shared" si="11"/>
        <v>50</v>
      </c>
      <c r="AE110" s="17">
        <v>0</v>
      </c>
      <c r="AF110" s="17">
        <v>747</v>
      </c>
      <c r="AG110" s="17">
        <v>800</v>
      </c>
      <c r="AH110" s="17">
        <v>0</v>
      </c>
      <c r="AI110" s="14" t="s">
        <v>44</v>
      </c>
    </row>
    <row r="111" spans="1:35" ht="16.5" customHeight="1">
      <c r="A111">
        <v>3332</v>
      </c>
      <c r="B111" s="12" t="str">
        <f t="shared" si="6"/>
        <v>OverStock</v>
      </c>
      <c r="C111" s="13" t="s">
        <v>53</v>
      </c>
      <c r="D111" s="14" t="s">
        <v>46</v>
      </c>
      <c r="E111" s="15">
        <f t="shared" si="7"/>
        <v>0.9</v>
      </c>
      <c r="F111" s="16" t="str">
        <f t="shared" si="8"/>
        <v>--</v>
      </c>
      <c r="G111" s="16">
        <f t="shared" si="9"/>
        <v>58.2</v>
      </c>
      <c r="H111" s="16" t="str">
        <f t="shared" si="10"/>
        <v>--</v>
      </c>
      <c r="I111" s="25" t="str">
        <f>IFERROR(VLOOKUP(C111,#REF!,8,FALSE),"")</f>
        <v/>
      </c>
      <c r="J111" s="17">
        <v>567000</v>
      </c>
      <c r="K111" s="17">
        <v>312000</v>
      </c>
      <c r="L111" s="25" t="str">
        <f>IFERROR(VLOOKUP(C111,#REF!,11,FALSE),"")</f>
        <v/>
      </c>
      <c r="M111" s="17">
        <v>9000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9000</v>
      </c>
      <c r="W111" s="17">
        <v>0</v>
      </c>
      <c r="X111" s="20">
        <v>576000</v>
      </c>
      <c r="Y111" s="16">
        <v>59.1</v>
      </c>
      <c r="Z111" s="21" t="s">
        <v>39</v>
      </c>
      <c r="AA111" s="20">
        <v>9750</v>
      </c>
      <c r="AB111" s="17" t="s">
        <v>39</v>
      </c>
      <c r="AC111" s="22" t="s">
        <v>43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44</v>
      </c>
    </row>
    <row r="112" spans="1:35" ht="16.5" customHeight="1">
      <c r="A112">
        <v>9196</v>
      </c>
      <c r="B112" s="12" t="str">
        <f t="shared" si="6"/>
        <v>FCST</v>
      </c>
      <c r="C112" s="13" t="s">
        <v>54</v>
      </c>
      <c r="D112" s="14" t="s">
        <v>46</v>
      </c>
      <c r="E112" s="15" t="str">
        <f t="shared" si="7"/>
        <v>前八週無拉料</v>
      </c>
      <c r="F112" s="16">
        <f t="shared" si="8"/>
        <v>1.1000000000000001</v>
      </c>
      <c r="G112" s="16" t="str">
        <f t="shared" si="9"/>
        <v>--</v>
      </c>
      <c r="H112" s="16">
        <f t="shared" si="10"/>
        <v>40.1</v>
      </c>
      <c r="I112" s="25" t="str">
        <f>IFERROR(VLOOKUP(C112,#REF!,8,FALSE),"")</f>
        <v/>
      </c>
      <c r="J112" s="17">
        <v>93000</v>
      </c>
      <c r="K112" s="17">
        <v>0</v>
      </c>
      <c r="L112" s="25" t="str">
        <f>IFERROR(VLOOKUP(C112,#REF!,11,FALSE),"")</f>
        <v/>
      </c>
      <c r="M112" s="17">
        <v>2500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2500</v>
      </c>
      <c r="W112" s="17">
        <v>0</v>
      </c>
      <c r="X112" s="20">
        <v>95500</v>
      </c>
      <c r="Y112" s="16" t="s">
        <v>39</v>
      </c>
      <c r="Z112" s="21">
        <v>59.3</v>
      </c>
      <c r="AA112" s="20">
        <v>0</v>
      </c>
      <c r="AB112" s="17">
        <v>2320</v>
      </c>
      <c r="AC112" s="22" t="s">
        <v>55</v>
      </c>
      <c r="AD112" s="23" t="str">
        <f t="shared" si="11"/>
        <v>F</v>
      </c>
      <c r="AE112" s="17">
        <v>400</v>
      </c>
      <c r="AF112" s="17">
        <v>12850</v>
      </c>
      <c r="AG112" s="17">
        <v>22900</v>
      </c>
      <c r="AH112" s="17">
        <v>17000</v>
      </c>
      <c r="AI112" s="14" t="s">
        <v>44</v>
      </c>
    </row>
    <row r="113" spans="1:35" ht="16.5" customHeight="1">
      <c r="A113">
        <v>2899</v>
      </c>
      <c r="B113" s="12" t="str">
        <f t="shared" si="6"/>
        <v>OverStock</v>
      </c>
      <c r="C113" s="13" t="s">
        <v>56</v>
      </c>
      <c r="D113" s="14" t="s">
        <v>46</v>
      </c>
      <c r="E113" s="15">
        <f t="shared" si="7"/>
        <v>241.6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179978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162000</v>
      </c>
      <c r="U113" s="17">
        <v>0</v>
      </c>
      <c r="V113" s="17">
        <v>17978</v>
      </c>
      <c r="W113" s="17">
        <v>0</v>
      </c>
      <c r="X113" s="20">
        <v>179978</v>
      </c>
      <c r="Y113" s="16">
        <v>861.7</v>
      </c>
      <c r="Z113" s="21" t="s">
        <v>39</v>
      </c>
      <c r="AA113" s="20">
        <v>745</v>
      </c>
      <c r="AB113" s="17" t="s">
        <v>39</v>
      </c>
      <c r="AC113" s="22" t="s">
        <v>43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2908</v>
      </c>
      <c r="B114" s="12" t="str">
        <f t="shared" si="6"/>
        <v>None</v>
      </c>
      <c r="C114" s="13" t="s">
        <v>58</v>
      </c>
      <c r="D114" s="14" t="s">
        <v>46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 t="s">
        <v>39</v>
      </c>
      <c r="Z114" s="21" t="s">
        <v>39</v>
      </c>
      <c r="AA114" s="20">
        <v>0</v>
      </c>
      <c r="AB114" s="17">
        <v>0</v>
      </c>
      <c r="AC114" s="22" t="s">
        <v>43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9197</v>
      </c>
      <c r="B115" s="12" t="str">
        <f t="shared" si="6"/>
        <v>FCST</v>
      </c>
      <c r="C115" s="13" t="s">
        <v>60</v>
      </c>
      <c r="D115" s="14" t="s">
        <v>46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0</v>
      </c>
      <c r="W115" s="17">
        <v>0</v>
      </c>
      <c r="X115" s="20">
        <v>0</v>
      </c>
      <c r="Y115" s="16" t="s">
        <v>39</v>
      </c>
      <c r="Z115" s="21">
        <v>0</v>
      </c>
      <c r="AA115" s="20">
        <v>0</v>
      </c>
      <c r="AB115" s="17">
        <v>667</v>
      </c>
      <c r="AC115" s="22" t="s">
        <v>55</v>
      </c>
      <c r="AD115" s="23" t="str">
        <f t="shared" si="11"/>
        <v>F</v>
      </c>
      <c r="AE115" s="17">
        <v>6000</v>
      </c>
      <c r="AF115" s="17">
        <v>0</v>
      </c>
      <c r="AG115" s="17">
        <v>0</v>
      </c>
      <c r="AH115" s="17">
        <v>0</v>
      </c>
      <c r="AI115" s="14" t="s">
        <v>44</v>
      </c>
    </row>
    <row r="116" spans="1:35" ht="16.5" customHeight="1">
      <c r="A116">
        <v>5087</v>
      </c>
      <c r="B116" s="12" t="str">
        <f t="shared" si="6"/>
        <v>OverStock</v>
      </c>
      <c r="C116" s="13" t="s">
        <v>61</v>
      </c>
      <c r="D116" s="14" t="s">
        <v>46</v>
      </c>
      <c r="E116" s="15">
        <f t="shared" si="7"/>
        <v>24.6</v>
      </c>
      <c r="F116" s="16">
        <f t="shared" si="8"/>
        <v>267.2</v>
      </c>
      <c r="G116" s="16">
        <f t="shared" si="9"/>
        <v>2.8</v>
      </c>
      <c r="H116" s="16">
        <f t="shared" si="10"/>
        <v>30.2</v>
      </c>
      <c r="I116" s="25" t="str">
        <f>IFERROR(VLOOKUP(C116,#REF!,8,FALSE),"")</f>
        <v/>
      </c>
      <c r="J116" s="17">
        <v>27000</v>
      </c>
      <c r="K116" s="17">
        <v>27000</v>
      </c>
      <c r="L116" s="25" t="str">
        <f>IFERROR(VLOOKUP(C116,#REF!,11,FALSE),"")</f>
        <v/>
      </c>
      <c r="M116" s="17">
        <v>238566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168500</v>
      </c>
      <c r="U116" s="17">
        <v>15000</v>
      </c>
      <c r="V116" s="17">
        <v>55066</v>
      </c>
      <c r="W116" s="17">
        <v>0</v>
      </c>
      <c r="X116" s="20">
        <v>265566</v>
      </c>
      <c r="Y116" s="16">
        <v>189.9</v>
      </c>
      <c r="Z116" s="21">
        <v>2061.1</v>
      </c>
      <c r="AA116" s="20">
        <v>9691</v>
      </c>
      <c r="AB116" s="17">
        <v>893</v>
      </c>
      <c r="AC116" s="22">
        <v>0.1</v>
      </c>
      <c r="AD116" s="23">
        <f t="shared" si="11"/>
        <v>50</v>
      </c>
      <c r="AE116" s="17">
        <v>4580</v>
      </c>
      <c r="AF116" s="17">
        <v>3456</v>
      </c>
      <c r="AG116" s="17">
        <v>0</v>
      </c>
      <c r="AH116" s="17">
        <v>0</v>
      </c>
      <c r="AI116" s="14" t="s">
        <v>44</v>
      </c>
    </row>
    <row r="117" spans="1:35" ht="16.5" customHeight="1">
      <c r="A117">
        <v>996</v>
      </c>
      <c r="B117" s="12" t="str">
        <f t="shared" si="6"/>
        <v>OverStock</v>
      </c>
      <c r="C117" s="13" t="s">
        <v>63</v>
      </c>
      <c r="D117" s="14" t="s">
        <v>46</v>
      </c>
      <c r="E117" s="15">
        <f t="shared" si="7"/>
        <v>12.1</v>
      </c>
      <c r="F117" s="16">
        <f t="shared" si="8"/>
        <v>6.5</v>
      </c>
      <c r="G117" s="16">
        <f t="shared" si="9"/>
        <v>19.2</v>
      </c>
      <c r="H117" s="16">
        <f t="shared" si="10"/>
        <v>10.4</v>
      </c>
      <c r="I117" s="25" t="str">
        <f>IFERROR(VLOOKUP(C117,#REF!,8,FALSE),"")</f>
        <v/>
      </c>
      <c r="J117" s="17">
        <v>555000</v>
      </c>
      <c r="K117" s="17">
        <v>18000</v>
      </c>
      <c r="L117" s="25" t="str">
        <f>IFERROR(VLOOKUP(C117,#REF!,11,FALSE),"")</f>
        <v/>
      </c>
      <c r="M117" s="17">
        <v>348996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222000</v>
      </c>
      <c r="U117" s="17">
        <v>60000</v>
      </c>
      <c r="V117" s="17">
        <v>66996</v>
      </c>
      <c r="W117" s="17">
        <v>0</v>
      </c>
      <c r="X117" s="20">
        <v>903996</v>
      </c>
      <c r="Y117" s="16">
        <v>209.6</v>
      </c>
      <c r="Z117" s="21">
        <v>113.3</v>
      </c>
      <c r="AA117" s="20">
        <v>28957</v>
      </c>
      <c r="AB117" s="17">
        <v>53594</v>
      </c>
      <c r="AC117" s="22">
        <v>1.9</v>
      </c>
      <c r="AD117" s="23">
        <f t="shared" si="11"/>
        <v>100</v>
      </c>
      <c r="AE117" s="17">
        <v>93545</v>
      </c>
      <c r="AF117" s="17">
        <v>388800</v>
      </c>
      <c r="AG117" s="17">
        <v>0</v>
      </c>
      <c r="AH117" s="17">
        <v>0</v>
      </c>
      <c r="AI117" s="14" t="s">
        <v>44</v>
      </c>
    </row>
    <row r="118" spans="1:35" ht="16.5" customHeight="1">
      <c r="A118">
        <v>997</v>
      </c>
      <c r="B118" s="12" t="str">
        <f t="shared" si="6"/>
        <v>None</v>
      </c>
      <c r="C118" s="13" t="s">
        <v>64</v>
      </c>
      <c r="D118" s="14" t="s">
        <v>46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0</v>
      </c>
      <c r="Y118" s="16" t="s">
        <v>39</v>
      </c>
      <c r="Z118" s="21" t="s">
        <v>39</v>
      </c>
      <c r="AA118" s="20">
        <v>0</v>
      </c>
      <c r="AB118" s="17">
        <v>0</v>
      </c>
      <c r="AC118" s="22" t="s">
        <v>43</v>
      </c>
      <c r="AD118" s="23" t="str">
        <f t="shared" si="11"/>
        <v>E</v>
      </c>
      <c r="AE118" s="17">
        <v>0</v>
      </c>
      <c r="AF118" s="17">
        <v>0</v>
      </c>
      <c r="AG118" s="17">
        <v>0</v>
      </c>
      <c r="AH118" s="17">
        <v>0</v>
      </c>
      <c r="AI118" s="14" t="s">
        <v>44</v>
      </c>
    </row>
    <row r="119" spans="1:35" ht="16.5" customHeight="1">
      <c r="A119">
        <v>9760</v>
      </c>
      <c r="B119" s="12" t="str">
        <f t="shared" si="6"/>
        <v>OverStock</v>
      </c>
      <c r="C119" s="13" t="s">
        <v>65</v>
      </c>
      <c r="D119" s="14" t="s">
        <v>46</v>
      </c>
      <c r="E119" s="15">
        <f t="shared" si="7"/>
        <v>81.900000000000006</v>
      </c>
      <c r="F119" s="16">
        <f t="shared" si="8"/>
        <v>16.5</v>
      </c>
      <c r="G119" s="16">
        <f t="shared" si="9"/>
        <v>2.1</v>
      </c>
      <c r="H119" s="16">
        <f t="shared" si="10"/>
        <v>0.4</v>
      </c>
      <c r="I119" s="25" t="str">
        <f>IFERROR(VLOOKUP(C119,#REF!,8,FALSE),"")</f>
        <v/>
      </c>
      <c r="J119" s="17">
        <v>57000</v>
      </c>
      <c r="K119" s="17">
        <v>57000</v>
      </c>
      <c r="L119" s="25" t="str">
        <f>IFERROR(VLOOKUP(C119,#REF!,11,FALSE),"")</f>
        <v/>
      </c>
      <c r="M119" s="17">
        <v>2246240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1605000</v>
      </c>
      <c r="U119" s="17">
        <v>0</v>
      </c>
      <c r="V119" s="17">
        <v>641240</v>
      </c>
      <c r="W119" s="17">
        <v>0</v>
      </c>
      <c r="X119" s="20">
        <v>2303240</v>
      </c>
      <c r="Y119" s="16">
        <v>86.8</v>
      </c>
      <c r="Z119" s="21">
        <v>17.5</v>
      </c>
      <c r="AA119" s="20">
        <v>27414</v>
      </c>
      <c r="AB119" s="17">
        <v>136095</v>
      </c>
      <c r="AC119" s="22">
        <v>5</v>
      </c>
      <c r="AD119" s="23">
        <f t="shared" si="11"/>
        <v>150</v>
      </c>
      <c r="AE119" s="17">
        <v>373520</v>
      </c>
      <c r="AF119" s="17">
        <v>851328</v>
      </c>
      <c r="AG119" s="17">
        <v>288000</v>
      </c>
      <c r="AH119" s="17">
        <v>0</v>
      </c>
      <c r="AI119" s="14" t="s">
        <v>44</v>
      </c>
    </row>
    <row r="120" spans="1:35" ht="16.5" customHeight="1">
      <c r="A120">
        <v>5513</v>
      </c>
      <c r="B120" s="12" t="str">
        <f t="shared" si="6"/>
        <v>OverStock</v>
      </c>
      <c r="C120" s="13" t="s">
        <v>67</v>
      </c>
      <c r="D120" s="14" t="s">
        <v>46</v>
      </c>
      <c r="E120" s="15">
        <f t="shared" si="7"/>
        <v>10.3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27000</v>
      </c>
      <c r="N120" s="18" t="s">
        <v>42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27000</v>
      </c>
      <c r="U120" s="17">
        <v>0</v>
      </c>
      <c r="V120" s="17">
        <v>0</v>
      </c>
      <c r="W120" s="17">
        <v>0</v>
      </c>
      <c r="X120" s="20">
        <v>27000</v>
      </c>
      <c r="Y120" s="16">
        <v>35.4</v>
      </c>
      <c r="Z120" s="21" t="s">
        <v>39</v>
      </c>
      <c r="AA120" s="20">
        <v>2625</v>
      </c>
      <c r="AB120" s="17" t="s">
        <v>39</v>
      </c>
      <c r="AC120" s="22" t="s">
        <v>43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1075</v>
      </c>
      <c r="B121" s="12" t="str">
        <f t="shared" si="6"/>
        <v>OverStock</v>
      </c>
      <c r="C121" s="13" t="s">
        <v>68</v>
      </c>
      <c r="D121" s="14" t="s">
        <v>46</v>
      </c>
      <c r="E121" s="15">
        <f t="shared" si="7"/>
        <v>8</v>
      </c>
      <c r="F121" s="16">
        <f t="shared" si="8"/>
        <v>6.4</v>
      </c>
      <c r="G121" s="16">
        <f t="shared" si="9"/>
        <v>13</v>
      </c>
      <c r="H121" s="16">
        <f t="shared" si="10"/>
        <v>10.3</v>
      </c>
      <c r="I121" s="25" t="str">
        <f>IFERROR(VLOOKUP(C121,#REF!,8,FALSE),"")</f>
        <v/>
      </c>
      <c r="J121" s="17">
        <v>39000</v>
      </c>
      <c r="K121" s="17">
        <v>0</v>
      </c>
      <c r="L121" s="25" t="str">
        <f>IFERROR(VLOOKUP(C121,#REF!,11,FALSE),"")</f>
        <v/>
      </c>
      <c r="M121" s="17">
        <v>24000</v>
      </c>
      <c r="N121" s="18" t="s">
        <v>42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24000</v>
      </c>
      <c r="U121" s="17">
        <v>0</v>
      </c>
      <c r="V121" s="17">
        <v>0</v>
      </c>
      <c r="W121" s="17">
        <v>0</v>
      </c>
      <c r="X121" s="20">
        <v>63000</v>
      </c>
      <c r="Y121" s="16">
        <v>111</v>
      </c>
      <c r="Z121" s="21">
        <v>88.1</v>
      </c>
      <c r="AA121" s="20">
        <v>3000</v>
      </c>
      <c r="AB121" s="17">
        <v>3779</v>
      </c>
      <c r="AC121" s="22">
        <v>1.3</v>
      </c>
      <c r="AD121" s="23">
        <f t="shared" si="11"/>
        <v>100</v>
      </c>
      <c r="AE121" s="17">
        <v>10738</v>
      </c>
      <c r="AF121" s="17">
        <v>18982</v>
      </c>
      <c r="AG121" s="17">
        <v>144</v>
      </c>
      <c r="AH121" s="17">
        <v>15556</v>
      </c>
      <c r="AI121" s="14" t="s">
        <v>44</v>
      </c>
    </row>
    <row r="122" spans="1:35" ht="16.5" customHeight="1">
      <c r="A122">
        <v>1074</v>
      </c>
      <c r="B122" s="12" t="str">
        <f t="shared" si="6"/>
        <v>OverStock</v>
      </c>
      <c r="C122" s="13" t="s">
        <v>69</v>
      </c>
      <c r="D122" s="14" t="s">
        <v>46</v>
      </c>
      <c r="E122" s="15">
        <f t="shared" si="7"/>
        <v>6.5</v>
      </c>
      <c r="F122" s="16" t="str">
        <f t="shared" si="8"/>
        <v>--</v>
      </c>
      <c r="G122" s="16">
        <f t="shared" si="9"/>
        <v>248.4</v>
      </c>
      <c r="H122" s="16" t="str">
        <f t="shared" si="10"/>
        <v>--</v>
      </c>
      <c r="I122" s="25" t="str">
        <f>IFERROR(VLOOKUP(C122,#REF!,8,FALSE),"")</f>
        <v/>
      </c>
      <c r="J122" s="17">
        <v>39000</v>
      </c>
      <c r="K122" s="17">
        <v>0</v>
      </c>
      <c r="L122" s="25" t="str">
        <f>IFERROR(VLOOKUP(C122,#REF!,11,FALSE),"")</f>
        <v/>
      </c>
      <c r="M122" s="17">
        <v>1015</v>
      </c>
      <c r="N122" s="18" t="s">
        <v>42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1015</v>
      </c>
      <c r="W122" s="17">
        <v>0</v>
      </c>
      <c r="X122" s="20">
        <v>40015</v>
      </c>
      <c r="Y122" s="16">
        <v>254.9</v>
      </c>
      <c r="Z122" s="21" t="s">
        <v>39</v>
      </c>
      <c r="AA122" s="20">
        <v>157</v>
      </c>
      <c r="AB122" s="17" t="s">
        <v>39</v>
      </c>
      <c r="AC122" s="22" t="s">
        <v>43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4180</v>
      </c>
      <c r="B123" s="12" t="str">
        <f t="shared" si="6"/>
        <v>OverStock</v>
      </c>
      <c r="C123" s="13" t="s">
        <v>70</v>
      </c>
      <c r="D123" s="14" t="s">
        <v>46</v>
      </c>
      <c r="E123" s="15">
        <f t="shared" si="7"/>
        <v>44.2</v>
      </c>
      <c r="F123" s="16" t="str">
        <f t="shared" si="8"/>
        <v>--</v>
      </c>
      <c r="G123" s="16">
        <f t="shared" si="9"/>
        <v>0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19347</v>
      </c>
      <c r="N123" s="18" t="s">
        <v>42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18000</v>
      </c>
      <c r="U123" s="17">
        <v>0</v>
      </c>
      <c r="V123" s="17">
        <v>1347</v>
      </c>
      <c r="W123" s="17">
        <v>0</v>
      </c>
      <c r="X123" s="20">
        <v>19347</v>
      </c>
      <c r="Y123" s="16">
        <v>99</v>
      </c>
      <c r="Z123" s="21" t="s">
        <v>39</v>
      </c>
      <c r="AA123" s="20">
        <v>438</v>
      </c>
      <c r="AB123" s="17" t="s">
        <v>39</v>
      </c>
      <c r="AC123" s="22" t="s">
        <v>43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4141</v>
      </c>
      <c r="B124" s="12" t="str">
        <f t="shared" si="6"/>
        <v>ZeroZero</v>
      </c>
      <c r="C124" s="13" t="s">
        <v>71</v>
      </c>
      <c r="D124" s="14" t="s">
        <v>46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6000</v>
      </c>
      <c r="K124" s="17">
        <v>6000</v>
      </c>
      <c r="L124" s="25" t="str">
        <f>IFERROR(VLOOKUP(C124,#REF!,11,FALSE),"")</f>
        <v/>
      </c>
      <c r="M124" s="17">
        <v>0</v>
      </c>
      <c r="N124" s="18" t="s">
        <v>42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6000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43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4143</v>
      </c>
      <c r="B125" s="12" t="str">
        <f t="shared" si="6"/>
        <v>OverStock</v>
      </c>
      <c r="C125" s="13" t="s">
        <v>72</v>
      </c>
      <c r="D125" s="14" t="s">
        <v>46</v>
      </c>
      <c r="E125" s="15">
        <f t="shared" si="7"/>
        <v>3.6</v>
      </c>
      <c r="F125" s="16">
        <f t="shared" si="8"/>
        <v>5.6</v>
      </c>
      <c r="G125" s="16">
        <f t="shared" si="9"/>
        <v>24.1</v>
      </c>
      <c r="H125" s="16">
        <f t="shared" si="10"/>
        <v>37.4</v>
      </c>
      <c r="I125" s="25" t="str">
        <f>IFERROR(VLOOKUP(C125,#REF!,8,FALSE),"")</f>
        <v/>
      </c>
      <c r="J125" s="17">
        <v>6495000</v>
      </c>
      <c r="K125" s="17">
        <v>2259000</v>
      </c>
      <c r="L125" s="25" t="str">
        <f>IFERROR(VLOOKUP(C125,#REF!,11,FALSE),"")</f>
        <v/>
      </c>
      <c r="M125" s="17">
        <v>972481</v>
      </c>
      <c r="N125" s="18" t="s">
        <v>42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401814</v>
      </c>
      <c r="U125" s="17">
        <v>0</v>
      </c>
      <c r="V125" s="17">
        <v>570667</v>
      </c>
      <c r="W125" s="17">
        <v>0</v>
      </c>
      <c r="X125" s="20">
        <v>7467481</v>
      </c>
      <c r="Y125" s="16">
        <v>128</v>
      </c>
      <c r="Z125" s="21">
        <v>198.8</v>
      </c>
      <c r="AA125" s="20">
        <v>269791</v>
      </c>
      <c r="AB125" s="17">
        <v>173778</v>
      </c>
      <c r="AC125" s="22">
        <v>0.6</v>
      </c>
      <c r="AD125" s="23">
        <f t="shared" si="11"/>
        <v>100</v>
      </c>
      <c r="AE125" s="17">
        <v>858870</v>
      </c>
      <c r="AF125" s="17">
        <v>705128</v>
      </c>
      <c r="AG125" s="17">
        <v>78928</v>
      </c>
      <c r="AH125" s="17">
        <v>3200</v>
      </c>
      <c r="AI125" s="14" t="s">
        <v>44</v>
      </c>
    </row>
    <row r="126" spans="1:35" ht="16.5" customHeight="1">
      <c r="A126">
        <v>4190</v>
      </c>
      <c r="B126" s="12" t="str">
        <f t="shared" si="6"/>
        <v>OverStock</v>
      </c>
      <c r="C126" s="13" t="s">
        <v>74</v>
      </c>
      <c r="D126" s="14" t="s">
        <v>46</v>
      </c>
      <c r="E126" s="15">
        <f t="shared" si="7"/>
        <v>43.4</v>
      </c>
      <c r="F126" s="16">
        <f t="shared" si="8"/>
        <v>76.900000000000006</v>
      </c>
      <c r="G126" s="16">
        <f t="shared" si="9"/>
        <v>0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123421</v>
      </c>
      <c r="N126" s="18" t="s">
        <v>42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93000</v>
      </c>
      <c r="U126" s="17">
        <v>0</v>
      </c>
      <c r="V126" s="17">
        <v>30421</v>
      </c>
      <c r="W126" s="17">
        <v>0</v>
      </c>
      <c r="X126" s="20">
        <v>123421</v>
      </c>
      <c r="Y126" s="16">
        <v>356.9</v>
      </c>
      <c r="Z126" s="21">
        <v>632.4</v>
      </c>
      <c r="AA126" s="20">
        <v>2842</v>
      </c>
      <c r="AB126" s="17">
        <v>1604</v>
      </c>
      <c r="AC126" s="22">
        <v>0.6</v>
      </c>
      <c r="AD126" s="23">
        <f t="shared" si="11"/>
        <v>100</v>
      </c>
      <c r="AE126" s="17">
        <v>7912</v>
      </c>
      <c r="AF126" s="17">
        <v>6516</v>
      </c>
      <c r="AG126" s="17">
        <v>0</v>
      </c>
      <c r="AH126" s="17">
        <v>0</v>
      </c>
      <c r="AI126" s="14" t="s">
        <v>44</v>
      </c>
    </row>
    <row r="127" spans="1:35" ht="16.5" customHeight="1">
      <c r="A127">
        <v>4196</v>
      </c>
      <c r="B127" s="12" t="str">
        <f t="shared" si="6"/>
        <v>OverStock</v>
      </c>
      <c r="C127" s="13" t="s">
        <v>75</v>
      </c>
      <c r="D127" s="14" t="s">
        <v>46</v>
      </c>
      <c r="E127" s="15">
        <f t="shared" si="7"/>
        <v>4</v>
      </c>
      <c r="F127" s="16" t="str">
        <f t="shared" si="8"/>
        <v>--</v>
      </c>
      <c r="G127" s="16">
        <f t="shared" si="9"/>
        <v>18</v>
      </c>
      <c r="H127" s="16" t="str">
        <f t="shared" si="10"/>
        <v>--</v>
      </c>
      <c r="I127" s="25" t="str">
        <f>IFERROR(VLOOKUP(C127,#REF!,8,FALSE),"")</f>
        <v/>
      </c>
      <c r="J127" s="17">
        <v>27000</v>
      </c>
      <c r="K127" s="17">
        <v>27000</v>
      </c>
      <c r="L127" s="25" t="str">
        <f>IFERROR(VLOOKUP(C127,#REF!,11,FALSE),"")</f>
        <v/>
      </c>
      <c r="M127" s="17">
        <v>6000</v>
      </c>
      <c r="N127" s="18" t="s">
        <v>42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6000</v>
      </c>
      <c r="U127" s="17">
        <v>0</v>
      </c>
      <c r="V127" s="17">
        <v>0</v>
      </c>
      <c r="W127" s="17">
        <v>0</v>
      </c>
      <c r="X127" s="20">
        <v>33000</v>
      </c>
      <c r="Y127" s="16">
        <v>86</v>
      </c>
      <c r="Z127" s="21" t="s">
        <v>39</v>
      </c>
      <c r="AA127" s="20">
        <v>1500</v>
      </c>
      <c r="AB127" s="17" t="s">
        <v>39</v>
      </c>
      <c r="AC127" s="22" t="s">
        <v>43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4184</v>
      </c>
      <c r="B128" s="12" t="str">
        <f t="shared" si="6"/>
        <v>None</v>
      </c>
      <c r="C128" s="13" t="s">
        <v>78</v>
      </c>
      <c r="D128" s="14" t="s">
        <v>46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43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4181</v>
      </c>
      <c r="B129" s="12" t="str">
        <f t="shared" si="6"/>
        <v>OverStock</v>
      </c>
      <c r="C129" s="13" t="s">
        <v>79</v>
      </c>
      <c r="D129" s="14" t="s">
        <v>46</v>
      </c>
      <c r="E129" s="15">
        <f t="shared" si="7"/>
        <v>24</v>
      </c>
      <c r="F129" s="16">
        <f t="shared" si="8"/>
        <v>3929.2</v>
      </c>
      <c r="G129" s="16">
        <f t="shared" si="9"/>
        <v>0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74655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65560</v>
      </c>
      <c r="U129" s="17">
        <v>0</v>
      </c>
      <c r="V129" s="17">
        <v>9095</v>
      </c>
      <c r="W129" s="17">
        <v>0</v>
      </c>
      <c r="X129" s="20">
        <v>74655</v>
      </c>
      <c r="Y129" s="16">
        <v>99.4</v>
      </c>
      <c r="Z129" s="21">
        <v>16297.6</v>
      </c>
      <c r="AA129" s="20">
        <v>3114</v>
      </c>
      <c r="AB129" s="17">
        <v>19</v>
      </c>
      <c r="AC129" s="22">
        <v>0</v>
      </c>
      <c r="AD129" s="23">
        <f t="shared" si="11"/>
        <v>50</v>
      </c>
      <c r="AE129" s="17">
        <v>0</v>
      </c>
      <c r="AF129" s="17">
        <v>170</v>
      </c>
      <c r="AG129" s="17">
        <v>1900</v>
      </c>
      <c r="AH129" s="17">
        <v>1070</v>
      </c>
      <c r="AI129" s="14" t="s">
        <v>44</v>
      </c>
    </row>
    <row r="130" spans="1:35" ht="16.5" customHeight="1">
      <c r="A130">
        <v>5170</v>
      </c>
      <c r="B130" s="12" t="str">
        <f t="shared" si="6"/>
        <v>OverStock</v>
      </c>
      <c r="C130" s="13" t="s">
        <v>81</v>
      </c>
      <c r="D130" s="14" t="s">
        <v>46</v>
      </c>
      <c r="E130" s="15">
        <f t="shared" si="7"/>
        <v>96.5</v>
      </c>
      <c r="F130" s="16" t="str">
        <f t="shared" si="8"/>
        <v>--</v>
      </c>
      <c r="G130" s="16">
        <f t="shared" si="9"/>
        <v>0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175460</v>
      </c>
      <c r="N130" s="18" t="s">
        <v>42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162500</v>
      </c>
      <c r="U130" s="17">
        <v>5000</v>
      </c>
      <c r="V130" s="17">
        <v>7960</v>
      </c>
      <c r="W130" s="17">
        <v>0</v>
      </c>
      <c r="X130" s="20">
        <v>175460</v>
      </c>
      <c r="Y130" s="16">
        <v>96.5</v>
      </c>
      <c r="Z130" s="21" t="s">
        <v>39</v>
      </c>
      <c r="AA130" s="20">
        <v>1818</v>
      </c>
      <c r="AB130" s="17" t="s">
        <v>39</v>
      </c>
      <c r="AC130" s="22" t="s">
        <v>43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4142</v>
      </c>
      <c r="B131" s="12" t="str">
        <f t="shared" si="6"/>
        <v>OverStock</v>
      </c>
      <c r="C131" s="13" t="s">
        <v>82</v>
      </c>
      <c r="D131" s="14" t="s">
        <v>46</v>
      </c>
      <c r="E131" s="15">
        <f t="shared" si="7"/>
        <v>0</v>
      </c>
      <c r="F131" s="16">
        <f t="shared" si="8"/>
        <v>0</v>
      </c>
      <c r="G131" s="16">
        <f t="shared" si="9"/>
        <v>24</v>
      </c>
      <c r="H131" s="16">
        <f t="shared" si="10"/>
        <v>41.1</v>
      </c>
      <c r="I131" s="25" t="str">
        <f>IFERROR(VLOOKUP(C131,#REF!,8,FALSE),"")</f>
        <v/>
      </c>
      <c r="J131" s="17">
        <v>15000</v>
      </c>
      <c r="K131" s="17">
        <v>10000</v>
      </c>
      <c r="L131" s="25" t="str">
        <f>IFERROR(VLOOKUP(C131,#REF!,11,FALSE),"")</f>
        <v/>
      </c>
      <c r="M131" s="17">
        <v>0</v>
      </c>
      <c r="N131" s="18" t="s">
        <v>42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15000</v>
      </c>
      <c r="Y131" s="16">
        <v>64</v>
      </c>
      <c r="Z131" s="21">
        <v>109.6</v>
      </c>
      <c r="AA131" s="20">
        <v>625</v>
      </c>
      <c r="AB131" s="17">
        <v>365</v>
      </c>
      <c r="AC131" s="22">
        <v>0.6</v>
      </c>
      <c r="AD131" s="23">
        <f t="shared" si="11"/>
        <v>100</v>
      </c>
      <c r="AE131" s="17">
        <v>769</v>
      </c>
      <c r="AF131" s="17">
        <v>834</v>
      </c>
      <c r="AG131" s="17">
        <v>1475</v>
      </c>
      <c r="AH131" s="17">
        <v>495</v>
      </c>
      <c r="AI131" s="14" t="s">
        <v>44</v>
      </c>
    </row>
    <row r="132" spans="1:35" ht="16.5" customHeight="1">
      <c r="A132">
        <v>4148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85</v>
      </c>
      <c r="D132" s="14" t="s">
        <v>46</v>
      </c>
      <c r="E132" s="15">
        <f t="shared" ref="E132:E195" si="13">IF(AA132=0,"前八週無拉料",ROUND(M132/AA132,1))</f>
        <v>5.2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211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182500</v>
      </c>
      <c r="K132" s="17">
        <v>32500</v>
      </c>
      <c r="L132" s="25" t="str">
        <f>IFERROR(VLOOKUP(C132,#REF!,11,FALSE),"")</f>
        <v/>
      </c>
      <c r="M132" s="17">
        <v>4529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4529</v>
      </c>
      <c r="W132" s="17">
        <v>0</v>
      </c>
      <c r="X132" s="20">
        <v>187029</v>
      </c>
      <c r="Y132" s="16">
        <v>274</v>
      </c>
      <c r="Z132" s="21" t="s">
        <v>39</v>
      </c>
      <c r="AA132" s="20">
        <v>865</v>
      </c>
      <c r="AB132" s="17" t="s">
        <v>39</v>
      </c>
      <c r="AC132" s="22" t="s">
        <v>43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4144</v>
      </c>
      <c r="B133" s="12" t="str">
        <f t="shared" si="12"/>
        <v>OverStock</v>
      </c>
      <c r="C133" s="13" t="s">
        <v>89</v>
      </c>
      <c r="D133" s="14" t="s">
        <v>46</v>
      </c>
      <c r="E133" s="15">
        <f t="shared" si="13"/>
        <v>7.5</v>
      </c>
      <c r="F133" s="16">
        <f t="shared" si="14"/>
        <v>18.5</v>
      </c>
      <c r="G133" s="16">
        <f t="shared" si="15"/>
        <v>91.2</v>
      </c>
      <c r="H133" s="16">
        <f t="shared" si="16"/>
        <v>226.3</v>
      </c>
      <c r="I133" s="25" t="str">
        <f>IFERROR(VLOOKUP(C133,#REF!,8,FALSE),"")</f>
        <v/>
      </c>
      <c r="J133" s="17">
        <v>427500</v>
      </c>
      <c r="K133" s="17">
        <v>67500</v>
      </c>
      <c r="L133" s="25" t="str">
        <f>IFERROR(VLOOKUP(C133,#REF!,11,FALSE),"")</f>
        <v/>
      </c>
      <c r="M133" s="17">
        <v>35000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32500</v>
      </c>
      <c r="U133" s="17">
        <v>0</v>
      </c>
      <c r="V133" s="17">
        <v>2500</v>
      </c>
      <c r="W133" s="17">
        <v>0</v>
      </c>
      <c r="X133" s="20">
        <v>462500</v>
      </c>
      <c r="Y133" s="16">
        <v>98.7</v>
      </c>
      <c r="Z133" s="21">
        <v>244.8</v>
      </c>
      <c r="AA133" s="20">
        <v>4688</v>
      </c>
      <c r="AB133" s="17">
        <v>1889</v>
      </c>
      <c r="AC133" s="22">
        <v>0.4</v>
      </c>
      <c r="AD133" s="23">
        <f t="shared" si="17"/>
        <v>50</v>
      </c>
      <c r="AE133" s="17">
        <v>0</v>
      </c>
      <c r="AF133" s="17">
        <v>5000</v>
      </c>
      <c r="AG133" s="17">
        <v>5000</v>
      </c>
      <c r="AH133" s="17">
        <v>12000</v>
      </c>
      <c r="AI133" s="14" t="s">
        <v>44</v>
      </c>
    </row>
    <row r="134" spans="1:35" ht="16.5" customHeight="1">
      <c r="A134">
        <v>5168</v>
      </c>
      <c r="B134" s="12" t="str">
        <f t="shared" si="12"/>
        <v>OverStock</v>
      </c>
      <c r="C134" s="13" t="s">
        <v>92</v>
      </c>
      <c r="D134" s="14" t="s">
        <v>46</v>
      </c>
      <c r="E134" s="15">
        <f t="shared" si="13"/>
        <v>3.2</v>
      </c>
      <c r="F134" s="16" t="str">
        <f t="shared" si="14"/>
        <v>--</v>
      </c>
      <c r="G134" s="16">
        <f t="shared" si="15"/>
        <v>45.6</v>
      </c>
      <c r="H134" s="16" t="str">
        <f t="shared" si="16"/>
        <v>--</v>
      </c>
      <c r="I134" s="25" t="str">
        <f>IFERROR(VLOOKUP(C134,#REF!,8,FALSE),"")</f>
        <v/>
      </c>
      <c r="J134" s="17">
        <v>3228260</v>
      </c>
      <c r="K134" s="17">
        <v>1588260</v>
      </c>
      <c r="L134" s="25" t="str">
        <f>IFERROR(VLOOKUP(C134,#REF!,11,FALSE),"")</f>
        <v/>
      </c>
      <c r="M134" s="17">
        <v>227758</v>
      </c>
      <c r="N134" s="18" t="s">
        <v>42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227758</v>
      </c>
      <c r="W134" s="17">
        <v>0</v>
      </c>
      <c r="X134" s="20">
        <v>3456018</v>
      </c>
      <c r="Y134" s="16">
        <v>214.6</v>
      </c>
      <c r="Z134" s="21" t="s">
        <v>39</v>
      </c>
      <c r="AA134" s="20">
        <v>70759</v>
      </c>
      <c r="AB134" s="17" t="s">
        <v>39</v>
      </c>
      <c r="AC134" s="22" t="s">
        <v>43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4175</v>
      </c>
      <c r="B135" s="12" t="str">
        <f t="shared" si="12"/>
        <v>OverStock</v>
      </c>
      <c r="C135" s="13" t="s">
        <v>93</v>
      </c>
      <c r="D135" s="14" t="s">
        <v>46</v>
      </c>
      <c r="E135" s="15">
        <f t="shared" si="13"/>
        <v>3.5</v>
      </c>
      <c r="F135" s="16" t="str">
        <f t="shared" si="14"/>
        <v>--</v>
      </c>
      <c r="G135" s="16">
        <f t="shared" si="15"/>
        <v>10.8</v>
      </c>
      <c r="H135" s="16" t="str">
        <f t="shared" si="16"/>
        <v>--</v>
      </c>
      <c r="I135" s="25" t="str">
        <f>IFERROR(VLOOKUP(C135,#REF!,8,FALSE),"")</f>
        <v/>
      </c>
      <c r="J135" s="17">
        <v>135000</v>
      </c>
      <c r="K135" s="17">
        <v>135000</v>
      </c>
      <c r="L135" s="25" t="str">
        <f>IFERROR(VLOOKUP(C135,#REF!,11,FALSE),"")</f>
        <v/>
      </c>
      <c r="M135" s="17">
        <v>44472</v>
      </c>
      <c r="N135" s="18" t="s">
        <v>42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2500</v>
      </c>
      <c r="U135" s="17">
        <v>5000</v>
      </c>
      <c r="V135" s="17">
        <v>36972</v>
      </c>
      <c r="W135" s="17">
        <v>0</v>
      </c>
      <c r="X135" s="20">
        <v>179472</v>
      </c>
      <c r="Y135" s="16">
        <v>51.8</v>
      </c>
      <c r="Z135" s="21" t="s">
        <v>39</v>
      </c>
      <c r="AA135" s="20">
        <v>12540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4155</v>
      </c>
      <c r="B136" s="12" t="str">
        <f t="shared" si="12"/>
        <v>OverStock</v>
      </c>
      <c r="C136" s="13" t="s">
        <v>94</v>
      </c>
      <c r="D136" s="14" t="s">
        <v>46</v>
      </c>
      <c r="E136" s="15">
        <f t="shared" si="13"/>
        <v>73.7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511810</v>
      </c>
      <c r="N136" s="18" t="s">
        <v>42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470000</v>
      </c>
      <c r="U136" s="17">
        <v>0</v>
      </c>
      <c r="V136" s="17">
        <v>41810</v>
      </c>
      <c r="W136" s="17">
        <v>0</v>
      </c>
      <c r="X136" s="20">
        <v>511810</v>
      </c>
      <c r="Y136" s="16">
        <v>73.7</v>
      </c>
      <c r="Z136" s="21" t="s">
        <v>39</v>
      </c>
      <c r="AA136" s="20">
        <v>6946</v>
      </c>
      <c r="AB136" s="17" t="s">
        <v>39</v>
      </c>
      <c r="AC136" s="22" t="s">
        <v>43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4197</v>
      </c>
      <c r="B137" s="12" t="str">
        <f t="shared" si="12"/>
        <v>ZeroZero</v>
      </c>
      <c r="C137" s="13" t="s">
        <v>96</v>
      </c>
      <c r="D137" s="14" t="s">
        <v>46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10500</v>
      </c>
      <c r="K137" s="17">
        <v>7000</v>
      </c>
      <c r="L137" s="25" t="str">
        <f>IFERROR(VLOOKUP(C137,#REF!,11,FALSE),"")</f>
        <v/>
      </c>
      <c r="M137" s="17">
        <v>0</v>
      </c>
      <c r="N137" s="18" t="s">
        <v>42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10500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43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4173</v>
      </c>
      <c r="B138" s="12" t="str">
        <f t="shared" si="12"/>
        <v>OverStock</v>
      </c>
      <c r="C138" s="13" t="s">
        <v>100</v>
      </c>
      <c r="D138" s="14" t="s">
        <v>46</v>
      </c>
      <c r="E138" s="15">
        <f t="shared" si="13"/>
        <v>7.7</v>
      </c>
      <c r="F138" s="16">
        <f t="shared" si="14"/>
        <v>4.0999999999999996</v>
      </c>
      <c r="G138" s="16">
        <f t="shared" si="15"/>
        <v>7.6</v>
      </c>
      <c r="H138" s="16">
        <f t="shared" si="16"/>
        <v>4</v>
      </c>
      <c r="I138" s="25" t="str">
        <f>IFERROR(VLOOKUP(C138,#REF!,8,FALSE),"")</f>
        <v/>
      </c>
      <c r="J138" s="17">
        <v>51000</v>
      </c>
      <c r="K138" s="17">
        <v>51000</v>
      </c>
      <c r="L138" s="25" t="str">
        <f>IFERROR(VLOOKUP(C138,#REF!,11,FALSE),"")</f>
        <v/>
      </c>
      <c r="M138" s="17">
        <v>52280</v>
      </c>
      <c r="N138" s="18" t="s">
        <v>42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9000</v>
      </c>
      <c r="U138" s="17">
        <v>12000</v>
      </c>
      <c r="V138" s="17">
        <v>31280</v>
      </c>
      <c r="W138" s="17">
        <v>0</v>
      </c>
      <c r="X138" s="20">
        <v>103280</v>
      </c>
      <c r="Y138" s="16">
        <v>58.4</v>
      </c>
      <c r="Z138" s="21">
        <v>30.8</v>
      </c>
      <c r="AA138" s="20">
        <v>6750</v>
      </c>
      <c r="AB138" s="17">
        <v>12800</v>
      </c>
      <c r="AC138" s="22">
        <v>1.9</v>
      </c>
      <c r="AD138" s="23">
        <f t="shared" si="17"/>
        <v>100</v>
      </c>
      <c r="AE138" s="17">
        <v>54000</v>
      </c>
      <c r="AF138" s="17">
        <v>61200</v>
      </c>
      <c r="AG138" s="17">
        <v>64800</v>
      </c>
      <c r="AH138" s="17">
        <v>86400</v>
      </c>
      <c r="AI138" s="14" t="s">
        <v>44</v>
      </c>
    </row>
    <row r="139" spans="1:35" ht="16.5" customHeight="1">
      <c r="A139">
        <v>4205</v>
      </c>
      <c r="B139" s="12" t="str">
        <f t="shared" si="12"/>
        <v>OverStock</v>
      </c>
      <c r="C139" s="13" t="s">
        <v>101</v>
      </c>
      <c r="D139" s="14" t="s">
        <v>46</v>
      </c>
      <c r="E139" s="15">
        <f t="shared" si="13"/>
        <v>6.8</v>
      </c>
      <c r="F139" s="16">
        <f t="shared" si="14"/>
        <v>58.3</v>
      </c>
      <c r="G139" s="16">
        <f t="shared" si="15"/>
        <v>2.2999999999999998</v>
      </c>
      <c r="H139" s="16">
        <f t="shared" si="16"/>
        <v>19.399999999999999</v>
      </c>
      <c r="I139" s="25" t="str">
        <f>IFERROR(VLOOKUP(C139,#REF!,8,FALSE),"")</f>
        <v/>
      </c>
      <c r="J139" s="17">
        <v>24000</v>
      </c>
      <c r="K139" s="17">
        <v>24000</v>
      </c>
      <c r="L139" s="25" t="str">
        <f>IFERROR(VLOOKUP(C139,#REF!,11,FALSE),"")</f>
        <v/>
      </c>
      <c r="M139" s="17">
        <v>72165</v>
      </c>
      <c r="N139" s="18" t="s">
        <v>42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63000</v>
      </c>
      <c r="U139" s="17">
        <v>0</v>
      </c>
      <c r="V139" s="17">
        <v>9165</v>
      </c>
      <c r="W139" s="17">
        <v>0</v>
      </c>
      <c r="X139" s="20">
        <v>96165</v>
      </c>
      <c r="Y139" s="16">
        <v>40.700000000000003</v>
      </c>
      <c r="Z139" s="21">
        <v>346.9</v>
      </c>
      <c r="AA139" s="20">
        <v>10545</v>
      </c>
      <c r="AB139" s="17">
        <v>1237</v>
      </c>
      <c r="AC139" s="22">
        <v>0.1</v>
      </c>
      <c r="AD139" s="23">
        <f t="shared" si="17"/>
        <v>50</v>
      </c>
      <c r="AE139" s="17">
        <v>1840</v>
      </c>
      <c r="AF139" s="17">
        <v>0</v>
      </c>
      <c r="AG139" s="17">
        <v>0</v>
      </c>
      <c r="AH139" s="17">
        <v>0</v>
      </c>
      <c r="AI139" s="14" t="s">
        <v>44</v>
      </c>
    </row>
    <row r="140" spans="1:35" ht="16.5" customHeight="1">
      <c r="A140">
        <v>8769</v>
      </c>
      <c r="B140" s="12" t="str">
        <f t="shared" si="12"/>
        <v>OverStock</v>
      </c>
      <c r="C140" s="13" t="s">
        <v>102</v>
      </c>
      <c r="D140" s="14" t="s">
        <v>46</v>
      </c>
      <c r="E140" s="15">
        <f t="shared" si="13"/>
        <v>2.4</v>
      </c>
      <c r="F140" s="16" t="str">
        <f t="shared" si="14"/>
        <v>--</v>
      </c>
      <c r="G140" s="16">
        <f t="shared" si="15"/>
        <v>0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30158</v>
      </c>
      <c r="N140" s="18" t="s">
        <v>42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6000</v>
      </c>
      <c r="U140" s="17">
        <v>0</v>
      </c>
      <c r="V140" s="17">
        <v>24158</v>
      </c>
      <c r="W140" s="17">
        <v>0</v>
      </c>
      <c r="X140" s="20">
        <v>30158</v>
      </c>
      <c r="Y140" s="16">
        <v>50.7</v>
      </c>
      <c r="Z140" s="21" t="s">
        <v>39</v>
      </c>
      <c r="AA140" s="20">
        <v>12422</v>
      </c>
      <c r="AB140" s="17" t="s">
        <v>39</v>
      </c>
      <c r="AC140" s="22" t="s">
        <v>43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4192</v>
      </c>
      <c r="B141" s="12" t="str">
        <f t="shared" si="12"/>
        <v>None</v>
      </c>
      <c r="C141" s="13" t="s">
        <v>103</v>
      </c>
      <c r="D141" s="14" t="s">
        <v>46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42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43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4188</v>
      </c>
      <c r="B142" s="12" t="str">
        <f t="shared" si="12"/>
        <v>OverStock</v>
      </c>
      <c r="C142" s="13" t="s">
        <v>105</v>
      </c>
      <c r="D142" s="14" t="s">
        <v>46</v>
      </c>
      <c r="E142" s="15">
        <f t="shared" si="13"/>
        <v>36</v>
      </c>
      <c r="F142" s="16">
        <f t="shared" si="14"/>
        <v>262.10000000000002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27000</v>
      </c>
      <c r="N142" s="18" t="s">
        <v>42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27000</v>
      </c>
      <c r="U142" s="17">
        <v>0</v>
      </c>
      <c r="V142" s="17">
        <v>0</v>
      </c>
      <c r="W142" s="17">
        <v>0</v>
      </c>
      <c r="X142" s="20">
        <v>27000</v>
      </c>
      <c r="Y142" s="16">
        <v>116</v>
      </c>
      <c r="Z142" s="21">
        <v>844.7</v>
      </c>
      <c r="AA142" s="20">
        <v>750</v>
      </c>
      <c r="AB142" s="17">
        <v>103</v>
      </c>
      <c r="AC142" s="22">
        <v>0.1</v>
      </c>
      <c r="AD142" s="23">
        <f t="shared" si="17"/>
        <v>50</v>
      </c>
      <c r="AE142" s="17">
        <v>930</v>
      </c>
      <c r="AF142" s="17">
        <v>0</v>
      </c>
      <c r="AG142" s="17">
        <v>0</v>
      </c>
      <c r="AH142" s="17">
        <v>0</v>
      </c>
      <c r="AI142" s="14" t="s">
        <v>44</v>
      </c>
    </row>
    <row r="143" spans="1:35" ht="16.5" customHeight="1">
      <c r="A143">
        <v>4146</v>
      </c>
      <c r="B143" s="12" t="str">
        <f t="shared" si="12"/>
        <v>Normal</v>
      </c>
      <c r="C143" s="13" t="s">
        <v>109</v>
      </c>
      <c r="D143" s="14" t="s">
        <v>46</v>
      </c>
      <c r="E143" s="15">
        <f t="shared" si="13"/>
        <v>16</v>
      </c>
      <c r="F143" s="16">
        <f t="shared" si="14"/>
        <v>56.6</v>
      </c>
      <c r="G143" s="16">
        <f t="shared" si="15"/>
        <v>0</v>
      </c>
      <c r="H143" s="16">
        <f t="shared" si="16"/>
        <v>0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6000</v>
      </c>
      <c r="N143" s="18" t="s">
        <v>42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6000</v>
      </c>
      <c r="U143" s="17">
        <v>0</v>
      </c>
      <c r="V143" s="17">
        <v>0</v>
      </c>
      <c r="W143" s="17">
        <v>0</v>
      </c>
      <c r="X143" s="20">
        <v>6000</v>
      </c>
      <c r="Y143" s="16">
        <v>16</v>
      </c>
      <c r="Z143" s="21">
        <v>56.6</v>
      </c>
      <c r="AA143" s="20">
        <v>375</v>
      </c>
      <c r="AB143" s="17">
        <v>106</v>
      </c>
      <c r="AC143" s="22">
        <v>0.3</v>
      </c>
      <c r="AD143" s="23">
        <f t="shared" si="17"/>
        <v>50</v>
      </c>
      <c r="AE143" s="17">
        <v>0</v>
      </c>
      <c r="AF143" s="17">
        <v>955</v>
      </c>
      <c r="AG143" s="17">
        <v>6400</v>
      </c>
      <c r="AH143" s="17">
        <v>0</v>
      </c>
      <c r="AI143" s="14" t="s">
        <v>44</v>
      </c>
    </row>
    <row r="144" spans="1:35" ht="16.5" customHeight="1">
      <c r="A144">
        <v>4191</v>
      </c>
      <c r="B144" s="12" t="str">
        <f t="shared" si="12"/>
        <v>OverStock</v>
      </c>
      <c r="C144" s="13" t="s">
        <v>111</v>
      </c>
      <c r="D144" s="14" t="s">
        <v>46</v>
      </c>
      <c r="E144" s="15">
        <f t="shared" si="13"/>
        <v>16.600000000000001</v>
      </c>
      <c r="F144" s="16" t="str">
        <f t="shared" si="14"/>
        <v>--</v>
      </c>
      <c r="G144" s="16">
        <f t="shared" si="15"/>
        <v>0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2024</v>
      </c>
      <c r="N144" s="18" t="s">
        <v>42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2024</v>
      </c>
      <c r="W144" s="17">
        <v>0</v>
      </c>
      <c r="X144" s="20">
        <v>2024</v>
      </c>
      <c r="Y144" s="16">
        <v>164.1</v>
      </c>
      <c r="Z144" s="21" t="s">
        <v>39</v>
      </c>
      <c r="AA144" s="20">
        <v>122</v>
      </c>
      <c r="AB144" s="17" t="s">
        <v>39</v>
      </c>
      <c r="AC144" s="22" t="s">
        <v>43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8964</v>
      </c>
      <c r="B145" s="12" t="str">
        <f t="shared" si="12"/>
        <v>OverStock</v>
      </c>
      <c r="C145" s="13" t="s">
        <v>112</v>
      </c>
      <c r="D145" s="14" t="s">
        <v>46</v>
      </c>
      <c r="E145" s="15">
        <f t="shared" si="13"/>
        <v>16.2</v>
      </c>
      <c r="F145" s="16">
        <f t="shared" si="14"/>
        <v>14.2</v>
      </c>
      <c r="G145" s="16">
        <f t="shared" si="15"/>
        <v>3.2</v>
      </c>
      <c r="H145" s="16">
        <f t="shared" si="16"/>
        <v>2.8</v>
      </c>
      <c r="I145" s="25" t="str">
        <f>IFERROR(VLOOKUP(C145,#REF!,8,FALSE),"")</f>
        <v/>
      </c>
      <c r="J145" s="17">
        <v>12000</v>
      </c>
      <c r="K145" s="17">
        <v>12000</v>
      </c>
      <c r="L145" s="25" t="str">
        <f>IFERROR(VLOOKUP(C145,#REF!,11,FALSE),"")</f>
        <v/>
      </c>
      <c r="M145" s="17">
        <v>60870</v>
      </c>
      <c r="N145" s="18" t="s">
        <v>42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60870</v>
      </c>
      <c r="U145" s="17">
        <v>0</v>
      </c>
      <c r="V145" s="17">
        <v>0</v>
      </c>
      <c r="W145" s="17">
        <v>0</v>
      </c>
      <c r="X145" s="20">
        <v>72870</v>
      </c>
      <c r="Y145" s="16">
        <v>66.599999999999994</v>
      </c>
      <c r="Z145" s="21">
        <v>58.2</v>
      </c>
      <c r="AA145" s="20">
        <v>3750</v>
      </c>
      <c r="AB145" s="17">
        <v>4296</v>
      </c>
      <c r="AC145" s="22">
        <v>1.1000000000000001</v>
      </c>
      <c r="AD145" s="23">
        <f t="shared" si="17"/>
        <v>100</v>
      </c>
      <c r="AE145" s="17">
        <v>14742</v>
      </c>
      <c r="AF145" s="17">
        <v>18500</v>
      </c>
      <c r="AG145" s="17">
        <v>21900</v>
      </c>
      <c r="AH145" s="17">
        <v>16660</v>
      </c>
      <c r="AI145" s="14" t="s">
        <v>44</v>
      </c>
    </row>
    <row r="146" spans="1:35" ht="16.5" customHeight="1">
      <c r="A146">
        <v>8187</v>
      </c>
      <c r="B146" s="12" t="str">
        <f t="shared" si="12"/>
        <v>OverStock</v>
      </c>
      <c r="C146" s="13" t="s">
        <v>114</v>
      </c>
      <c r="D146" s="14" t="s">
        <v>46</v>
      </c>
      <c r="E146" s="15">
        <f t="shared" si="13"/>
        <v>51.9</v>
      </c>
      <c r="F146" s="16">
        <f t="shared" si="14"/>
        <v>38.9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184787</v>
      </c>
      <c r="N146" s="18" t="s">
        <v>42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159000</v>
      </c>
      <c r="U146" s="17">
        <v>0</v>
      </c>
      <c r="V146" s="17">
        <v>25787</v>
      </c>
      <c r="W146" s="17">
        <v>0</v>
      </c>
      <c r="X146" s="20">
        <v>184787</v>
      </c>
      <c r="Y146" s="16">
        <v>126.9</v>
      </c>
      <c r="Z146" s="21">
        <v>95.1</v>
      </c>
      <c r="AA146" s="20">
        <v>3559</v>
      </c>
      <c r="AB146" s="17">
        <v>4751</v>
      </c>
      <c r="AC146" s="22">
        <v>1.3</v>
      </c>
      <c r="AD146" s="23">
        <f t="shared" si="17"/>
        <v>100</v>
      </c>
      <c r="AE146" s="17">
        <v>25536</v>
      </c>
      <c r="AF146" s="17">
        <v>6600</v>
      </c>
      <c r="AG146" s="17">
        <v>6000</v>
      </c>
      <c r="AH146" s="17">
        <v>6144</v>
      </c>
      <c r="AI146" s="14" t="s">
        <v>44</v>
      </c>
    </row>
    <row r="147" spans="1:35" ht="16.5" customHeight="1">
      <c r="A147">
        <v>9274</v>
      </c>
      <c r="B147" s="12" t="str">
        <f t="shared" si="12"/>
        <v>OverStock</v>
      </c>
      <c r="C147" s="13" t="s">
        <v>115</v>
      </c>
      <c r="D147" s="14" t="s">
        <v>46</v>
      </c>
      <c r="E147" s="15">
        <f t="shared" si="13"/>
        <v>42.9</v>
      </c>
      <c r="F147" s="16">
        <f t="shared" si="14"/>
        <v>29.2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34343</v>
      </c>
      <c r="N147" s="18" t="s">
        <v>42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30000</v>
      </c>
      <c r="U147" s="17">
        <v>0</v>
      </c>
      <c r="V147" s="17">
        <v>4343</v>
      </c>
      <c r="W147" s="17">
        <v>0</v>
      </c>
      <c r="X147" s="20">
        <v>34343</v>
      </c>
      <c r="Y147" s="16">
        <v>233.9</v>
      </c>
      <c r="Z147" s="21">
        <v>159</v>
      </c>
      <c r="AA147" s="20">
        <v>801</v>
      </c>
      <c r="AB147" s="17">
        <v>1178</v>
      </c>
      <c r="AC147" s="22">
        <v>1.5</v>
      </c>
      <c r="AD147" s="23">
        <f t="shared" si="17"/>
        <v>100</v>
      </c>
      <c r="AE147" s="17">
        <v>2000</v>
      </c>
      <c r="AF147" s="17">
        <v>4800</v>
      </c>
      <c r="AG147" s="17">
        <v>9600</v>
      </c>
      <c r="AH147" s="17">
        <v>0</v>
      </c>
      <c r="AI147" s="14" t="s">
        <v>44</v>
      </c>
    </row>
    <row r="148" spans="1:35" ht="16.5" customHeight="1">
      <c r="A148">
        <v>8771</v>
      </c>
      <c r="B148" s="12" t="str">
        <f t="shared" si="12"/>
        <v>OverStock</v>
      </c>
      <c r="C148" s="13" t="s">
        <v>116</v>
      </c>
      <c r="D148" s="14" t="s">
        <v>46</v>
      </c>
      <c r="E148" s="15">
        <f t="shared" si="13"/>
        <v>150.9</v>
      </c>
      <c r="F148" s="16">
        <f t="shared" si="14"/>
        <v>3.6</v>
      </c>
      <c r="G148" s="16">
        <f t="shared" si="15"/>
        <v>358.8</v>
      </c>
      <c r="H148" s="16">
        <f t="shared" si="16"/>
        <v>8.5</v>
      </c>
      <c r="I148" s="25" t="str">
        <f>IFERROR(VLOOKUP(C148,#REF!,8,FALSE),"")</f>
        <v/>
      </c>
      <c r="J148" s="17">
        <v>1251000</v>
      </c>
      <c r="K148" s="17">
        <v>1251000</v>
      </c>
      <c r="L148" s="25" t="str">
        <f>IFERROR(VLOOKUP(C148,#REF!,11,FALSE),"")</f>
        <v/>
      </c>
      <c r="M148" s="17">
        <v>526299</v>
      </c>
      <c r="N148" s="18" t="s">
        <v>42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483000</v>
      </c>
      <c r="U148" s="17">
        <v>0</v>
      </c>
      <c r="V148" s="17">
        <v>43299</v>
      </c>
      <c r="W148" s="17">
        <v>0</v>
      </c>
      <c r="X148" s="20">
        <v>1777299</v>
      </c>
      <c r="Y148" s="16">
        <v>3252.5</v>
      </c>
      <c r="Z148" s="21">
        <v>77</v>
      </c>
      <c r="AA148" s="20">
        <v>3487</v>
      </c>
      <c r="AB148" s="17">
        <v>147353</v>
      </c>
      <c r="AC148" s="22">
        <v>42.3</v>
      </c>
      <c r="AD148" s="23">
        <f t="shared" si="17"/>
        <v>150</v>
      </c>
      <c r="AE148" s="17">
        <v>800000</v>
      </c>
      <c r="AF148" s="17">
        <v>502300</v>
      </c>
      <c r="AG148" s="17">
        <v>872000</v>
      </c>
      <c r="AH148" s="17">
        <v>30180</v>
      </c>
      <c r="AI148" s="14" t="s">
        <v>44</v>
      </c>
    </row>
    <row r="149" spans="1:35" ht="16.5" customHeight="1">
      <c r="A149">
        <v>6474</v>
      </c>
      <c r="B149" s="12" t="str">
        <f t="shared" si="12"/>
        <v>FCST</v>
      </c>
      <c r="C149" s="13" t="s">
        <v>117</v>
      </c>
      <c r="D149" s="14" t="s">
        <v>46</v>
      </c>
      <c r="E149" s="15" t="str">
        <f t="shared" si="13"/>
        <v>前八週無拉料</v>
      </c>
      <c r="F149" s="16">
        <f t="shared" si="14"/>
        <v>0</v>
      </c>
      <c r="G149" s="16" t="str">
        <f t="shared" si="15"/>
        <v>--</v>
      </c>
      <c r="H149" s="16">
        <f t="shared" si="16"/>
        <v>16.100000000000001</v>
      </c>
      <c r="I149" s="25" t="str">
        <f>IFERROR(VLOOKUP(C149,#REF!,8,FALSE),"")</f>
        <v/>
      </c>
      <c r="J149" s="17">
        <v>1494000</v>
      </c>
      <c r="K149" s="17">
        <v>1269000</v>
      </c>
      <c r="L149" s="25" t="str">
        <f>IFERROR(VLOOKUP(C149,#REF!,11,FALSE),"")</f>
        <v/>
      </c>
      <c r="M149" s="17">
        <v>20</v>
      </c>
      <c r="N149" s="18" t="s">
        <v>42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20</v>
      </c>
      <c r="U149" s="17">
        <v>0</v>
      </c>
      <c r="V149" s="17">
        <v>0</v>
      </c>
      <c r="W149" s="17">
        <v>0</v>
      </c>
      <c r="X149" s="20">
        <v>1494020</v>
      </c>
      <c r="Y149" s="16" t="s">
        <v>39</v>
      </c>
      <c r="Z149" s="21">
        <v>61.3</v>
      </c>
      <c r="AA149" s="20">
        <v>0</v>
      </c>
      <c r="AB149" s="17">
        <v>92674</v>
      </c>
      <c r="AC149" s="22" t="s">
        <v>55</v>
      </c>
      <c r="AD149" s="23" t="str">
        <f t="shared" si="17"/>
        <v>F</v>
      </c>
      <c r="AE149" s="17">
        <v>278340</v>
      </c>
      <c r="AF149" s="17">
        <v>342600</v>
      </c>
      <c r="AG149" s="17">
        <v>312000</v>
      </c>
      <c r="AH149" s="17">
        <v>438000</v>
      </c>
      <c r="AI149" s="14" t="s">
        <v>44</v>
      </c>
    </row>
    <row r="150" spans="1:35" ht="16.5" customHeight="1">
      <c r="A150">
        <v>9713</v>
      </c>
      <c r="B150" s="12" t="str">
        <f t="shared" si="12"/>
        <v>OverStock</v>
      </c>
      <c r="C150" s="13" t="s">
        <v>118</v>
      </c>
      <c r="D150" s="14" t="s">
        <v>46</v>
      </c>
      <c r="E150" s="15">
        <f t="shared" si="13"/>
        <v>6.4</v>
      </c>
      <c r="F150" s="16">
        <f t="shared" si="14"/>
        <v>24.7</v>
      </c>
      <c r="G150" s="16">
        <f t="shared" si="15"/>
        <v>7</v>
      </c>
      <c r="H150" s="16">
        <f t="shared" si="16"/>
        <v>26.7</v>
      </c>
      <c r="I150" s="25" t="str">
        <f>IFERROR(VLOOKUP(C150,#REF!,8,FALSE),"")</f>
        <v/>
      </c>
      <c r="J150" s="17">
        <v>120000</v>
      </c>
      <c r="K150" s="17">
        <v>30000</v>
      </c>
      <c r="L150" s="25" t="str">
        <f>IFERROR(VLOOKUP(C150,#REF!,11,FALSE),"")</f>
        <v/>
      </c>
      <c r="M150" s="17">
        <v>111000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111000</v>
      </c>
      <c r="U150" s="17">
        <v>0</v>
      </c>
      <c r="V150" s="17">
        <v>0</v>
      </c>
      <c r="W150" s="17">
        <v>0</v>
      </c>
      <c r="X150" s="20">
        <v>231000</v>
      </c>
      <c r="Y150" s="16">
        <v>55.7</v>
      </c>
      <c r="Z150" s="21">
        <v>213.9</v>
      </c>
      <c r="AA150" s="20">
        <v>17250</v>
      </c>
      <c r="AB150" s="17">
        <v>4489</v>
      </c>
      <c r="AC150" s="22">
        <v>0.3</v>
      </c>
      <c r="AD150" s="23">
        <f t="shared" si="17"/>
        <v>50</v>
      </c>
      <c r="AE150" s="17">
        <v>0</v>
      </c>
      <c r="AF150" s="17">
        <v>40402</v>
      </c>
      <c r="AG150" s="17">
        <v>60000</v>
      </c>
      <c r="AH150" s="17">
        <v>70000</v>
      </c>
      <c r="AI150" s="14" t="s">
        <v>44</v>
      </c>
    </row>
    <row r="151" spans="1:35" ht="16.5" customHeight="1">
      <c r="A151">
        <v>5169</v>
      </c>
      <c r="B151" s="12" t="str">
        <f t="shared" si="12"/>
        <v>Normal</v>
      </c>
      <c r="C151" s="13" t="s">
        <v>119</v>
      </c>
      <c r="D151" s="14" t="s">
        <v>46</v>
      </c>
      <c r="E151" s="15">
        <f t="shared" si="13"/>
        <v>0</v>
      </c>
      <c r="F151" s="16" t="str">
        <f t="shared" si="14"/>
        <v>--</v>
      </c>
      <c r="G151" s="16">
        <f t="shared" si="15"/>
        <v>6.5</v>
      </c>
      <c r="H151" s="16" t="str">
        <f t="shared" si="16"/>
        <v>--</v>
      </c>
      <c r="I151" s="25" t="str">
        <f>IFERROR(VLOOKUP(C151,#REF!,8,FALSE),"")</f>
        <v/>
      </c>
      <c r="J151" s="17">
        <v>27000</v>
      </c>
      <c r="K151" s="17">
        <v>27000</v>
      </c>
      <c r="L151" s="25" t="str">
        <f>IFERROR(VLOOKUP(C151,#REF!,11,FALSE),"")</f>
        <v/>
      </c>
      <c r="M151" s="17">
        <v>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0</v>
      </c>
      <c r="U151" s="17">
        <v>0</v>
      </c>
      <c r="V151" s="17">
        <v>0</v>
      </c>
      <c r="W151" s="17">
        <v>0</v>
      </c>
      <c r="X151" s="20">
        <v>27000</v>
      </c>
      <c r="Y151" s="16">
        <v>6.5</v>
      </c>
      <c r="Z151" s="21" t="s">
        <v>39</v>
      </c>
      <c r="AA151" s="20">
        <v>4125</v>
      </c>
      <c r="AB151" s="17" t="s">
        <v>39</v>
      </c>
      <c r="AC151" s="22" t="s">
        <v>43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6453</v>
      </c>
      <c r="B152" s="12" t="str">
        <f t="shared" si="12"/>
        <v>OverStock</v>
      </c>
      <c r="C152" s="13" t="s">
        <v>124</v>
      </c>
      <c r="D152" s="14" t="s">
        <v>46</v>
      </c>
      <c r="E152" s="15">
        <f t="shared" si="13"/>
        <v>159.69999999999999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27152</v>
      </c>
      <c r="N152" s="18" t="s">
        <v>42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25000</v>
      </c>
      <c r="U152" s="17">
        <v>0</v>
      </c>
      <c r="V152" s="17">
        <v>2152</v>
      </c>
      <c r="W152" s="17">
        <v>0</v>
      </c>
      <c r="X152" s="20">
        <v>27152</v>
      </c>
      <c r="Y152" s="16">
        <v>159.69999999999999</v>
      </c>
      <c r="Z152" s="21" t="s">
        <v>39</v>
      </c>
      <c r="AA152" s="20">
        <v>170</v>
      </c>
      <c r="AB152" s="17" t="s">
        <v>39</v>
      </c>
      <c r="AC152" s="22" t="s">
        <v>43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6472</v>
      </c>
      <c r="B153" s="12" t="str">
        <f t="shared" si="12"/>
        <v>Normal</v>
      </c>
      <c r="C153" s="13" t="s">
        <v>126</v>
      </c>
      <c r="D153" s="14" t="s">
        <v>46</v>
      </c>
      <c r="E153" s="15">
        <f t="shared" si="13"/>
        <v>3.2</v>
      </c>
      <c r="F153" s="16" t="str">
        <f t="shared" si="14"/>
        <v>--</v>
      </c>
      <c r="G153" s="16">
        <f t="shared" si="15"/>
        <v>0</v>
      </c>
      <c r="H153" s="16" t="str">
        <f t="shared" si="16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2013</v>
      </c>
      <c r="N153" s="18" t="s">
        <v>42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2013</v>
      </c>
      <c r="W153" s="17">
        <v>0</v>
      </c>
      <c r="X153" s="20">
        <v>2013</v>
      </c>
      <c r="Y153" s="16">
        <v>3.2</v>
      </c>
      <c r="Z153" s="21" t="s">
        <v>39</v>
      </c>
      <c r="AA153" s="20">
        <v>632</v>
      </c>
      <c r="AB153" s="17" t="s">
        <v>39</v>
      </c>
      <c r="AC153" s="22" t="s">
        <v>43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4151</v>
      </c>
      <c r="B154" s="12" t="str">
        <f t="shared" si="12"/>
        <v>OverStock</v>
      </c>
      <c r="C154" s="13" t="s">
        <v>127</v>
      </c>
      <c r="D154" s="14" t="s">
        <v>46</v>
      </c>
      <c r="E154" s="15">
        <f t="shared" si="13"/>
        <v>94.4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59000</v>
      </c>
      <c r="N154" s="18" t="s">
        <v>42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59000</v>
      </c>
      <c r="U154" s="17">
        <v>0</v>
      </c>
      <c r="V154" s="17">
        <v>0</v>
      </c>
      <c r="W154" s="17">
        <v>0</v>
      </c>
      <c r="X154" s="20">
        <v>59000</v>
      </c>
      <c r="Y154" s="16">
        <v>209.6</v>
      </c>
      <c r="Z154" s="21" t="s">
        <v>39</v>
      </c>
      <c r="AA154" s="20">
        <v>625</v>
      </c>
      <c r="AB154" s="17" t="s">
        <v>39</v>
      </c>
      <c r="AC154" s="22" t="s">
        <v>43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4154</v>
      </c>
      <c r="B155" s="12" t="str">
        <f t="shared" si="12"/>
        <v>Normal</v>
      </c>
      <c r="C155" s="13" t="s">
        <v>128</v>
      </c>
      <c r="D155" s="14" t="s">
        <v>46</v>
      </c>
      <c r="E155" s="15">
        <f t="shared" si="13"/>
        <v>3.2</v>
      </c>
      <c r="F155" s="16" t="str">
        <f t="shared" si="14"/>
        <v>--</v>
      </c>
      <c r="G155" s="16">
        <f t="shared" si="15"/>
        <v>9</v>
      </c>
      <c r="H155" s="16" t="str">
        <f t="shared" si="16"/>
        <v>--</v>
      </c>
      <c r="I155" s="25" t="str">
        <f>IFERROR(VLOOKUP(C155,#REF!,8,FALSE),"")</f>
        <v/>
      </c>
      <c r="J155" s="17">
        <v>1000</v>
      </c>
      <c r="K155" s="17">
        <v>1000</v>
      </c>
      <c r="L155" s="25" t="str">
        <f>IFERROR(VLOOKUP(C155,#REF!,11,FALSE),"")</f>
        <v/>
      </c>
      <c r="M155" s="17">
        <v>350</v>
      </c>
      <c r="N155" s="18" t="s">
        <v>42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350</v>
      </c>
      <c r="U155" s="17">
        <v>0</v>
      </c>
      <c r="V155" s="17">
        <v>0</v>
      </c>
      <c r="W155" s="17">
        <v>0</v>
      </c>
      <c r="X155" s="20">
        <v>1350</v>
      </c>
      <c r="Y155" s="16">
        <v>12.2</v>
      </c>
      <c r="Z155" s="21" t="s">
        <v>39</v>
      </c>
      <c r="AA155" s="20">
        <v>111</v>
      </c>
      <c r="AB155" s="17" t="s">
        <v>39</v>
      </c>
      <c r="AC155" s="22" t="s">
        <v>43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4202</v>
      </c>
      <c r="B156" s="12" t="str">
        <f t="shared" si="12"/>
        <v>Normal</v>
      </c>
      <c r="C156" s="13" t="s">
        <v>129</v>
      </c>
      <c r="D156" s="14" t="s">
        <v>46</v>
      </c>
      <c r="E156" s="15">
        <f t="shared" si="13"/>
        <v>1.7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3688</v>
      </c>
      <c r="N156" s="18" t="s">
        <v>42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0</v>
      </c>
      <c r="U156" s="17">
        <v>0</v>
      </c>
      <c r="V156" s="17">
        <v>3688</v>
      </c>
      <c r="W156" s="17">
        <v>0</v>
      </c>
      <c r="X156" s="20">
        <v>3688</v>
      </c>
      <c r="Y156" s="16">
        <v>1.7</v>
      </c>
      <c r="Z156" s="21" t="s">
        <v>39</v>
      </c>
      <c r="AA156" s="20">
        <v>2164</v>
      </c>
      <c r="AB156" s="17" t="s">
        <v>39</v>
      </c>
      <c r="AC156" s="22" t="s">
        <v>43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4145</v>
      </c>
      <c r="B157" s="12" t="str">
        <f t="shared" si="12"/>
        <v>Normal</v>
      </c>
      <c r="C157" s="13" t="s">
        <v>130</v>
      </c>
      <c r="D157" s="14" t="s">
        <v>46</v>
      </c>
      <c r="E157" s="15">
        <f t="shared" si="13"/>
        <v>4.3</v>
      </c>
      <c r="F157" s="16" t="str">
        <f t="shared" si="14"/>
        <v>--</v>
      </c>
      <c r="G157" s="16">
        <f t="shared" si="15"/>
        <v>0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10902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8000</v>
      </c>
      <c r="U157" s="17">
        <v>0</v>
      </c>
      <c r="V157" s="17">
        <v>2902</v>
      </c>
      <c r="W157" s="17">
        <v>0</v>
      </c>
      <c r="X157" s="20">
        <v>10902</v>
      </c>
      <c r="Y157" s="16">
        <v>8.3000000000000007</v>
      </c>
      <c r="Z157" s="21" t="s">
        <v>39</v>
      </c>
      <c r="AA157" s="20">
        <v>2508</v>
      </c>
      <c r="AB157" s="17" t="s">
        <v>39</v>
      </c>
      <c r="AC157" s="22" t="s">
        <v>43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4161</v>
      </c>
      <c r="B158" s="12" t="str">
        <f t="shared" si="12"/>
        <v>None</v>
      </c>
      <c r="C158" s="13" t="s">
        <v>134</v>
      </c>
      <c r="D158" s="14" t="s">
        <v>132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0</v>
      </c>
      <c r="W158" s="17">
        <v>0</v>
      </c>
      <c r="X158" s="20">
        <v>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43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4140</v>
      </c>
      <c r="B159" s="12" t="str">
        <f t="shared" si="12"/>
        <v>FCST</v>
      </c>
      <c r="C159" s="13" t="s">
        <v>135</v>
      </c>
      <c r="D159" s="14" t="s">
        <v>136</v>
      </c>
      <c r="E159" s="15" t="str">
        <f t="shared" si="13"/>
        <v>前八週無拉料</v>
      </c>
      <c r="F159" s="16">
        <f t="shared" si="14"/>
        <v>0</v>
      </c>
      <c r="G159" s="16" t="str">
        <f t="shared" si="15"/>
        <v>--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0</v>
      </c>
      <c r="Y159" s="16" t="s">
        <v>39</v>
      </c>
      <c r="Z159" s="21">
        <v>0</v>
      </c>
      <c r="AA159" s="20">
        <v>0</v>
      </c>
      <c r="AB159" s="17">
        <v>1922</v>
      </c>
      <c r="AC159" s="22" t="s">
        <v>55</v>
      </c>
      <c r="AD159" s="23" t="str">
        <f t="shared" si="17"/>
        <v>F</v>
      </c>
      <c r="AE159" s="17">
        <v>7000</v>
      </c>
      <c r="AF159" s="17">
        <v>10300</v>
      </c>
      <c r="AG159" s="17">
        <v>5000</v>
      </c>
      <c r="AH159" s="17">
        <v>0</v>
      </c>
      <c r="AI159" s="14" t="s">
        <v>44</v>
      </c>
    </row>
    <row r="160" spans="1:35" ht="16.5" customHeight="1">
      <c r="A160">
        <v>4162</v>
      </c>
      <c r="B160" s="12" t="str">
        <f t="shared" si="12"/>
        <v>FCST</v>
      </c>
      <c r="C160" s="13" t="s">
        <v>137</v>
      </c>
      <c r="D160" s="14" t="s">
        <v>136</v>
      </c>
      <c r="E160" s="15" t="str">
        <f t="shared" si="13"/>
        <v>前八週無拉料</v>
      </c>
      <c r="F160" s="16">
        <f t="shared" si="14"/>
        <v>0</v>
      </c>
      <c r="G160" s="16" t="str">
        <f t="shared" si="15"/>
        <v>--</v>
      </c>
      <c r="H160" s="16">
        <f t="shared" si="16"/>
        <v>0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0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0</v>
      </c>
      <c r="Y160" s="16" t="s">
        <v>39</v>
      </c>
      <c r="Z160" s="21">
        <v>0</v>
      </c>
      <c r="AA160" s="20">
        <v>0</v>
      </c>
      <c r="AB160" s="17">
        <v>3833</v>
      </c>
      <c r="AC160" s="22" t="s">
        <v>55</v>
      </c>
      <c r="AD160" s="23" t="str">
        <f t="shared" si="17"/>
        <v>F</v>
      </c>
      <c r="AE160" s="17">
        <v>22500</v>
      </c>
      <c r="AF160" s="17">
        <v>12000</v>
      </c>
      <c r="AG160" s="17">
        <v>1000</v>
      </c>
      <c r="AH160" s="17">
        <v>17000</v>
      </c>
      <c r="AI160" s="14" t="s">
        <v>44</v>
      </c>
    </row>
    <row r="161" spans="1:35" ht="16.5" customHeight="1">
      <c r="A161">
        <v>4163</v>
      </c>
      <c r="B161" s="12" t="str">
        <f t="shared" si="12"/>
        <v>None</v>
      </c>
      <c r="C161" s="13" t="s">
        <v>140</v>
      </c>
      <c r="D161" s="14" t="s">
        <v>136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0</v>
      </c>
      <c r="N161" s="18" t="s">
        <v>42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0</v>
      </c>
      <c r="W161" s="17">
        <v>0</v>
      </c>
      <c r="X161" s="20">
        <v>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43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4195</v>
      </c>
      <c r="B162" s="12" t="str">
        <f t="shared" si="12"/>
        <v>Normal</v>
      </c>
      <c r="C162" s="13" t="s">
        <v>141</v>
      </c>
      <c r="D162" s="14" t="s">
        <v>136</v>
      </c>
      <c r="E162" s="15">
        <f t="shared" si="13"/>
        <v>0</v>
      </c>
      <c r="F162" s="16" t="str">
        <f t="shared" si="14"/>
        <v>--</v>
      </c>
      <c r="G162" s="16">
        <f t="shared" si="15"/>
        <v>0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0</v>
      </c>
      <c r="N162" s="18" t="s">
        <v>42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0</v>
      </c>
      <c r="Y162" s="16">
        <v>0</v>
      </c>
      <c r="Z162" s="21" t="s">
        <v>39</v>
      </c>
      <c r="AA162" s="20">
        <v>250</v>
      </c>
      <c r="AB162" s="17" t="s">
        <v>39</v>
      </c>
      <c r="AC162" s="22" t="s">
        <v>43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4177</v>
      </c>
      <c r="B163" s="12" t="str">
        <f t="shared" si="12"/>
        <v>Normal</v>
      </c>
      <c r="C163" s="13" t="s">
        <v>143</v>
      </c>
      <c r="D163" s="14" t="s">
        <v>136</v>
      </c>
      <c r="E163" s="15">
        <f t="shared" si="13"/>
        <v>11.4</v>
      </c>
      <c r="F163" s="16">
        <f t="shared" si="14"/>
        <v>13.4</v>
      </c>
      <c r="G163" s="16">
        <f t="shared" si="15"/>
        <v>3.4</v>
      </c>
      <c r="H163" s="16">
        <f t="shared" si="16"/>
        <v>4</v>
      </c>
      <c r="I163" s="25" t="str">
        <f>IFERROR(VLOOKUP(C163,#REF!,8,FALSE),"")</f>
        <v/>
      </c>
      <c r="J163" s="17">
        <v>6000</v>
      </c>
      <c r="K163" s="17">
        <v>6000</v>
      </c>
      <c r="L163" s="25" t="str">
        <f>IFERROR(VLOOKUP(C163,#REF!,11,FALSE),"")</f>
        <v/>
      </c>
      <c r="M163" s="17">
        <v>20000</v>
      </c>
      <c r="N163" s="18" t="s">
        <v>42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20000</v>
      </c>
      <c r="U163" s="17">
        <v>0</v>
      </c>
      <c r="V163" s="17">
        <v>0</v>
      </c>
      <c r="W163" s="17">
        <v>0</v>
      </c>
      <c r="X163" s="20">
        <v>26000</v>
      </c>
      <c r="Y163" s="16">
        <v>14.9</v>
      </c>
      <c r="Z163" s="21">
        <v>17.5</v>
      </c>
      <c r="AA163" s="20">
        <v>1750</v>
      </c>
      <c r="AB163" s="17">
        <v>1489</v>
      </c>
      <c r="AC163" s="22">
        <v>0.9</v>
      </c>
      <c r="AD163" s="23">
        <f t="shared" si="17"/>
        <v>100</v>
      </c>
      <c r="AE163" s="17">
        <v>5200</v>
      </c>
      <c r="AF163" s="17">
        <v>0</v>
      </c>
      <c r="AG163" s="17">
        <v>500</v>
      </c>
      <c r="AH163" s="17">
        <v>10400</v>
      </c>
      <c r="AI163" s="14" t="s">
        <v>44</v>
      </c>
    </row>
    <row r="164" spans="1:35" ht="16.5" customHeight="1">
      <c r="A164">
        <v>4224</v>
      </c>
      <c r="B164" s="12" t="str">
        <f t="shared" si="12"/>
        <v>OverStock</v>
      </c>
      <c r="C164" s="13" t="s">
        <v>144</v>
      </c>
      <c r="D164" s="14" t="s">
        <v>136</v>
      </c>
      <c r="E164" s="15">
        <f t="shared" si="13"/>
        <v>10.9</v>
      </c>
      <c r="F164" s="16">
        <f t="shared" si="14"/>
        <v>7.5</v>
      </c>
      <c r="G164" s="16">
        <f t="shared" si="15"/>
        <v>35.700000000000003</v>
      </c>
      <c r="H164" s="16">
        <f t="shared" si="16"/>
        <v>24.7</v>
      </c>
      <c r="I164" s="25" t="str">
        <f>IFERROR(VLOOKUP(C164,#REF!,8,FALSE),"")</f>
        <v/>
      </c>
      <c r="J164" s="17">
        <v>500000</v>
      </c>
      <c r="K164" s="17">
        <v>300000</v>
      </c>
      <c r="L164" s="25" t="str">
        <f>IFERROR(VLOOKUP(C164,#REF!,11,FALSE),"")</f>
        <v/>
      </c>
      <c r="M164" s="17">
        <v>152000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152000</v>
      </c>
      <c r="U164" s="17">
        <v>0</v>
      </c>
      <c r="V164" s="17">
        <v>0</v>
      </c>
      <c r="W164" s="17">
        <v>0</v>
      </c>
      <c r="X164" s="20">
        <v>652000</v>
      </c>
      <c r="Y164" s="16">
        <v>46.6</v>
      </c>
      <c r="Z164" s="21">
        <v>32.200000000000003</v>
      </c>
      <c r="AA164" s="20">
        <v>14000</v>
      </c>
      <c r="AB164" s="17">
        <v>20226</v>
      </c>
      <c r="AC164" s="22">
        <v>1.4</v>
      </c>
      <c r="AD164" s="23">
        <f t="shared" si="17"/>
        <v>100</v>
      </c>
      <c r="AE164" s="17">
        <v>53023</v>
      </c>
      <c r="AF164" s="17">
        <v>81036</v>
      </c>
      <c r="AG164" s="17">
        <v>52506</v>
      </c>
      <c r="AH164" s="17">
        <v>70080</v>
      </c>
      <c r="AI164" s="14" t="s">
        <v>44</v>
      </c>
    </row>
    <row r="165" spans="1:35" ht="16.5" customHeight="1">
      <c r="A165">
        <v>4185</v>
      </c>
      <c r="B165" s="12" t="str">
        <f t="shared" si="12"/>
        <v>Normal</v>
      </c>
      <c r="C165" s="13" t="s">
        <v>150</v>
      </c>
      <c r="D165" s="14" t="s">
        <v>151</v>
      </c>
      <c r="E165" s="15">
        <f t="shared" si="13"/>
        <v>0</v>
      </c>
      <c r="F165" s="16" t="str">
        <f t="shared" si="14"/>
        <v>--</v>
      </c>
      <c r="G165" s="16">
        <f t="shared" si="15"/>
        <v>0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147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>
        <v>0</v>
      </c>
      <c r="Z165" s="21" t="s">
        <v>39</v>
      </c>
      <c r="AA165" s="20">
        <v>18500</v>
      </c>
      <c r="AB165" s="17" t="s">
        <v>39</v>
      </c>
      <c r="AC165" s="22" t="s">
        <v>43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4187</v>
      </c>
      <c r="B166" s="12" t="str">
        <f t="shared" si="12"/>
        <v>ZeroZero</v>
      </c>
      <c r="C166" s="13" t="s">
        <v>152</v>
      </c>
      <c r="D166" s="14" t="s">
        <v>151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1520</v>
      </c>
      <c r="N166" s="18" t="s">
        <v>147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1520</v>
      </c>
      <c r="U166" s="17">
        <v>0</v>
      </c>
      <c r="V166" s="17">
        <v>0</v>
      </c>
      <c r="W166" s="17">
        <v>0</v>
      </c>
      <c r="X166" s="20">
        <v>1520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4193</v>
      </c>
      <c r="B167" s="12" t="str">
        <f t="shared" si="12"/>
        <v>ZeroZero</v>
      </c>
      <c r="C167" s="13" t="s">
        <v>153</v>
      </c>
      <c r="D167" s="14" t="s">
        <v>151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2920</v>
      </c>
      <c r="N167" s="18" t="s">
        <v>147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2920</v>
      </c>
      <c r="X167" s="20">
        <v>2920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9602</v>
      </c>
      <c r="B168" s="12" t="str">
        <f t="shared" si="12"/>
        <v>None</v>
      </c>
      <c r="C168" s="13" t="s">
        <v>154</v>
      </c>
      <c r="D168" s="14" t="s">
        <v>151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0</v>
      </c>
      <c r="N168" s="18" t="s">
        <v>147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0</v>
      </c>
      <c r="U168" s="17">
        <v>0</v>
      </c>
      <c r="V168" s="17">
        <v>0</v>
      </c>
      <c r="W168" s="17">
        <v>0</v>
      </c>
      <c r="X168" s="20">
        <v>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4138</v>
      </c>
      <c r="B169" s="12" t="str">
        <f t="shared" si="12"/>
        <v>FCST</v>
      </c>
      <c r="C169" s="13" t="s">
        <v>157</v>
      </c>
      <c r="D169" s="14" t="s">
        <v>156</v>
      </c>
      <c r="E169" s="15" t="str">
        <f t="shared" si="13"/>
        <v>前八週無拉料</v>
      </c>
      <c r="F169" s="16">
        <f t="shared" si="14"/>
        <v>0</v>
      </c>
      <c r="G169" s="16" t="str">
        <f t="shared" si="15"/>
        <v>--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0</v>
      </c>
      <c r="N169" s="18" t="s">
        <v>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0</v>
      </c>
      <c r="Y169" s="16" t="s">
        <v>39</v>
      </c>
      <c r="Z169" s="21">
        <v>0</v>
      </c>
      <c r="AA169" s="20">
        <v>0</v>
      </c>
      <c r="AB169" s="17">
        <v>20</v>
      </c>
      <c r="AC169" s="22" t="s">
        <v>55</v>
      </c>
      <c r="AD169" s="23" t="str">
        <f t="shared" si="17"/>
        <v>F</v>
      </c>
      <c r="AE169" s="17">
        <v>0</v>
      </c>
      <c r="AF169" s="17">
        <v>0</v>
      </c>
      <c r="AG169" s="17">
        <v>0</v>
      </c>
      <c r="AH169" s="17">
        <v>0</v>
      </c>
      <c r="AI169" s="14" t="s">
        <v>44</v>
      </c>
    </row>
    <row r="170" spans="1:35" ht="16.5" customHeight="1">
      <c r="A170">
        <v>4166</v>
      </c>
      <c r="B170" s="12" t="str">
        <f t="shared" si="12"/>
        <v>ZeroZero</v>
      </c>
      <c r="C170" s="13" t="s">
        <v>160</v>
      </c>
      <c r="D170" s="14" t="s">
        <v>156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5880</v>
      </c>
      <c r="K170" s="17">
        <v>5880</v>
      </c>
      <c r="L170" s="25" t="str">
        <f>IFERROR(VLOOKUP(C170,#REF!,11,FALSE),"")</f>
        <v/>
      </c>
      <c r="M170" s="17">
        <v>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0</v>
      </c>
      <c r="U170" s="17">
        <v>0</v>
      </c>
      <c r="V170" s="17">
        <v>0</v>
      </c>
      <c r="W170" s="17">
        <v>0</v>
      </c>
      <c r="X170" s="20">
        <v>5880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43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9177</v>
      </c>
      <c r="B171" s="12" t="str">
        <f t="shared" si="12"/>
        <v>Normal</v>
      </c>
      <c r="C171" s="13" t="s">
        <v>161</v>
      </c>
      <c r="D171" s="14" t="s">
        <v>156</v>
      </c>
      <c r="E171" s="15">
        <f t="shared" si="13"/>
        <v>0</v>
      </c>
      <c r="F171" s="16" t="str">
        <f t="shared" si="14"/>
        <v>--</v>
      </c>
      <c r="G171" s="16">
        <f t="shared" si="15"/>
        <v>12</v>
      </c>
      <c r="H171" s="16" t="str">
        <f t="shared" si="16"/>
        <v>--</v>
      </c>
      <c r="I171" s="25" t="str">
        <f>IFERROR(VLOOKUP(C171,#REF!,8,FALSE),"")</f>
        <v/>
      </c>
      <c r="J171" s="17">
        <v>300</v>
      </c>
      <c r="K171" s="17">
        <v>300</v>
      </c>
      <c r="L171" s="25" t="str">
        <f>IFERROR(VLOOKUP(C171,#REF!,11,FALSE),"")</f>
        <v/>
      </c>
      <c r="M171" s="17">
        <v>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300</v>
      </c>
      <c r="Y171" s="16">
        <v>12</v>
      </c>
      <c r="Z171" s="21" t="s">
        <v>39</v>
      </c>
      <c r="AA171" s="20">
        <v>25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4198</v>
      </c>
      <c r="B172" s="12" t="str">
        <f t="shared" si="12"/>
        <v>FCST</v>
      </c>
      <c r="C172" s="13" t="s">
        <v>162</v>
      </c>
      <c r="D172" s="14" t="s">
        <v>156</v>
      </c>
      <c r="E172" s="15" t="str">
        <f t="shared" si="13"/>
        <v>前八週無拉料</v>
      </c>
      <c r="F172" s="16">
        <f t="shared" si="14"/>
        <v>1762.5</v>
      </c>
      <c r="G172" s="16" t="str">
        <f t="shared" si="15"/>
        <v>--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35250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35250</v>
      </c>
      <c r="U172" s="17">
        <v>0</v>
      </c>
      <c r="V172" s="17">
        <v>0</v>
      </c>
      <c r="W172" s="17">
        <v>0</v>
      </c>
      <c r="X172" s="20">
        <v>35250</v>
      </c>
      <c r="Y172" s="16" t="s">
        <v>39</v>
      </c>
      <c r="Z172" s="21">
        <v>1762.5</v>
      </c>
      <c r="AA172" s="20">
        <v>0</v>
      </c>
      <c r="AB172" s="17">
        <v>20</v>
      </c>
      <c r="AC172" s="22" t="s">
        <v>55</v>
      </c>
      <c r="AD172" s="23" t="str">
        <f t="shared" si="17"/>
        <v>F</v>
      </c>
      <c r="AE172" s="17">
        <v>0</v>
      </c>
      <c r="AF172" s="17">
        <v>0</v>
      </c>
      <c r="AG172" s="17">
        <v>0</v>
      </c>
      <c r="AH172" s="17">
        <v>0</v>
      </c>
      <c r="AI172" s="14" t="s">
        <v>44</v>
      </c>
    </row>
    <row r="173" spans="1:35" ht="16.5" customHeight="1">
      <c r="A173">
        <v>4225</v>
      </c>
      <c r="B173" s="12" t="str">
        <f t="shared" si="12"/>
        <v>Normal</v>
      </c>
      <c r="C173" s="13" t="s">
        <v>163</v>
      </c>
      <c r="D173" s="14" t="s">
        <v>156</v>
      </c>
      <c r="E173" s="15">
        <f t="shared" si="13"/>
        <v>3</v>
      </c>
      <c r="F173" s="16">
        <f t="shared" si="14"/>
        <v>2.5</v>
      </c>
      <c r="G173" s="16">
        <f t="shared" si="15"/>
        <v>8</v>
      </c>
      <c r="H173" s="16">
        <f t="shared" si="16"/>
        <v>6.5</v>
      </c>
      <c r="I173" s="25" t="str">
        <f>IFERROR(VLOOKUP(C173,#REF!,8,FALSE),"")</f>
        <v/>
      </c>
      <c r="J173" s="17">
        <v>2912</v>
      </c>
      <c r="K173" s="17">
        <v>2912</v>
      </c>
      <c r="L173" s="25" t="str">
        <f>IFERROR(VLOOKUP(C173,#REF!,11,FALSE),"")</f>
        <v/>
      </c>
      <c r="M173" s="17">
        <v>1092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1092</v>
      </c>
      <c r="U173" s="17">
        <v>0</v>
      </c>
      <c r="V173" s="17">
        <v>0</v>
      </c>
      <c r="W173" s="17">
        <v>0</v>
      </c>
      <c r="X173" s="20">
        <v>4004</v>
      </c>
      <c r="Y173" s="16">
        <v>11</v>
      </c>
      <c r="Z173" s="21">
        <v>9</v>
      </c>
      <c r="AA173" s="20">
        <v>364</v>
      </c>
      <c r="AB173" s="17">
        <v>445</v>
      </c>
      <c r="AC173" s="22">
        <v>1.2</v>
      </c>
      <c r="AD173" s="23">
        <f t="shared" si="17"/>
        <v>100</v>
      </c>
      <c r="AE173" s="17">
        <v>1456</v>
      </c>
      <c r="AF173" s="17">
        <v>2548</v>
      </c>
      <c r="AG173" s="17">
        <v>0</v>
      </c>
      <c r="AH173" s="17">
        <v>0</v>
      </c>
      <c r="AI173" s="14" t="s">
        <v>44</v>
      </c>
    </row>
    <row r="174" spans="1:35" ht="16.5" customHeight="1">
      <c r="A174">
        <v>4194</v>
      </c>
      <c r="B174" s="12" t="str">
        <f t="shared" si="12"/>
        <v>ZeroZero</v>
      </c>
      <c r="C174" s="13" t="s">
        <v>164</v>
      </c>
      <c r="D174" s="14" t="s">
        <v>156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20</v>
      </c>
      <c r="K174" s="17">
        <v>20</v>
      </c>
      <c r="L174" s="25" t="str">
        <f>IFERROR(VLOOKUP(C174,#REF!,11,FALSE),"")</f>
        <v/>
      </c>
      <c r="M174" s="17">
        <v>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20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4223</v>
      </c>
      <c r="B175" s="12" t="str">
        <f t="shared" si="12"/>
        <v>Normal</v>
      </c>
      <c r="C175" s="13" t="s">
        <v>166</v>
      </c>
      <c r="D175" s="14" t="s">
        <v>156</v>
      </c>
      <c r="E175" s="15">
        <f t="shared" si="13"/>
        <v>0</v>
      </c>
      <c r="F175" s="16" t="str">
        <f t="shared" si="14"/>
        <v>--</v>
      </c>
      <c r="G175" s="16">
        <f t="shared" si="15"/>
        <v>4.8</v>
      </c>
      <c r="H175" s="16" t="str">
        <f t="shared" si="16"/>
        <v>--</v>
      </c>
      <c r="I175" s="25" t="str">
        <f>IFERROR(VLOOKUP(C175,#REF!,8,FALSE),"")</f>
        <v/>
      </c>
      <c r="J175" s="17">
        <v>504</v>
      </c>
      <c r="K175" s="17">
        <v>504</v>
      </c>
      <c r="L175" s="25" t="str">
        <f>IFERROR(VLOOKUP(C175,#REF!,11,FALSE),"")</f>
        <v/>
      </c>
      <c r="M175" s="17">
        <v>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0</v>
      </c>
      <c r="W175" s="17">
        <v>0</v>
      </c>
      <c r="X175" s="20">
        <v>504</v>
      </c>
      <c r="Y175" s="16">
        <v>11.2</v>
      </c>
      <c r="Z175" s="21" t="s">
        <v>39</v>
      </c>
      <c r="AA175" s="20">
        <v>105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9619</v>
      </c>
      <c r="B176" s="12" t="str">
        <f t="shared" si="12"/>
        <v>OverStock</v>
      </c>
      <c r="C176" s="13" t="s">
        <v>167</v>
      </c>
      <c r="D176" s="14" t="s">
        <v>156</v>
      </c>
      <c r="E176" s="15">
        <f t="shared" si="13"/>
        <v>7.9</v>
      </c>
      <c r="F176" s="16" t="str">
        <f t="shared" si="14"/>
        <v>--</v>
      </c>
      <c r="G176" s="16">
        <f t="shared" si="15"/>
        <v>0</v>
      </c>
      <c r="H176" s="16" t="str">
        <f t="shared" si="16"/>
        <v>--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500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500</v>
      </c>
      <c r="U176" s="17">
        <v>0</v>
      </c>
      <c r="V176" s="17">
        <v>0</v>
      </c>
      <c r="W176" s="17">
        <v>0</v>
      </c>
      <c r="X176" s="20">
        <v>500</v>
      </c>
      <c r="Y176" s="16">
        <v>19.8</v>
      </c>
      <c r="Z176" s="21" t="s">
        <v>39</v>
      </c>
      <c r="AA176" s="20">
        <v>63</v>
      </c>
      <c r="AB176" s="17" t="s">
        <v>39</v>
      </c>
      <c r="AC176" s="22" t="s">
        <v>43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4204</v>
      </c>
      <c r="B177" s="12" t="str">
        <f t="shared" si="12"/>
        <v>FCST</v>
      </c>
      <c r="C177" s="13" t="s">
        <v>168</v>
      </c>
      <c r="D177" s="14" t="s">
        <v>146</v>
      </c>
      <c r="E177" s="15" t="str">
        <f t="shared" si="13"/>
        <v>前八週無拉料</v>
      </c>
      <c r="F177" s="16">
        <f t="shared" si="14"/>
        <v>0</v>
      </c>
      <c r="G177" s="16" t="str">
        <f t="shared" si="15"/>
        <v>--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0</v>
      </c>
      <c r="N177" s="18" t="s">
        <v>147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0</v>
      </c>
      <c r="V177" s="17">
        <v>0</v>
      </c>
      <c r="W177" s="17">
        <v>0</v>
      </c>
      <c r="X177" s="20">
        <v>0</v>
      </c>
      <c r="Y177" s="16" t="s">
        <v>39</v>
      </c>
      <c r="Z177" s="21">
        <v>0</v>
      </c>
      <c r="AA177" s="20">
        <v>0</v>
      </c>
      <c r="AB177" s="17">
        <v>69</v>
      </c>
      <c r="AC177" s="22" t="s">
        <v>55</v>
      </c>
      <c r="AD177" s="23" t="str">
        <f t="shared" si="17"/>
        <v>F</v>
      </c>
      <c r="AE177" s="17">
        <v>575</v>
      </c>
      <c r="AF177" s="17">
        <v>50</v>
      </c>
      <c r="AG177" s="17">
        <v>700</v>
      </c>
      <c r="AH177" s="17">
        <v>0</v>
      </c>
      <c r="AI177" s="14" t="s">
        <v>44</v>
      </c>
    </row>
    <row r="178" spans="1:35" ht="16.5" customHeight="1">
      <c r="A178">
        <v>4149</v>
      </c>
      <c r="B178" s="12" t="str">
        <f t="shared" si="12"/>
        <v>OverStock</v>
      </c>
      <c r="C178" s="13" t="s">
        <v>169</v>
      </c>
      <c r="D178" s="14" t="s">
        <v>146</v>
      </c>
      <c r="E178" s="15">
        <f t="shared" si="13"/>
        <v>0</v>
      </c>
      <c r="F178" s="16" t="str">
        <f t="shared" si="14"/>
        <v>--</v>
      </c>
      <c r="G178" s="16">
        <f t="shared" si="15"/>
        <v>24</v>
      </c>
      <c r="H178" s="16" t="str">
        <f t="shared" si="16"/>
        <v>--</v>
      </c>
      <c r="I178" s="25" t="str">
        <f>IFERROR(VLOOKUP(C178,#REF!,8,FALSE),"")</f>
        <v/>
      </c>
      <c r="J178" s="17">
        <v>7500</v>
      </c>
      <c r="K178" s="17">
        <v>7500</v>
      </c>
      <c r="L178" s="25" t="str">
        <f>IFERROR(VLOOKUP(C178,#REF!,11,FALSE),"")</f>
        <v/>
      </c>
      <c r="M178" s="17">
        <v>0</v>
      </c>
      <c r="N178" s="18" t="s">
        <v>147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7500</v>
      </c>
      <c r="Y178" s="16">
        <v>24</v>
      </c>
      <c r="Z178" s="21" t="s">
        <v>39</v>
      </c>
      <c r="AA178" s="20">
        <v>313</v>
      </c>
      <c r="AB178" s="17" t="s">
        <v>39</v>
      </c>
      <c r="AC178" s="22" t="s">
        <v>43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5163</v>
      </c>
      <c r="B179" s="12" t="str">
        <f t="shared" si="12"/>
        <v>OverStock</v>
      </c>
      <c r="C179" s="13" t="s">
        <v>170</v>
      </c>
      <c r="D179" s="14" t="s">
        <v>156</v>
      </c>
      <c r="E179" s="15">
        <f t="shared" si="13"/>
        <v>16.8</v>
      </c>
      <c r="F179" s="16">
        <f t="shared" si="14"/>
        <v>21</v>
      </c>
      <c r="G179" s="16">
        <f t="shared" si="15"/>
        <v>2.8</v>
      </c>
      <c r="H179" s="16">
        <f t="shared" si="16"/>
        <v>3.5</v>
      </c>
      <c r="I179" s="25" t="str">
        <f>IFERROR(VLOOKUP(C179,#REF!,8,FALSE),"")</f>
        <v/>
      </c>
      <c r="J179" s="17">
        <v>5000</v>
      </c>
      <c r="K179" s="17">
        <v>5000</v>
      </c>
      <c r="L179" s="25" t="str">
        <f>IFERROR(VLOOKUP(C179,#REF!,11,FALSE),"")</f>
        <v/>
      </c>
      <c r="M179" s="17">
        <v>30500</v>
      </c>
      <c r="N179" s="18" t="s">
        <v>42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30500</v>
      </c>
      <c r="U179" s="17">
        <v>0</v>
      </c>
      <c r="V179" s="17">
        <v>0</v>
      </c>
      <c r="W179" s="17">
        <v>0</v>
      </c>
      <c r="X179" s="20">
        <v>35500</v>
      </c>
      <c r="Y179" s="16">
        <v>19.600000000000001</v>
      </c>
      <c r="Z179" s="21">
        <v>24.5</v>
      </c>
      <c r="AA179" s="20">
        <v>1813</v>
      </c>
      <c r="AB179" s="17">
        <v>1449</v>
      </c>
      <c r="AC179" s="22">
        <v>0.8</v>
      </c>
      <c r="AD179" s="23">
        <f t="shared" si="17"/>
        <v>100</v>
      </c>
      <c r="AE179" s="17">
        <v>2880</v>
      </c>
      <c r="AF179" s="17">
        <v>8144</v>
      </c>
      <c r="AG179" s="17">
        <v>6480</v>
      </c>
      <c r="AH179" s="17">
        <v>7056</v>
      </c>
      <c r="AI179" s="14" t="s">
        <v>44</v>
      </c>
    </row>
    <row r="180" spans="1:35" ht="16.5" customHeight="1">
      <c r="A180">
        <v>5162</v>
      </c>
      <c r="B180" s="12" t="str">
        <f t="shared" si="12"/>
        <v>None</v>
      </c>
      <c r="C180" s="13" t="s">
        <v>171</v>
      </c>
      <c r="D180" s="14" t="s">
        <v>156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0</v>
      </c>
      <c r="N180" s="18" t="s">
        <v>42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0</v>
      </c>
      <c r="Y180" s="16" t="s">
        <v>39</v>
      </c>
      <c r="Z180" s="21" t="s">
        <v>39</v>
      </c>
      <c r="AA180" s="20">
        <v>0</v>
      </c>
      <c r="AB180" s="17">
        <v>0</v>
      </c>
      <c r="AC180" s="22" t="s">
        <v>43</v>
      </c>
      <c r="AD180" s="23" t="str">
        <f t="shared" si="17"/>
        <v>E</v>
      </c>
      <c r="AE180" s="17">
        <v>0</v>
      </c>
      <c r="AF180" s="17">
        <v>0</v>
      </c>
      <c r="AG180" s="17">
        <v>0</v>
      </c>
      <c r="AH180" s="17">
        <v>0</v>
      </c>
      <c r="AI180" s="14" t="s">
        <v>44</v>
      </c>
    </row>
    <row r="181" spans="1:35" ht="16.5" customHeight="1">
      <c r="A181">
        <v>5509</v>
      </c>
      <c r="B181" s="12" t="str">
        <f t="shared" si="12"/>
        <v>OverStock</v>
      </c>
      <c r="C181" s="13" t="s">
        <v>172</v>
      </c>
      <c r="D181" s="14" t="s">
        <v>146</v>
      </c>
      <c r="E181" s="15">
        <f t="shared" si="13"/>
        <v>17.7</v>
      </c>
      <c r="F181" s="16" t="str">
        <f t="shared" si="14"/>
        <v>--</v>
      </c>
      <c r="G181" s="16">
        <f t="shared" si="15"/>
        <v>6.5</v>
      </c>
      <c r="H181" s="16" t="str">
        <f t="shared" si="16"/>
        <v>--</v>
      </c>
      <c r="I181" s="25" t="str">
        <f>IFERROR(VLOOKUP(C181,#REF!,8,FALSE),"")</f>
        <v/>
      </c>
      <c r="J181" s="17">
        <v>2500</v>
      </c>
      <c r="K181" s="17">
        <v>2500</v>
      </c>
      <c r="L181" s="25" t="str">
        <f>IFERROR(VLOOKUP(C181,#REF!,11,FALSE),"")</f>
        <v/>
      </c>
      <c r="M181" s="17">
        <v>6765</v>
      </c>
      <c r="N181" s="18" t="s">
        <v>147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5000</v>
      </c>
      <c r="U181" s="17">
        <v>0</v>
      </c>
      <c r="V181" s="17">
        <v>1765</v>
      </c>
      <c r="W181" s="17">
        <v>0</v>
      </c>
      <c r="X181" s="20">
        <v>9265</v>
      </c>
      <c r="Y181" s="16">
        <v>24.2</v>
      </c>
      <c r="Z181" s="21" t="s">
        <v>39</v>
      </c>
      <c r="AA181" s="20">
        <v>383</v>
      </c>
      <c r="AB181" s="17" t="s">
        <v>39</v>
      </c>
      <c r="AC181" s="22" t="s">
        <v>43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5508</v>
      </c>
      <c r="B182" s="12" t="str">
        <f t="shared" si="12"/>
        <v>Normal</v>
      </c>
      <c r="C182" s="13" t="s">
        <v>174</v>
      </c>
      <c r="D182" s="14" t="s">
        <v>146</v>
      </c>
      <c r="E182" s="15">
        <f t="shared" si="13"/>
        <v>5</v>
      </c>
      <c r="F182" s="16" t="str">
        <f t="shared" si="14"/>
        <v>--</v>
      </c>
      <c r="G182" s="16">
        <f t="shared" si="15"/>
        <v>0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626</v>
      </c>
      <c r="N182" s="18" t="s">
        <v>147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626</v>
      </c>
      <c r="W182" s="17">
        <v>0</v>
      </c>
      <c r="X182" s="20">
        <v>626</v>
      </c>
      <c r="Y182" s="16">
        <v>5</v>
      </c>
      <c r="Z182" s="21" t="s">
        <v>39</v>
      </c>
      <c r="AA182" s="20">
        <v>125</v>
      </c>
      <c r="AB182" s="17">
        <v>0</v>
      </c>
      <c r="AC182" s="22" t="s">
        <v>43</v>
      </c>
      <c r="AD182" s="23" t="str">
        <f t="shared" si="17"/>
        <v>E</v>
      </c>
      <c r="AE182" s="17">
        <v>0</v>
      </c>
      <c r="AF182" s="17">
        <v>0</v>
      </c>
      <c r="AG182" s="17">
        <v>0</v>
      </c>
      <c r="AH182" s="17">
        <v>0</v>
      </c>
      <c r="AI182" s="14" t="s">
        <v>44</v>
      </c>
    </row>
    <row r="183" spans="1:35" ht="16.5" customHeight="1">
      <c r="A183">
        <v>5171</v>
      </c>
      <c r="B183" s="12" t="str">
        <f t="shared" si="12"/>
        <v>Normal</v>
      </c>
      <c r="C183" s="13" t="s">
        <v>175</v>
      </c>
      <c r="D183" s="14" t="s">
        <v>146</v>
      </c>
      <c r="E183" s="15">
        <f t="shared" si="13"/>
        <v>3.8</v>
      </c>
      <c r="F183" s="16">
        <f t="shared" si="14"/>
        <v>4.5</v>
      </c>
      <c r="G183" s="16">
        <f t="shared" si="15"/>
        <v>9.4</v>
      </c>
      <c r="H183" s="16">
        <f t="shared" si="16"/>
        <v>11.1</v>
      </c>
      <c r="I183" s="25" t="str">
        <f>IFERROR(VLOOKUP(C183,#REF!,8,FALSE),"")</f>
        <v/>
      </c>
      <c r="J183" s="17">
        <v>435000</v>
      </c>
      <c r="K183" s="17">
        <v>315000</v>
      </c>
      <c r="L183" s="25" t="str">
        <f>IFERROR(VLOOKUP(C183,#REF!,11,FALSE),"")</f>
        <v/>
      </c>
      <c r="M183" s="17">
        <v>175108</v>
      </c>
      <c r="N183" s="18" t="s">
        <v>147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54000</v>
      </c>
      <c r="U183" s="17">
        <v>0</v>
      </c>
      <c r="V183" s="17">
        <v>121108</v>
      </c>
      <c r="W183" s="17">
        <v>0</v>
      </c>
      <c r="X183" s="20">
        <v>610108</v>
      </c>
      <c r="Y183" s="16">
        <v>13.2</v>
      </c>
      <c r="Z183" s="21">
        <v>15.6</v>
      </c>
      <c r="AA183" s="20">
        <v>46385</v>
      </c>
      <c r="AB183" s="17">
        <v>39109</v>
      </c>
      <c r="AC183" s="22">
        <v>0.8</v>
      </c>
      <c r="AD183" s="23">
        <f t="shared" si="17"/>
        <v>100</v>
      </c>
      <c r="AE183" s="17">
        <v>115917</v>
      </c>
      <c r="AF183" s="17">
        <v>121527</v>
      </c>
      <c r="AG183" s="17">
        <v>142300</v>
      </c>
      <c r="AH183" s="17">
        <v>125909</v>
      </c>
      <c r="AI183" s="14" t="s">
        <v>44</v>
      </c>
    </row>
    <row r="184" spans="1:35" ht="16.5" customHeight="1">
      <c r="A184">
        <v>4199</v>
      </c>
      <c r="B184" s="12" t="str">
        <f t="shared" si="12"/>
        <v>Normal</v>
      </c>
      <c r="C184" s="13" t="s">
        <v>176</v>
      </c>
      <c r="D184" s="14" t="s">
        <v>146</v>
      </c>
      <c r="E184" s="15">
        <f t="shared" si="13"/>
        <v>4.5</v>
      </c>
      <c r="F184" s="16">
        <f t="shared" si="14"/>
        <v>4.5</v>
      </c>
      <c r="G184" s="16">
        <f t="shared" si="15"/>
        <v>10.3</v>
      </c>
      <c r="H184" s="16">
        <f t="shared" si="16"/>
        <v>10.4</v>
      </c>
      <c r="I184" s="25" t="str">
        <f>IFERROR(VLOOKUP(C184,#REF!,8,FALSE),"")</f>
        <v/>
      </c>
      <c r="J184" s="17">
        <v>30000</v>
      </c>
      <c r="K184" s="17">
        <v>30000</v>
      </c>
      <c r="L184" s="25" t="str">
        <f>IFERROR(VLOOKUP(C184,#REF!,11,FALSE),"")</f>
        <v/>
      </c>
      <c r="M184" s="17">
        <v>13119</v>
      </c>
      <c r="N184" s="18" t="s">
        <v>147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6000</v>
      </c>
      <c r="U184" s="17">
        <v>0</v>
      </c>
      <c r="V184" s="17">
        <v>7119</v>
      </c>
      <c r="W184" s="17">
        <v>0</v>
      </c>
      <c r="X184" s="20">
        <v>43119</v>
      </c>
      <c r="Y184" s="16">
        <v>14.8</v>
      </c>
      <c r="Z184" s="21">
        <v>14.9</v>
      </c>
      <c r="AA184" s="20">
        <v>2914</v>
      </c>
      <c r="AB184" s="17">
        <v>2887</v>
      </c>
      <c r="AC184" s="22">
        <v>1</v>
      </c>
      <c r="AD184" s="23">
        <f t="shared" si="17"/>
        <v>100</v>
      </c>
      <c r="AE184" s="17">
        <v>11215</v>
      </c>
      <c r="AF184" s="17">
        <v>12414</v>
      </c>
      <c r="AG184" s="17">
        <v>11142</v>
      </c>
      <c r="AH184" s="17">
        <v>11130</v>
      </c>
      <c r="AI184" s="14" t="s">
        <v>44</v>
      </c>
    </row>
    <row r="185" spans="1:35" ht="16.5" customHeight="1">
      <c r="A185">
        <v>5172</v>
      </c>
      <c r="B185" s="12" t="str">
        <f t="shared" si="12"/>
        <v>OverStock</v>
      </c>
      <c r="C185" s="13" t="s">
        <v>177</v>
      </c>
      <c r="D185" s="14" t="s">
        <v>146</v>
      </c>
      <c r="E185" s="15">
        <f t="shared" si="13"/>
        <v>15.3</v>
      </c>
      <c r="F185" s="16">
        <f t="shared" si="14"/>
        <v>8.6</v>
      </c>
      <c r="G185" s="16">
        <f t="shared" si="15"/>
        <v>12.4</v>
      </c>
      <c r="H185" s="16">
        <f t="shared" si="16"/>
        <v>7</v>
      </c>
      <c r="I185" s="25" t="str">
        <f>IFERROR(VLOOKUP(C185,#REF!,8,FALSE),"")</f>
        <v/>
      </c>
      <c r="J185" s="17">
        <v>36000</v>
      </c>
      <c r="K185" s="17">
        <v>9000</v>
      </c>
      <c r="L185" s="25" t="str">
        <f>IFERROR(VLOOKUP(C185,#REF!,11,FALSE),"")</f>
        <v/>
      </c>
      <c r="M185" s="17">
        <v>44303</v>
      </c>
      <c r="N185" s="18" t="s">
        <v>147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18000</v>
      </c>
      <c r="U185" s="17">
        <v>0</v>
      </c>
      <c r="V185" s="17">
        <v>26303</v>
      </c>
      <c r="W185" s="17">
        <v>0</v>
      </c>
      <c r="X185" s="20">
        <v>80303</v>
      </c>
      <c r="Y185" s="16">
        <v>27.7</v>
      </c>
      <c r="Z185" s="21">
        <v>15.6</v>
      </c>
      <c r="AA185" s="20">
        <v>2902</v>
      </c>
      <c r="AB185" s="17">
        <v>5164</v>
      </c>
      <c r="AC185" s="22">
        <v>1.8</v>
      </c>
      <c r="AD185" s="23">
        <f t="shared" si="17"/>
        <v>100</v>
      </c>
      <c r="AE185" s="17">
        <v>8555</v>
      </c>
      <c r="AF185" s="17">
        <v>16010</v>
      </c>
      <c r="AG185" s="17">
        <v>10740</v>
      </c>
      <c r="AH185" s="17">
        <v>13650</v>
      </c>
      <c r="AI185" s="14" t="s">
        <v>44</v>
      </c>
    </row>
    <row r="186" spans="1:35" ht="16.5" customHeight="1">
      <c r="A186">
        <v>4169</v>
      </c>
      <c r="B186" s="12" t="str">
        <f t="shared" si="12"/>
        <v>Normal</v>
      </c>
      <c r="C186" s="13" t="s">
        <v>178</v>
      </c>
      <c r="D186" s="14" t="s">
        <v>146</v>
      </c>
      <c r="E186" s="15">
        <f t="shared" si="13"/>
        <v>10.6</v>
      </c>
      <c r="F186" s="16">
        <f t="shared" si="14"/>
        <v>10.9</v>
      </c>
      <c r="G186" s="16">
        <f t="shared" si="15"/>
        <v>4.4000000000000004</v>
      </c>
      <c r="H186" s="16">
        <f t="shared" si="16"/>
        <v>4.5999999999999996</v>
      </c>
      <c r="I186" s="25" t="str">
        <f>IFERROR(VLOOKUP(C186,#REF!,8,FALSE),"")</f>
        <v/>
      </c>
      <c r="J186" s="17">
        <v>15000</v>
      </c>
      <c r="K186" s="17">
        <v>15000</v>
      </c>
      <c r="L186" s="25" t="str">
        <f>IFERROR(VLOOKUP(C186,#REF!,11,FALSE),"")</f>
        <v/>
      </c>
      <c r="M186" s="17">
        <v>35923</v>
      </c>
      <c r="N186" s="18" t="s">
        <v>147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35923</v>
      </c>
      <c r="W186" s="17">
        <v>0</v>
      </c>
      <c r="X186" s="20">
        <v>50923</v>
      </c>
      <c r="Y186" s="16">
        <v>15.1</v>
      </c>
      <c r="Z186" s="21">
        <v>15.5</v>
      </c>
      <c r="AA186" s="20">
        <v>3375</v>
      </c>
      <c r="AB186" s="17">
        <v>3294</v>
      </c>
      <c r="AC186" s="22">
        <v>1</v>
      </c>
      <c r="AD186" s="23">
        <f t="shared" si="17"/>
        <v>100</v>
      </c>
      <c r="AE186" s="17">
        <v>4810</v>
      </c>
      <c r="AF186" s="17">
        <v>12850</v>
      </c>
      <c r="AG186" s="17">
        <v>14740</v>
      </c>
      <c r="AH186" s="17">
        <v>9850</v>
      </c>
      <c r="AI186" s="14" t="s">
        <v>44</v>
      </c>
    </row>
    <row r="187" spans="1:35" ht="16.5" customHeight="1">
      <c r="A187">
        <v>4167</v>
      </c>
      <c r="B187" s="12" t="str">
        <f t="shared" si="12"/>
        <v>OverStock</v>
      </c>
      <c r="C187" s="13" t="s">
        <v>179</v>
      </c>
      <c r="D187" s="14" t="s">
        <v>146</v>
      </c>
      <c r="E187" s="15">
        <f t="shared" si="13"/>
        <v>17.3</v>
      </c>
      <c r="F187" s="16" t="str">
        <f t="shared" si="14"/>
        <v>--</v>
      </c>
      <c r="G187" s="16">
        <f t="shared" si="15"/>
        <v>8</v>
      </c>
      <c r="H187" s="16" t="str">
        <f t="shared" si="16"/>
        <v>--</v>
      </c>
      <c r="I187" s="25" t="str">
        <f>IFERROR(VLOOKUP(C187,#REF!,8,FALSE),"")</f>
        <v/>
      </c>
      <c r="J187" s="17">
        <v>3000</v>
      </c>
      <c r="K187" s="17">
        <v>3000</v>
      </c>
      <c r="L187" s="25" t="str">
        <f>IFERROR(VLOOKUP(C187,#REF!,11,FALSE),"")</f>
        <v/>
      </c>
      <c r="M187" s="17">
        <v>6500</v>
      </c>
      <c r="N187" s="18" t="s">
        <v>147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3500</v>
      </c>
      <c r="U187" s="17">
        <v>0</v>
      </c>
      <c r="V187" s="17">
        <v>3000</v>
      </c>
      <c r="W187" s="17">
        <v>0</v>
      </c>
      <c r="X187" s="20">
        <v>9500</v>
      </c>
      <c r="Y187" s="16">
        <v>25.3</v>
      </c>
      <c r="Z187" s="21" t="s">
        <v>39</v>
      </c>
      <c r="AA187" s="20">
        <v>375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4170</v>
      </c>
      <c r="B188" s="12" t="str">
        <f t="shared" si="12"/>
        <v>OverStock</v>
      </c>
      <c r="C188" s="13" t="s">
        <v>180</v>
      </c>
      <c r="D188" s="14" t="s">
        <v>146</v>
      </c>
      <c r="E188" s="15">
        <f t="shared" si="13"/>
        <v>9.6999999999999993</v>
      </c>
      <c r="F188" s="16">
        <f t="shared" si="14"/>
        <v>6.1</v>
      </c>
      <c r="G188" s="16">
        <f t="shared" si="15"/>
        <v>15.2</v>
      </c>
      <c r="H188" s="16">
        <f t="shared" si="16"/>
        <v>9.5</v>
      </c>
      <c r="I188" s="25" t="str">
        <f>IFERROR(VLOOKUP(C188,#REF!,8,FALSE),"")</f>
        <v/>
      </c>
      <c r="J188" s="17">
        <v>500000</v>
      </c>
      <c r="K188" s="17">
        <v>400000</v>
      </c>
      <c r="L188" s="25" t="str">
        <f>IFERROR(VLOOKUP(C188,#REF!,11,FALSE),"")</f>
        <v/>
      </c>
      <c r="M188" s="17">
        <v>319589</v>
      </c>
      <c r="N188" s="18" t="s">
        <v>147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82500</v>
      </c>
      <c r="U188" s="17">
        <v>0</v>
      </c>
      <c r="V188" s="17">
        <v>237089</v>
      </c>
      <c r="W188" s="17">
        <v>0</v>
      </c>
      <c r="X188" s="20">
        <v>819589</v>
      </c>
      <c r="Y188" s="16">
        <v>24.9</v>
      </c>
      <c r="Z188" s="21">
        <v>15.6</v>
      </c>
      <c r="AA188" s="20">
        <v>32871</v>
      </c>
      <c r="AB188" s="17">
        <v>52419</v>
      </c>
      <c r="AC188" s="22">
        <v>1.6</v>
      </c>
      <c r="AD188" s="23">
        <f t="shared" si="17"/>
        <v>100</v>
      </c>
      <c r="AE188" s="17">
        <v>131180</v>
      </c>
      <c r="AF188" s="17">
        <v>176896</v>
      </c>
      <c r="AG188" s="17">
        <v>203897</v>
      </c>
      <c r="AH188" s="17">
        <v>113481</v>
      </c>
      <c r="AI188" s="14" t="s">
        <v>44</v>
      </c>
    </row>
    <row r="189" spans="1:35" ht="16.5" customHeight="1">
      <c r="A189">
        <v>4171</v>
      </c>
      <c r="B189" s="12" t="str">
        <f t="shared" si="12"/>
        <v>OverStock</v>
      </c>
      <c r="C189" s="13" t="s">
        <v>181</v>
      </c>
      <c r="D189" s="14" t="s">
        <v>146</v>
      </c>
      <c r="E189" s="15">
        <f t="shared" si="13"/>
        <v>7.8</v>
      </c>
      <c r="F189" s="16">
        <f t="shared" si="14"/>
        <v>14.4</v>
      </c>
      <c r="G189" s="16">
        <f t="shared" si="15"/>
        <v>15.8</v>
      </c>
      <c r="H189" s="16">
        <f t="shared" si="16"/>
        <v>29.2</v>
      </c>
      <c r="I189" s="25" t="str">
        <f>IFERROR(VLOOKUP(C189,#REF!,8,FALSE),"")</f>
        <v/>
      </c>
      <c r="J189" s="17">
        <v>20000</v>
      </c>
      <c r="K189" s="17">
        <v>15000</v>
      </c>
      <c r="L189" s="25" t="str">
        <f>IFERROR(VLOOKUP(C189,#REF!,11,FALSE),"")</f>
        <v/>
      </c>
      <c r="M189" s="17">
        <v>9849</v>
      </c>
      <c r="N189" s="18" t="s">
        <v>147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7500</v>
      </c>
      <c r="U189" s="17">
        <v>0</v>
      </c>
      <c r="V189" s="17">
        <v>2349</v>
      </c>
      <c r="W189" s="17">
        <v>0</v>
      </c>
      <c r="X189" s="20">
        <v>29849</v>
      </c>
      <c r="Y189" s="16">
        <v>23.5</v>
      </c>
      <c r="Z189" s="21">
        <v>43.6</v>
      </c>
      <c r="AA189" s="20">
        <v>1269</v>
      </c>
      <c r="AB189" s="17">
        <v>685</v>
      </c>
      <c r="AC189" s="22">
        <v>0.5</v>
      </c>
      <c r="AD189" s="23">
        <f t="shared" si="17"/>
        <v>100</v>
      </c>
      <c r="AE189" s="17">
        <v>2530</v>
      </c>
      <c r="AF189" s="17">
        <v>3533</v>
      </c>
      <c r="AG189" s="17">
        <v>3722</v>
      </c>
      <c r="AH189" s="17">
        <v>7895</v>
      </c>
      <c r="AI189" s="14" t="s">
        <v>44</v>
      </c>
    </row>
    <row r="190" spans="1:35" ht="16.5" customHeight="1">
      <c r="A190">
        <v>4172</v>
      </c>
      <c r="B190" s="12" t="str">
        <f t="shared" si="12"/>
        <v>Normal</v>
      </c>
      <c r="C190" s="13" t="s">
        <v>182</v>
      </c>
      <c r="D190" s="14" t="s">
        <v>146</v>
      </c>
      <c r="E190" s="15">
        <f t="shared" si="13"/>
        <v>5.8</v>
      </c>
      <c r="F190" s="16">
        <f t="shared" si="14"/>
        <v>7.1</v>
      </c>
      <c r="G190" s="16">
        <f t="shared" si="15"/>
        <v>8.5</v>
      </c>
      <c r="H190" s="16">
        <f t="shared" si="16"/>
        <v>10.3</v>
      </c>
      <c r="I190" s="25" t="str">
        <f>IFERROR(VLOOKUP(C190,#REF!,8,FALSE),"")</f>
        <v/>
      </c>
      <c r="J190" s="17">
        <v>200000</v>
      </c>
      <c r="K190" s="17">
        <v>140000</v>
      </c>
      <c r="L190" s="25" t="str">
        <f>IFERROR(VLOOKUP(C190,#REF!,11,FALSE),"")</f>
        <v/>
      </c>
      <c r="M190" s="17">
        <v>137706</v>
      </c>
      <c r="N190" s="18" t="s">
        <v>147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42500</v>
      </c>
      <c r="U190" s="17">
        <v>0</v>
      </c>
      <c r="V190" s="17">
        <v>95206</v>
      </c>
      <c r="W190" s="17">
        <v>0</v>
      </c>
      <c r="X190" s="20">
        <v>337706</v>
      </c>
      <c r="Y190" s="16">
        <v>14.3</v>
      </c>
      <c r="Z190" s="21">
        <v>17.399999999999999</v>
      </c>
      <c r="AA190" s="20">
        <v>23618</v>
      </c>
      <c r="AB190" s="17">
        <v>19362</v>
      </c>
      <c r="AC190" s="22">
        <v>0.8</v>
      </c>
      <c r="AD190" s="23">
        <f t="shared" si="17"/>
        <v>100</v>
      </c>
      <c r="AE190" s="17">
        <v>69960</v>
      </c>
      <c r="AF190" s="17">
        <v>64904</v>
      </c>
      <c r="AG190" s="17">
        <v>52447</v>
      </c>
      <c r="AH190" s="17">
        <v>87138</v>
      </c>
      <c r="AI190" s="14" t="s">
        <v>44</v>
      </c>
    </row>
    <row r="191" spans="1:35" ht="16.5" customHeight="1">
      <c r="A191">
        <v>8779</v>
      </c>
      <c r="B191" s="12" t="str">
        <f t="shared" si="12"/>
        <v>OverStock</v>
      </c>
      <c r="C191" s="13" t="s">
        <v>185</v>
      </c>
      <c r="D191" s="14" t="s">
        <v>146</v>
      </c>
      <c r="E191" s="15">
        <f t="shared" si="13"/>
        <v>213.6</v>
      </c>
      <c r="F191" s="16">
        <f t="shared" si="14"/>
        <v>97.9</v>
      </c>
      <c r="G191" s="16">
        <f t="shared" si="15"/>
        <v>0</v>
      </c>
      <c r="H191" s="16">
        <f t="shared" si="16"/>
        <v>0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77109</v>
      </c>
      <c r="N191" s="18" t="s">
        <v>147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72500</v>
      </c>
      <c r="U191" s="17">
        <v>0</v>
      </c>
      <c r="V191" s="17">
        <v>4609</v>
      </c>
      <c r="W191" s="17">
        <v>0</v>
      </c>
      <c r="X191" s="20">
        <v>77109</v>
      </c>
      <c r="Y191" s="16">
        <v>213.6</v>
      </c>
      <c r="Z191" s="21">
        <v>97.9</v>
      </c>
      <c r="AA191" s="20">
        <v>361</v>
      </c>
      <c r="AB191" s="17">
        <v>788</v>
      </c>
      <c r="AC191" s="22">
        <v>2.2000000000000002</v>
      </c>
      <c r="AD191" s="23">
        <f t="shared" si="17"/>
        <v>150</v>
      </c>
      <c r="AE191" s="17">
        <v>1236</v>
      </c>
      <c r="AF191" s="17">
        <v>2392</v>
      </c>
      <c r="AG191" s="17">
        <v>1990</v>
      </c>
      <c r="AH191" s="17">
        <v>1724</v>
      </c>
      <c r="AI191" s="14" t="s">
        <v>44</v>
      </c>
    </row>
    <row r="192" spans="1:35" ht="16.5" customHeight="1">
      <c r="A192">
        <v>5506</v>
      </c>
      <c r="B192" s="12" t="str">
        <f t="shared" si="12"/>
        <v>OverStock</v>
      </c>
      <c r="C192" s="13" t="s">
        <v>190</v>
      </c>
      <c r="D192" s="14" t="s">
        <v>146</v>
      </c>
      <c r="E192" s="15">
        <f t="shared" si="13"/>
        <v>8.3000000000000007</v>
      </c>
      <c r="F192" s="16">
        <f t="shared" si="14"/>
        <v>5.6</v>
      </c>
      <c r="G192" s="16">
        <f t="shared" si="15"/>
        <v>20.8</v>
      </c>
      <c r="H192" s="16">
        <f t="shared" si="16"/>
        <v>14</v>
      </c>
      <c r="I192" s="25" t="str">
        <f>IFERROR(VLOOKUP(C192,#REF!,8,FALSE),"")</f>
        <v/>
      </c>
      <c r="J192" s="17">
        <v>2970000</v>
      </c>
      <c r="K192" s="17">
        <v>1620000</v>
      </c>
      <c r="L192" s="25" t="str">
        <f>IFERROR(VLOOKUP(C192,#REF!,11,FALSE),"")</f>
        <v/>
      </c>
      <c r="M192" s="17">
        <v>1188122</v>
      </c>
      <c r="N192" s="18" t="s">
        <v>147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360000</v>
      </c>
      <c r="U192" s="17">
        <v>0</v>
      </c>
      <c r="V192" s="17">
        <v>828122</v>
      </c>
      <c r="W192" s="17">
        <v>0</v>
      </c>
      <c r="X192" s="20">
        <v>4158122</v>
      </c>
      <c r="Y192" s="16">
        <v>33.299999999999997</v>
      </c>
      <c r="Z192" s="21">
        <v>22.4</v>
      </c>
      <c r="AA192" s="20">
        <v>142703</v>
      </c>
      <c r="AB192" s="17">
        <v>212045</v>
      </c>
      <c r="AC192" s="22">
        <v>1.5</v>
      </c>
      <c r="AD192" s="23">
        <f t="shared" si="17"/>
        <v>100</v>
      </c>
      <c r="AE192" s="17">
        <v>633503</v>
      </c>
      <c r="AF192" s="17">
        <v>792568</v>
      </c>
      <c r="AG192" s="17">
        <v>641713</v>
      </c>
      <c r="AH192" s="17">
        <v>552380</v>
      </c>
      <c r="AI192" s="14" t="s">
        <v>44</v>
      </c>
    </row>
    <row r="193" spans="1:35" ht="16.5" customHeight="1">
      <c r="A193">
        <v>4675</v>
      </c>
      <c r="B193" s="12" t="str">
        <f t="shared" si="12"/>
        <v>FCST</v>
      </c>
      <c r="C193" s="13" t="s">
        <v>191</v>
      </c>
      <c r="D193" s="14" t="s">
        <v>146</v>
      </c>
      <c r="E193" s="15" t="str">
        <f t="shared" si="13"/>
        <v>前八週無拉料</v>
      </c>
      <c r="F193" s="16">
        <f t="shared" si="14"/>
        <v>0</v>
      </c>
      <c r="G193" s="16" t="str">
        <f t="shared" si="15"/>
        <v>--</v>
      </c>
      <c r="H193" s="16">
        <f t="shared" si="16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0</v>
      </c>
      <c r="N193" s="18" t="s">
        <v>147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0</v>
      </c>
      <c r="Y193" s="16" t="s">
        <v>39</v>
      </c>
      <c r="Z193" s="21">
        <v>0</v>
      </c>
      <c r="AA193" s="20">
        <v>0</v>
      </c>
      <c r="AB193" s="17">
        <v>61</v>
      </c>
      <c r="AC193" s="22" t="s">
        <v>55</v>
      </c>
      <c r="AD193" s="23" t="str">
        <f t="shared" si="17"/>
        <v>F</v>
      </c>
      <c r="AE193" s="17">
        <v>103</v>
      </c>
      <c r="AF193" s="17">
        <v>450</v>
      </c>
      <c r="AG193" s="17">
        <v>300</v>
      </c>
      <c r="AH193" s="17">
        <v>200</v>
      </c>
      <c r="AI193" s="14" t="s">
        <v>44</v>
      </c>
    </row>
    <row r="194" spans="1:35" ht="16.5" customHeight="1">
      <c r="A194">
        <v>4203</v>
      </c>
      <c r="B194" s="12" t="str">
        <f t="shared" si="12"/>
        <v>OverStock</v>
      </c>
      <c r="C194" s="13" t="s">
        <v>193</v>
      </c>
      <c r="D194" s="14" t="s">
        <v>146</v>
      </c>
      <c r="E194" s="15">
        <f t="shared" si="13"/>
        <v>2.7</v>
      </c>
      <c r="F194" s="16">
        <f t="shared" si="14"/>
        <v>2.9</v>
      </c>
      <c r="G194" s="16">
        <f t="shared" si="15"/>
        <v>16.8</v>
      </c>
      <c r="H194" s="16">
        <f t="shared" si="16"/>
        <v>18.2</v>
      </c>
      <c r="I194" s="25" t="str">
        <f>IFERROR(VLOOKUP(C194,#REF!,8,FALSE),"")</f>
        <v/>
      </c>
      <c r="J194" s="17">
        <v>390000</v>
      </c>
      <c r="K194" s="17">
        <v>230000</v>
      </c>
      <c r="L194" s="25" t="str">
        <f>IFERROR(VLOOKUP(C194,#REF!,11,FALSE),"")</f>
        <v/>
      </c>
      <c r="M194" s="17">
        <v>62060</v>
      </c>
      <c r="N194" s="18" t="s">
        <v>147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15000</v>
      </c>
      <c r="U194" s="17">
        <v>0</v>
      </c>
      <c r="V194" s="17">
        <v>47060</v>
      </c>
      <c r="W194" s="17">
        <v>0</v>
      </c>
      <c r="X194" s="20">
        <v>452060</v>
      </c>
      <c r="Y194" s="16">
        <v>19.5</v>
      </c>
      <c r="Z194" s="21">
        <v>21.1</v>
      </c>
      <c r="AA194" s="20">
        <v>23200</v>
      </c>
      <c r="AB194" s="17">
        <v>21467</v>
      </c>
      <c r="AC194" s="22">
        <v>0.9</v>
      </c>
      <c r="AD194" s="23">
        <f t="shared" si="17"/>
        <v>100</v>
      </c>
      <c r="AE194" s="17">
        <v>70008</v>
      </c>
      <c r="AF194" s="17">
        <v>74980</v>
      </c>
      <c r="AG194" s="17">
        <v>65006</v>
      </c>
      <c r="AH194" s="17">
        <v>80700</v>
      </c>
      <c r="AI194" s="14" t="s">
        <v>44</v>
      </c>
    </row>
    <row r="195" spans="1:35" ht="16.5" customHeight="1">
      <c r="A195">
        <v>5507</v>
      </c>
      <c r="B195" s="12" t="str">
        <f t="shared" si="12"/>
        <v>OverStock</v>
      </c>
      <c r="C195" s="13" t="s">
        <v>195</v>
      </c>
      <c r="D195" s="14" t="s">
        <v>146</v>
      </c>
      <c r="E195" s="15">
        <f t="shared" si="13"/>
        <v>68</v>
      </c>
      <c r="F195" s="16">
        <f t="shared" si="14"/>
        <v>34.5</v>
      </c>
      <c r="G195" s="16">
        <f t="shared" si="15"/>
        <v>0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10000</v>
      </c>
      <c r="N195" s="18" t="s">
        <v>147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10000</v>
      </c>
      <c r="U195" s="17">
        <v>0</v>
      </c>
      <c r="V195" s="17">
        <v>0</v>
      </c>
      <c r="W195" s="17">
        <v>0</v>
      </c>
      <c r="X195" s="20">
        <v>10000</v>
      </c>
      <c r="Y195" s="16">
        <v>68</v>
      </c>
      <c r="Z195" s="21">
        <v>34.5</v>
      </c>
      <c r="AA195" s="20">
        <v>147</v>
      </c>
      <c r="AB195" s="17">
        <v>290</v>
      </c>
      <c r="AC195" s="22">
        <v>2</v>
      </c>
      <c r="AD195" s="23">
        <f t="shared" si="17"/>
        <v>150</v>
      </c>
      <c r="AE195" s="17">
        <v>50</v>
      </c>
      <c r="AF195" s="17">
        <v>0</v>
      </c>
      <c r="AG195" s="17">
        <v>0</v>
      </c>
      <c r="AH195" s="17">
        <v>0</v>
      </c>
      <c r="AI195" s="14" t="s">
        <v>44</v>
      </c>
    </row>
    <row r="196" spans="1:35" ht="16.5" customHeight="1">
      <c r="A196">
        <v>5504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197</v>
      </c>
      <c r="D196" s="14" t="s">
        <v>146</v>
      </c>
      <c r="E196" s="15">
        <f t="shared" ref="E196:E259" si="19">IF(AA196=0,"前八週無拉料",ROUND(M196/AA196,1))</f>
        <v>1042.0999999999999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39600</v>
      </c>
      <c r="N196" s="18" t="s">
        <v>147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39600</v>
      </c>
      <c r="U196" s="17">
        <v>0</v>
      </c>
      <c r="V196" s="17">
        <v>0</v>
      </c>
      <c r="W196" s="17">
        <v>0</v>
      </c>
      <c r="X196" s="20">
        <v>39600</v>
      </c>
      <c r="Y196" s="16">
        <v>1042.0999999999999</v>
      </c>
      <c r="Z196" s="21" t="s">
        <v>39</v>
      </c>
      <c r="AA196" s="20">
        <v>38</v>
      </c>
      <c r="AB196" s="17" t="s">
        <v>39</v>
      </c>
      <c r="AC196" s="22" t="s">
        <v>43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5510</v>
      </c>
      <c r="B197" s="12" t="str">
        <f t="shared" si="18"/>
        <v>ZeroZero</v>
      </c>
      <c r="C197" s="13" t="s">
        <v>199</v>
      </c>
      <c r="D197" s="14" t="s">
        <v>146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5000</v>
      </c>
      <c r="K197" s="17">
        <v>5000</v>
      </c>
      <c r="L197" s="25" t="str">
        <f>IFERROR(VLOOKUP(C197,#REF!,11,FALSE),"")</f>
        <v/>
      </c>
      <c r="M197" s="17">
        <v>0</v>
      </c>
      <c r="N197" s="18" t="s">
        <v>147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5000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43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5515</v>
      </c>
      <c r="B198" s="12" t="str">
        <f t="shared" si="18"/>
        <v>OverStock</v>
      </c>
      <c r="C198" s="13" t="s">
        <v>200</v>
      </c>
      <c r="D198" s="14" t="s">
        <v>146</v>
      </c>
      <c r="E198" s="15">
        <f t="shared" si="19"/>
        <v>106.1</v>
      </c>
      <c r="F198" s="16" t="str">
        <f t="shared" si="20"/>
        <v>--</v>
      </c>
      <c r="G198" s="16">
        <f t="shared" si="21"/>
        <v>0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7216</v>
      </c>
      <c r="N198" s="18" t="s">
        <v>147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4700</v>
      </c>
      <c r="U198" s="17">
        <v>0</v>
      </c>
      <c r="V198" s="17">
        <v>2516</v>
      </c>
      <c r="W198" s="17">
        <v>0</v>
      </c>
      <c r="X198" s="20">
        <v>7216</v>
      </c>
      <c r="Y198" s="16">
        <v>106.1</v>
      </c>
      <c r="Z198" s="21" t="s">
        <v>39</v>
      </c>
      <c r="AA198" s="20">
        <v>68</v>
      </c>
      <c r="AB198" s="17" t="s">
        <v>39</v>
      </c>
      <c r="AC198" s="22" t="s">
        <v>43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8770</v>
      </c>
      <c r="B199" s="12" t="str">
        <f t="shared" si="18"/>
        <v>OverStock</v>
      </c>
      <c r="C199" s="13" t="s">
        <v>203</v>
      </c>
      <c r="D199" s="14" t="s">
        <v>146</v>
      </c>
      <c r="E199" s="15">
        <f t="shared" si="19"/>
        <v>144.19999999999999</v>
      </c>
      <c r="F199" s="16" t="str">
        <f t="shared" si="20"/>
        <v>--</v>
      </c>
      <c r="G199" s="16">
        <f t="shared" si="21"/>
        <v>0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7500</v>
      </c>
      <c r="N199" s="18" t="s">
        <v>147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5000</v>
      </c>
      <c r="U199" s="17">
        <v>0</v>
      </c>
      <c r="V199" s="17">
        <v>2500</v>
      </c>
      <c r="W199" s="17">
        <v>0</v>
      </c>
      <c r="X199" s="20">
        <v>7500</v>
      </c>
      <c r="Y199" s="16">
        <v>144.19999999999999</v>
      </c>
      <c r="Z199" s="21" t="s">
        <v>39</v>
      </c>
      <c r="AA199" s="20">
        <v>52</v>
      </c>
      <c r="AB199" s="17" t="s">
        <v>39</v>
      </c>
      <c r="AC199" s="22" t="s">
        <v>43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5512</v>
      </c>
      <c r="B200" s="12" t="str">
        <f t="shared" si="18"/>
        <v>Normal</v>
      </c>
      <c r="C200" s="13" t="s">
        <v>204</v>
      </c>
      <c r="D200" s="14" t="s">
        <v>146</v>
      </c>
      <c r="E200" s="15">
        <f t="shared" si="19"/>
        <v>8.1999999999999993</v>
      </c>
      <c r="F200" s="16" t="str">
        <f t="shared" si="20"/>
        <v>--</v>
      </c>
      <c r="G200" s="16">
        <f t="shared" si="21"/>
        <v>5.3</v>
      </c>
      <c r="H200" s="16" t="str">
        <f t="shared" si="22"/>
        <v>--</v>
      </c>
      <c r="I200" s="25" t="str">
        <f>IFERROR(VLOOKUP(C200,#REF!,8,FALSE),"")</f>
        <v/>
      </c>
      <c r="J200" s="17">
        <v>10000</v>
      </c>
      <c r="K200" s="17">
        <v>10000</v>
      </c>
      <c r="L200" s="25" t="str">
        <f>IFERROR(VLOOKUP(C200,#REF!,11,FALSE),"")</f>
        <v/>
      </c>
      <c r="M200" s="17">
        <v>15557</v>
      </c>
      <c r="N200" s="18" t="s">
        <v>147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7500</v>
      </c>
      <c r="U200" s="17">
        <v>0</v>
      </c>
      <c r="V200" s="17">
        <v>8057</v>
      </c>
      <c r="W200" s="17">
        <v>0</v>
      </c>
      <c r="X200" s="20">
        <v>25557</v>
      </c>
      <c r="Y200" s="16">
        <v>13.6</v>
      </c>
      <c r="Z200" s="21" t="s">
        <v>39</v>
      </c>
      <c r="AA200" s="20">
        <v>1886</v>
      </c>
      <c r="AB200" s="17" t="s">
        <v>39</v>
      </c>
      <c r="AC200" s="22" t="s">
        <v>43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5503</v>
      </c>
      <c r="B201" s="12" t="str">
        <f t="shared" si="18"/>
        <v>Normal</v>
      </c>
      <c r="C201" s="13" t="s">
        <v>205</v>
      </c>
      <c r="D201" s="14" t="s">
        <v>146</v>
      </c>
      <c r="E201" s="15">
        <f t="shared" si="19"/>
        <v>5.0999999999999996</v>
      </c>
      <c r="F201" s="16" t="str">
        <f t="shared" si="20"/>
        <v>--</v>
      </c>
      <c r="G201" s="16">
        <f t="shared" si="21"/>
        <v>7</v>
      </c>
      <c r="H201" s="16" t="str">
        <f t="shared" si="22"/>
        <v>--</v>
      </c>
      <c r="I201" s="25" t="str">
        <f>IFERROR(VLOOKUP(C201,#REF!,8,FALSE),"")</f>
        <v/>
      </c>
      <c r="J201" s="17">
        <v>90000</v>
      </c>
      <c r="K201" s="17">
        <v>90000</v>
      </c>
      <c r="L201" s="25" t="str">
        <f>IFERROR(VLOOKUP(C201,#REF!,11,FALSE),"")</f>
        <v/>
      </c>
      <c r="M201" s="17">
        <v>65819</v>
      </c>
      <c r="N201" s="18" t="s">
        <v>147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50000</v>
      </c>
      <c r="U201" s="17">
        <v>0</v>
      </c>
      <c r="V201" s="17">
        <v>15819</v>
      </c>
      <c r="W201" s="17">
        <v>0</v>
      </c>
      <c r="X201" s="20">
        <v>155819</v>
      </c>
      <c r="Y201" s="16">
        <v>12.1</v>
      </c>
      <c r="Z201" s="21" t="s">
        <v>39</v>
      </c>
      <c r="AA201" s="20">
        <v>12857</v>
      </c>
      <c r="AB201" s="17" t="s">
        <v>39</v>
      </c>
      <c r="AC201" s="22" t="s">
        <v>43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8778</v>
      </c>
      <c r="B202" s="12" t="str">
        <f t="shared" si="18"/>
        <v>OverStock</v>
      </c>
      <c r="C202" s="13" t="s">
        <v>206</v>
      </c>
      <c r="D202" s="14" t="s">
        <v>146</v>
      </c>
      <c r="E202" s="15">
        <f t="shared" si="19"/>
        <v>22.8</v>
      </c>
      <c r="F202" s="16" t="str">
        <f t="shared" si="20"/>
        <v>--</v>
      </c>
      <c r="G202" s="16">
        <f t="shared" si="21"/>
        <v>0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6000</v>
      </c>
      <c r="N202" s="18" t="s">
        <v>147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3000</v>
      </c>
      <c r="U202" s="17">
        <v>0</v>
      </c>
      <c r="V202" s="17">
        <v>3000</v>
      </c>
      <c r="W202" s="17">
        <v>0</v>
      </c>
      <c r="X202" s="20">
        <v>6000</v>
      </c>
      <c r="Y202" s="16">
        <v>22.8</v>
      </c>
      <c r="Z202" s="21" t="s">
        <v>39</v>
      </c>
      <c r="AA202" s="20">
        <v>263</v>
      </c>
      <c r="AB202" s="17" t="s">
        <v>39</v>
      </c>
      <c r="AC202" s="22" t="s">
        <v>43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6471</v>
      </c>
      <c r="B203" s="12" t="str">
        <f t="shared" si="18"/>
        <v>OverStock</v>
      </c>
      <c r="C203" s="13" t="s">
        <v>208</v>
      </c>
      <c r="D203" s="14" t="s">
        <v>146</v>
      </c>
      <c r="E203" s="15">
        <f t="shared" si="19"/>
        <v>3.6</v>
      </c>
      <c r="F203" s="16" t="str">
        <f t="shared" si="20"/>
        <v>--</v>
      </c>
      <c r="G203" s="16">
        <f t="shared" si="21"/>
        <v>17.2</v>
      </c>
      <c r="H203" s="16" t="str">
        <f t="shared" si="22"/>
        <v>--</v>
      </c>
      <c r="I203" s="25" t="str">
        <f>IFERROR(VLOOKUP(C203,#REF!,8,FALSE),"")</f>
        <v/>
      </c>
      <c r="J203" s="17">
        <v>40000</v>
      </c>
      <c r="K203" s="17">
        <v>40000</v>
      </c>
      <c r="L203" s="25" t="str">
        <f>IFERROR(VLOOKUP(C203,#REF!,11,FALSE),"")</f>
        <v/>
      </c>
      <c r="M203" s="17">
        <v>8308</v>
      </c>
      <c r="N203" s="18" t="s">
        <v>147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5</v>
      </c>
      <c r="U203" s="17">
        <v>0</v>
      </c>
      <c r="V203" s="17">
        <v>8303</v>
      </c>
      <c r="W203" s="17">
        <v>0</v>
      </c>
      <c r="X203" s="20">
        <v>48308</v>
      </c>
      <c r="Y203" s="16">
        <v>20.8</v>
      </c>
      <c r="Z203" s="21" t="s">
        <v>39</v>
      </c>
      <c r="AA203" s="20">
        <v>2326</v>
      </c>
      <c r="AB203" s="17" t="s">
        <v>39</v>
      </c>
      <c r="AC203" s="22" t="s">
        <v>43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4152</v>
      </c>
      <c r="B204" s="12" t="str">
        <f t="shared" si="18"/>
        <v>Normal</v>
      </c>
      <c r="C204" s="13" t="s">
        <v>210</v>
      </c>
      <c r="D204" s="14" t="s">
        <v>146</v>
      </c>
      <c r="E204" s="15">
        <f t="shared" si="19"/>
        <v>1.8</v>
      </c>
      <c r="F204" s="16" t="str">
        <f t="shared" si="20"/>
        <v>--</v>
      </c>
      <c r="G204" s="16">
        <f t="shared" si="21"/>
        <v>9.8000000000000007</v>
      </c>
      <c r="H204" s="16" t="str">
        <f t="shared" si="22"/>
        <v>--</v>
      </c>
      <c r="I204" s="25" t="str">
        <f>IFERROR(VLOOKUP(C204,#REF!,8,FALSE),"")</f>
        <v/>
      </c>
      <c r="J204" s="17">
        <v>10000</v>
      </c>
      <c r="K204" s="17">
        <v>5000</v>
      </c>
      <c r="L204" s="25" t="str">
        <f>IFERROR(VLOOKUP(C204,#REF!,11,FALSE),"")</f>
        <v/>
      </c>
      <c r="M204" s="17">
        <v>1825</v>
      </c>
      <c r="N204" s="18" t="s">
        <v>147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1825</v>
      </c>
      <c r="W204" s="17">
        <v>0</v>
      </c>
      <c r="X204" s="20">
        <v>11825</v>
      </c>
      <c r="Y204" s="16">
        <v>11.6</v>
      </c>
      <c r="Z204" s="21" t="s">
        <v>39</v>
      </c>
      <c r="AA204" s="20">
        <v>1022</v>
      </c>
      <c r="AB204" s="17" t="s">
        <v>39</v>
      </c>
      <c r="AC204" s="22" t="s">
        <v>43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5167</v>
      </c>
      <c r="B205" s="12" t="str">
        <f t="shared" si="18"/>
        <v>OverStock</v>
      </c>
      <c r="C205" s="13" t="s">
        <v>213</v>
      </c>
      <c r="D205" s="14" t="s">
        <v>146</v>
      </c>
      <c r="E205" s="15">
        <f t="shared" si="19"/>
        <v>2466.8000000000002</v>
      </c>
      <c r="F205" s="16" t="str">
        <f t="shared" si="20"/>
        <v>--</v>
      </c>
      <c r="G205" s="16">
        <f t="shared" si="21"/>
        <v>0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9867</v>
      </c>
      <c r="N205" s="18" t="s">
        <v>147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10</v>
      </c>
      <c r="U205" s="17">
        <v>0</v>
      </c>
      <c r="V205" s="17">
        <v>9857</v>
      </c>
      <c r="W205" s="17">
        <v>0</v>
      </c>
      <c r="X205" s="20">
        <v>9867</v>
      </c>
      <c r="Y205" s="16">
        <v>2466.8000000000002</v>
      </c>
      <c r="Z205" s="21" t="s">
        <v>39</v>
      </c>
      <c r="AA205" s="20">
        <v>4</v>
      </c>
      <c r="AB205" s="17" t="s">
        <v>39</v>
      </c>
      <c r="AC205" s="22" t="s">
        <v>43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5165</v>
      </c>
      <c r="B206" s="12" t="str">
        <f t="shared" si="18"/>
        <v>Normal</v>
      </c>
      <c r="C206" s="13" t="s">
        <v>214</v>
      </c>
      <c r="D206" s="14" t="s">
        <v>146</v>
      </c>
      <c r="E206" s="15">
        <f t="shared" si="19"/>
        <v>9.4</v>
      </c>
      <c r="F206" s="16" t="str">
        <f t="shared" si="20"/>
        <v>--</v>
      </c>
      <c r="G206" s="16">
        <f t="shared" si="21"/>
        <v>5.6</v>
      </c>
      <c r="H206" s="16" t="str">
        <f t="shared" si="22"/>
        <v>--</v>
      </c>
      <c r="I206" s="25" t="str">
        <f>IFERROR(VLOOKUP(C206,#REF!,8,FALSE),"")</f>
        <v/>
      </c>
      <c r="J206" s="17">
        <v>30000</v>
      </c>
      <c r="K206" s="17">
        <v>30000</v>
      </c>
      <c r="L206" s="25" t="str">
        <f>IFERROR(VLOOKUP(C206,#REF!,11,FALSE),"")</f>
        <v/>
      </c>
      <c r="M206" s="17">
        <v>50331</v>
      </c>
      <c r="N206" s="18" t="s">
        <v>147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30000</v>
      </c>
      <c r="U206" s="17">
        <v>0</v>
      </c>
      <c r="V206" s="17">
        <v>20331</v>
      </c>
      <c r="W206" s="17">
        <v>0</v>
      </c>
      <c r="X206" s="20">
        <v>80331</v>
      </c>
      <c r="Y206" s="16">
        <v>15</v>
      </c>
      <c r="Z206" s="21" t="s">
        <v>39</v>
      </c>
      <c r="AA206" s="20">
        <v>5367</v>
      </c>
      <c r="AB206" s="17" t="s">
        <v>39</v>
      </c>
      <c r="AC206" s="22" t="s">
        <v>43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5501</v>
      </c>
      <c r="B207" s="12" t="str">
        <f t="shared" si="18"/>
        <v>FCST</v>
      </c>
      <c r="C207" s="13" t="s">
        <v>217</v>
      </c>
      <c r="D207" s="14" t="s">
        <v>146</v>
      </c>
      <c r="E207" s="15" t="str">
        <f t="shared" si="19"/>
        <v>前八週無拉料</v>
      </c>
      <c r="F207" s="16">
        <f t="shared" si="20"/>
        <v>0</v>
      </c>
      <c r="G207" s="16" t="str">
        <f t="shared" si="21"/>
        <v>--</v>
      </c>
      <c r="H207" s="16">
        <f t="shared" si="22"/>
        <v>0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0</v>
      </c>
      <c r="N207" s="18" t="s">
        <v>147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0</v>
      </c>
      <c r="W207" s="17">
        <v>0</v>
      </c>
      <c r="X207" s="20">
        <v>0</v>
      </c>
      <c r="Y207" s="16" t="s">
        <v>39</v>
      </c>
      <c r="Z207" s="21">
        <v>0</v>
      </c>
      <c r="AA207" s="20">
        <v>0</v>
      </c>
      <c r="AB207" s="17">
        <v>333</v>
      </c>
      <c r="AC207" s="22" t="s">
        <v>55</v>
      </c>
      <c r="AD207" s="23" t="str">
        <f t="shared" si="23"/>
        <v>F</v>
      </c>
      <c r="AE207" s="17">
        <v>3000</v>
      </c>
      <c r="AF207" s="17">
        <v>0</v>
      </c>
      <c r="AG207" s="17">
        <v>0</v>
      </c>
      <c r="AH207" s="17">
        <v>0</v>
      </c>
      <c r="AI207" s="14" t="s">
        <v>44</v>
      </c>
    </row>
    <row r="208" spans="1:35" ht="16.5" customHeight="1">
      <c r="A208">
        <v>8780</v>
      </c>
      <c r="B208" s="12" t="str">
        <f t="shared" si="18"/>
        <v>OverStock</v>
      </c>
      <c r="C208" s="13" t="s">
        <v>219</v>
      </c>
      <c r="D208" s="14" t="s">
        <v>146</v>
      </c>
      <c r="E208" s="15">
        <f t="shared" si="19"/>
        <v>51.2</v>
      </c>
      <c r="F208" s="16" t="str">
        <f t="shared" si="20"/>
        <v>--</v>
      </c>
      <c r="G208" s="16">
        <f t="shared" si="21"/>
        <v>0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1896</v>
      </c>
      <c r="N208" s="18" t="s">
        <v>147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1896</v>
      </c>
      <c r="W208" s="17">
        <v>0</v>
      </c>
      <c r="X208" s="20">
        <v>1896</v>
      </c>
      <c r="Y208" s="16">
        <v>51.2</v>
      </c>
      <c r="Z208" s="21" t="s">
        <v>39</v>
      </c>
      <c r="AA208" s="20">
        <v>37</v>
      </c>
      <c r="AB208" s="17" t="s">
        <v>39</v>
      </c>
      <c r="AC208" s="22" t="s">
        <v>43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5516</v>
      </c>
      <c r="B209" s="12" t="str">
        <f t="shared" si="18"/>
        <v>None</v>
      </c>
      <c r="C209" s="13" t="s">
        <v>220</v>
      </c>
      <c r="D209" s="14" t="s">
        <v>146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0</v>
      </c>
      <c r="N209" s="18" t="s">
        <v>147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43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8497</v>
      </c>
      <c r="B210" s="12" t="str">
        <f t="shared" si="18"/>
        <v>Normal</v>
      </c>
      <c r="C210" s="13" t="s">
        <v>221</v>
      </c>
      <c r="D210" s="14" t="s">
        <v>146</v>
      </c>
      <c r="E210" s="15">
        <f t="shared" si="19"/>
        <v>3</v>
      </c>
      <c r="F210" s="16" t="str">
        <f t="shared" si="20"/>
        <v>--</v>
      </c>
      <c r="G210" s="16">
        <f t="shared" si="21"/>
        <v>11.8</v>
      </c>
      <c r="H210" s="16" t="str">
        <f t="shared" si="22"/>
        <v>--</v>
      </c>
      <c r="I210" s="25" t="str">
        <f>IFERROR(VLOOKUP(C210,#REF!,8,FALSE),"")</f>
        <v/>
      </c>
      <c r="J210" s="17">
        <v>390000</v>
      </c>
      <c r="K210" s="17">
        <v>270000</v>
      </c>
      <c r="L210" s="25" t="str">
        <f>IFERROR(VLOOKUP(C210,#REF!,11,FALSE),"")</f>
        <v/>
      </c>
      <c r="M210" s="17">
        <v>99972</v>
      </c>
      <c r="N210" s="18" t="s">
        <v>147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15000</v>
      </c>
      <c r="U210" s="17">
        <v>0</v>
      </c>
      <c r="V210" s="17">
        <v>84972</v>
      </c>
      <c r="W210" s="17">
        <v>0</v>
      </c>
      <c r="X210" s="20">
        <v>489972</v>
      </c>
      <c r="Y210" s="16">
        <v>14.8</v>
      </c>
      <c r="Z210" s="21" t="s">
        <v>39</v>
      </c>
      <c r="AA210" s="20">
        <v>33127</v>
      </c>
      <c r="AB210" s="17" t="s">
        <v>39</v>
      </c>
      <c r="AC210" s="22" t="s">
        <v>43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5164</v>
      </c>
      <c r="B211" s="12" t="str">
        <f t="shared" si="18"/>
        <v>OverStock</v>
      </c>
      <c r="C211" s="13" t="s">
        <v>222</v>
      </c>
      <c r="D211" s="14" t="s">
        <v>146</v>
      </c>
      <c r="E211" s="15">
        <f t="shared" si="19"/>
        <v>5.3</v>
      </c>
      <c r="F211" s="16" t="str">
        <f t="shared" si="20"/>
        <v>--</v>
      </c>
      <c r="G211" s="16">
        <f t="shared" si="21"/>
        <v>11.1</v>
      </c>
      <c r="H211" s="16" t="str">
        <f t="shared" si="22"/>
        <v>--</v>
      </c>
      <c r="I211" s="25" t="str">
        <f>IFERROR(VLOOKUP(C211,#REF!,8,FALSE),"")</f>
        <v/>
      </c>
      <c r="J211" s="17">
        <v>54000</v>
      </c>
      <c r="K211" s="17">
        <v>54000</v>
      </c>
      <c r="L211" s="25" t="str">
        <f>IFERROR(VLOOKUP(C211,#REF!,11,FALSE),"")</f>
        <v/>
      </c>
      <c r="M211" s="17">
        <v>25828</v>
      </c>
      <c r="N211" s="18" t="s">
        <v>147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18160</v>
      </c>
      <c r="U211" s="17">
        <v>0</v>
      </c>
      <c r="V211" s="17">
        <v>7668</v>
      </c>
      <c r="W211" s="17">
        <v>0</v>
      </c>
      <c r="X211" s="20">
        <v>79828</v>
      </c>
      <c r="Y211" s="16">
        <v>16.5</v>
      </c>
      <c r="Z211" s="21" t="s">
        <v>39</v>
      </c>
      <c r="AA211" s="20">
        <v>4848</v>
      </c>
      <c r="AB211" s="17">
        <v>0</v>
      </c>
      <c r="AC211" s="22" t="s">
        <v>43</v>
      </c>
      <c r="AD211" s="23" t="str">
        <f t="shared" si="23"/>
        <v>E</v>
      </c>
      <c r="AE211" s="17">
        <v>0</v>
      </c>
      <c r="AF211" s="17">
        <v>0</v>
      </c>
      <c r="AG211" s="17">
        <v>850</v>
      </c>
      <c r="AH211" s="17">
        <v>10101</v>
      </c>
      <c r="AI211" s="14" t="s">
        <v>44</v>
      </c>
    </row>
    <row r="212" spans="1:35" ht="16.5" customHeight="1">
      <c r="A212">
        <v>9157</v>
      </c>
      <c r="B212" s="12" t="str">
        <f t="shared" si="18"/>
        <v>OverStock</v>
      </c>
      <c r="C212" s="13" t="s">
        <v>223</v>
      </c>
      <c r="D212" s="14" t="s">
        <v>146</v>
      </c>
      <c r="E212" s="15">
        <f t="shared" si="19"/>
        <v>8</v>
      </c>
      <c r="F212" s="16">
        <f t="shared" si="20"/>
        <v>7.1</v>
      </c>
      <c r="G212" s="16">
        <f t="shared" si="21"/>
        <v>12.2</v>
      </c>
      <c r="H212" s="16">
        <f t="shared" si="22"/>
        <v>10.9</v>
      </c>
      <c r="I212" s="25" t="str">
        <f>IFERROR(VLOOKUP(C212,#REF!,8,FALSE),"")</f>
        <v/>
      </c>
      <c r="J212" s="17">
        <v>105000</v>
      </c>
      <c r="K212" s="17">
        <v>66000</v>
      </c>
      <c r="L212" s="25" t="str">
        <f>IFERROR(VLOOKUP(C212,#REF!,11,FALSE),"")</f>
        <v/>
      </c>
      <c r="M212" s="17">
        <v>69000</v>
      </c>
      <c r="N212" s="18" t="s">
        <v>147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30000</v>
      </c>
      <c r="U212" s="17">
        <v>0</v>
      </c>
      <c r="V212" s="17">
        <v>39000</v>
      </c>
      <c r="W212" s="17">
        <v>0</v>
      </c>
      <c r="X212" s="20">
        <v>174000</v>
      </c>
      <c r="Y212" s="16">
        <v>20.2</v>
      </c>
      <c r="Z212" s="21">
        <v>18</v>
      </c>
      <c r="AA212" s="20">
        <v>8595</v>
      </c>
      <c r="AB212" s="17">
        <v>9656</v>
      </c>
      <c r="AC212" s="22">
        <v>1.1000000000000001</v>
      </c>
      <c r="AD212" s="23">
        <f t="shared" si="23"/>
        <v>100</v>
      </c>
      <c r="AE212" s="17">
        <v>14468</v>
      </c>
      <c r="AF212" s="17">
        <v>34906</v>
      </c>
      <c r="AG212" s="17">
        <v>16671</v>
      </c>
      <c r="AH212" s="17">
        <v>48264</v>
      </c>
      <c r="AI212" s="14" t="s">
        <v>44</v>
      </c>
    </row>
    <row r="213" spans="1:35" ht="16.5" customHeight="1">
      <c r="A213">
        <v>5502</v>
      </c>
      <c r="B213" s="12" t="str">
        <f t="shared" si="18"/>
        <v>FCST</v>
      </c>
      <c r="C213" s="13" t="s">
        <v>225</v>
      </c>
      <c r="D213" s="14" t="s">
        <v>146</v>
      </c>
      <c r="E213" s="15" t="str">
        <f t="shared" si="19"/>
        <v>前八週無拉料</v>
      </c>
      <c r="F213" s="16">
        <f t="shared" si="20"/>
        <v>0</v>
      </c>
      <c r="G213" s="16" t="str">
        <f t="shared" si="21"/>
        <v>--</v>
      </c>
      <c r="H213" s="16">
        <f t="shared" si="22"/>
        <v>0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0</v>
      </c>
      <c r="N213" s="18" t="s">
        <v>147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0</v>
      </c>
      <c r="V213" s="17">
        <v>0</v>
      </c>
      <c r="W213" s="17">
        <v>0</v>
      </c>
      <c r="X213" s="20">
        <v>0</v>
      </c>
      <c r="Y213" s="16" t="s">
        <v>39</v>
      </c>
      <c r="Z213" s="21">
        <v>0</v>
      </c>
      <c r="AA213" s="20">
        <v>0</v>
      </c>
      <c r="AB213" s="17">
        <v>2833</v>
      </c>
      <c r="AC213" s="22" t="s">
        <v>55</v>
      </c>
      <c r="AD213" s="23" t="str">
        <f t="shared" si="23"/>
        <v>F</v>
      </c>
      <c r="AE213" s="17">
        <v>20000</v>
      </c>
      <c r="AF213" s="17">
        <v>0</v>
      </c>
      <c r="AG213" s="17">
        <v>0</v>
      </c>
      <c r="AH213" s="17">
        <v>0</v>
      </c>
      <c r="AI213" s="14" t="s">
        <v>44</v>
      </c>
    </row>
    <row r="214" spans="1:35" ht="16.5" customHeight="1">
      <c r="A214">
        <v>6460</v>
      </c>
      <c r="B214" s="12" t="str">
        <f t="shared" si="18"/>
        <v>FCST</v>
      </c>
      <c r="C214" s="13" t="s">
        <v>226</v>
      </c>
      <c r="D214" s="14" t="s">
        <v>146</v>
      </c>
      <c r="E214" s="15" t="str">
        <f t="shared" si="19"/>
        <v>前八週無拉料</v>
      </c>
      <c r="F214" s="16">
        <f t="shared" si="20"/>
        <v>5.7</v>
      </c>
      <c r="G214" s="16" t="str">
        <f t="shared" si="21"/>
        <v>--</v>
      </c>
      <c r="H214" s="16">
        <f t="shared" si="22"/>
        <v>19.5</v>
      </c>
      <c r="I214" s="25" t="str">
        <f>IFERROR(VLOOKUP(C214,#REF!,8,FALSE),"")</f>
        <v/>
      </c>
      <c r="J214" s="17">
        <v>18000</v>
      </c>
      <c r="K214" s="17">
        <v>18000</v>
      </c>
      <c r="L214" s="25" t="str">
        <f>IFERROR(VLOOKUP(C214,#REF!,11,FALSE),"")</f>
        <v/>
      </c>
      <c r="M214" s="17">
        <v>5300</v>
      </c>
      <c r="N214" s="18" t="s">
        <v>147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3000</v>
      </c>
      <c r="U214" s="17">
        <v>0</v>
      </c>
      <c r="V214" s="17">
        <v>2300</v>
      </c>
      <c r="W214" s="17">
        <v>0</v>
      </c>
      <c r="X214" s="20">
        <v>23300</v>
      </c>
      <c r="Y214" s="16" t="s">
        <v>39</v>
      </c>
      <c r="Z214" s="21">
        <v>25.2</v>
      </c>
      <c r="AA214" s="20">
        <v>0</v>
      </c>
      <c r="AB214" s="17">
        <v>925</v>
      </c>
      <c r="AC214" s="22" t="s">
        <v>55</v>
      </c>
      <c r="AD214" s="23" t="str">
        <f t="shared" si="23"/>
        <v>F</v>
      </c>
      <c r="AE214" s="17">
        <v>0</v>
      </c>
      <c r="AF214" s="17">
        <v>7440</v>
      </c>
      <c r="AG214" s="17">
        <v>1800</v>
      </c>
      <c r="AH214" s="17">
        <v>0</v>
      </c>
      <c r="AI214" s="14" t="s">
        <v>44</v>
      </c>
    </row>
    <row r="215" spans="1:35" ht="16.5" customHeight="1">
      <c r="A215">
        <v>5517</v>
      </c>
      <c r="B215" s="12" t="str">
        <f t="shared" si="18"/>
        <v>OverStock</v>
      </c>
      <c r="C215" s="13" t="s">
        <v>227</v>
      </c>
      <c r="D215" s="14" t="s">
        <v>146</v>
      </c>
      <c r="E215" s="15">
        <f t="shared" si="19"/>
        <v>6.1</v>
      </c>
      <c r="F215" s="16">
        <f t="shared" si="20"/>
        <v>4.2</v>
      </c>
      <c r="G215" s="16">
        <f t="shared" si="21"/>
        <v>19.100000000000001</v>
      </c>
      <c r="H215" s="16">
        <f t="shared" si="22"/>
        <v>13.1</v>
      </c>
      <c r="I215" s="25" t="str">
        <f>IFERROR(VLOOKUP(C215,#REF!,8,FALSE),"")</f>
        <v/>
      </c>
      <c r="J215" s="17">
        <v>160000</v>
      </c>
      <c r="K215" s="17">
        <v>110000</v>
      </c>
      <c r="L215" s="25" t="str">
        <f>IFERROR(VLOOKUP(C215,#REF!,11,FALSE),"")</f>
        <v/>
      </c>
      <c r="M215" s="17">
        <v>50985</v>
      </c>
      <c r="N215" s="18" t="s">
        <v>147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9000</v>
      </c>
      <c r="U215" s="17">
        <v>0</v>
      </c>
      <c r="V215" s="17">
        <v>41985</v>
      </c>
      <c r="W215" s="17">
        <v>0</v>
      </c>
      <c r="X215" s="20">
        <v>210985</v>
      </c>
      <c r="Y215" s="16">
        <v>25.1</v>
      </c>
      <c r="Z215" s="21">
        <v>17.3</v>
      </c>
      <c r="AA215" s="20">
        <v>8397</v>
      </c>
      <c r="AB215" s="17">
        <v>12215</v>
      </c>
      <c r="AC215" s="22">
        <v>1.5</v>
      </c>
      <c r="AD215" s="23">
        <f t="shared" si="23"/>
        <v>100</v>
      </c>
      <c r="AE215" s="17">
        <v>39722</v>
      </c>
      <c r="AF215" s="17">
        <v>46568</v>
      </c>
      <c r="AG215" s="17">
        <v>4006</v>
      </c>
      <c r="AH215" s="17">
        <v>36014</v>
      </c>
      <c r="AI215" s="14" t="s">
        <v>44</v>
      </c>
    </row>
    <row r="216" spans="1:35" ht="16.5" customHeight="1">
      <c r="A216">
        <v>5166</v>
      </c>
      <c r="B216" s="12" t="str">
        <f t="shared" si="18"/>
        <v>None</v>
      </c>
      <c r="C216" s="13" t="s">
        <v>228</v>
      </c>
      <c r="D216" s="14" t="s">
        <v>146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0</v>
      </c>
      <c r="N216" s="18" t="s">
        <v>147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0</v>
      </c>
      <c r="U216" s="17">
        <v>0</v>
      </c>
      <c r="V216" s="17">
        <v>0</v>
      </c>
      <c r="W216" s="17">
        <v>0</v>
      </c>
      <c r="X216" s="20">
        <v>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43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5161</v>
      </c>
      <c r="B217" s="12" t="str">
        <f t="shared" si="18"/>
        <v>FCST</v>
      </c>
      <c r="C217" s="13" t="s">
        <v>233</v>
      </c>
      <c r="D217" s="14" t="s">
        <v>146</v>
      </c>
      <c r="E217" s="15" t="str">
        <f t="shared" si="19"/>
        <v>前八週無拉料</v>
      </c>
      <c r="F217" s="16">
        <f t="shared" si="20"/>
        <v>143.9</v>
      </c>
      <c r="G217" s="16" t="str">
        <f t="shared" si="21"/>
        <v>--</v>
      </c>
      <c r="H217" s="16">
        <f t="shared" si="22"/>
        <v>0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4750</v>
      </c>
      <c r="N217" s="18" t="s">
        <v>147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4750</v>
      </c>
      <c r="U217" s="17">
        <v>0</v>
      </c>
      <c r="V217" s="17">
        <v>0</v>
      </c>
      <c r="W217" s="17">
        <v>0</v>
      </c>
      <c r="X217" s="20">
        <v>4750</v>
      </c>
      <c r="Y217" s="16" t="s">
        <v>39</v>
      </c>
      <c r="Z217" s="21">
        <v>143.9</v>
      </c>
      <c r="AA217" s="20">
        <v>0</v>
      </c>
      <c r="AB217" s="17">
        <v>33</v>
      </c>
      <c r="AC217" s="22" t="s">
        <v>55</v>
      </c>
      <c r="AD217" s="23" t="str">
        <f t="shared" si="23"/>
        <v>F</v>
      </c>
      <c r="AE217" s="17">
        <v>180</v>
      </c>
      <c r="AF217" s="17">
        <v>0</v>
      </c>
      <c r="AG217" s="17">
        <v>0</v>
      </c>
      <c r="AH217" s="17">
        <v>0</v>
      </c>
      <c r="AI217" s="14" t="s">
        <v>44</v>
      </c>
    </row>
    <row r="218" spans="1:35" ht="16.5" customHeight="1">
      <c r="A218">
        <v>8188</v>
      </c>
      <c r="B218" s="12" t="str">
        <f t="shared" si="18"/>
        <v>OverStock</v>
      </c>
      <c r="C218" s="13" t="s">
        <v>234</v>
      </c>
      <c r="D218" s="14" t="s">
        <v>146</v>
      </c>
      <c r="E218" s="15">
        <f t="shared" si="19"/>
        <v>4.3</v>
      </c>
      <c r="F218" s="16" t="str">
        <f t="shared" si="20"/>
        <v>--</v>
      </c>
      <c r="G218" s="16">
        <f t="shared" si="21"/>
        <v>84.3</v>
      </c>
      <c r="H218" s="16" t="str">
        <f t="shared" si="22"/>
        <v>--</v>
      </c>
      <c r="I218" s="25" t="str">
        <f>IFERROR(VLOOKUP(C218,#REF!,8,FALSE),"")</f>
        <v/>
      </c>
      <c r="J218" s="17">
        <v>30000</v>
      </c>
      <c r="K218" s="17">
        <v>20000</v>
      </c>
      <c r="L218" s="25" t="str">
        <f>IFERROR(VLOOKUP(C218,#REF!,11,FALSE),"")</f>
        <v/>
      </c>
      <c r="M218" s="17">
        <v>1525</v>
      </c>
      <c r="N218" s="18" t="s">
        <v>147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1525</v>
      </c>
      <c r="W218" s="17">
        <v>0</v>
      </c>
      <c r="X218" s="20">
        <v>31525</v>
      </c>
      <c r="Y218" s="16">
        <v>88.6</v>
      </c>
      <c r="Z218" s="21" t="s">
        <v>39</v>
      </c>
      <c r="AA218" s="20">
        <v>356</v>
      </c>
      <c r="AB218" s="17" t="s">
        <v>39</v>
      </c>
      <c r="AC218" s="22" t="s">
        <v>43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8824</v>
      </c>
      <c r="B219" s="12" t="str">
        <f t="shared" si="18"/>
        <v>OverStock</v>
      </c>
      <c r="C219" s="13" t="s">
        <v>235</v>
      </c>
      <c r="D219" s="14" t="s">
        <v>146</v>
      </c>
      <c r="E219" s="15">
        <f t="shared" si="19"/>
        <v>8.5</v>
      </c>
      <c r="F219" s="16">
        <f t="shared" si="20"/>
        <v>3.6</v>
      </c>
      <c r="G219" s="16">
        <f t="shared" si="21"/>
        <v>17.8</v>
      </c>
      <c r="H219" s="16">
        <f t="shared" si="22"/>
        <v>7.6</v>
      </c>
      <c r="I219" s="25" t="str">
        <f>IFERROR(VLOOKUP(C219,#REF!,8,FALSE),"")</f>
        <v/>
      </c>
      <c r="J219" s="17">
        <v>115000</v>
      </c>
      <c r="K219" s="17">
        <v>95000</v>
      </c>
      <c r="L219" s="25" t="str">
        <f>IFERROR(VLOOKUP(C219,#REF!,11,FALSE),"")</f>
        <v/>
      </c>
      <c r="M219" s="17">
        <v>55166</v>
      </c>
      <c r="N219" s="18" t="s">
        <v>147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15000</v>
      </c>
      <c r="U219" s="17">
        <v>0</v>
      </c>
      <c r="V219" s="17">
        <v>40166</v>
      </c>
      <c r="W219" s="17">
        <v>0</v>
      </c>
      <c r="X219" s="20">
        <v>170166</v>
      </c>
      <c r="Y219" s="16">
        <v>26.4</v>
      </c>
      <c r="Z219" s="21">
        <v>11.3</v>
      </c>
      <c r="AA219" s="20">
        <v>6454</v>
      </c>
      <c r="AB219" s="17">
        <v>15120</v>
      </c>
      <c r="AC219" s="22">
        <v>2.2999999999999998</v>
      </c>
      <c r="AD219" s="23">
        <f t="shared" si="23"/>
        <v>150</v>
      </c>
      <c r="AE219" s="17">
        <v>22371</v>
      </c>
      <c r="AF219" s="17">
        <v>56879</v>
      </c>
      <c r="AG219" s="17">
        <v>20467</v>
      </c>
      <c r="AH219" s="17">
        <v>26330</v>
      </c>
      <c r="AI219" s="14" t="s">
        <v>44</v>
      </c>
    </row>
    <row r="220" spans="1:35" ht="16.5" customHeight="1">
      <c r="A220">
        <v>8928</v>
      </c>
      <c r="B220" s="12" t="str">
        <f t="shared" si="18"/>
        <v>OverStock</v>
      </c>
      <c r="C220" s="13" t="s">
        <v>237</v>
      </c>
      <c r="D220" s="14" t="s">
        <v>146</v>
      </c>
      <c r="E220" s="15">
        <f t="shared" si="19"/>
        <v>3.8</v>
      </c>
      <c r="F220" s="16">
        <f t="shared" si="20"/>
        <v>4.5</v>
      </c>
      <c r="G220" s="16">
        <f t="shared" si="21"/>
        <v>14.6</v>
      </c>
      <c r="H220" s="16">
        <f t="shared" si="22"/>
        <v>17.100000000000001</v>
      </c>
      <c r="I220" s="25" t="str">
        <f>IFERROR(VLOOKUP(C220,#REF!,8,FALSE),"")</f>
        <v/>
      </c>
      <c r="J220" s="17">
        <v>280000</v>
      </c>
      <c r="K220" s="17">
        <v>190000</v>
      </c>
      <c r="L220" s="25" t="str">
        <f>IFERROR(VLOOKUP(C220,#REF!,11,FALSE),"")</f>
        <v/>
      </c>
      <c r="M220" s="17">
        <v>73811</v>
      </c>
      <c r="N220" s="18" t="s">
        <v>147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30000</v>
      </c>
      <c r="U220" s="17">
        <v>0</v>
      </c>
      <c r="V220" s="17">
        <v>43811</v>
      </c>
      <c r="W220" s="17">
        <v>0</v>
      </c>
      <c r="X220" s="20">
        <v>353811</v>
      </c>
      <c r="Y220" s="16">
        <v>18.399999999999999</v>
      </c>
      <c r="Z220" s="21">
        <v>21.6</v>
      </c>
      <c r="AA220" s="20">
        <v>19194</v>
      </c>
      <c r="AB220" s="17">
        <v>16381</v>
      </c>
      <c r="AC220" s="22">
        <v>0.9</v>
      </c>
      <c r="AD220" s="23">
        <f t="shared" si="23"/>
        <v>100</v>
      </c>
      <c r="AE220" s="17">
        <v>30071</v>
      </c>
      <c r="AF220" s="17">
        <v>69802</v>
      </c>
      <c r="AG220" s="17">
        <v>102313</v>
      </c>
      <c r="AH220" s="17">
        <v>41414</v>
      </c>
      <c r="AI220" s="14" t="s">
        <v>44</v>
      </c>
    </row>
    <row r="221" spans="1:35" ht="16.5" customHeight="1">
      <c r="A221">
        <v>4164</v>
      </c>
      <c r="B221" s="12" t="str">
        <f t="shared" si="18"/>
        <v>Normal</v>
      </c>
      <c r="C221" s="13" t="s">
        <v>239</v>
      </c>
      <c r="D221" s="14" t="s">
        <v>146</v>
      </c>
      <c r="E221" s="15">
        <f t="shared" si="19"/>
        <v>5.3</v>
      </c>
      <c r="F221" s="16">
        <f t="shared" si="20"/>
        <v>7.8</v>
      </c>
      <c r="G221" s="16">
        <f t="shared" si="21"/>
        <v>10.199999999999999</v>
      </c>
      <c r="H221" s="16">
        <f t="shared" si="22"/>
        <v>15</v>
      </c>
      <c r="I221" s="25" t="str">
        <f>IFERROR(VLOOKUP(C221,#REF!,8,FALSE),"")</f>
        <v/>
      </c>
      <c r="J221" s="17">
        <v>125000</v>
      </c>
      <c r="K221" s="17">
        <v>95000</v>
      </c>
      <c r="L221" s="25" t="str">
        <f>IFERROR(VLOOKUP(C221,#REF!,11,FALSE),"")</f>
        <v/>
      </c>
      <c r="M221" s="17">
        <v>65170</v>
      </c>
      <c r="N221" s="18" t="s">
        <v>147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35000</v>
      </c>
      <c r="U221" s="17">
        <v>0</v>
      </c>
      <c r="V221" s="17">
        <v>30170</v>
      </c>
      <c r="W221" s="17">
        <v>0</v>
      </c>
      <c r="X221" s="20">
        <v>190170</v>
      </c>
      <c r="Y221" s="16">
        <v>15.5</v>
      </c>
      <c r="Z221" s="21">
        <v>22.9</v>
      </c>
      <c r="AA221" s="20">
        <v>12269</v>
      </c>
      <c r="AB221" s="17">
        <v>8307</v>
      </c>
      <c r="AC221" s="22">
        <v>0.7</v>
      </c>
      <c r="AD221" s="23">
        <f t="shared" si="23"/>
        <v>100</v>
      </c>
      <c r="AE221" s="17">
        <v>24308</v>
      </c>
      <c r="AF221" s="17">
        <v>29397</v>
      </c>
      <c r="AG221" s="17">
        <v>17219</v>
      </c>
      <c r="AH221" s="17">
        <v>31431</v>
      </c>
      <c r="AI221" s="14" t="s">
        <v>44</v>
      </c>
    </row>
    <row r="222" spans="1:35" ht="16.5" customHeight="1">
      <c r="A222">
        <v>9618</v>
      </c>
      <c r="B222" s="12" t="str">
        <f t="shared" si="18"/>
        <v>None</v>
      </c>
      <c r="C222" s="13" t="s">
        <v>240</v>
      </c>
      <c r="D222" s="14" t="s">
        <v>146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147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0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43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9313</v>
      </c>
      <c r="B223" s="12" t="str">
        <f t="shared" si="18"/>
        <v>FCST</v>
      </c>
      <c r="C223" s="13" t="s">
        <v>242</v>
      </c>
      <c r="D223" s="14" t="s">
        <v>146</v>
      </c>
      <c r="E223" s="15" t="str">
        <f t="shared" si="19"/>
        <v>前八週無拉料</v>
      </c>
      <c r="F223" s="16">
        <f t="shared" si="20"/>
        <v>428.6</v>
      </c>
      <c r="G223" s="16" t="str">
        <f t="shared" si="21"/>
        <v>--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3000</v>
      </c>
      <c r="N223" s="18" t="s">
        <v>147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3000</v>
      </c>
      <c r="U223" s="17">
        <v>0</v>
      </c>
      <c r="V223" s="17">
        <v>0</v>
      </c>
      <c r="W223" s="17">
        <v>0</v>
      </c>
      <c r="X223" s="20">
        <v>3000</v>
      </c>
      <c r="Y223" s="16" t="s">
        <v>39</v>
      </c>
      <c r="Z223" s="21">
        <v>428.6</v>
      </c>
      <c r="AA223" s="20">
        <v>0</v>
      </c>
      <c r="AB223" s="17">
        <v>7</v>
      </c>
      <c r="AC223" s="22" t="s">
        <v>55</v>
      </c>
      <c r="AD223" s="23" t="str">
        <f t="shared" si="23"/>
        <v>F</v>
      </c>
      <c r="AE223" s="17">
        <v>0</v>
      </c>
      <c r="AF223" s="17">
        <v>60</v>
      </c>
      <c r="AG223" s="17">
        <v>0</v>
      </c>
      <c r="AH223" s="17">
        <v>30</v>
      </c>
      <c r="AI223" s="14" t="s">
        <v>44</v>
      </c>
    </row>
    <row r="224" spans="1:35" ht="16.5" customHeight="1">
      <c r="A224">
        <v>4201</v>
      </c>
      <c r="B224" s="12" t="str">
        <f t="shared" si="18"/>
        <v>FCST</v>
      </c>
      <c r="C224" s="13" t="s">
        <v>243</v>
      </c>
      <c r="D224" s="14" t="s">
        <v>146</v>
      </c>
      <c r="E224" s="15" t="str">
        <f t="shared" si="19"/>
        <v>前八週無拉料</v>
      </c>
      <c r="F224" s="16">
        <f t="shared" si="20"/>
        <v>96.4</v>
      </c>
      <c r="G224" s="16" t="str">
        <f t="shared" si="21"/>
        <v>--</v>
      </c>
      <c r="H224" s="16">
        <f t="shared" si="22"/>
        <v>0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8287</v>
      </c>
      <c r="N224" s="18" t="s">
        <v>147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3920</v>
      </c>
      <c r="U224" s="17">
        <v>0</v>
      </c>
      <c r="V224" s="17">
        <v>4367</v>
      </c>
      <c r="W224" s="17">
        <v>0</v>
      </c>
      <c r="X224" s="20">
        <v>8287</v>
      </c>
      <c r="Y224" s="16" t="s">
        <v>39</v>
      </c>
      <c r="Z224" s="21">
        <v>96.4</v>
      </c>
      <c r="AA224" s="20">
        <v>0</v>
      </c>
      <c r="AB224" s="17">
        <v>86</v>
      </c>
      <c r="AC224" s="22" t="s">
        <v>55</v>
      </c>
      <c r="AD224" s="23" t="str">
        <f t="shared" si="23"/>
        <v>F</v>
      </c>
      <c r="AE224" s="17">
        <v>200</v>
      </c>
      <c r="AF224" s="17">
        <v>52</v>
      </c>
      <c r="AG224" s="17">
        <v>0</v>
      </c>
      <c r="AH224" s="17">
        <v>0</v>
      </c>
      <c r="AI224" s="14" t="s">
        <v>44</v>
      </c>
    </row>
    <row r="225" spans="1:35" ht="16.5" customHeight="1">
      <c r="A225">
        <v>4157</v>
      </c>
      <c r="B225" s="12" t="str">
        <f t="shared" si="18"/>
        <v>OverStock</v>
      </c>
      <c r="C225" s="13" t="s">
        <v>244</v>
      </c>
      <c r="D225" s="14" t="s">
        <v>146</v>
      </c>
      <c r="E225" s="15">
        <f t="shared" si="19"/>
        <v>24</v>
      </c>
      <c r="F225" s="16">
        <f t="shared" si="20"/>
        <v>5.2</v>
      </c>
      <c r="G225" s="16">
        <f t="shared" si="21"/>
        <v>64</v>
      </c>
      <c r="H225" s="16">
        <f t="shared" si="22"/>
        <v>14</v>
      </c>
      <c r="I225" s="25" t="str">
        <f>IFERROR(VLOOKUP(C225,#REF!,8,FALSE),"")</f>
        <v/>
      </c>
      <c r="J225" s="17">
        <v>40000</v>
      </c>
      <c r="K225" s="17">
        <v>30000</v>
      </c>
      <c r="L225" s="25" t="str">
        <f>IFERROR(VLOOKUP(C225,#REF!,11,FALSE),"")</f>
        <v/>
      </c>
      <c r="M225" s="17">
        <v>15000</v>
      </c>
      <c r="N225" s="18" t="s">
        <v>147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15000</v>
      </c>
      <c r="U225" s="17">
        <v>0</v>
      </c>
      <c r="V225" s="17">
        <v>0</v>
      </c>
      <c r="W225" s="17">
        <v>0</v>
      </c>
      <c r="X225" s="20">
        <v>55000</v>
      </c>
      <c r="Y225" s="16">
        <v>88</v>
      </c>
      <c r="Z225" s="21">
        <v>19.2</v>
      </c>
      <c r="AA225" s="20">
        <v>625</v>
      </c>
      <c r="AB225" s="17">
        <v>2864</v>
      </c>
      <c r="AC225" s="22">
        <v>4.5999999999999996</v>
      </c>
      <c r="AD225" s="23">
        <f t="shared" si="23"/>
        <v>150</v>
      </c>
      <c r="AE225" s="17">
        <v>4884</v>
      </c>
      <c r="AF225" s="17">
        <v>13804</v>
      </c>
      <c r="AG225" s="17">
        <v>9000</v>
      </c>
      <c r="AH225" s="17">
        <v>0</v>
      </c>
      <c r="AI225" s="14" t="s">
        <v>44</v>
      </c>
    </row>
    <row r="226" spans="1:35" ht="16.5" customHeight="1">
      <c r="A226">
        <v>9273</v>
      </c>
      <c r="B226" s="12" t="str">
        <f t="shared" si="18"/>
        <v>OverStock</v>
      </c>
      <c r="C226" s="13" t="s">
        <v>245</v>
      </c>
      <c r="D226" s="14" t="s">
        <v>146</v>
      </c>
      <c r="E226" s="15">
        <f t="shared" si="19"/>
        <v>0</v>
      </c>
      <c r="F226" s="16">
        <f t="shared" si="20"/>
        <v>0</v>
      </c>
      <c r="G226" s="16">
        <f t="shared" si="21"/>
        <v>20.3</v>
      </c>
      <c r="H226" s="16">
        <f t="shared" si="22"/>
        <v>14.8</v>
      </c>
      <c r="I226" s="25" t="str">
        <f>IFERROR(VLOOKUP(C226,#REF!,8,FALSE),"")</f>
        <v/>
      </c>
      <c r="J226" s="17">
        <v>750000</v>
      </c>
      <c r="K226" s="17">
        <v>450000</v>
      </c>
      <c r="L226" s="25" t="str">
        <f>IFERROR(VLOOKUP(C226,#REF!,11,FALSE),"")</f>
        <v/>
      </c>
      <c r="M226" s="17">
        <v>0</v>
      </c>
      <c r="N226" s="18" t="s">
        <v>147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0</v>
      </c>
      <c r="U226" s="17">
        <v>0</v>
      </c>
      <c r="V226" s="17">
        <v>0</v>
      </c>
      <c r="W226" s="17">
        <v>0</v>
      </c>
      <c r="X226" s="20">
        <v>750000</v>
      </c>
      <c r="Y226" s="16">
        <v>20.3</v>
      </c>
      <c r="Z226" s="21">
        <v>14.8</v>
      </c>
      <c r="AA226" s="20">
        <v>36875</v>
      </c>
      <c r="AB226" s="17">
        <v>50755</v>
      </c>
      <c r="AC226" s="22">
        <v>1.4</v>
      </c>
      <c r="AD226" s="23">
        <f t="shared" si="23"/>
        <v>100</v>
      </c>
      <c r="AE226" s="17">
        <v>134890</v>
      </c>
      <c r="AF226" s="17">
        <v>207140</v>
      </c>
      <c r="AG226" s="17">
        <v>80500</v>
      </c>
      <c r="AH226" s="17">
        <v>0</v>
      </c>
      <c r="AI226" s="14" t="s">
        <v>44</v>
      </c>
    </row>
    <row r="227" spans="1:35" ht="16.5" customHeight="1">
      <c r="A227">
        <v>4174</v>
      </c>
      <c r="B227" s="12" t="str">
        <f t="shared" si="18"/>
        <v>OverStock</v>
      </c>
      <c r="C227" s="13" t="s">
        <v>246</v>
      </c>
      <c r="D227" s="14" t="s">
        <v>146</v>
      </c>
      <c r="E227" s="15">
        <f t="shared" si="19"/>
        <v>24</v>
      </c>
      <c r="F227" s="16">
        <f t="shared" si="20"/>
        <v>7.1</v>
      </c>
      <c r="G227" s="16">
        <f t="shared" si="21"/>
        <v>48</v>
      </c>
      <c r="H227" s="16">
        <f t="shared" si="22"/>
        <v>14.2</v>
      </c>
      <c r="I227" s="25" t="str">
        <f>IFERROR(VLOOKUP(C227,#REF!,8,FALSE),"")</f>
        <v/>
      </c>
      <c r="J227" s="17">
        <v>30000</v>
      </c>
      <c r="K227" s="17">
        <v>20000</v>
      </c>
      <c r="L227" s="25" t="str">
        <f>IFERROR(VLOOKUP(C227,#REF!,11,FALSE),"")</f>
        <v/>
      </c>
      <c r="M227" s="17">
        <v>15000</v>
      </c>
      <c r="N227" s="18" t="s">
        <v>147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15000</v>
      </c>
      <c r="U227" s="17">
        <v>0</v>
      </c>
      <c r="V227" s="17">
        <v>0</v>
      </c>
      <c r="W227" s="17">
        <v>0</v>
      </c>
      <c r="X227" s="20">
        <v>45000</v>
      </c>
      <c r="Y227" s="16">
        <v>72</v>
      </c>
      <c r="Z227" s="21">
        <v>21.3</v>
      </c>
      <c r="AA227" s="20">
        <v>625</v>
      </c>
      <c r="AB227" s="17">
        <v>2114</v>
      </c>
      <c r="AC227" s="22">
        <v>3.4</v>
      </c>
      <c r="AD227" s="23">
        <f t="shared" si="23"/>
        <v>150</v>
      </c>
      <c r="AE227" s="17">
        <v>10170</v>
      </c>
      <c r="AF227" s="17">
        <v>6600</v>
      </c>
      <c r="AG227" s="17">
        <v>0</v>
      </c>
      <c r="AH227" s="17">
        <v>0</v>
      </c>
      <c r="AI227" s="14" t="s">
        <v>44</v>
      </c>
    </row>
    <row r="228" spans="1:35" ht="16.5" customHeight="1">
      <c r="A228">
        <v>8763</v>
      </c>
      <c r="B228" s="12" t="str">
        <f t="shared" si="18"/>
        <v>OverStock</v>
      </c>
      <c r="C228" s="13" t="s">
        <v>248</v>
      </c>
      <c r="D228" s="14" t="s">
        <v>146</v>
      </c>
      <c r="E228" s="15">
        <f t="shared" si="19"/>
        <v>4</v>
      </c>
      <c r="F228" s="16" t="str">
        <f t="shared" si="20"/>
        <v>--</v>
      </c>
      <c r="G228" s="16">
        <f t="shared" si="21"/>
        <v>12.8</v>
      </c>
      <c r="H228" s="16" t="str">
        <f t="shared" si="22"/>
        <v>--</v>
      </c>
      <c r="I228" s="25" t="str">
        <f>IFERROR(VLOOKUP(C228,#REF!,8,FALSE),"")</f>
        <v/>
      </c>
      <c r="J228" s="17">
        <v>40000</v>
      </c>
      <c r="K228" s="17">
        <v>25000</v>
      </c>
      <c r="L228" s="25" t="str">
        <f>IFERROR(VLOOKUP(C228,#REF!,11,FALSE),"")</f>
        <v/>
      </c>
      <c r="M228" s="17">
        <v>12500</v>
      </c>
      <c r="N228" s="18" t="s">
        <v>147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12500</v>
      </c>
      <c r="U228" s="17">
        <v>0</v>
      </c>
      <c r="V228" s="17">
        <v>0</v>
      </c>
      <c r="W228" s="17">
        <v>0</v>
      </c>
      <c r="X228" s="20">
        <v>52500</v>
      </c>
      <c r="Y228" s="16">
        <v>16.8</v>
      </c>
      <c r="Z228" s="21" t="s">
        <v>39</v>
      </c>
      <c r="AA228" s="20">
        <v>3125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5511</v>
      </c>
      <c r="B229" s="12" t="str">
        <f t="shared" si="18"/>
        <v>Normal</v>
      </c>
      <c r="C229" s="13" t="s">
        <v>249</v>
      </c>
      <c r="D229" s="14" t="s">
        <v>146</v>
      </c>
      <c r="E229" s="15">
        <f t="shared" si="19"/>
        <v>0.4</v>
      </c>
      <c r="F229" s="16">
        <f t="shared" si="20"/>
        <v>0.8</v>
      </c>
      <c r="G229" s="16">
        <f t="shared" si="21"/>
        <v>8.1999999999999993</v>
      </c>
      <c r="H229" s="16">
        <f t="shared" si="22"/>
        <v>17.5</v>
      </c>
      <c r="I229" s="25" t="str">
        <f>IFERROR(VLOOKUP(C229,#REF!,8,FALSE),"")</f>
        <v/>
      </c>
      <c r="J229" s="17">
        <v>90000</v>
      </c>
      <c r="K229" s="17">
        <v>50000</v>
      </c>
      <c r="L229" s="25" t="str">
        <f>IFERROR(VLOOKUP(C229,#REF!,11,FALSE),"")</f>
        <v/>
      </c>
      <c r="M229" s="17">
        <v>4050</v>
      </c>
      <c r="N229" s="18" t="s">
        <v>147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4050</v>
      </c>
      <c r="U229" s="17">
        <v>0</v>
      </c>
      <c r="V229" s="17">
        <v>0</v>
      </c>
      <c r="W229" s="17">
        <v>0</v>
      </c>
      <c r="X229" s="20">
        <v>94050</v>
      </c>
      <c r="Y229" s="16">
        <v>8.6</v>
      </c>
      <c r="Z229" s="21">
        <v>18.3</v>
      </c>
      <c r="AA229" s="20">
        <v>10938</v>
      </c>
      <c r="AB229" s="17">
        <v>5152</v>
      </c>
      <c r="AC229" s="22">
        <v>0.5</v>
      </c>
      <c r="AD229" s="23">
        <f t="shared" si="23"/>
        <v>100</v>
      </c>
      <c r="AE229" s="17">
        <v>10458</v>
      </c>
      <c r="AF229" s="17">
        <v>10000</v>
      </c>
      <c r="AG229" s="17">
        <v>0</v>
      </c>
      <c r="AH229" s="17">
        <v>0</v>
      </c>
      <c r="AI229" s="14" t="s">
        <v>44</v>
      </c>
    </row>
    <row r="230" spans="1:35" ht="16.5" customHeight="1">
      <c r="A230">
        <v>4189</v>
      </c>
      <c r="B230" s="12" t="str">
        <f t="shared" si="18"/>
        <v>None</v>
      </c>
      <c r="C230" s="13" t="s">
        <v>250</v>
      </c>
      <c r="D230" s="14" t="s">
        <v>146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0</v>
      </c>
      <c r="N230" s="18" t="s">
        <v>147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4950</v>
      </c>
      <c r="B231" s="12" t="str">
        <f t="shared" si="18"/>
        <v>FCST</v>
      </c>
      <c r="C231" s="13" t="s">
        <v>252</v>
      </c>
      <c r="D231" s="14" t="s">
        <v>146</v>
      </c>
      <c r="E231" s="15" t="str">
        <f t="shared" si="19"/>
        <v>前八週無拉料</v>
      </c>
      <c r="F231" s="16">
        <f t="shared" si="20"/>
        <v>250</v>
      </c>
      <c r="G231" s="16" t="str">
        <f t="shared" si="21"/>
        <v>--</v>
      </c>
      <c r="H231" s="16">
        <f t="shared" si="22"/>
        <v>0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10000</v>
      </c>
      <c r="N231" s="18" t="s">
        <v>147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10000</v>
      </c>
      <c r="U231" s="17">
        <v>0</v>
      </c>
      <c r="V231" s="17">
        <v>0</v>
      </c>
      <c r="W231" s="17">
        <v>0</v>
      </c>
      <c r="X231" s="20">
        <v>10000</v>
      </c>
      <c r="Y231" s="16" t="s">
        <v>39</v>
      </c>
      <c r="Z231" s="21">
        <v>250</v>
      </c>
      <c r="AA231" s="20">
        <v>0</v>
      </c>
      <c r="AB231" s="17">
        <v>40</v>
      </c>
      <c r="AC231" s="22" t="s">
        <v>55</v>
      </c>
      <c r="AD231" s="23" t="str">
        <f t="shared" si="23"/>
        <v>F</v>
      </c>
      <c r="AE231" s="17">
        <v>0</v>
      </c>
      <c r="AF231" s="17">
        <v>360</v>
      </c>
      <c r="AG231" s="17">
        <v>3000</v>
      </c>
      <c r="AH231" s="17">
        <v>3000</v>
      </c>
      <c r="AI231" s="14" t="s">
        <v>44</v>
      </c>
    </row>
    <row r="232" spans="1:35" ht="16.5" customHeight="1">
      <c r="A232">
        <v>5519</v>
      </c>
      <c r="B232" s="12" t="str">
        <f t="shared" si="18"/>
        <v>OverStock</v>
      </c>
      <c r="C232" s="13" t="s">
        <v>253</v>
      </c>
      <c r="D232" s="14" t="s">
        <v>146</v>
      </c>
      <c r="E232" s="15">
        <f t="shared" si="19"/>
        <v>4.4000000000000004</v>
      </c>
      <c r="F232" s="16" t="str">
        <f t="shared" si="20"/>
        <v>--</v>
      </c>
      <c r="G232" s="16">
        <f t="shared" si="21"/>
        <v>13.3</v>
      </c>
      <c r="H232" s="16" t="str">
        <f t="shared" si="22"/>
        <v>--</v>
      </c>
      <c r="I232" s="25" t="str">
        <f>IFERROR(VLOOKUP(C232,#REF!,8,FALSE),"")</f>
        <v/>
      </c>
      <c r="J232" s="17">
        <v>110000</v>
      </c>
      <c r="K232" s="17">
        <v>80000</v>
      </c>
      <c r="L232" s="25" t="str">
        <f>IFERROR(VLOOKUP(C232,#REF!,11,FALSE),"")</f>
        <v/>
      </c>
      <c r="M232" s="17">
        <v>36467</v>
      </c>
      <c r="N232" s="18" t="s">
        <v>147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36467</v>
      </c>
      <c r="W232" s="17">
        <v>0</v>
      </c>
      <c r="X232" s="20">
        <v>146467</v>
      </c>
      <c r="Y232" s="16">
        <v>17.7</v>
      </c>
      <c r="Z232" s="21" t="s">
        <v>39</v>
      </c>
      <c r="AA232" s="20">
        <v>8269</v>
      </c>
      <c r="AB232" s="17" t="s">
        <v>39</v>
      </c>
      <c r="AC232" s="22" t="s">
        <v>43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8777</v>
      </c>
      <c r="B233" s="12" t="str">
        <f t="shared" si="18"/>
        <v>Normal</v>
      </c>
      <c r="C233" s="13" t="s">
        <v>255</v>
      </c>
      <c r="D233" s="14" t="s">
        <v>146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147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>
        <v>0</v>
      </c>
      <c r="Z233" s="21" t="s">
        <v>39</v>
      </c>
      <c r="AA233" s="20">
        <v>23</v>
      </c>
      <c r="AB233" s="17" t="s">
        <v>39</v>
      </c>
      <c r="AC233" s="22" t="s">
        <v>43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9084</v>
      </c>
      <c r="B234" s="12" t="str">
        <f t="shared" si="18"/>
        <v>None</v>
      </c>
      <c r="C234" s="13" t="s">
        <v>257</v>
      </c>
      <c r="D234" s="14" t="s">
        <v>146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0</v>
      </c>
      <c r="N234" s="18" t="s">
        <v>147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0</v>
      </c>
      <c r="Y234" s="16" t="s">
        <v>39</v>
      </c>
      <c r="Z234" s="21" t="s">
        <v>39</v>
      </c>
      <c r="AA234" s="20">
        <v>0</v>
      </c>
      <c r="AB234" s="17" t="s">
        <v>39</v>
      </c>
      <c r="AC234" s="22" t="s">
        <v>43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9083</v>
      </c>
      <c r="B235" s="12" t="str">
        <f t="shared" si="18"/>
        <v>OverStock</v>
      </c>
      <c r="C235" s="13" t="s">
        <v>258</v>
      </c>
      <c r="D235" s="14" t="s">
        <v>146</v>
      </c>
      <c r="E235" s="15">
        <f t="shared" si="19"/>
        <v>29.6</v>
      </c>
      <c r="F235" s="16">
        <f t="shared" si="20"/>
        <v>4.5</v>
      </c>
      <c r="G235" s="16">
        <f t="shared" si="21"/>
        <v>116.4</v>
      </c>
      <c r="H235" s="16">
        <f t="shared" si="22"/>
        <v>17.8</v>
      </c>
      <c r="I235" s="25" t="str">
        <f>IFERROR(VLOOKUP(C235,#REF!,8,FALSE),"")</f>
        <v/>
      </c>
      <c r="J235" s="17">
        <v>85000</v>
      </c>
      <c r="K235" s="17">
        <v>30000</v>
      </c>
      <c r="L235" s="25" t="str">
        <f>IFERROR(VLOOKUP(C235,#REF!,11,FALSE),"")</f>
        <v/>
      </c>
      <c r="M235" s="17">
        <v>21618</v>
      </c>
      <c r="N235" s="18" t="s">
        <v>147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11500</v>
      </c>
      <c r="U235" s="17">
        <v>0</v>
      </c>
      <c r="V235" s="17">
        <v>10118</v>
      </c>
      <c r="W235" s="17">
        <v>0</v>
      </c>
      <c r="X235" s="20">
        <v>106618</v>
      </c>
      <c r="Y235" s="16">
        <v>146.1</v>
      </c>
      <c r="Z235" s="21">
        <v>22.4</v>
      </c>
      <c r="AA235" s="20">
        <v>730</v>
      </c>
      <c r="AB235" s="17">
        <v>4763</v>
      </c>
      <c r="AC235" s="22">
        <v>6.5</v>
      </c>
      <c r="AD235" s="23">
        <f t="shared" si="23"/>
        <v>150</v>
      </c>
      <c r="AE235" s="17">
        <v>7113</v>
      </c>
      <c r="AF235" s="17">
        <v>33500</v>
      </c>
      <c r="AG235" s="17">
        <v>30000</v>
      </c>
      <c r="AH235" s="17">
        <v>15000</v>
      </c>
      <c r="AI235" s="14" t="s">
        <v>44</v>
      </c>
    </row>
    <row r="236" spans="1:35" ht="16.5" customHeight="1">
      <c r="A236">
        <v>8764</v>
      </c>
      <c r="B236" s="12" t="str">
        <f t="shared" si="18"/>
        <v>ZeroZero</v>
      </c>
      <c r="C236" s="13" t="s">
        <v>259</v>
      </c>
      <c r="D236" s="14" t="s">
        <v>146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42500</v>
      </c>
      <c r="K236" s="17">
        <v>42500</v>
      </c>
      <c r="L236" s="25" t="str">
        <f>IFERROR(VLOOKUP(C236,#REF!,11,FALSE),"")</f>
        <v/>
      </c>
      <c r="M236" s="17">
        <v>0</v>
      </c>
      <c r="N236" s="18" t="s">
        <v>147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42500</v>
      </c>
      <c r="Y236" s="16" t="s">
        <v>39</v>
      </c>
      <c r="Z236" s="21" t="s">
        <v>39</v>
      </c>
      <c r="AA236" s="20">
        <v>0</v>
      </c>
      <c r="AB236" s="17" t="s">
        <v>39</v>
      </c>
      <c r="AC236" s="22" t="s">
        <v>43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4179</v>
      </c>
      <c r="B237" s="12" t="str">
        <f t="shared" si="18"/>
        <v>None</v>
      </c>
      <c r="C237" s="13" t="s">
        <v>261</v>
      </c>
      <c r="D237" s="14" t="s">
        <v>146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147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43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4183</v>
      </c>
      <c r="B238" s="12" t="str">
        <f t="shared" si="18"/>
        <v>OverStock</v>
      </c>
      <c r="C238" s="13" t="s">
        <v>262</v>
      </c>
      <c r="D238" s="14" t="s">
        <v>146</v>
      </c>
      <c r="E238" s="15">
        <f t="shared" si="19"/>
        <v>6.8</v>
      </c>
      <c r="F238" s="16">
        <f t="shared" si="20"/>
        <v>4.0999999999999996</v>
      </c>
      <c r="G238" s="16">
        <f t="shared" si="21"/>
        <v>22.9</v>
      </c>
      <c r="H238" s="16">
        <f t="shared" si="22"/>
        <v>13.8</v>
      </c>
      <c r="I238" s="25" t="str">
        <f>IFERROR(VLOOKUP(C238,#REF!,8,FALSE),"")</f>
        <v/>
      </c>
      <c r="J238" s="17">
        <v>310000</v>
      </c>
      <c r="K238" s="17">
        <v>260000</v>
      </c>
      <c r="L238" s="25" t="str">
        <f>IFERROR(VLOOKUP(C238,#REF!,11,FALSE),"")</f>
        <v/>
      </c>
      <c r="M238" s="17">
        <v>92400</v>
      </c>
      <c r="N238" s="18" t="s">
        <v>147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92400</v>
      </c>
      <c r="U238" s="17">
        <v>0</v>
      </c>
      <c r="V238" s="17">
        <v>0</v>
      </c>
      <c r="W238" s="17">
        <v>0</v>
      </c>
      <c r="X238" s="20">
        <v>402400</v>
      </c>
      <c r="Y238" s="16">
        <v>29.8</v>
      </c>
      <c r="Z238" s="21">
        <v>17.899999999999999</v>
      </c>
      <c r="AA238" s="20">
        <v>13521</v>
      </c>
      <c r="AB238" s="17">
        <v>22479</v>
      </c>
      <c r="AC238" s="22">
        <v>1.7</v>
      </c>
      <c r="AD238" s="23">
        <f t="shared" si="23"/>
        <v>100</v>
      </c>
      <c r="AE238" s="17">
        <v>75634</v>
      </c>
      <c r="AF238" s="17">
        <v>98922</v>
      </c>
      <c r="AG238" s="17">
        <v>126000</v>
      </c>
      <c r="AH238" s="17">
        <v>156050</v>
      </c>
      <c r="AI238" s="14" t="s">
        <v>44</v>
      </c>
    </row>
    <row r="239" spans="1:35" ht="16.5" customHeight="1">
      <c r="A239">
        <v>6456</v>
      </c>
      <c r="B239" s="12" t="str">
        <f t="shared" si="18"/>
        <v>FCST</v>
      </c>
      <c r="C239" s="13" t="s">
        <v>264</v>
      </c>
      <c r="D239" s="14" t="s">
        <v>146</v>
      </c>
      <c r="E239" s="15" t="str">
        <f t="shared" si="19"/>
        <v>前八週無拉料</v>
      </c>
      <c r="F239" s="16">
        <f t="shared" si="20"/>
        <v>2.2999999999999998</v>
      </c>
      <c r="G239" s="16" t="str">
        <f t="shared" si="21"/>
        <v>--</v>
      </c>
      <c r="H239" s="16">
        <f t="shared" si="22"/>
        <v>7</v>
      </c>
      <c r="I239" s="25" t="str">
        <f>IFERROR(VLOOKUP(C239,#REF!,8,FALSE),"")</f>
        <v/>
      </c>
      <c r="J239" s="17">
        <v>7500</v>
      </c>
      <c r="K239" s="17">
        <v>2500</v>
      </c>
      <c r="L239" s="25" t="str">
        <f>IFERROR(VLOOKUP(C239,#REF!,11,FALSE),"")</f>
        <v/>
      </c>
      <c r="M239" s="17">
        <v>2500</v>
      </c>
      <c r="N239" s="18" t="s">
        <v>147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2500</v>
      </c>
      <c r="U239" s="17">
        <v>0</v>
      </c>
      <c r="V239" s="17">
        <v>0</v>
      </c>
      <c r="W239" s="17">
        <v>0</v>
      </c>
      <c r="X239" s="20">
        <v>10000</v>
      </c>
      <c r="Y239" s="16" t="s">
        <v>39</v>
      </c>
      <c r="Z239" s="21">
        <v>9.4</v>
      </c>
      <c r="AA239" s="20">
        <v>0</v>
      </c>
      <c r="AB239" s="17">
        <v>1064</v>
      </c>
      <c r="AC239" s="22" t="s">
        <v>55</v>
      </c>
      <c r="AD239" s="23" t="str">
        <f t="shared" si="23"/>
        <v>F</v>
      </c>
      <c r="AE239" s="17">
        <v>4000</v>
      </c>
      <c r="AF239" s="17">
        <v>4080</v>
      </c>
      <c r="AG239" s="17">
        <v>1500</v>
      </c>
      <c r="AH239" s="17">
        <v>1500</v>
      </c>
      <c r="AI239" s="14" t="s">
        <v>44</v>
      </c>
    </row>
    <row r="240" spans="1:35" ht="16.5" customHeight="1">
      <c r="A240">
        <v>4178</v>
      </c>
      <c r="B240" s="12" t="str">
        <f t="shared" si="18"/>
        <v>None</v>
      </c>
      <c r="C240" s="13" t="s">
        <v>267</v>
      </c>
      <c r="D240" s="14" t="s">
        <v>146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0</v>
      </c>
      <c r="N240" s="18" t="s">
        <v>147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0</v>
      </c>
      <c r="W240" s="17">
        <v>0</v>
      </c>
      <c r="X240" s="20">
        <v>0</v>
      </c>
      <c r="Y240" s="16" t="s">
        <v>39</v>
      </c>
      <c r="Z240" s="21" t="s">
        <v>39</v>
      </c>
      <c r="AA240" s="20">
        <v>0</v>
      </c>
      <c r="AB240" s="17" t="s">
        <v>39</v>
      </c>
      <c r="AC240" s="22" t="s">
        <v>43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4186</v>
      </c>
      <c r="B241" s="12" t="str">
        <f t="shared" si="18"/>
        <v>None</v>
      </c>
      <c r="C241" s="13" t="s">
        <v>268</v>
      </c>
      <c r="D241" s="14" t="s">
        <v>146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0</v>
      </c>
      <c r="N241" s="18" t="s">
        <v>147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0</v>
      </c>
      <c r="Y241" s="16" t="s">
        <v>39</v>
      </c>
      <c r="Z241" s="21" t="s">
        <v>39</v>
      </c>
      <c r="AA241" s="20">
        <v>0</v>
      </c>
      <c r="AB241" s="17" t="s">
        <v>39</v>
      </c>
      <c r="AC241" s="22" t="s">
        <v>43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4182</v>
      </c>
      <c r="B242" s="12" t="str">
        <f t="shared" si="18"/>
        <v>ZeroZero</v>
      </c>
      <c r="C242" s="13" t="s">
        <v>269</v>
      </c>
      <c r="D242" s="14" t="s">
        <v>146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2500</v>
      </c>
      <c r="K242" s="17">
        <v>2500</v>
      </c>
      <c r="L242" s="25" t="str">
        <f>IFERROR(VLOOKUP(C242,#REF!,11,FALSE),"")</f>
        <v/>
      </c>
      <c r="M242" s="17">
        <v>0</v>
      </c>
      <c r="N242" s="18" t="s">
        <v>147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2500</v>
      </c>
      <c r="Y242" s="16" t="s">
        <v>39</v>
      </c>
      <c r="Z242" s="21" t="s">
        <v>39</v>
      </c>
      <c r="AA242" s="20">
        <v>0</v>
      </c>
      <c r="AB242" s="17" t="s">
        <v>39</v>
      </c>
      <c r="AC242" s="22" t="s">
        <v>43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4677</v>
      </c>
      <c r="B243" s="12" t="str">
        <f t="shared" si="18"/>
        <v>OverStock</v>
      </c>
      <c r="C243" s="13" t="s">
        <v>271</v>
      </c>
      <c r="D243" s="14" t="s">
        <v>146</v>
      </c>
      <c r="E243" s="15">
        <f t="shared" si="19"/>
        <v>0</v>
      </c>
      <c r="F243" s="16" t="str">
        <f t="shared" si="20"/>
        <v>--</v>
      </c>
      <c r="G243" s="16">
        <f t="shared" si="21"/>
        <v>200</v>
      </c>
      <c r="H243" s="16" t="str">
        <f t="shared" si="22"/>
        <v>--</v>
      </c>
      <c r="I243" s="25" t="str">
        <f>IFERROR(VLOOKUP(C243,#REF!,8,FALSE),"")</f>
        <v/>
      </c>
      <c r="J243" s="17">
        <v>5000</v>
      </c>
      <c r="K243" s="17">
        <v>5000</v>
      </c>
      <c r="L243" s="25" t="str">
        <f>IFERROR(VLOOKUP(C243,#REF!,11,FALSE),"")</f>
        <v/>
      </c>
      <c r="M243" s="17">
        <v>0</v>
      </c>
      <c r="N243" s="18" t="s">
        <v>147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5000</v>
      </c>
      <c r="Y243" s="16">
        <v>200</v>
      </c>
      <c r="Z243" s="21" t="s">
        <v>39</v>
      </c>
      <c r="AA243" s="20">
        <v>25</v>
      </c>
      <c r="AB243" s="17" t="s">
        <v>39</v>
      </c>
      <c r="AC243" s="22" t="s">
        <v>43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4200</v>
      </c>
      <c r="B244" s="12" t="str">
        <f t="shared" si="18"/>
        <v>OverStock</v>
      </c>
      <c r="C244" s="13" t="s">
        <v>272</v>
      </c>
      <c r="D244" s="14" t="s">
        <v>146</v>
      </c>
      <c r="E244" s="15">
        <f t="shared" si="19"/>
        <v>239.5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5030</v>
      </c>
      <c r="N244" s="18" t="s">
        <v>147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5030</v>
      </c>
      <c r="U244" s="17">
        <v>0</v>
      </c>
      <c r="V244" s="17">
        <v>0</v>
      </c>
      <c r="W244" s="17">
        <v>0</v>
      </c>
      <c r="X244" s="20">
        <v>5030</v>
      </c>
      <c r="Y244" s="16">
        <v>239.5</v>
      </c>
      <c r="Z244" s="21" t="s">
        <v>39</v>
      </c>
      <c r="AA244" s="20">
        <v>21</v>
      </c>
      <c r="AB244" s="17" t="s">
        <v>39</v>
      </c>
      <c r="AC244" s="22" t="s">
        <v>43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4159</v>
      </c>
      <c r="B245" s="12" t="str">
        <f t="shared" si="18"/>
        <v>OverStock</v>
      </c>
      <c r="C245" s="13" t="s">
        <v>273</v>
      </c>
      <c r="D245" s="14" t="s">
        <v>146</v>
      </c>
      <c r="E245" s="15">
        <f t="shared" si="19"/>
        <v>4.3</v>
      </c>
      <c r="F245" s="16" t="str">
        <f t="shared" si="20"/>
        <v>--</v>
      </c>
      <c r="G245" s="16">
        <f t="shared" si="21"/>
        <v>12.9</v>
      </c>
      <c r="H245" s="16" t="str">
        <f t="shared" si="22"/>
        <v>--</v>
      </c>
      <c r="I245" s="25" t="str">
        <f>IFERROR(VLOOKUP(C245,#REF!,8,FALSE),"")</f>
        <v/>
      </c>
      <c r="J245" s="17">
        <v>310000</v>
      </c>
      <c r="K245" s="17">
        <v>160000</v>
      </c>
      <c r="L245" s="25" t="str">
        <f>IFERROR(VLOOKUP(C245,#REF!,11,FALSE),"")</f>
        <v/>
      </c>
      <c r="M245" s="17">
        <v>102780</v>
      </c>
      <c r="N245" s="18" t="s">
        <v>147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45000</v>
      </c>
      <c r="U245" s="17">
        <v>0</v>
      </c>
      <c r="V245" s="17">
        <v>57780</v>
      </c>
      <c r="W245" s="17">
        <v>0</v>
      </c>
      <c r="X245" s="20">
        <v>412780</v>
      </c>
      <c r="Y245" s="16">
        <v>17.2</v>
      </c>
      <c r="Z245" s="21" t="s">
        <v>39</v>
      </c>
      <c r="AA245" s="20">
        <v>23943</v>
      </c>
      <c r="AB245" s="17" t="s">
        <v>39</v>
      </c>
      <c r="AC245" s="22" t="s">
        <v>43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4160</v>
      </c>
      <c r="B246" s="12" t="str">
        <f t="shared" si="18"/>
        <v>OverStock</v>
      </c>
      <c r="C246" s="13" t="s">
        <v>276</v>
      </c>
      <c r="D246" s="14" t="s">
        <v>146</v>
      </c>
      <c r="E246" s="15">
        <f t="shared" si="19"/>
        <v>8</v>
      </c>
      <c r="F246" s="16" t="str">
        <f t="shared" si="20"/>
        <v>--</v>
      </c>
      <c r="G246" s="16">
        <f t="shared" si="21"/>
        <v>16</v>
      </c>
      <c r="H246" s="16" t="str">
        <f t="shared" si="22"/>
        <v>--</v>
      </c>
      <c r="I246" s="25" t="str">
        <f>IFERROR(VLOOKUP(C246,#REF!,8,FALSE),"")</f>
        <v/>
      </c>
      <c r="J246" s="17">
        <v>15000</v>
      </c>
      <c r="K246" s="17">
        <v>15000</v>
      </c>
      <c r="L246" s="25" t="str">
        <f>IFERROR(VLOOKUP(C246,#REF!,11,FALSE),"")</f>
        <v/>
      </c>
      <c r="M246" s="17">
        <v>7500</v>
      </c>
      <c r="N246" s="18" t="s">
        <v>147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7500</v>
      </c>
      <c r="W246" s="17">
        <v>0</v>
      </c>
      <c r="X246" s="20">
        <v>22500</v>
      </c>
      <c r="Y246" s="16">
        <v>24</v>
      </c>
      <c r="Z246" s="21" t="s">
        <v>39</v>
      </c>
      <c r="AA246" s="20">
        <v>938</v>
      </c>
      <c r="AB246" s="17" t="s">
        <v>39</v>
      </c>
      <c r="AC246" s="22" t="s">
        <v>43</v>
      </c>
      <c r="AD246" s="23" t="str">
        <f t="shared" si="23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44</v>
      </c>
    </row>
    <row r="247" spans="1:35" ht="16.5" customHeight="1">
      <c r="A247">
        <v>4679</v>
      </c>
      <c r="B247" s="12" t="str">
        <f t="shared" si="18"/>
        <v>OverStock</v>
      </c>
      <c r="C247" s="13" t="s">
        <v>277</v>
      </c>
      <c r="D247" s="14" t="s">
        <v>146</v>
      </c>
      <c r="E247" s="15">
        <f t="shared" si="19"/>
        <v>603.70000000000005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14489</v>
      </c>
      <c r="N247" s="18" t="s">
        <v>147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10000</v>
      </c>
      <c r="U247" s="17">
        <v>0</v>
      </c>
      <c r="V247" s="17">
        <v>4489</v>
      </c>
      <c r="W247" s="17">
        <v>0</v>
      </c>
      <c r="X247" s="20">
        <v>14489</v>
      </c>
      <c r="Y247" s="16">
        <v>603.70000000000005</v>
      </c>
      <c r="Z247" s="21" t="s">
        <v>39</v>
      </c>
      <c r="AA247" s="20">
        <v>24</v>
      </c>
      <c r="AB247" s="17">
        <v>0</v>
      </c>
      <c r="AC247" s="22" t="s">
        <v>43</v>
      </c>
      <c r="AD247" s="23" t="str">
        <f t="shared" si="23"/>
        <v>E</v>
      </c>
      <c r="AE247" s="17">
        <v>0</v>
      </c>
      <c r="AF247" s="17">
        <v>0</v>
      </c>
      <c r="AG247" s="17">
        <v>2440</v>
      </c>
      <c r="AH247" s="17">
        <v>500</v>
      </c>
      <c r="AI247" s="14" t="s">
        <v>44</v>
      </c>
    </row>
    <row r="248" spans="1:35" ht="16.5" customHeight="1">
      <c r="A248">
        <v>2903</v>
      </c>
      <c r="B248" s="12" t="str">
        <f t="shared" si="18"/>
        <v>Normal</v>
      </c>
      <c r="C248" s="13" t="s">
        <v>280</v>
      </c>
      <c r="D248" s="14" t="s">
        <v>146</v>
      </c>
      <c r="E248" s="15">
        <f t="shared" si="19"/>
        <v>0</v>
      </c>
      <c r="F248" s="16" t="str">
        <f t="shared" si="20"/>
        <v>--</v>
      </c>
      <c r="G248" s="16">
        <f t="shared" si="21"/>
        <v>7</v>
      </c>
      <c r="H248" s="16" t="str">
        <f t="shared" si="22"/>
        <v>--</v>
      </c>
      <c r="I248" s="25" t="str">
        <f>IFERROR(VLOOKUP(C248,#REF!,8,FALSE),"")</f>
        <v/>
      </c>
      <c r="J248" s="17">
        <v>5000</v>
      </c>
      <c r="K248" s="17">
        <v>5000</v>
      </c>
      <c r="L248" s="25" t="str">
        <f>IFERROR(VLOOKUP(C248,#REF!,11,FALSE),"")</f>
        <v/>
      </c>
      <c r="M248" s="17">
        <v>0</v>
      </c>
      <c r="N248" s="18" t="s">
        <v>147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5000</v>
      </c>
      <c r="Y248" s="16">
        <v>7</v>
      </c>
      <c r="Z248" s="21" t="s">
        <v>39</v>
      </c>
      <c r="AA248" s="20">
        <v>710</v>
      </c>
      <c r="AB248" s="17" t="s">
        <v>39</v>
      </c>
      <c r="AC248" s="22" t="s">
        <v>43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2894</v>
      </c>
      <c r="B249" s="12" t="str">
        <f t="shared" si="18"/>
        <v>Normal</v>
      </c>
      <c r="C249" s="13" t="s">
        <v>283</v>
      </c>
      <c r="D249" s="14" t="s">
        <v>146</v>
      </c>
      <c r="E249" s="15">
        <f t="shared" si="19"/>
        <v>0</v>
      </c>
      <c r="F249" s="16" t="str">
        <f t="shared" si="20"/>
        <v>--</v>
      </c>
      <c r="G249" s="16">
        <f t="shared" si="21"/>
        <v>0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0</v>
      </c>
      <c r="N249" s="18" t="s">
        <v>147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0</v>
      </c>
      <c r="W249" s="17">
        <v>0</v>
      </c>
      <c r="X249" s="20">
        <v>0</v>
      </c>
      <c r="Y249" s="16">
        <v>0</v>
      </c>
      <c r="Z249" s="21" t="s">
        <v>39</v>
      </c>
      <c r="AA249" s="20">
        <v>313</v>
      </c>
      <c r="AB249" s="17" t="s">
        <v>39</v>
      </c>
      <c r="AC249" s="22" t="s">
        <v>43</v>
      </c>
      <c r="AD249" s="23" t="str">
        <f t="shared" si="23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44</v>
      </c>
    </row>
    <row r="250" spans="1:35" ht="16.5" customHeight="1">
      <c r="A250">
        <v>998</v>
      </c>
      <c r="B250" s="12" t="str">
        <f t="shared" si="18"/>
        <v>Normal</v>
      </c>
      <c r="C250" s="13" t="s">
        <v>284</v>
      </c>
      <c r="D250" s="14" t="s">
        <v>146</v>
      </c>
      <c r="E250" s="15">
        <f t="shared" si="19"/>
        <v>0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0</v>
      </c>
      <c r="N250" s="18" t="s">
        <v>147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0</v>
      </c>
      <c r="U250" s="17">
        <v>0</v>
      </c>
      <c r="V250" s="17">
        <v>0</v>
      </c>
      <c r="W250" s="17">
        <v>0</v>
      </c>
      <c r="X250" s="20">
        <v>0</v>
      </c>
      <c r="Y250" s="16">
        <v>0</v>
      </c>
      <c r="Z250" s="21" t="s">
        <v>39</v>
      </c>
      <c r="AA250" s="20">
        <v>313</v>
      </c>
      <c r="AB250" s="17" t="s">
        <v>39</v>
      </c>
      <c r="AC250" s="22" t="s">
        <v>43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1104</v>
      </c>
      <c r="B251" s="12" t="str">
        <f t="shared" si="18"/>
        <v>OverStock</v>
      </c>
      <c r="C251" s="13" t="s">
        <v>285</v>
      </c>
      <c r="D251" s="14" t="s">
        <v>146</v>
      </c>
      <c r="E251" s="15">
        <f t="shared" si="19"/>
        <v>526.29999999999995</v>
      </c>
      <c r="F251" s="16" t="str">
        <f t="shared" si="20"/>
        <v>--</v>
      </c>
      <c r="G251" s="16">
        <f t="shared" si="21"/>
        <v>0</v>
      </c>
      <c r="H251" s="16" t="str">
        <f t="shared" si="22"/>
        <v>--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10000</v>
      </c>
      <c r="N251" s="18" t="s">
        <v>147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10000</v>
      </c>
      <c r="U251" s="17">
        <v>0</v>
      </c>
      <c r="V251" s="17">
        <v>0</v>
      </c>
      <c r="W251" s="17">
        <v>0</v>
      </c>
      <c r="X251" s="20">
        <v>10000</v>
      </c>
      <c r="Y251" s="16">
        <v>526.29999999999995</v>
      </c>
      <c r="Z251" s="21" t="s">
        <v>39</v>
      </c>
      <c r="AA251" s="20">
        <v>19</v>
      </c>
      <c r="AB251" s="17" t="s">
        <v>39</v>
      </c>
      <c r="AC251" s="22" t="s">
        <v>43</v>
      </c>
      <c r="AD251" s="23" t="str">
        <f t="shared" si="23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44</v>
      </c>
    </row>
    <row r="252" spans="1:35" ht="16.5" customHeight="1">
      <c r="A252">
        <v>999</v>
      </c>
      <c r="B252" s="12" t="str">
        <f t="shared" si="18"/>
        <v>OverStock</v>
      </c>
      <c r="C252" s="13" t="s">
        <v>287</v>
      </c>
      <c r="D252" s="14" t="s">
        <v>146</v>
      </c>
      <c r="E252" s="15">
        <f t="shared" si="19"/>
        <v>1.1000000000000001</v>
      </c>
      <c r="F252" s="16" t="str">
        <f t="shared" si="20"/>
        <v>--</v>
      </c>
      <c r="G252" s="16">
        <f t="shared" si="21"/>
        <v>15.5</v>
      </c>
      <c r="H252" s="16" t="str">
        <f t="shared" si="22"/>
        <v>--</v>
      </c>
      <c r="I252" s="25" t="str">
        <f>IFERROR(VLOOKUP(C252,#REF!,8,FALSE),"")</f>
        <v/>
      </c>
      <c r="J252" s="17">
        <v>65000</v>
      </c>
      <c r="K252" s="17">
        <v>55000</v>
      </c>
      <c r="L252" s="25" t="str">
        <f>IFERROR(VLOOKUP(C252,#REF!,11,FALSE),"")</f>
        <v/>
      </c>
      <c r="M252" s="17">
        <v>4500</v>
      </c>
      <c r="N252" s="18" t="s">
        <v>147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0</v>
      </c>
      <c r="V252" s="17">
        <v>4500</v>
      </c>
      <c r="W252" s="17">
        <v>0</v>
      </c>
      <c r="X252" s="20">
        <v>69500</v>
      </c>
      <c r="Y252" s="16">
        <v>16.600000000000001</v>
      </c>
      <c r="Z252" s="21" t="s">
        <v>39</v>
      </c>
      <c r="AA252" s="20">
        <v>4194</v>
      </c>
      <c r="AB252" s="17" t="s">
        <v>39</v>
      </c>
      <c r="AC252" s="22" t="s">
        <v>43</v>
      </c>
      <c r="AD252" s="23" t="str">
        <f t="shared" si="23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1000</v>
      </c>
      <c r="B253" s="12" t="str">
        <f t="shared" si="18"/>
        <v>ZeroZero</v>
      </c>
      <c r="C253" s="13" t="s">
        <v>288</v>
      </c>
      <c r="D253" s="14" t="s">
        <v>146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5000</v>
      </c>
      <c r="K253" s="17">
        <v>5000</v>
      </c>
      <c r="L253" s="25" t="str">
        <f>IFERROR(VLOOKUP(C253,#REF!,11,FALSE),"")</f>
        <v/>
      </c>
      <c r="M253" s="17">
        <v>0</v>
      </c>
      <c r="N253" s="18" t="s">
        <v>147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5000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43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1001</v>
      </c>
      <c r="B254" s="12" t="str">
        <f t="shared" si="18"/>
        <v>OverStock</v>
      </c>
      <c r="C254" s="13" t="s">
        <v>289</v>
      </c>
      <c r="D254" s="14" t="s">
        <v>146</v>
      </c>
      <c r="E254" s="15">
        <f t="shared" si="19"/>
        <v>5.0999999999999996</v>
      </c>
      <c r="F254" s="16" t="str">
        <f t="shared" si="20"/>
        <v>--</v>
      </c>
      <c r="G254" s="16">
        <f t="shared" si="21"/>
        <v>12.3</v>
      </c>
      <c r="H254" s="16" t="str">
        <f t="shared" si="22"/>
        <v>--</v>
      </c>
      <c r="I254" s="25" t="str">
        <f>IFERROR(VLOOKUP(C254,#REF!,8,FALSE),"")</f>
        <v/>
      </c>
      <c r="J254" s="17">
        <v>60000</v>
      </c>
      <c r="K254" s="17">
        <v>60000</v>
      </c>
      <c r="L254" s="25" t="str">
        <f>IFERROR(VLOOKUP(C254,#REF!,11,FALSE),"")</f>
        <v/>
      </c>
      <c r="M254" s="17">
        <v>24926</v>
      </c>
      <c r="N254" s="18" t="s">
        <v>147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24926</v>
      </c>
      <c r="W254" s="17">
        <v>0</v>
      </c>
      <c r="X254" s="20">
        <v>84926</v>
      </c>
      <c r="Y254" s="16">
        <v>17.399999999999999</v>
      </c>
      <c r="Z254" s="21" t="s">
        <v>39</v>
      </c>
      <c r="AA254" s="20">
        <v>4869</v>
      </c>
      <c r="AB254" s="17" t="s">
        <v>39</v>
      </c>
      <c r="AC254" s="22" t="s">
        <v>43</v>
      </c>
      <c r="AD254" s="23" t="str">
        <f t="shared" si="23"/>
        <v>E</v>
      </c>
      <c r="AE254" s="17" t="s">
        <v>39</v>
      </c>
      <c r="AF254" s="17" t="s">
        <v>39</v>
      </c>
      <c r="AG254" s="17" t="s">
        <v>39</v>
      </c>
      <c r="AH254" s="17" t="s">
        <v>39</v>
      </c>
      <c r="AI254" s="14" t="s">
        <v>44</v>
      </c>
    </row>
    <row r="255" spans="1:35" ht="16.5" customHeight="1">
      <c r="A255">
        <v>1002</v>
      </c>
      <c r="B255" s="12" t="str">
        <f t="shared" si="18"/>
        <v>Normal</v>
      </c>
      <c r="C255" s="13" t="s">
        <v>290</v>
      </c>
      <c r="D255" s="14" t="s">
        <v>146</v>
      </c>
      <c r="E255" s="15">
        <f t="shared" si="19"/>
        <v>3.1</v>
      </c>
      <c r="F255" s="16" t="str">
        <f t="shared" si="20"/>
        <v>--</v>
      </c>
      <c r="G255" s="16">
        <f t="shared" si="21"/>
        <v>12.2</v>
      </c>
      <c r="H255" s="16" t="str">
        <f t="shared" si="22"/>
        <v>--</v>
      </c>
      <c r="I255" s="25" t="str">
        <f>IFERROR(VLOOKUP(C255,#REF!,8,FALSE),"")</f>
        <v/>
      </c>
      <c r="J255" s="17">
        <v>60000</v>
      </c>
      <c r="K255" s="17">
        <v>45000</v>
      </c>
      <c r="L255" s="25" t="str">
        <f>IFERROR(VLOOKUP(C255,#REF!,11,FALSE),"")</f>
        <v/>
      </c>
      <c r="M255" s="17">
        <v>15244</v>
      </c>
      <c r="N255" s="18" t="s">
        <v>147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15244</v>
      </c>
      <c r="W255" s="17">
        <v>0</v>
      </c>
      <c r="X255" s="20">
        <v>75244</v>
      </c>
      <c r="Y255" s="16">
        <v>15.3</v>
      </c>
      <c r="Z255" s="21" t="s">
        <v>39</v>
      </c>
      <c r="AA255" s="20">
        <v>4908</v>
      </c>
      <c r="AB255" s="17" t="s">
        <v>39</v>
      </c>
      <c r="AC255" s="22" t="s">
        <v>43</v>
      </c>
      <c r="AD255" s="23" t="str">
        <f t="shared" si="23"/>
        <v>E</v>
      </c>
      <c r="AE255" s="17" t="s">
        <v>39</v>
      </c>
      <c r="AF255" s="17" t="s">
        <v>39</v>
      </c>
      <c r="AG255" s="17" t="s">
        <v>39</v>
      </c>
      <c r="AH255" s="17" t="s">
        <v>39</v>
      </c>
      <c r="AI255" s="14" t="s">
        <v>44</v>
      </c>
    </row>
    <row r="256" spans="1:35" ht="16.5" customHeight="1">
      <c r="A256">
        <v>1003</v>
      </c>
      <c r="B256" s="12" t="str">
        <f t="shared" si="18"/>
        <v>OverStock</v>
      </c>
      <c r="C256" s="13" t="s">
        <v>291</v>
      </c>
      <c r="D256" s="14" t="s">
        <v>146</v>
      </c>
      <c r="E256" s="15">
        <f t="shared" si="19"/>
        <v>8</v>
      </c>
      <c r="F256" s="16" t="str">
        <f t="shared" si="20"/>
        <v>--</v>
      </c>
      <c r="G256" s="16">
        <f t="shared" si="21"/>
        <v>16.600000000000001</v>
      </c>
      <c r="H256" s="16" t="str">
        <f t="shared" si="22"/>
        <v>--</v>
      </c>
      <c r="I256" s="25" t="str">
        <f>IFERROR(VLOOKUP(C256,#REF!,8,FALSE),"")</f>
        <v/>
      </c>
      <c r="J256" s="17">
        <v>10000</v>
      </c>
      <c r="K256" s="17">
        <v>10000</v>
      </c>
      <c r="L256" s="25" t="str">
        <f>IFERROR(VLOOKUP(C256,#REF!,11,FALSE),"")</f>
        <v/>
      </c>
      <c r="M256" s="17">
        <v>4828</v>
      </c>
      <c r="N256" s="18" t="s">
        <v>147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0</v>
      </c>
      <c r="U256" s="17">
        <v>0</v>
      </c>
      <c r="V256" s="17">
        <v>4828</v>
      </c>
      <c r="W256" s="17">
        <v>0</v>
      </c>
      <c r="X256" s="20">
        <v>14828</v>
      </c>
      <c r="Y256" s="16">
        <v>24.5</v>
      </c>
      <c r="Z256" s="21" t="s">
        <v>39</v>
      </c>
      <c r="AA256" s="20">
        <v>604</v>
      </c>
      <c r="AB256" s="17" t="s">
        <v>39</v>
      </c>
      <c r="AC256" s="22" t="s">
        <v>43</v>
      </c>
      <c r="AD256" s="23" t="str">
        <f t="shared" si="23"/>
        <v>E</v>
      </c>
      <c r="AE256" s="17" t="s">
        <v>39</v>
      </c>
      <c r="AF256" s="17" t="s">
        <v>39</v>
      </c>
      <c r="AG256" s="17" t="s">
        <v>39</v>
      </c>
      <c r="AH256" s="17" t="s">
        <v>39</v>
      </c>
      <c r="AI256" s="14" t="s">
        <v>44</v>
      </c>
    </row>
    <row r="257" spans="1:35" ht="16.5" customHeight="1">
      <c r="A257">
        <v>1004</v>
      </c>
      <c r="B257" s="12" t="str">
        <f t="shared" si="18"/>
        <v>OverStock</v>
      </c>
      <c r="C257" s="13" t="s">
        <v>293</v>
      </c>
      <c r="D257" s="14" t="s">
        <v>146</v>
      </c>
      <c r="E257" s="15">
        <f t="shared" si="19"/>
        <v>100.5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4524</v>
      </c>
      <c r="N257" s="18" t="s">
        <v>147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4524</v>
      </c>
      <c r="W257" s="17">
        <v>0</v>
      </c>
      <c r="X257" s="20">
        <v>4524</v>
      </c>
      <c r="Y257" s="16">
        <v>100.5</v>
      </c>
      <c r="Z257" s="21" t="s">
        <v>39</v>
      </c>
      <c r="AA257" s="20">
        <v>45</v>
      </c>
      <c r="AB257" s="17" t="s">
        <v>39</v>
      </c>
      <c r="AC257" s="22" t="s">
        <v>43</v>
      </c>
      <c r="AD257" s="23" t="str">
        <f t="shared" si="23"/>
        <v>E</v>
      </c>
      <c r="AE257" s="17" t="s">
        <v>39</v>
      </c>
      <c r="AF257" s="17" t="s">
        <v>39</v>
      </c>
      <c r="AG257" s="17" t="s">
        <v>39</v>
      </c>
      <c r="AH257" s="17" t="s">
        <v>39</v>
      </c>
      <c r="AI257" s="14" t="s">
        <v>44</v>
      </c>
    </row>
    <row r="258" spans="1:35" ht="16.5" customHeight="1">
      <c r="A258">
        <v>2902</v>
      </c>
      <c r="B258" s="12" t="str">
        <f t="shared" si="18"/>
        <v>None</v>
      </c>
      <c r="C258" s="13" t="s">
        <v>294</v>
      </c>
      <c r="D258" s="14" t="s">
        <v>146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0</v>
      </c>
      <c r="N258" s="18" t="s">
        <v>147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0</v>
      </c>
      <c r="W258" s="17">
        <v>0</v>
      </c>
      <c r="X258" s="20">
        <v>0</v>
      </c>
      <c r="Y258" s="16" t="s">
        <v>39</v>
      </c>
      <c r="Z258" s="21" t="s">
        <v>39</v>
      </c>
      <c r="AA258" s="20">
        <v>0</v>
      </c>
      <c r="AB258" s="17" t="s">
        <v>39</v>
      </c>
      <c r="AC258" s="22" t="s">
        <v>43</v>
      </c>
      <c r="AD258" s="23" t="str">
        <f t="shared" si="23"/>
        <v>E</v>
      </c>
      <c r="AE258" s="17" t="s">
        <v>39</v>
      </c>
      <c r="AF258" s="17" t="s">
        <v>39</v>
      </c>
      <c r="AG258" s="17" t="s">
        <v>39</v>
      </c>
      <c r="AH258" s="17" t="s">
        <v>39</v>
      </c>
      <c r="AI258" s="14" t="s">
        <v>44</v>
      </c>
    </row>
    <row r="259" spans="1:35" ht="16.5" customHeight="1">
      <c r="A259">
        <v>1110</v>
      </c>
      <c r="B259" s="12" t="str">
        <f t="shared" si="18"/>
        <v>Normal</v>
      </c>
      <c r="C259" s="13" t="s">
        <v>297</v>
      </c>
      <c r="D259" s="14" t="s">
        <v>156</v>
      </c>
      <c r="E259" s="15">
        <f t="shared" si="19"/>
        <v>0</v>
      </c>
      <c r="F259" s="16" t="str">
        <f t="shared" si="20"/>
        <v>--</v>
      </c>
      <c r="G259" s="16">
        <f t="shared" si="21"/>
        <v>9.8000000000000007</v>
      </c>
      <c r="H259" s="16" t="str">
        <f t="shared" si="22"/>
        <v>--</v>
      </c>
      <c r="I259" s="25" t="str">
        <f>IFERROR(VLOOKUP(C259,#REF!,8,FALSE),"")</f>
        <v/>
      </c>
      <c r="J259" s="17">
        <v>40000</v>
      </c>
      <c r="K259" s="17">
        <v>40000</v>
      </c>
      <c r="L259" s="25" t="str">
        <f>IFERROR(VLOOKUP(C259,#REF!,11,FALSE),"")</f>
        <v/>
      </c>
      <c r="M259" s="17">
        <v>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40000</v>
      </c>
      <c r="Y259" s="16">
        <v>9.8000000000000007</v>
      </c>
      <c r="Z259" s="21" t="s">
        <v>39</v>
      </c>
      <c r="AA259" s="20">
        <v>4063</v>
      </c>
      <c r="AB259" s="17" t="s">
        <v>39</v>
      </c>
      <c r="AC259" s="22" t="s">
        <v>43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44</v>
      </c>
    </row>
    <row r="260" spans="1:35" ht="16.5" customHeight="1">
      <c r="A260">
        <v>1005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298</v>
      </c>
      <c r="D260" s="14" t="s">
        <v>156</v>
      </c>
      <c r="E260" s="15">
        <f t="shared" ref="E260:E323" si="25">IF(AA260=0,"前八週無拉料",ROUND(M260/AA260,1))</f>
        <v>3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0</v>
      </c>
      <c r="H260" s="16" t="str">
        <f t="shared" ref="H260:H323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20000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20000</v>
      </c>
      <c r="U260" s="17">
        <v>0</v>
      </c>
      <c r="V260" s="17">
        <v>0</v>
      </c>
      <c r="W260" s="17">
        <v>0</v>
      </c>
      <c r="X260" s="20">
        <v>20000</v>
      </c>
      <c r="Y260" s="16">
        <v>4.5999999999999996</v>
      </c>
      <c r="Z260" s="21" t="s">
        <v>39</v>
      </c>
      <c r="AA260" s="20">
        <v>6563</v>
      </c>
      <c r="AB260" s="17" t="s">
        <v>39</v>
      </c>
      <c r="AC260" s="22" t="s">
        <v>43</v>
      </c>
      <c r="AD260" s="23" t="str">
        <f t="shared" ref="AD260:AD323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44</v>
      </c>
    </row>
    <row r="261" spans="1:35" ht="16.5" customHeight="1">
      <c r="A261">
        <v>1006</v>
      </c>
      <c r="B261" s="12" t="str">
        <f t="shared" si="24"/>
        <v>Normal</v>
      </c>
      <c r="C261" s="13" t="s">
        <v>299</v>
      </c>
      <c r="D261" s="14" t="s">
        <v>156</v>
      </c>
      <c r="E261" s="15">
        <f t="shared" si="25"/>
        <v>6.2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25000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25000</v>
      </c>
      <c r="U261" s="17">
        <v>0</v>
      </c>
      <c r="V261" s="17">
        <v>0</v>
      </c>
      <c r="W261" s="17">
        <v>0</v>
      </c>
      <c r="X261" s="20">
        <v>25000</v>
      </c>
      <c r="Y261" s="16">
        <v>6.2</v>
      </c>
      <c r="Z261" s="21" t="s">
        <v>39</v>
      </c>
      <c r="AA261" s="20">
        <v>4063</v>
      </c>
      <c r="AB261" s="17" t="s">
        <v>39</v>
      </c>
      <c r="AC261" s="22" t="s">
        <v>43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1007</v>
      </c>
      <c r="B262" s="12" t="str">
        <f t="shared" si="24"/>
        <v>OverStock</v>
      </c>
      <c r="C262" s="13" t="s">
        <v>300</v>
      </c>
      <c r="D262" s="14" t="s">
        <v>301</v>
      </c>
      <c r="E262" s="15">
        <f t="shared" si="25"/>
        <v>13.2</v>
      </c>
      <c r="F262" s="16">
        <f t="shared" si="26"/>
        <v>9.6</v>
      </c>
      <c r="G262" s="16">
        <f t="shared" si="27"/>
        <v>9.6</v>
      </c>
      <c r="H262" s="16">
        <f t="shared" si="28"/>
        <v>7</v>
      </c>
      <c r="I262" s="25" t="str">
        <f>IFERROR(VLOOKUP(C262,#REF!,8,FALSE),"")</f>
        <v/>
      </c>
      <c r="J262" s="17">
        <v>21000</v>
      </c>
      <c r="K262" s="17">
        <v>21000</v>
      </c>
      <c r="L262" s="25" t="str">
        <f>IFERROR(VLOOKUP(C262,#REF!,11,FALSE),"")</f>
        <v/>
      </c>
      <c r="M262" s="17">
        <v>28736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9000</v>
      </c>
      <c r="U262" s="17">
        <v>9000</v>
      </c>
      <c r="V262" s="17">
        <v>10736</v>
      </c>
      <c r="W262" s="17">
        <v>0</v>
      </c>
      <c r="X262" s="20">
        <v>49736</v>
      </c>
      <c r="Y262" s="16">
        <v>27</v>
      </c>
      <c r="Z262" s="21">
        <v>19.600000000000001</v>
      </c>
      <c r="AA262" s="20">
        <v>2177</v>
      </c>
      <c r="AB262" s="17">
        <v>3002</v>
      </c>
      <c r="AC262" s="22">
        <v>1.4</v>
      </c>
      <c r="AD262" s="23">
        <f t="shared" si="29"/>
        <v>100</v>
      </c>
      <c r="AE262" s="17">
        <v>27017</v>
      </c>
      <c r="AF262" s="17">
        <v>0</v>
      </c>
      <c r="AG262" s="17">
        <v>15378</v>
      </c>
      <c r="AH262" s="17">
        <v>450</v>
      </c>
      <c r="AI262" s="14" t="s">
        <v>44</v>
      </c>
    </row>
    <row r="263" spans="1:35" ht="16.5" customHeight="1">
      <c r="A263">
        <v>1085</v>
      </c>
      <c r="B263" s="12" t="str">
        <f t="shared" si="24"/>
        <v>OverStock</v>
      </c>
      <c r="C263" s="13" t="s">
        <v>302</v>
      </c>
      <c r="D263" s="14" t="s">
        <v>301</v>
      </c>
      <c r="E263" s="15">
        <f t="shared" si="25"/>
        <v>20.9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5850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3000</v>
      </c>
      <c r="U263" s="17">
        <v>0</v>
      </c>
      <c r="V263" s="17">
        <v>2850</v>
      </c>
      <c r="W263" s="17">
        <v>0</v>
      </c>
      <c r="X263" s="20">
        <v>5850</v>
      </c>
      <c r="Y263" s="16">
        <v>20.9</v>
      </c>
      <c r="Z263" s="21" t="s">
        <v>39</v>
      </c>
      <c r="AA263" s="20">
        <v>280</v>
      </c>
      <c r="AB263" s="17" t="s">
        <v>39</v>
      </c>
      <c r="AC263" s="22" t="s">
        <v>43</v>
      </c>
      <c r="AD263" s="23" t="str">
        <f t="shared" si="29"/>
        <v>E</v>
      </c>
      <c r="AE263" s="17" t="s">
        <v>39</v>
      </c>
      <c r="AF263" s="17" t="s">
        <v>39</v>
      </c>
      <c r="AG263" s="17" t="s">
        <v>39</v>
      </c>
      <c r="AH263" s="17" t="s">
        <v>39</v>
      </c>
      <c r="AI263" s="14" t="s">
        <v>44</v>
      </c>
    </row>
    <row r="264" spans="1:35" ht="16.5" customHeight="1">
      <c r="A264">
        <v>1086</v>
      </c>
      <c r="B264" s="12" t="str">
        <f t="shared" si="24"/>
        <v>None</v>
      </c>
      <c r="C264" s="13" t="s">
        <v>303</v>
      </c>
      <c r="D264" s="14" t="s">
        <v>301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 t="s">
        <v>39</v>
      </c>
      <c r="AC264" s="22" t="s">
        <v>43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1008</v>
      </c>
      <c r="B265" s="12" t="str">
        <f t="shared" si="24"/>
        <v>Normal</v>
      </c>
      <c r="C265" s="13" t="s">
        <v>304</v>
      </c>
      <c r="D265" s="14" t="s">
        <v>301</v>
      </c>
      <c r="E265" s="15">
        <f t="shared" si="25"/>
        <v>5.0999999999999996</v>
      </c>
      <c r="F265" s="16" t="str">
        <f t="shared" si="26"/>
        <v>--</v>
      </c>
      <c r="G265" s="16">
        <f t="shared" si="27"/>
        <v>5.0999999999999996</v>
      </c>
      <c r="H265" s="16" t="str">
        <f t="shared" si="28"/>
        <v>--</v>
      </c>
      <c r="I265" s="25" t="str">
        <f>IFERROR(VLOOKUP(C265,#REF!,8,FALSE),"")</f>
        <v/>
      </c>
      <c r="J265" s="17">
        <v>9000</v>
      </c>
      <c r="K265" s="17">
        <v>9000</v>
      </c>
      <c r="L265" s="25" t="str">
        <f>IFERROR(VLOOKUP(C265,#REF!,11,FALSE),"")</f>
        <v/>
      </c>
      <c r="M265" s="17">
        <v>9000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3000</v>
      </c>
      <c r="U265" s="17">
        <v>3000</v>
      </c>
      <c r="V265" s="17">
        <v>3000</v>
      </c>
      <c r="W265" s="17">
        <v>0</v>
      </c>
      <c r="X265" s="20">
        <v>18000</v>
      </c>
      <c r="Y265" s="16">
        <v>13.6</v>
      </c>
      <c r="Z265" s="21" t="s">
        <v>39</v>
      </c>
      <c r="AA265" s="20">
        <v>1767</v>
      </c>
      <c r="AB265" s="17" t="s">
        <v>39</v>
      </c>
      <c r="AC265" s="22" t="s">
        <v>43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1079</v>
      </c>
      <c r="B266" s="12" t="str">
        <f t="shared" si="24"/>
        <v>OverStock</v>
      </c>
      <c r="C266" s="13" t="s">
        <v>305</v>
      </c>
      <c r="D266" s="14" t="s">
        <v>301</v>
      </c>
      <c r="E266" s="15">
        <f t="shared" si="25"/>
        <v>6.8</v>
      </c>
      <c r="F266" s="16" t="str">
        <f t="shared" si="26"/>
        <v>--</v>
      </c>
      <c r="G266" s="16">
        <f t="shared" si="27"/>
        <v>13.5</v>
      </c>
      <c r="H266" s="16" t="str">
        <f t="shared" si="28"/>
        <v>--</v>
      </c>
      <c r="I266" s="25" t="str">
        <f>IFERROR(VLOOKUP(C266,#REF!,8,FALSE),"")</f>
        <v/>
      </c>
      <c r="J266" s="17">
        <v>222000</v>
      </c>
      <c r="K266" s="17">
        <v>186000</v>
      </c>
      <c r="L266" s="25" t="str">
        <f>IFERROR(VLOOKUP(C266,#REF!,11,FALSE),"")</f>
        <v/>
      </c>
      <c r="M266" s="17">
        <v>110673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36000</v>
      </c>
      <c r="V266" s="17">
        <v>74673</v>
      </c>
      <c r="W266" s="17">
        <v>0</v>
      </c>
      <c r="X266" s="20">
        <v>332673</v>
      </c>
      <c r="Y266" s="16">
        <v>20.3</v>
      </c>
      <c r="Z266" s="21" t="s">
        <v>39</v>
      </c>
      <c r="AA266" s="20">
        <v>16390</v>
      </c>
      <c r="AB266" s="17" t="s">
        <v>39</v>
      </c>
      <c r="AC266" s="22" t="s">
        <v>43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  <row r="267" spans="1:35" ht="16.5" customHeight="1">
      <c r="A267">
        <v>1009</v>
      </c>
      <c r="B267" s="12" t="str">
        <f t="shared" si="24"/>
        <v>OverStock</v>
      </c>
      <c r="C267" s="13" t="s">
        <v>306</v>
      </c>
      <c r="D267" s="14" t="s">
        <v>301</v>
      </c>
      <c r="E267" s="15">
        <f t="shared" si="25"/>
        <v>16.8</v>
      </c>
      <c r="F267" s="16" t="str">
        <f t="shared" si="26"/>
        <v>--</v>
      </c>
      <c r="G267" s="16">
        <f t="shared" si="27"/>
        <v>3.3</v>
      </c>
      <c r="H267" s="16" t="str">
        <f t="shared" si="28"/>
        <v>--</v>
      </c>
      <c r="I267" s="25" t="str">
        <f>IFERROR(VLOOKUP(C267,#REF!,8,FALSE),"")</f>
        <v/>
      </c>
      <c r="J267" s="17">
        <v>9000</v>
      </c>
      <c r="K267" s="17">
        <v>9000</v>
      </c>
      <c r="L267" s="25" t="str">
        <f>IFERROR(VLOOKUP(C267,#REF!,11,FALSE),"")</f>
        <v/>
      </c>
      <c r="M267" s="17">
        <v>45454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30000</v>
      </c>
      <c r="U267" s="17">
        <v>6000</v>
      </c>
      <c r="V267" s="17">
        <v>9454</v>
      </c>
      <c r="W267" s="17">
        <v>0</v>
      </c>
      <c r="X267" s="20">
        <v>54454</v>
      </c>
      <c r="Y267" s="16">
        <v>20.100000000000001</v>
      </c>
      <c r="Z267" s="21" t="s">
        <v>39</v>
      </c>
      <c r="AA267" s="20">
        <v>2709</v>
      </c>
      <c r="AB267" s="17" t="s">
        <v>39</v>
      </c>
      <c r="AC267" s="22" t="s">
        <v>43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44</v>
      </c>
    </row>
    <row r="268" spans="1:35" ht="16.5" customHeight="1">
      <c r="A268">
        <v>5130</v>
      </c>
      <c r="B268" s="12" t="str">
        <f t="shared" si="24"/>
        <v>OverStock</v>
      </c>
      <c r="C268" s="13" t="s">
        <v>307</v>
      </c>
      <c r="D268" s="14" t="s">
        <v>301</v>
      </c>
      <c r="E268" s="15">
        <f t="shared" si="25"/>
        <v>7.5</v>
      </c>
      <c r="F268" s="16" t="str">
        <f t="shared" si="26"/>
        <v>--</v>
      </c>
      <c r="G268" s="16">
        <f t="shared" si="27"/>
        <v>15.6</v>
      </c>
      <c r="H268" s="16" t="str">
        <f t="shared" si="28"/>
        <v>--</v>
      </c>
      <c r="I268" s="25" t="str">
        <f>IFERROR(VLOOKUP(C268,#REF!,8,FALSE),"")</f>
        <v/>
      </c>
      <c r="J268" s="17">
        <v>165000</v>
      </c>
      <c r="K268" s="17">
        <v>141000</v>
      </c>
      <c r="L268" s="25" t="str">
        <f>IFERROR(VLOOKUP(C268,#REF!,11,FALSE),"")</f>
        <v/>
      </c>
      <c r="M268" s="17">
        <v>79080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6000</v>
      </c>
      <c r="U268" s="17">
        <v>15000</v>
      </c>
      <c r="V268" s="17">
        <v>58080</v>
      </c>
      <c r="W268" s="17">
        <v>0</v>
      </c>
      <c r="X268" s="20">
        <v>244080</v>
      </c>
      <c r="Y268" s="16">
        <v>23.1</v>
      </c>
      <c r="Z268" s="21" t="s">
        <v>39</v>
      </c>
      <c r="AA268" s="20">
        <v>10576</v>
      </c>
      <c r="AB268" s="17" t="s">
        <v>39</v>
      </c>
      <c r="AC268" s="22" t="s">
        <v>43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3284</v>
      </c>
      <c r="B269" s="12" t="str">
        <f t="shared" si="24"/>
        <v>OverStock</v>
      </c>
      <c r="C269" s="13" t="s">
        <v>310</v>
      </c>
      <c r="D269" s="14" t="s">
        <v>301</v>
      </c>
      <c r="E269" s="15">
        <f t="shared" si="25"/>
        <v>17.7</v>
      </c>
      <c r="F269" s="16" t="str">
        <f t="shared" si="26"/>
        <v>--</v>
      </c>
      <c r="G269" s="16">
        <f t="shared" si="27"/>
        <v>0</v>
      </c>
      <c r="H269" s="16" t="str">
        <f t="shared" si="28"/>
        <v>--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2155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2155</v>
      </c>
      <c r="W269" s="17">
        <v>0</v>
      </c>
      <c r="X269" s="20">
        <v>2155</v>
      </c>
      <c r="Y269" s="16">
        <v>17.7</v>
      </c>
      <c r="Z269" s="21" t="s">
        <v>39</v>
      </c>
      <c r="AA269" s="20">
        <v>122</v>
      </c>
      <c r="AB269" s="17" t="s">
        <v>39</v>
      </c>
      <c r="AC269" s="22" t="s">
        <v>43</v>
      </c>
      <c r="AD269" s="23" t="str">
        <f t="shared" si="29"/>
        <v>E</v>
      </c>
      <c r="AE269" s="17" t="s">
        <v>39</v>
      </c>
      <c r="AF269" s="17" t="s">
        <v>39</v>
      </c>
      <c r="AG269" s="17" t="s">
        <v>39</v>
      </c>
      <c r="AH269" s="17" t="s">
        <v>39</v>
      </c>
      <c r="AI269" s="14" t="s">
        <v>44</v>
      </c>
    </row>
    <row r="270" spans="1:35" ht="16.5" customHeight="1">
      <c r="A270">
        <v>1076</v>
      </c>
      <c r="B270" s="12" t="str">
        <f t="shared" si="24"/>
        <v>OverStock</v>
      </c>
      <c r="C270" s="13" t="s">
        <v>311</v>
      </c>
      <c r="D270" s="14" t="s">
        <v>301</v>
      </c>
      <c r="E270" s="15">
        <f t="shared" si="25"/>
        <v>7.7</v>
      </c>
      <c r="F270" s="16" t="str">
        <f t="shared" si="26"/>
        <v>--</v>
      </c>
      <c r="G270" s="16">
        <f t="shared" si="27"/>
        <v>6.8</v>
      </c>
      <c r="H270" s="16" t="str">
        <f t="shared" si="28"/>
        <v>--</v>
      </c>
      <c r="I270" s="25" t="str">
        <f>IFERROR(VLOOKUP(C270,#REF!,8,FALSE),"")</f>
        <v/>
      </c>
      <c r="J270" s="17">
        <v>6000</v>
      </c>
      <c r="K270" s="17">
        <v>6000</v>
      </c>
      <c r="L270" s="25" t="str">
        <f>IFERROR(VLOOKUP(C270,#REF!,11,FALSE),"")</f>
        <v/>
      </c>
      <c r="M270" s="17">
        <v>6776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3000</v>
      </c>
      <c r="U270" s="17">
        <v>0</v>
      </c>
      <c r="V270" s="17">
        <v>3776</v>
      </c>
      <c r="W270" s="17">
        <v>0</v>
      </c>
      <c r="X270" s="20">
        <v>12776</v>
      </c>
      <c r="Y270" s="16">
        <v>17.899999999999999</v>
      </c>
      <c r="Z270" s="21" t="s">
        <v>39</v>
      </c>
      <c r="AA270" s="20">
        <v>880</v>
      </c>
      <c r="AB270" s="17" t="s">
        <v>39</v>
      </c>
      <c r="AC270" s="22" t="s">
        <v>43</v>
      </c>
      <c r="AD270" s="23" t="str">
        <f t="shared" si="2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44</v>
      </c>
    </row>
    <row r="271" spans="1:35" ht="16.5" customHeight="1">
      <c r="A271">
        <v>1010</v>
      </c>
      <c r="B271" s="12" t="str">
        <f t="shared" si="24"/>
        <v>OverStock</v>
      </c>
      <c r="C271" s="13" t="s">
        <v>312</v>
      </c>
      <c r="D271" s="14" t="s">
        <v>301</v>
      </c>
      <c r="E271" s="15">
        <f t="shared" si="25"/>
        <v>13.2</v>
      </c>
      <c r="F271" s="16" t="str">
        <f t="shared" si="26"/>
        <v>--</v>
      </c>
      <c r="G271" s="16">
        <f t="shared" si="27"/>
        <v>4.5999999999999996</v>
      </c>
      <c r="H271" s="16" t="str">
        <f t="shared" si="28"/>
        <v>--</v>
      </c>
      <c r="I271" s="25" t="str">
        <f>IFERROR(VLOOKUP(C271,#REF!,8,FALSE),"")</f>
        <v/>
      </c>
      <c r="J271" s="17">
        <v>36000</v>
      </c>
      <c r="K271" s="17">
        <v>36000</v>
      </c>
      <c r="L271" s="25" t="str">
        <f>IFERROR(VLOOKUP(C271,#REF!,11,FALSE),"")</f>
        <v/>
      </c>
      <c r="M271" s="17">
        <v>104149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57000</v>
      </c>
      <c r="U271" s="17">
        <v>21000</v>
      </c>
      <c r="V271" s="17">
        <v>26149</v>
      </c>
      <c r="W271" s="17">
        <v>0</v>
      </c>
      <c r="X271" s="20">
        <v>140149</v>
      </c>
      <c r="Y271" s="16">
        <v>17.7</v>
      </c>
      <c r="Z271" s="21" t="s">
        <v>39</v>
      </c>
      <c r="AA271" s="20">
        <v>7900</v>
      </c>
      <c r="AB271" s="17" t="s">
        <v>39</v>
      </c>
      <c r="AC271" s="22" t="s">
        <v>43</v>
      </c>
      <c r="AD271" s="23" t="str">
        <f t="shared" si="2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44</v>
      </c>
    </row>
    <row r="272" spans="1:35" ht="16.5" customHeight="1">
      <c r="A272">
        <v>9617</v>
      </c>
      <c r="B272" s="12" t="str">
        <f t="shared" si="24"/>
        <v>None</v>
      </c>
      <c r="C272" s="13" t="s">
        <v>313</v>
      </c>
      <c r="D272" s="14" t="s">
        <v>301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0</v>
      </c>
      <c r="Y272" s="16" t="s">
        <v>39</v>
      </c>
      <c r="Z272" s="21" t="s">
        <v>39</v>
      </c>
      <c r="AA272" s="20">
        <v>0</v>
      </c>
      <c r="AB272" s="17" t="s">
        <v>39</v>
      </c>
      <c r="AC272" s="22" t="s">
        <v>43</v>
      </c>
      <c r="AD272" s="23" t="str">
        <f t="shared" si="2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44</v>
      </c>
    </row>
    <row r="273" spans="1:35" ht="16.5" customHeight="1">
      <c r="A273">
        <v>6462</v>
      </c>
      <c r="B273" s="12" t="str">
        <f t="shared" si="24"/>
        <v>Normal</v>
      </c>
      <c r="C273" s="13" t="s">
        <v>314</v>
      </c>
      <c r="D273" s="14" t="s">
        <v>301</v>
      </c>
      <c r="E273" s="15">
        <f t="shared" si="25"/>
        <v>12.5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1250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1250</v>
      </c>
      <c r="W273" s="17">
        <v>0</v>
      </c>
      <c r="X273" s="20">
        <v>1250</v>
      </c>
      <c r="Y273" s="16">
        <v>12.5</v>
      </c>
      <c r="Z273" s="21" t="s">
        <v>39</v>
      </c>
      <c r="AA273" s="20">
        <v>100</v>
      </c>
      <c r="AB273" s="17" t="s">
        <v>39</v>
      </c>
      <c r="AC273" s="22" t="s">
        <v>43</v>
      </c>
      <c r="AD273" s="23" t="str">
        <f t="shared" si="29"/>
        <v>E</v>
      </c>
      <c r="AE273" s="17" t="s">
        <v>39</v>
      </c>
      <c r="AF273" s="17" t="s">
        <v>39</v>
      </c>
      <c r="AG273" s="17" t="s">
        <v>39</v>
      </c>
      <c r="AH273" s="17" t="s">
        <v>39</v>
      </c>
      <c r="AI273" s="14" t="s">
        <v>44</v>
      </c>
    </row>
    <row r="274" spans="1:35" ht="16.5" customHeight="1">
      <c r="A274">
        <v>6451</v>
      </c>
      <c r="B274" s="12" t="str">
        <f t="shared" si="24"/>
        <v>OverStock</v>
      </c>
      <c r="C274" s="13" t="s">
        <v>315</v>
      </c>
      <c r="D274" s="14" t="s">
        <v>156</v>
      </c>
      <c r="E274" s="15">
        <f t="shared" si="25"/>
        <v>46</v>
      </c>
      <c r="F274" s="16">
        <f t="shared" si="26"/>
        <v>20.3</v>
      </c>
      <c r="G274" s="16">
        <f t="shared" si="27"/>
        <v>12</v>
      </c>
      <c r="H274" s="16">
        <f t="shared" si="28"/>
        <v>5.3</v>
      </c>
      <c r="I274" s="25" t="str">
        <f>IFERROR(VLOOKUP(C274,#REF!,8,FALSE),"")</f>
        <v/>
      </c>
      <c r="J274" s="17">
        <v>90000</v>
      </c>
      <c r="K274" s="17">
        <v>90000</v>
      </c>
      <c r="L274" s="25" t="str">
        <f>IFERROR(VLOOKUP(C274,#REF!,11,FALSE),"")</f>
        <v/>
      </c>
      <c r="M274" s="17">
        <v>344700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344700</v>
      </c>
      <c r="U274" s="17">
        <v>0</v>
      </c>
      <c r="V274" s="17">
        <v>0</v>
      </c>
      <c r="W274" s="17">
        <v>0</v>
      </c>
      <c r="X274" s="20">
        <v>434700</v>
      </c>
      <c r="Y274" s="16">
        <v>58</v>
      </c>
      <c r="Z274" s="21">
        <v>25.6</v>
      </c>
      <c r="AA274" s="20">
        <v>7500</v>
      </c>
      <c r="AB274" s="17">
        <v>16976</v>
      </c>
      <c r="AC274" s="22">
        <v>2.2999999999999998</v>
      </c>
      <c r="AD274" s="23">
        <f t="shared" si="29"/>
        <v>150</v>
      </c>
      <c r="AE274" s="17">
        <v>61874</v>
      </c>
      <c r="AF274" s="17">
        <v>62629</v>
      </c>
      <c r="AG274" s="17">
        <v>81192</v>
      </c>
      <c r="AH274" s="17">
        <v>28107</v>
      </c>
      <c r="AI274" s="14" t="s">
        <v>44</v>
      </c>
    </row>
    <row r="275" spans="1:35" ht="16.5" customHeight="1">
      <c r="A275">
        <v>9709</v>
      </c>
      <c r="B275" s="12" t="str">
        <f t="shared" si="24"/>
        <v>Normal</v>
      </c>
      <c r="C275" s="13" t="s">
        <v>316</v>
      </c>
      <c r="D275" s="14" t="s">
        <v>156</v>
      </c>
      <c r="E275" s="15">
        <f t="shared" si="25"/>
        <v>6.4</v>
      </c>
      <c r="F275" s="16" t="str">
        <f t="shared" si="26"/>
        <v>--</v>
      </c>
      <c r="G275" s="16">
        <f t="shared" si="27"/>
        <v>3.2</v>
      </c>
      <c r="H275" s="16" t="str">
        <f t="shared" si="28"/>
        <v>--</v>
      </c>
      <c r="I275" s="25" t="str">
        <f>IFERROR(VLOOKUP(C275,#REF!,8,FALSE),"")</f>
        <v/>
      </c>
      <c r="J275" s="17">
        <v>6000</v>
      </c>
      <c r="K275" s="17">
        <v>6000</v>
      </c>
      <c r="L275" s="25" t="str">
        <f>IFERROR(VLOOKUP(C275,#REF!,11,FALSE),"")</f>
        <v/>
      </c>
      <c r="M275" s="17">
        <v>12000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12000</v>
      </c>
      <c r="U275" s="17">
        <v>0</v>
      </c>
      <c r="V275" s="17">
        <v>0</v>
      </c>
      <c r="W275" s="17">
        <v>0</v>
      </c>
      <c r="X275" s="20">
        <v>18000</v>
      </c>
      <c r="Y275" s="16">
        <v>16</v>
      </c>
      <c r="Z275" s="21" t="s">
        <v>39</v>
      </c>
      <c r="AA275" s="20">
        <v>1875</v>
      </c>
      <c r="AB275" s="17" t="s">
        <v>39</v>
      </c>
      <c r="AC275" s="22" t="s">
        <v>43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6442</v>
      </c>
      <c r="B276" s="12" t="str">
        <f t="shared" si="24"/>
        <v>OverStock</v>
      </c>
      <c r="C276" s="13" t="s">
        <v>317</v>
      </c>
      <c r="D276" s="14" t="s">
        <v>156</v>
      </c>
      <c r="E276" s="15">
        <f t="shared" si="25"/>
        <v>0.5</v>
      </c>
      <c r="F276" s="16">
        <f t="shared" si="26"/>
        <v>0.3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6000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6000</v>
      </c>
      <c r="U276" s="17">
        <v>0</v>
      </c>
      <c r="V276" s="17">
        <v>0</v>
      </c>
      <c r="W276" s="17">
        <v>0</v>
      </c>
      <c r="X276" s="20">
        <v>6000</v>
      </c>
      <c r="Y276" s="16">
        <v>16.899999999999999</v>
      </c>
      <c r="Z276" s="21">
        <v>9.8000000000000007</v>
      </c>
      <c r="AA276" s="20">
        <v>12750</v>
      </c>
      <c r="AB276" s="17">
        <v>22135</v>
      </c>
      <c r="AC276" s="22">
        <v>1.7</v>
      </c>
      <c r="AD276" s="23">
        <f t="shared" si="29"/>
        <v>100</v>
      </c>
      <c r="AE276" s="17">
        <v>71117</v>
      </c>
      <c r="AF276" s="17">
        <v>98624</v>
      </c>
      <c r="AG276" s="17">
        <v>103053</v>
      </c>
      <c r="AH276" s="17">
        <v>4590</v>
      </c>
      <c r="AI276" s="14" t="s">
        <v>44</v>
      </c>
    </row>
    <row r="277" spans="1:35" ht="16.5" customHeight="1">
      <c r="A277">
        <v>6455</v>
      </c>
      <c r="B277" s="12" t="str">
        <f t="shared" si="24"/>
        <v>None</v>
      </c>
      <c r="C277" s="13" t="s">
        <v>318</v>
      </c>
      <c r="D277" s="14" t="s">
        <v>156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0</v>
      </c>
      <c r="W277" s="17">
        <v>0</v>
      </c>
      <c r="X277" s="20">
        <v>0</v>
      </c>
      <c r="Y277" s="16" t="s">
        <v>39</v>
      </c>
      <c r="Z277" s="21" t="s">
        <v>39</v>
      </c>
      <c r="AA277" s="20">
        <v>0</v>
      </c>
      <c r="AB277" s="17" t="s">
        <v>39</v>
      </c>
      <c r="AC277" s="22" t="s">
        <v>43</v>
      </c>
      <c r="AD277" s="23" t="str">
        <f t="shared" si="29"/>
        <v>E</v>
      </c>
      <c r="AE277" s="17" t="s">
        <v>39</v>
      </c>
      <c r="AF277" s="17" t="s">
        <v>39</v>
      </c>
      <c r="AG277" s="17" t="s">
        <v>39</v>
      </c>
      <c r="AH277" s="17" t="s">
        <v>39</v>
      </c>
      <c r="AI277" s="14" t="s">
        <v>44</v>
      </c>
    </row>
    <row r="278" spans="1:35" ht="16.5" customHeight="1">
      <c r="A278">
        <v>8995</v>
      </c>
      <c r="B278" s="12" t="str">
        <f t="shared" si="24"/>
        <v>Normal</v>
      </c>
      <c r="C278" s="13" t="s">
        <v>319</v>
      </c>
      <c r="D278" s="14" t="s">
        <v>156</v>
      </c>
      <c r="E278" s="15">
        <f t="shared" si="25"/>
        <v>0</v>
      </c>
      <c r="F278" s="16">
        <f t="shared" si="26"/>
        <v>0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>
        <v>0</v>
      </c>
      <c r="Z278" s="21">
        <v>0</v>
      </c>
      <c r="AA278" s="20">
        <v>1125</v>
      </c>
      <c r="AB278" s="17">
        <v>28783</v>
      </c>
      <c r="AC278" s="22">
        <v>25.6</v>
      </c>
      <c r="AD278" s="23">
        <f t="shared" si="29"/>
        <v>150</v>
      </c>
      <c r="AE278" s="17">
        <v>98189</v>
      </c>
      <c r="AF278" s="17">
        <v>106450</v>
      </c>
      <c r="AG278" s="17">
        <v>132545</v>
      </c>
      <c r="AH278" s="17">
        <v>20731</v>
      </c>
      <c r="AI278" s="14" t="s">
        <v>44</v>
      </c>
    </row>
    <row r="279" spans="1:35" ht="16.5" customHeight="1">
      <c r="A279">
        <v>9711</v>
      </c>
      <c r="B279" s="12" t="str">
        <f t="shared" si="24"/>
        <v>OverStock</v>
      </c>
      <c r="C279" s="13" t="s">
        <v>320</v>
      </c>
      <c r="D279" s="14" t="s">
        <v>156</v>
      </c>
      <c r="E279" s="15">
        <f t="shared" si="25"/>
        <v>0</v>
      </c>
      <c r="F279" s="16" t="str">
        <f t="shared" si="26"/>
        <v>--</v>
      </c>
      <c r="G279" s="16">
        <f t="shared" si="27"/>
        <v>48</v>
      </c>
      <c r="H279" s="16" t="str">
        <f t="shared" si="28"/>
        <v>--</v>
      </c>
      <c r="I279" s="25" t="str">
        <f>IFERROR(VLOOKUP(C279,#REF!,8,FALSE),"")</f>
        <v/>
      </c>
      <c r="J279" s="17">
        <v>18000</v>
      </c>
      <c r="K279" s="17">
        <v>18000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18000</v>
      </c>
      <c r="Y279" s="16">
        <v>48</v>
      </c>
      <c r="Z279" s="21" t="s">
        <v>39</v>
      </c>
      <c r="AA279" s="20">
        <v>375</v>
      </c>
      <c r="AB279" s="17" t="s">
        <v>39</v>
      </c>
      <c r="AC279" s="22" t="s">
        <v>43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8185</v>
      </c>
      <c r="B280" s="12" t="str">
        <f t="shared" si="24"/>
        <v>OverStock</v>
      </c>
      <c r="C280" s="13" t="s">
        <v>321</v>
      </c>
      <c r="D280" s="14" t="s">
        <v>156</v>
      </c>
      <c r="E280" s="15">
        <f t="shared" si="25"/>
        <v>5.3</v>
      </c>
      <c r="F280" s="16" t="str">
        <f t="shared" si="26"/>
        <v>--</v>
      </c>
      <c r="G280" s="16">
        <f t="shared" si="27"/>
        <v>13.3</v>
      </c>
      <c r="H280" s="16" t="str">
        <f t="shared" si="28"/>
        <v>--</v>
      </c>
      <c r="I280" s="25" t="str">
        <f>IFERROR(VLOOKUP(C280,#REF!,8,FALSE),"")</f>
        <v/>
      </c>
      <c r="J280" s="17">
        <v>15000</v>
      </c>
      <c r="K280" s="17">
        <v>15000</v>
      </c>
      <c r="L280" s="25" t="str">
        <f>IFERROR(VLOOKUP(C280,#REF!,11,FALSE),"")</f>
        <v/>
      </c>
      <c r="M280" s="17">
        <v>6000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6000</v>
      </c>
      <c r="U280" s="17">
        <v>0</v>
      </c>
      <c r="V280" s="17">
        <v>0</v>
      </c>
      <c r="W280" s="17">
        <v>0</v>
      </c>
      <c r="X280" s="20">
        <v>21000</v>
      </c>
      <c r="Y280" s="16">
        <v>18.7</v>
      </c>
      <c r="Z280" s="21" t="s">
        <v>39</v>
      </c>
      <c r="AA280" s="20">
        <v>1125</v>
      </c>
      <c r="AB280" s="17" t="s">
        <v>39</v>
      </c>
      <c r="AC280" s="22" t="s">
        <v>43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9710</v>
      </c>
      <c r="B281" s="12" t="str">
        <f t="shared" si="24"/>
        <v>None</v>
      </c>
      <c r="C281" s="13" t="s">
        <v>322</v>
      </c>
      <c r="D281" s="14" t="s">
        <v>139</v>
      </c>
      <c r="E281" s="15" t="str">
        <f t="shared" si="25"/>
        <v>前八週無拉料</v>
      </c>
      <c r="F281" s="16" t="str">
        <f t="shared" si="26"/>
        <v>--</v>
      </c>
      <c r="G281" s="16" t="str">
        <f t="shared" si="27"/>
        <v>--</v>
      </c>
      <c r="H281" s="16" t="str">
        <f t="shared" si="28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0</v>
      </c>
      <c r="W281" s="17">
        <v>0</v>
      </c>
      <c r="X281" s="20">
        <v>0</v>
      </c>
      <c r="Y281" s="16" t="s">
        <v>39</v>
      </c>
      <c r="Z281" s="21" t="s">
        <v>39</v>
      </c>
      <c r="AA281" s="20">
        <v>0</v>
      </c>
      <c r="AB281" s="17">
        <v>0</v>
      </c>
      <c r="AC281" s="22" t="s">
        <v>43</v>
      </c>
      <c r="AD281" s="23" t="str">
        <f t="shared" si="29"/>
        <v>E</v>
      </c>
      <c r="AE281" s="17">
        <v>0</v>
      </c>
      <c r="AF281" s="17">
        <v>0</v>
      </c>
      <c r="AG281" s="17">
        <v>160</v>
      </c>
      <c r="AH281" s="17">
        <v>80</v>
      </c>
      <c r="AI281" s="14" t="s">
        <v>44</v>
      </c>
    </row>
    <row r="282" spans="1:35" ht="16.5" customHeight="1">
      <c r="A282">
        <v>8186</v>
      </c>
      <c r="B282" s="12" t="str">
        <f t="shared" si="24"/>
        <v>Normal</v>
      </c>
      <c r="C282" s="13" t="s">
        <v>323</v>
      </c>
      <c r="D282" s="14" t="s">
        <v>139</v>
      </c>
      <c r="E282" s="15">
        <f t="shared" si="25"/>
        <v>4.5999999999999996</v>
      </c>
      <c r="F282" s="16">
        <f t="shared" si="26"/>
        <v>8</v>
      </c>
      <c r="G282" s="16">
        <f t="shared" si="27"/>
        <v>1.8</v>
      </c>
      <c r="H282" s="16">
        <f t="shared" si="28"/>
        <v>3.1</v>
      </c>
      <c r="I282" s="25" t="str">
        <f>IFERROR(VLOOKUP(C282,#REF!,8,FALSE),"")</f>
        <v/>
      </c>
      <c r="J282" s="17">
        <v>15000</v>
      </c>
      <c r="K282" s="17">
        <v>15000</v>
      </c>
      <c r="L282" s="25" t="str">
        <f>IFERROR(VLOOKUP(C282,#REF!,11,FALSE),"")</f>
        <v/>
      </c>
      <c r="M282" s="17">
        <v>38230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21000</v>
      </c>
      <c r="U282" s="17">
        <v>0</v>
      </c>
      <c r="V282" s="17">
        <v>17230</v>
      </c>
      <c r="W282" s="17">
        <v>0</v>
      </c>
      <c r="X282" s="20">
        <v>53230</v>
      </c>
      <c r="Y282" s="16">
        <v>6.5</v>
      </c>
      <c r="Z282" s="21">
        <v>11.1</v>
      </c>
      <c r="AA282" s="20">
        <v>8231</v>
      </c>
      <c r="AB282" s="17">
        <v>4797</v>
      </c>
      <c r="AC282" s="22">
        <v>0.6</v>
      </c>
      <c r="AD282" s="23">
        <f t="shared" si="29"/>
        <v>100</v>
      </c>
      <c r="AE282" s="17">
        <v>14047</v>
      </c>
      <c r="AF282" s="17">
        <v>10720</v>
      </c>
      <c r="AG282" s="17">
        <v>8310</v>
      </c>
      <c r="AH282" s="17">
        <v>24810</v>
      </c>
      <c r="AI282" s="14" t="s">
        <v>44</v>
      </c>
    </row>
    <row r="283" spans="1:35" ht="16.5" customHeight="1">
      <c r="A283">
        <v>8776</v>
      </c>
      <c r="B283" s="12" t="str">
        <f t="shared" si="24"/>
        <v>Normal</v>
      </c>
      <c r="C283" s="13" t="s">
        <v>324</v>
      </c>
      <c r="D283" s="14" t="s">
        <v>139</v>
      </c>
      <c r="E283" s="15">
        <f t="shared" si="25"/>
        <v>6.7</v>
      </c>
      <c r="F283" s="16">
        <f t="shared" si="26"/>
        <v>11.6</v>
      </c>
      <c r="G283" s="16">
        <f t="shared" si="27"/>
        <v>2.8</v>
      </c>
      <c r="H283" s="16">
        <f t="shared" si="28"/>
        <v>4.8</v>
      </c>
      <c r="I283" s="25" t="str">
        <f>IFERROR(VLOOKUP(C283,#REF!,8,FALSE),"")</f>
        <v/>
      </c>
      <c r="J283" s="17">
        <v>70000</v>
      </c>
      <c r="K283" s="17">
        <v>70000</v>
      </c>
      <c r="L283" s="25" t="str">
        <f>IFERROR(VLOOKUP(C283,#REF!,11,FALSE),"")</f>
        <v/>
      </c>
      <c r="M283" s="17">
        <v>167799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115000</v>
      </c>
      <c r="U283" s="17">
        <v>0</v>
      </c>
      <c r="V283" s="17">
        <v>52799</v>
      </c>
      <c r="W283" s="17">
        <v>0</v>
      </c>
      <c r="X283" s="20">
        <v>237799</v>
      </c>
      <c r="Y283" s="16">
        <v>11.3</v>
      </c>
      <c r="Z283" s="21">
        <v>19.5</v>
      </c>
      <c r="AA283" s="20">
        <v>24937</v>
      </c>
      <c r="AB283" s="17">
        <v>14521</v>
      </c>
      <c r="AC283" s="22">
        <v>0.6</v>
      </c>
      <c r="AD283" s="23">
        <f t="shared" si="29"/>
        <v>100</v>
      </c>
      <c r="AE283" s="17">
        <v>43325</v>
      </c>
      <c r="AF283" s="17">
        <v>32160</v>
      </c>
      <c r="AG283" s="17">
        <v>28570</v>
      </c>
      <c r="AH283" s="17">
        <v>74430</v>
      </c>
      <c r="AI283" s="14" t="s">
        <v>44</v>
      </c>
    </row>
    <row r="284" spans="1:35" ht="16.5" customHeight="1">
      <c r="A284">
        <v>3303</v>
      </c>
      <c r="B284" s="12" t="str">
        <f t="shared" si="24"/>
        <v>FCST</v>
      </c>
      <c r="C284" s="13" t="s">
        <v>325</v>
      </c>
      <c r="D284" s="14" t="s">
        <v>139</v>
      </c>
      <c r="E284" s="15" t="str">
        <f t="shared" si="25"/>
        <v>前八週無拉料</v>
      </c>
      <c r="F284" s="16">
        <f t="shared" si="26"/>
        <v>0</v>
      </c>
      <c r="G284" s="16" t="str">
        <f t="shared" si="27"/>
        <v>--</v>
      </c>
      <c r="H284" s="16">
        <f t="shared" si="28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0</v>
      </c>
      <c r="U284" s="17">
        <v>0</v>
      </c>
      <c r="V284" s="17">
        <v>0</v>
      </c>
      <c r="W284" s="17">
        <v>0</v>
      </c>
      <c r="X284" s="20">
        <v>0</v>
      </c>
      <c r="Y284" s="16" t="s">
        <v>39</v>
      </c>
      <c r="Z284" s="21">
        <v>0</v>
      </c>
      <c r="AA284" s="20">
        <v>0</v>
      </c>
      <c r="AB284" s="17">
        <v>20</v>
      </c>
      <c r="AC284" s="22" t="s">
        <v>55</v>
      </c>
      <c r="AD284" s="23" t="str">
        <f t="shared" si="29"/>
        <v>F</v>
      </c>
      <c r="AE284" s="17">
        <v>113</v>
      </c>
      <c r="AF284" s="17">
        <v>67</v>
      </c>
      <c r="AG284" s="17">
        <v>600</v>
      </c>
      <c r="AH284" s="17">
        <v>1200</v>
      </c>
      <c r="AI284" s="14" t="s">
        <v>44</v>
      </c>
    </row>
    <row r="285" spans="1:35" ht="16.5" customHeight="1">
      <c r="A285">
        <v>8183</v>
      </c>
      <c r="B285" s="12" t="str">
        <f t="shared" si="24"/>
        <v>OverStock</v>
      </c>
      <c r="C285" s="13" t="s">
        <v>326</v>
      </c>
      <c r="D285" s="14" t="s">
        <v>139</v>
      </c>
      <c r="E285" s="15">
        <f t="shared" si="25"/>
        <v>72.400000000000006</v>
      </c>
      <c r="F285" s="16">
        <f t="shared" si="26"/>
        <v>18.899999999999999</v>
      </c>
      <c r="G285" s="16">
        <f t="shared" si="27"/>
        <v>0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4055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3000</v>
      </c>
      <c r="U285" s="17">
        <v>0</v>
      </c>
      <c r="V285" s="17">
        <v>1055</v>
      </c>
      <c r="W285" s="17">
        <v>0</v>
      </c>
      <c r="X285" s="20">
        <v>4055</v>
      </c>
      <c r="Y285" s="16">
        <v>72.400000000000006</v>
      </c>
      <c r="Z285" s="21">
        <v>18.899999999999999</v>
      </c>
      <c r="AA285" s="20">
        <v>56</v>
      </c>
      <c r="AB285" s="17">
        <v>214</v>
      </c>
      <c r="AC285" s="22">
        <v>3.8</v>
      </c>
      <c r="AD285" s="23">
        <f t="shared" si="29"/>
        <v>150</v>
      </c>
      <c r="AE285" s="17">
        <v>144</v>
      </c>
      <c r="AF285" s="17">
        <v>760</v>
      </c>
      <c r="AG285" s="17">
        <v>700</v>
      </c>
      <c r="AH285" s="17">
        <v>500</v>
      </c>
      <c r="AI285" s="14" t="s">
        <v>44</v>
      </c>
    </row>
    <row r="286" spans="1:35" ht="16.5" customHeight="1">
      <c r="A286">
        <v>8464</v>
      </c>
      <c r="B286" s="12" t="str">
        <f t="shared" si="24"/>
        <v>Normal</v>
      </c>
      <c r="C286" s="13" t="s">
        <v>327</v>
      </c>
      <c r="D286" s="14" t="s">
        <v>139</v>
      </c>
      <c r="E286" s="15">
        <f t="shared" si="25"/>
        <v>5</v>
      </c>
      <c r="F286" s="16">
        <f t="shared" si="26"/>
        <v>4.4000000000000004</v>
      </c>
      <c r="G286" s="16">
        <f t="shared" si="27"/>
        <v>5.9</v>
      </c>
      <c r="H286" s="16">
        <f t="shared" si="28"/>
        <v>5.2</v>
      </c>
      <c r="I286" s="25" t="str">
        <f>IFERROR(VLOOKUP(C286,#REF!,8,FALSE),"")</f>
        <v/>
      </c>
      <c r="J286" s="17">
        <v>10500</v>
      </c>
      <c r="K286" s="17">
        <v>10500</v>
      </c>
      <c r="L286" s="25" t="str">
        <f>IFERROR(VLOOKUP(C286,#REF!,11,FALSE),"")</f>
        <v/>
      </c>
      <c r="M286" s="17">
        <v>8881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376</v>
      </c>
      <c r="U286" s="17">
        <v>0</v>
      </c>
      <c r="V286" s="17">
        <v>8505</v>
      </c>
      <c r="W286" s="17">
        <v>0</v>
      </c>
      <c r="X286" s="20">
        <v>19381</v>
      </c>
      <c r="Y286" s="16">
        <v>10.9</v>
      </c>
      <c r="Z286" s="21">
        <v>9.6</v>
      </c>
      <c r="AA286" s="20">
        <v>1771</v>
      </c>
      <c r="AB286" s="17">
        <v>2020</v>
      </c>
      <c r="AC286" s="22">
        <v>1.1000000000000001</v>
      </c>
      <c r="AD286" s="23">
        <f t="shared" si="29"/>
        <v>100</v>
      </c>
      <c r="AE286" s="17">
        <v>8080</v>
      </c>
      <c r="AF286" s="17">
        <v>6070</v>
      </c>
      <c r="AG286" s="17">
        <v>10100</v>
      </c>
      <c r="AH286" s="17">
        <v>6060</v>
      </c>
      <c r="AI286" s="14" t="s">
        <v>44</v>
      </c>
    </row>
    <row r="287" spans="1:35" ht="16.5" customHeight="1">
      <c r="A287">
        <v>6443</v>
      </c>
      <c r="B287" s="12" t="str">
        <f t="shared" si="24"/>
        <v>FCST</v>
      </c>
      <c r="C287" s="13" t="s">
        <v>328</v>
      </c>
      <c r="D287" s="14" t="s">
        <v>139</v>
      </c>
      <c r="E287" s="15" t="str">
        <f t="shared" si="25"/>
        <v>前八週無拉料</v>
      </c>
      <c r="F287" s="16">
        <f t="shared" si="26"/>
        <v>1.1000000000000001</v>
      </c>
      <c r="G287" s="16" t="str">
        <f t="shared" si="27"/>
        <v>--</v>
      </c>
      <c r="H287" s="16">
        <f t="shared" si="28"/>
        <v>0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3000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3000</v>
      </c>
      <c r="U287" s="17">
        <v>0</v>
      </c>
      <c r="V287" s="17">
        <v>0</v>
      </c>
      <c r="W287" s="17">
        <v>0</v>
      </c>
      <c r="X287" s="20">
        <v>3000</v>
      </c>
      <c r="Y287" s="16" t="s">
        <v>39</v>
      </c>
      <c r="Z287" s="21">
        <v>1.1000000000000001</v>
      </c>
      <c r="AA287" s="20">
        <v>0</v>
      </c>
      <c r="AB287" s="17">
        <v>2722</v>
      </c>
      <c r="AC287" s="22" t="s">
        <v>55</v>
      </c>
      <c r="AD287" s="23" t="str">
        <f t="shared" si="29"/>
        <v>F</v>
      </c>
      <c r="AE287" s="17">
        <v>0</v>
      </c>
      <c r="AF287" s="17">
        <v>24500</v>
      </c>
      <c r="AG287" s="17">
        <v>62600</v>
      </c>
      <c r="AH287" s="17">
        <v>0</v>
      </c>
      <c r="AI287" s="14" t="s">
        <v>44</v>
      </c>
    </row>
    <row r="288" spans="1:35" ht="16.5" customHeight="1">
      <c r="A288">
        <v>6458</v>
      </c>
      <c r="B288" s="12" t="str">
        <f t="shared" si="24"/>
        <v>FCST</v>
      </c>
      <c r="C288" s="13" t="s">
        <v>329</v>
      </c>
      <c r="D288" s="14" t="s">
        <v>139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0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0</v>
      </c>
      <c r="Y288" s="16" t="s">
        <v>39</v>
      </c>
      <c r="Z288" s="21">
        <v>0</v>
      </c>
      <c r="AA288" s="20">
        <v>0</v>
      </c>
      <c r="AB288" s="17">
        <v>20</v>
      </c>
      <c r="AC288" s="22" t="s">
        <v>55</v>
      </c>
      <c r="AD288" s="23" t="str">
        <f t="shared" si="29"/>
        <v>F</v>
      </c>
      <c r="AE288" s="17">
        <v>113</v>
      </c>
      <c r="AF288" s="17">
        <v>67</v>
      </c>
      <c r="AG288" s="17">
        <v>600</v>
      </c>
      <c r="AH288" s="17">
        <v>1200</v>
      </c>
      <c r="AI288" s="14" t="s">
        <v>44</v>
      </c>
    </row>
    <row r="289" spans="1:35" ht="16.5" customHeight="1">
      <c r="A289">
        <v>6438</v>
      </c>
      <c r="B289" s="12" t="str">
        <f t="shared" si="24"/>
        <v>None</v>
      </c>
      <c r="C289" s="13" t="s">
        <v>331</v>
      </c>
      <c r="D289" s="14" t="s">
        <v>139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0</v>
      </c>
      <c r="Y289" s="16" t="s">
        <v>39</v>
      </c>
      <c r="Z289" s="21" t="s">
        <v>39</v>
      </c>
      <c r="AA289" s="20">
        <v>0</v>
      </c>
      <c r="AB289" s="17" t="s">
        <v>39</v>
      </c>
      <c r="AC289" s="22" t="s">
        <v>43</v>
      </c>
      <c r="AD289" s="23" t="str">
        <f t="shared" si="29"/>
        <v>E</v>
      </c>
      <c r="AE289" s="17" t="s">
        <v>39</v>
      </c>
      <c r="AF289" s="17" t="s">
        <v>39</v>
      </c>
      <c r="AG289" s="17" t="s">
        <v>39</v>
      </c>
      <c r="AH289" s="17" t="s">
        <v>39</v>
      </c>
      <c r="AI289" s="14" t="s">
        <v>44</v>
      </c>
    </row>
    <row r="290" spans="1:35" ht="16.5" customHeight="1">
      <c r="A290">
        <v>6446</v>
      </c>
      <c r="B290" s="12" t="str">
        <f t="shared" si="24"/>
        <v>None</v>
      </c>
      <c r="C290" s="13" t="s">
        <v>333</v>
      </c>
      <c r="D290" s="14" t="s">
        <v>139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0</v>
      </c>
      <c r="Y290" s="16" t="s">
        <v>39</v>
      </c>
      <c r="Z290" s="21" t="s">
        <v>39</v>
      </c>
      <c r="AA290" s="20">
        <v>0</v>
      </c>
      <c r="AB290" s="17" t="s">
        <v>39</v>
      </c>
      <c r="AC290" s="22" t="s">
        <v>43</v>
      </c>
      <c r="AD290" s="23" t="str">
        <f t="shared" si="29"/>
        <v>E</v>
      </c>
      <c r="AE290" s="17" t="s">
        <v>39</v>
      </c>
      <c r="AF290" s="17" t="s">
        <v>39</v>
      </c>
      <c r="AG290" s="17" t="s">
        <v>39</v>
      </c>
      <c r="AH290" s="17" t="s">
        <v>39</v>
      </c>
      <c r="AI290" s="14" t="s">
        <v>44</v>
      </c>
    </row>
    <row r="291" spans="1:35" ht="16.5" customHeight="1">
      <c r="A291">
        <v>8761</v>
      </c>
      <c r="B291" s="12" t="str">
        <f t="shared" si="24"/>
        <v>None</v>
      </c>
      <c r="C291" s="13" t="s">
        <v>335</v>
      </c>
      <c r="D291" s="14" t="s">
        <v>139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0</v>
      </c>
      <c r="Y291" s="16" t="s">
        <v>39</v>
      </c>
      <c r="Z291" s="21" t="s">
        <v>39</v>
      </c>
      <c r="AA291" s="20">
        <v>0</v>
      </c>
      <c r="AB291" s="17" t="s">
        <v>39</v>
      </c>
      <c r="AC291" s="22" t="s">
        <v>43</v>
      </c>
      <c r="AD291" s="23" t="str">
        <f t="shared" si="29"/>
        <v>E</v>
      </c>
      <c r="AE291" s="17" t="s">
        <v>39</v>
      </c>
      <c r="AF291" s="17" t="s">
        <v>39</v>
      </c>
      <c r="AG291" s="17" t="s">
        <v>39</v>
      </c>
      <c r="AH291" s="17" t="s">
        <v>39</v>
      </c>
      <c r="AI291" s="14" t="s">
        <v>44</v>
      </c>
    </row>
    <row r="292" spans="1:35" ht="16.5" customHeight="1">
      <c r="A292">
        <v>8940</v>
      </c>
      <c r="B292" s="12" t="str">
        <f t="shared" si="24"/>
        <v>ZeroZero</v>
      </c>
      <c r="C292" s="13" t="s">
        <v>336</v>
      </c>
      <c r="D292" s="14" t="s">
        <v>139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25" t="str">
        <f>IFERROR(VLOOKUP(C292,#REF!,8,FALSE),"")</f>
        <v/>
      </c>
      <c r="J292" s="17">
        <v>2500</v>
      </c>
      <c r="K292" s="17">
        <v>2500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2500</v>
      </c>
      <c r="Y292" s="16" t="s">
        <v>39</v>
      </c>
      <c r="Z292" s="21" t="s">
        <v>39</v>
      </c>
      <c r="AA292" s="20">
        <v>0</v>
      </c>
      <c r="AB292" s="17" t="s">
        <v>39</v>
      </c>
      <c r="AC292" s="22" t="s">
        <v>43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1011</v>
      </c>
      <c r="B293" s="12" t="str">
        <f t="shared" si="24"/>
        <v>None</v>
      </c>
      <c r="C293" s="13" t="s">
        <v>337</v>
      </c>
      <c r="D293" s="14" t="s">
        <v>139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0</v>
      </c>
      <c r="Y293" s="16" t="s">
        <v>39</v>
      </c>
      <c r="Z293" s="21" t="s">
        <v>39</v>
      </c>
      <c r="AA293" s="20">
        <v>0</v>
      </c>
      <c r="AB293" s="17">
        <v>0</v>
      </c>
      <c r="AC293" s="22" t="s">
        <v>43</v>
      </c>
      <c r="AD293" s="23" t="str">
        <f t="shared" si="29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44</v>
      </c>
    </row>
    <row r="294" spans="1:35" ht="16.5" customHeight="1">
      <c r="A294">
        <v>1159</v>
      </c>
      <c r="B294" s="12" t="str">
        <f t="shared" si="24"/>
        <v>FCST</v>
      </c>
      <c r="C294" s="13" t="s">
        <v>338</v>
      </c>
      <c r="D294" s="14" t="s">
        <v>139</v>
      </c>
      <c r="E294" s="15" t="str">
        <f t="shared" si="25"/>
        <v>前八週無拉料</v>
      </c>
      <c r="F294" s="16">
        <f t="shared" si="26"/>
        <v>25.9</v>
      </c>
      <c r="G294" s="16" t="str">
        <f t="shared" si="27"/>
        <v>--</v>
      </c>
      <c r="H294" s="16">
        <f t="shared" si="28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1554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1543</v>
      </c>
      <c r="U294" s="17">
        <v>0</v>
      </c>
      <c r="V294" s="17">
        <v>11</v>
      </c>
      <c r="W294" s="17">
        <v>0</v>
      </c>
      <c r="X294" s="20">
        <v>1554</v>
      </c>
      <c r="Y294" s="16" t="s">
        <v>39</v>
      </c>
      <c r="Z294" s="21">
        <v>25.9</v>
      </c>
      <c r="AA294" s="20">
        <v>0</v>
      </c>
      <c r="AB294" s="17">
        <v>60</v>
      </c>
      <c r="AC294" s="22" t="s">
        <v>55</v>
      </c>
      <c r="AD294" s="23" t="str">
        <f t="shared" si="29"/>
        <v>F</v>
      </c>
      <c r="AE294" s="17">
        <v>185</v>
      </c>
      <c r="AF294" s="17">
        <v>181</v>
      </c>
      <c r="AG294" s="17">
        <v>307</v>
      </c>
      <c r="AH294" s="17">
        <v>201</v>
      </c>
      <c r="AI294" s="14" t="s">
        <v>44</v>
      </c>
    </row>
    <row r="295" spans="1:35" ht="16.5" customHeight="1">
      <c r="A295">
        <v>2911</v>
      </c>
      <c r="B295" s="12" t="str">
        <f t="shared" si="24"/>
        <v>OverStock</v>
      </c>
      <c r="C295" s="13" t="s">
        <v>339</v>
      </c>
      <c r="D295" s="14" t="s">
        <v>139</v>
      </c>
      <c r="E295" s="15">
        <f t="shared" si="25"/>
        <v>10.7</v>
      </c>
      <c r="F295" s="16">
        <f t="shared" si="26"/>
        <v>19.100000000000001</v>
      </c>
      <c r="G295" s="16">
        <f t="shared" si="27"/>
        <v>6.4</v>
      </c>
      <c r="H295" s="16">
        <f t="shared" si="28"/>
        <v>11.4</v>
      </c>
      <c r="I295" s="25" t="str">
        <f>IFERROR(VLOOKUP(C295,#REF!,8,FALSE),"")</f>
        <v/>
      </c>
      <c r="J295" s="17">
        <v>10000</v>
      </c>
      <c r="K295" s="17">
        <v>10000</v>
      </c>
      <c r="L295" s="25" t="str">
        <f>IFERROR(VLOOKUP(C295,#REF!,11,FALSE),"")</f>
        <v/>
      </c>
      <c r="M295" s="17">
        <v>16726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2500</v>
      </c>
      <c r="U295" s="17">
        <v>0</v>
      </c>
      <c r="V295" s="17">
        <v>14226</v>
      </c>
      <c r="W295" s="17">
        <v>0</v>
      </c>
      <c r="X295" s="20">
        <v>26726</v>
      </c>
      <c r="Y295" s="16">
        <v>17.100000000000001</v>
      </c>
      <c r="Z295" s="21">
        <v>30.5</v>
      </c>
      <c r="AA295" s="20">
        <v>1563</v>
      </c>
      <c r="AB295" s="17">
        <v>875</v>
      </c>
      <c r="AC295" s="22">
        <v>0.6</v>
      </c>
      <c r="AD295" s="23">
        <f t="shared" si="29"/>
        <v>100</v>
      </c>
      <c r="AE295" s="17">
        <v>2164</v>
      </c>
      <c r="AF295" s="17">
        <v>3878</v>
      </c>
      <c r="AG295" s="17">
        <v>3961</v>
      </c>
      <c r="AH295" s="17">
        <v>3078</v>
      </c>
      <c r="AI295" s="14" t="s">
        <v>44</v>
      </c>
    </row>
    <row r="296" spans="1:35" ht="16.5" customHeight="1">
      <c r="A296">
        <v>5027</v>
      </c>
      <c r="B296" s="12" t="str">
        <f t="shared" si="24"/>
        <v>Normal</v>
      </c>
      <c r="C296" s="13" t="s">
        <v>340</v>
      </c>
      <c r="D296" s="14" t="s">
        <v>139</v>
      </c>
      <c r="E296" s="15">
        <f t="shared" si="25"/>
        <v>3.7</v>
      </c>
      <c r="F296" s="16" t="str">
        <f t="shared" si="26"/>
        <v>--</v>
      </c>
      <c r="G296" s="16">
        <f t="shared" si="27"/>
        <v>6</v>
      </c>
      <c r="H296" s="16" t="str">
        <f t="shared" si="28"/>
        <v>--</v>
      </c>
      <c r="I296" s="25" t="str">
        <f>IFERROR(VLOOKUP(C296,#REF!,8,FALSE),"")</f>
        <v/>
      </c>
      <c r="J296" s="17">
        <v>100500</v>
      </c>
      <c r="K296" s="17">
        <v>100500</v>
      </c>
      <c r="L296" s="25" t="str">
        <f>IFERROR(VLOOKUP(C296,#REF!,11,FALSE),"")</f>
        <v/>
      </c>
      <c r="M296" s="17">
        <v>62183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36000</v>
      </c>
      <c r="U296" s="17">
        <v>0</v>
      </c>
      <c r="V296" s="17">
        <v>26183</v>
      </c>
      <c r="W296" s="17">
        <v>0</v>
      </c>
      <c r="X296" s="20">
        <v>162683</v>
      </c>
      <c r="Y296" s="16">
        <v>9.8000000000000007</v>
      </c>
      <c r="Z296" s="21" t="s">
        <v>39</v>
      </c>
      <c r="AA296" s="20">
        <v>16676</v>
      </c>
      <c r="AB296" s="17" t="s">
        <v>39</v>
      </c>
      <c r="AC296" s="22" t="s">
        <v>43</v>
      </c>
      <c r="AD296" s="23" t="str">
        <f t="shared" si="29"/>
        <v>E</v>
      </c>
      <c r="AE296" s="17" t="s">
        <v>39</v>
      </c>
      <c r="AF296" s="17" t="s">
        <v>39</v>
      </c>
      <c r="AG296" s="17" t="s">
        <v>39</v>
      </c>
      <c r="AH296" s="17" t="s">
        <v>39</v>
      </c>
      <c r="AI296" s="14" t="s">
        <v>44</v>
      </c>
    </row>
    <row r="297" spans="1:35" ht="16.5" customHeight="1">
      <c r="A297">
        <v>1071</v>
      </c>
      <c r="B297" s="12" t="str">
        <f t="shared" si="24"/>
        <v>OverStock</v>
      </c>
      <c r="C297" s="13" t="s">
        <v>341</v>
      </c>
      <c r="D297" s="14" t="s">
        <v>342</v>
      </c>
      <c r="E297" s="15">
        <f t="shared" si="25"/>
        <v>0</v>
      </c>
      <c r="F297" s="16">
        <f t="shared" si="26"/>
        <v>0</v>
      </c>
      <c r="G297" s="16">
        <f t="shared" si="27"/>
        <v>33.799999999999997</v>
      </c>
      <c r="H297" s="16">
        <f t="shared" si="28"/>
        <v>14.6</v>
      </c>
      <c r="I297" s="25" t="str">
        <f>IFERROR(VLOOKUP(C297,#REF!,8,FALSE),"")</f>
        <v/>
      </c>
      <c r="J297" s="17">
        <v>621000</v>
      </c>
      <c r="K297" s="17">
        <v>411000</v>
      </c>
      <c r="L297" s="25" t="str">
        <f>IFERROR(VLOOKUP(C297,#REF!,11,FALSE),"")</f>
        <v/>
      </c>
      <c r="M297" s="17">
        <v>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621000</v>
      </c>
      <c r="Y297" s="16">
        <v>38.700000000000003</v>
      </c>
      <c r="Z297" s="21">
        <v>16.7</v>
      </c>
      <c r="AA297" s="20">
        <v>18375</v>
      </c>
      <c r="AB297" s="17">
        <v>42671</v>
      </c>
      <c r="AC297" s="22">
        <v>2.2999999999999998</v>
      </c>
      <c r="AD297" s="23">
        <f t="shared" si="29"/>
        <v>150</v>
      </c>
      <c r="AE297" s="17">
        <v>115239</v>
      </c>
      <c r="AF297" s="17">
        <v>175201</v>
      </c>
      <c r="AG297" s="17">
        <v>139450</v>
      </c>
      <c r="AH297" s="17">
        <v>65800</v>
      </c>
      <c r="AI297" s="14" t="s">
        <v>44</v>
      </c>
    </row>
    <row r="298" spans="1:35" ht="16.5" customHeight="1">
      <c r="A298">
        <v>1012</v>
      </c>
      <c r="B298" s="12" t="str">
        <f t="shared" si="24"/>
        <v>Normal</v>
      </c>
      <c r="C298" s="13" t="s">
        <v>343</v>
      </c>
      <c r="D298" s="14" t="s">
        <v>342</v>
      </c>
      <c r="E298" s="15">
        <f t="shared" si="25"/>
        <v>0</v>
      </c>
      <c r="F298" s="16">
        <f t="shared" si="26"/>
        <v>0</v>
      </c>
      <c r="G298" s="16">
        <f t="shared" si="27"/>
        <v>0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0</v>
      </c>
      <c r="W298" s="17">
        <v>0</v>
      </c>
      <c r="X298" s="20">
        <v>0</v>
      </c>
      <c r="Y298" s="16">
        <v>0</v>
      </c>
      <c r="Z298" s="21">
        <v>0</v>
      </c>
      <c r="AA298" s="20">
        <v>375</v>
      </c>
      <c r="AB298" s="17">
        <v>97</v>
      </c>
      <c r="AC298" s="22">
        <v>0.3</v>
      </c>
      <c r="AD298" s="23">
        <f t="shared" si="29"/>
        <v>50</v>
      </c>
      <c r="AE298" s="17">
        <v>870</v>
      </c>
      <c r="AF298" s="17">
        <v>0</v>
      </c>
      <c r="AG298" s="17">
        <v>4239</v>
      </c>
      <c r="AH298" s="17">
        <v>0</v>
      </c>
      <c r="AI298" s="14" t="s">
        <v>44</v>
      </c>
    </row>
    <row r="299" spans="1:35" ht="16.5" customHeight="1">
      <c r="A299">
        <v>1160</v>
      </c>
      <c r="B299" s="12" t="str">
        <f t="shared" si="24"/>
        <v>OverStock</v>
      </c>
      <c r="C299" s="13" t="s">
        <v>344</v>
      </c>
      <c r="D299" s="14" t="s">
        <v>342</v>
      </c>
      <c r="E299" s="15">
        <f t="shared" si="25"/>
        <v>18</v>
      </c>
      <c r="F299" s="16">
        <f t="shared" si="26"/>
        <v>7</v>
      </c>
      <c r="G299" s="16">
        <f t="shared" si="27"/>
        <v>0</v>
      </c>
      <c r="H299" s="16">
        <f t="shared" si="28"/>
        <v>0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358000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358000</v>
      </c>
      <c r="U299" s="17">
        <v>0</v>
      </c>
      <c r="V299" s="17">
        <v>0</v>
      </c>
      <c r="W299" s="17">
        <v>0</v>
      </c>
      <c r="X299" s="20">
        <v>358000</v>
      </c>
      <c r="Y299" s="16">
        <v>18</v>
      </c>
      <c r="Z299" s="21">
        <v>7</v>
      </c>
      <c r="AA299" s="20">
        <v>19875</v>
      </c>
      <c r="AB299" s="17">
        <v>50929</v>
      </c>
      <c r="AC299" s="22">
        <v>2.6</v>
      </c>
      <c r="AD299" s="23">
        <f t="shared" si="29"/>
        <v>150</v>
      </c>
      <c r="AE299" s="17">
        <v>133312</v>
      </c>
      <c r="AF299" s="17">
        <v>190694</v>
      </c>
      <c r="AG299" s="17">
        <v>142194</v>
      </c>
      <c r="AH299" s="17">
        <v>114912</v>
      </c>
      <c r="AI299" s="14" t="s">
        <v>44</v>
      </c>
    </row>
    <row r="300" spans="1:35" ht="16.5" customHeight="1">
      <c r="A300">
        <v>1161</v>
      </c>
      <c r="B300" s="12" t="str">
        <f t="shared" si="24"/>
        <v>Normal</v>
      </c>
      <c r="C300" s="13" t="s">
        <v>345</v>
      </c>
      <c r="D300" s="14" t="s">
        <v>342</v>
      </c>
      <c r="E300" s="15">
        <f t="shared" si="25"/>
        <v>0</v>
      </c>
      <c r="F300" s="16">
        <f t="shared" si="26"/>
        <v>0</v>
      </c>
      <c r="G300" s="16">
        <f t="shared" si="27"/>
        <v>5.3</v>
      </c>
      <c r="H300" s="16">
        <f t="shared" si="28"/>
        <v>7.7</v>
      </c>
      <c r="I300" s="25" t="str">
        <f>IFERROR(VLOOKUP(C300,#REF!,8,FALSE),"")</f>
        <v/>
      </c>
      <c r="J300" s="17">
        <v>6000</v>
      </c>
      <c r="K300" s="17">
        <v>6000</v>
      </c>
      <c r="L300" s="25" t="str">
        <f>IFERROR(VLOOKUP(C300,#REF!,11,FALSE),"")</f>
        <v/>
      </c>
      <c r="M300" s="17">
        <v>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6000</v>
      </c>
      <c r="Y300" s="16">
        <v>5.3</v>
      </c>
      <c r="Z300" s="21">
        <v>7.7</v>
      </c>
      <c r="AA300" s="20">
        <v>1125</v>
      </c>
      <c r="AB300" s="17">
        <v>778</v>
      </c>
      <c r="AC300" s="22">
        <v>0.7</v>
      </c>
      <c r="AD300" s="23">
        <f t="shared" si="29"/>
        <v>100</v>
      </c>
      <c r="AE300" s="17">
        <v>3960</v>
      </c>
      <c r="AF300" s="17">
        <v>3044</v>
      </c>
      <c r="AG300" s="17">
        <v>4050</v>
      </c>
      <c r="AH300" s="17">
        <v>4050</v>
      </c>
      <c r="AI300" s="14" t="s">
        <v>44</v>
      </c>
    </row>
    <row r="301" spans="1:35" ht="16.5" customHeight="1">
      <c r="A301">
        <v>1072</v>
      </c>
      <c r="B301" s="12" t="str">
        <f t="shared" si="24"/>
        <v>OverStock</v>
      </c>
      <c r="C301" s="13" t="s">
        <v>346</v>
      </c>
      <c r="D301" s="14" t="s">
        <v>342</v>
      </c>
      <c r="E301" s="15">
        <f t="shared" si="25"/>
        <v>6.7</v>
      </c>
      <c r="F301" s="16">
        <f t="shared" si="26"/>
        <v>5.6</v>
      </c>
      <c r="G301" s="16">
        <f t="shared" si="27"/>
        <v>16.2</v>
      </c>
      <c r="H301" s="16">
        <f t="shared" si="28"/>
        <v>13.3</v>
      </c>
      <c r="I301" s="25" t="str">
        <f>IFERROR(VLOOKUP(C301,#REF!,8,FALSE),"")</f>
        <v/>
      </c>
      <c r="J301" s="17">
        <v>1620000</v>
      </c>
      <c r="K301" s="17">
        <v>1020000</v>
      </c>
      <c r="L301" s="25" t="str">
        <f>IFERROR(VLOOKUP(C301,#REF!,11,FALSE),"")</f>
        <v/>
      </c>
      <c r="M301" s="17">
        <v>675000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675000</v>
      </c>
      <c r="U301" s="17">
        <v>0</v>
      </c>
      <c r="V301" s="17">
        <v>0</v>
      </c>
      <c r="W301" s="17">
        <v>0</v>
      </c>
      <c r="X301" s="20">
        <v>2295000</v>
      </c>
      <c r="Y301" s="16">
        <v>22.9</v>
      </c>
      <c r="Z301" s="21">
        <v>18.899999999999999</v>
      </c>
      <c r="AA301" s="20">
        <v>100125</v>
      </c>
      <c r="AB301" s="17">
        <v>121501</v>
      </c>
      <c r="AC301" s="22">
        <v>1.2</v>
      </c>
      <c r="AD301" s="23">
        <f t="shared" si="29"/>
        <v>100</v>
      </c>
      <c r="AE301" s="17">
        <v>295156</v>
      </c>
      <c r="AF301" s="17">
        <v>481978</v>
      </c>
      <c r="AG301" s="17">
        <v>384956</v>
      </c>
      <c r="AH301" s="17">
        <v>543540</v>
      </c>
      <c r="AI301" s="14" t="s">
        <v>44</v>
      </c>
    </row>
    <row r="302" spans="1:35" ht="16.5" customHeight="1">
      <c r="A302">
        <v>1073</v>
      </c>
      <c r="B302" s="12" t="str">
        <f t="shared" si="24"/>
        <v>Normal</v>
      </c>
      <c r="C302" s="13" t="s">
        <v>347</v>
      </c>
      <c r="D302" s="14" t="s">
        <v>342</v>
      </c>
      <c r="E302" s="15">
        <f t="shared" si="25"/>
        <v>8</v>
      </c>
      <c r="F302" s="16">
        <f t="shared" si="26"/>
        <v>5.2</v>
      </c>
      <c r="G302" s="16">
        <f t="shared" si="27"/>
        <v>6.5</v>
      </c>
      <c r="H302" s="16">
        <f t="shared" si="28"/>
        <v>4.3</v>
      </c>
      <c r="I302" s="25" t="str">
        <f>IFERROR(VLOOKUP(C302,#REF!,8,FALSE),"")</f>
        <v/>
      </c>
      <c r="J302" s="17">
        <v>27000</v>
      </c>
      <c r="K302" s="17">
        <v>27000</v>
      </c>
      <c r="L302" s="25" t="str">
        <f>IFERROR(VLOOKUP(C302,#REF!,11,FALSE),"")</f>
        <v/>
      </c>
      <c r="M302" s="17">
        <v>33050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33050</v>
      </c>
      <c r="U302" s="17">
        <v>0</v>
      </c>
      <c r="V302" s="17">
        <v>0</v>
      </c>
      <c r="W302" s="17">
        <v>0</v>
      </c>
      <c r="X302" s="20">
        <v>60050</v>
      </c>
      <c r="Y302" s="16">
        <v>14.6</v>
      </c>
      <c r="Z302" s="21">
        <v>9.5</v>
      </c>
      <c r="AA302" s="20">
        <v>4125</v>
      </c>
      <c r="AB302" s="17">
        <v>6342</v>
      </c>
      <c r="AC302" s="22">
        <v>1.5</v>
      </c>
      <c r="AD302" s="23">
        <f t="shared" si="29"/>
        <v>100</v>
      </c>
      <c r="AE302" s="17">
        <v>5520</v>
      </c>
      <c r="AF302" s="17">
        <v>27520</v>
      </c>
      <c r="AG302" s="17">
        <v>9200</v>
      </c>
      <c r="AH302" s="17">
        <v>42000</v>
      </c>
      <c r="AI302" s="14" t="s">
        <v>44</v>
      </c>
    </row>
    <row r="303" spans="1:35" ht="16.5" customHeight="1">
      <c r="A303">
        <v>1013</v>
      </c>
      <c r="B303" s="12" t="str">
        <f t="shared" si="24"/>
        <v>Normal</v>
      </c>
      <c r="C303" s="13" t="s">
        <v>348</v>
      </c>
      <c r="D303" s="14" t="s">
        <v>342</v>
      </c>
      <c r="E303" s="15">
        <f t="shared" si="25"/>
        <v>2.7</v>
      </c>
      <c r="F303" s="16">
        <f t="shared" si="26"/>
        <v>2.7</v>
      </c>
      <c r="G303" s="16">
        <f t="shared" si="27"/>
        <v>7.1</v>
      </c>
      <c r="H303" s="16">
        <f t="shared" si="28"/>
        <v>7.3</v>
      </c>
      <c r="I303" s="25" t="str">
        <f>IFERROR(VLOOKUP(C303,#REF!,8,FALSE),"")</f>
        <v/>
      </c>
      <c r="J303" s="17">
        <v>24000</v>
      </c>
      <c r="K303" s="17">
        <v>24000</v>
      </c>
      <c r="L303" s="25" t="str">
        <f>IFERROR(VLOOKUP(C303,#REF!,11,FALSE),"")</f>
        <v/>
      </c>
      <c r="M303" s="17">
        <v>9045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9045</v>
      </c>
      <c r="U303" s="17">
        <v>0</v>
      </c>
      <c r="V303" s="17">
        <v>0</v>
      </c>
      <c r="W303" s="17">
        <v>0</v>
      </c>
      <c r="X303" s="20">
        <v>33045</v>
      </c>
      <c r="Y303" s="16">
        <v>9.8000000000000007</v>
      </c>
      <c r="Z303" s="21">
        <v>10</v>
      </c>
      <c r="AA303" s="20">
        <v>3375</v>
      </c>
      <c r="AB303" s="17">
        <v>3295</v>
      </c>
      <c r="AC303" s="22">
        <v>1</v>
      </c>
      <c r="AD303" s="23">
        <f t="shared" si="29"/>
        <v>100</v>
      </c>
      <c r="AE303" s="17">
        <v>3844</v>
      </c>
      <c r="AF303" s="17">
        <v>12490</v>
      </c>
      <c r="AG303" s="17">
        <v>10830</v>
      </c>
      <c r="AH303" s="17">
        <v>579</v>
      </c>
      <c r="AI303" s="14" t="s">
        <v>44</v>
      </c>
    </row>
    <row r="304" spans="1:35" ht="16.5" customHeight="1">
      <c r="A304">
        <v>1014</v>
      </c>
      <c r="B304" s="12" t="str">
        <f t="shared" si="24"/>
        <v>OverStock</v>
      </c>
      <c r="C304" s="13" t="s">
        <v>350</v>
      </c>
      <c r="D304" s="14" t="s">
        <v>342</v>
      </c>
      <c r="E304" s="15">
        <f t="shared" si="25"/>
        <v>56</v>
      </c>
      <c r="F304" s="16">
        <f t="shared" si="26"/>
        <v>38</v>
      </c>
      <c r="G304" s="16">
        <f t="shared" si="27"/>
        <v>0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21000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21000</v>
      </c>
      <c r="U304" s="17">
        <v>0</v>
      </c>
      <c r="V304" s="17">
        <v>0</v>
      </c>
      <c r="W304" s="17">
        <v>0</v>
      </c>
      <c r="X304" s="20">
        <v>21000</v>
      </c>
      <c r="Y304" s="16">
        <v>56</v>
      </c>
      <c r="Z304" s="21">
        <v>38</v>
      </c>
      <c r="AA304" s="20">
        <v>375</v>
      </c>
      <c r="AB304" s="17">
        <v>553</v>
      </c>
      <c r="AC304" s="22">
        <v>1.5</v>
      </c>
      <c r="AD304" s="23">
        <f t="shared" si="29"/>
        <v>100</v>
      </c>
      <c r="AE304" s="17">
        <v>0</v>
      </c>
      <c r="AF304" s="17">
        <v>3116</v>
      </c>
      <c r="AG304" s="17">
        <v>2416</v>
      </c>
      <c r="AH304" s="17">
        <v>2364</v>
      </c>
      <c r="AI304" s="14" t="s">
        <v>44</v>
      </c>
    </row>
    <row r="305" spans="1:35" ht="16.5" customHeight="1">
      <c r="A305">
        <v>3028</v>
      </c>
      <c r="B305" s="12" t="str">
        <f t="shared" si="24"/>
        <v>Normal</v>
      </c>
      <c r="C305" s="13" t="s">
        <v>351</v>
      </c>
      <c r="D305" s="14" t="s">
        <v>342</v>
      </c>
      <c r="E305" s="15">
        <f t="shared" si="25"/>
        <v>4.8</v>
      </c>
      <c r="F305" s="16">
        <f t="shared" si="26"/>
        <v>4.5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9000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9000</v>
      </c>
      <c r="U305" s="17">
        <v>0</v>
      </c>
      <c r="V305" s="17">
        <v>0</v>
      </c>
      <c r="W305" s="17">
        <v>0</v>
      </c>
      <c r="X305" s="20">
        <v>9000</v>
      </c>
      <c r="Y305" s="16">
        <v>4.8</v>
      </c>
      <c r="Z305" s="21">
        <v>4.5</v>
      </c>
      <c r="AA305" s="20">
        <v>1875</v>
      </c>
      <c r="AB305" s="17">
        <v>2020</v>
      </c>
      <c r="AC305" s="22">
        <v>1.1000000000000001</v>
      </c>
      <c r="AD305" s="23">
        <f t="shared" si="29"/>
        <v>100</v>
      </c>
      <c r="AE305" s="17">
        <v>8080</v>
      </c>
      <c r="AF305" s="17">
        <v>6070</v>
      </c>
      <c r="AG305" s="17">
        <v>10100</v>
      </c>
      <c r="AH305" s="17">
        <v>0</v>
      </c>
      <c r="AI305" s="14" t="s">
        <v>44</v>
      </c>
    </row>
    <row r="306" spans="1:35" ht="16.5" customHeight="1">
      <c r="A306">
        <v>9215</v>
      </c>
      <c r="B306" s="12" t="str">
        <f t="shared" si="24"/>
        <v>Normal</v>
      </c>
      <c r="C306" s="13" t="s">
        <v>352</v>
      </c>
      <c r="D306" s="14" t="s">
        <v>342</v>
      </c>
      <c r="E306" s="15">
        <f t="shared" si="25"/>
        <v>5.3</v>
      </c>
      <c r="F306" s="16" t="str">
        <f t="shared" si="26"/>
        <v>--</v>
      </c>
      <c r="G306" s="16">
        <f t="shared" si="27"/>
        <v>2.7</v>
      </c>
      <c r="H306" s="16" t="str">
        <f t="shared" si="28"/>
        <v>--</v>
      </c>
      <c r="I306" s="25" t="str">
        <f>IFERROR(VLOOKUP(C306,#REF!,8,FALSE),"")</f>
        <v/>
      </c>
      <c r="J306" s="17">
        <v>3000</v>
      </c>
      <c r="K306" s="17">
        <v>3000</v>
      </c>
      <c r="L306" s="25" t="str">
        <f>IFERROR(VLOOKUP(C306,#REF!,11,FALSE),"")</f>
        <v/>
      </c>
      <c r="M306" s="17">
        <v>6000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6000</v>
      </c>
      <c r="U306" s="17">
        <v>0</v>
      </c>
      <c r="V306" s="17">
        <v>0</v>
      </c>
      <c r="W306" s="17">
        <v>0</v>
      </c>
      <c r="X306" s="20">
        <v>9000</v>
      </c>
      <c r="Y306" s="16">
        <v>8</v>
      </c>
      <c r="Z306" s="21" t="s">
        <v>39</v>
      </c>
      <c r="AA306" s="20">
        <v>1125</v>
      </c>
      <c r="AB306" s="17" t="s">
        <v>39</v>
      </c>
      <c r="AC306" s="22" t="s">
        <v>43</v>
      </c>
      <c r="AD306" s="23" t="str">
        <f t="shared" si="29"/>
        <v>E</v>
      </c>
      <c r="AE306" s="17" t="s">
        <v>39</v>
      </c>
      <c r="AF306" s="17" t="s">
        <v>39</v>
      </c>
      <c r="AG306" s="17" t="s">
        <v>39</v>
      </c>
      <c r="AH306" s="17" t="s">
        <v>39</v>
      </c>
      <c r="AI306" s="14" t="s">
        <v>44</v>
      </c>
    </row>
    <row r="307" spans="1:35" ht="16.5" customHeight="1">
      <c r="A307">
        <v>1083</v>
      </c>
      <c r="B307" s="12" t="str">
        <f t="shared" si="24"/>
        <v>None</v>
      </c>
      <c r="C307" s="13" t="s">
        <v>353</v>
      </c>
      <c r="D307" s="14" t="s">
        <v>342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0</v>
      </c>
      <c r="Y307" s="16" t="s">
        <v>39</v>
      </c>
      <c r="Z307" s="21" t="s">
        <v>39</v>
      </c>
      <c r="AA307" s="20">
        <v>0</v>
      </c>
      <c r="AB307" s="17" t="s">
        <v>39</v>
      </c>
      <c r="AC307" s="22" t="s">
        <v>43</v>
      </c>
      <c r="AD307" s="23" t="str">
        <f t="shared" si="29"/>
        <v>E</v>
      </c>
      <c r="AE307" s="17" t="s">
        <v>39</v>
      </c>
      <c r="AF307" s="17" t="s">
        <v>39</v>
      </c>
      <c r="AG307" s="17" t="s">
        <v>39</v>
      </c>
      <c r="AH307" s="17" t="s">
        <v>39</v>
      </c>
      <c r="AI307" s="14" t="s">
        <v>44</v>
      </c>
    </row>
    <row r="308" spans="1:35" ht="16.5" customHeight="1">
      <c r="A308">
        <v>1082</v>
      </c>
      <c r="B308" s="12" t="str">
        <f t="shared" si="24"/>
        <v>Normal</v>
      </c>
      <c r="C308" s="13" t="s">
        <v>354</v>
      </c>
      <c r="D308" s="14" t="s">
        <v>342</v>
      </c>
      <c r="E308" s="15">
        <f t="shared" si="25"/>
        <v>0</v>
      </c>
      <c r="F308" s="16" t="str">
        <f t="shared" si="26"/>
        <v>--</v>
      </c>
      <c r="G308" s="16">
        <f t="shared" si="27"/>
        <v>3.2</v>
      </c>
      <c r="H308" s="16" t="str">
        <f t="shared" si="28"/>
        <v>--</v>
      </c>
      <c r="I308" s="25" t="str">
        <f>IFERROR(VLOOKUP(C308,#REF!,8,FALSE),"")</f>
        <v/>
      </c>
      <c r="J308" s="17">
        <v>10000</v>
      </c>
      <c r="K308" s="17">
        <v>10000</v>
      </c>
      <c r="L308" s="25" t="str">
        <f>IFERROR(VLOOKUP(C308,#REF!,11,FALSE),"")</f>
        <v/>
      </c>
      <c r="M308" s="17">
        <v>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10000</v>
      </c>
      <c r="Y308" s="16">
        <v>3.2</v>
      </c>
      <c r="Z308" s="21" t="s">
        <v>39</v>
      </c>
      <c r="AA308" s="20">
        <v>3125</v>
      </c>
      <c r="AB308" s="17" t="s">
        <v>39</v>
      </c>
      <c r="AC308" s="22" t="s">
        <v>43</v>
      </c>
      <c r="AD308" s="23" t="str">
        <f t="shared" si="29"/>
        <v>E</v>
      </c>
      <c r="AE308" s="17" t="s">
        <v>39</v>
      </c>
      <c r="AF308" s="17" t="s">
        <v>39</v>
      </c>
      <c r="AG308" s="17" t="s">
        <v>39</v>
      </c>
      <c r="AH308" s="17" t="s">
        <v>39</v>
      </c>
      <c r="AI308" s="14" t="s">
        <v>44</v>
      </c>
    </row>
    <row r="309" spans="1:35" ht="16.5" customHeight="1">
      <c r="A309">
        <v>1163</v>
      </c>
      <c r="B309" s="12" t="str">
        <f t="shared" si="24"/>
        <v>Normal</v>
      </c>
      <c r="C309" s="13" t="s">
        <v>355</v>
      </c>
      <c r="D309" s="14" t="s">
        <v>156</v>
      </c>
      <c r="E309" s="15">
        <f t="shared" si="25"/>
        <v>0</v>
      </c>
      <c r="F309" s="16" t="str">
        <f t="shared" si="26"/>
        <v>--</v>
      </c>
      <c r="G309" s="16">
        <f t="shared" si="27"/>
        <v>6.4</v>
      </c>
      <c r="H309" s="16" t="str">
        <f t="shared" si="28"/>
        <v>--</v>
      </c>
      <c r="I309" s="25" t="str">
        <f>IFERROR(VLOOKUP(C309,#REF!,8,FALSE),"")</f>
        <v/>
      </c>
      <c r="J309" s="17">
        <v>48000</v>
      </c>
      <c r="K309" s="17">
        <v>48000</v>
      </c>
      <c r="L309" s="25" t="str">
        <f>IFERROR(VLOOKUP(C309,#REF!,11,FALSE),"")</f>
        <v/>
      </c>
      <c r="M309" s="17">
        <v>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48000</v>
      </c>
      <c r="Y309" s="16">
        <v>8.8000000000000007</v>
      </c>
      <c r="Z309" s="21" t="s">
        <v>39</v>
      </c>
      <c r="AA309" s="20">
        <v>7500</v>
      </c>
      <c r="AB309" s="17" t="s">
        <v>39</v>
      </c>
      <c r="AC309" s="22" t="s">
        <v>43</v>
      </c>
      <c r="AD309" s="23" t="str">
        <f t="shared" si="29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44</v>
      </c>
    </row>
    <row r="310" spans="1:35" ht="16.5" customHeight="1">
      <c r="A310">
        <v>2990</v>
      </c>
      <c r="B310" s="12" t="str">
        <f t="shared" si="24"/>
        <v>FCST</v>
      </c>
      <c r="C310" s="13" t="s">
        <v>356</v>
      </c>
      <c r="D310" s="14" t="s">
        <v>156</v>
      </c>
      <c r="E310" s="15" t="str">
        <f t="shared" si="25"/>
        <v>前八週無拉料</v>
      </c>
      <c r="F310" s="16">
        <f t="shared" si="26"/>
        <v>0</v>
      </c>
      <c r="G310" s="16" t="str">
        <f t="shared" si="27"/>
        <v>--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0</v>
      </c>
      <c r="Y310" s="16" t="s">
        <v>39</v>
      </c>
      <c r="Z310" s="21">
        <v>0</v>
      </c>
      <c r="AA310" s="20">
        <v>0</v>
      </c>
      <c r="AB310" s="17">
        <v>32</v>
      </c>
      <c r="AC310" s="22" t="s">
        <v>55</v>
      </c>
      <c r="AD310" s="23" t="str">
        <f t="shared" si="29"/>
        <v>F</v>
      </c>
      <c r="AE310" s="17">
        <v>166</v>
      </c>
      <c r="AF310" s="17">
        <v>61</v>
      </c>
      <c r="AG310" s="17">
        <v>234</v>
      </c>
      <c r="AH310" s="17">
        <v>234</v>
      </c>
      <c r="AI310" s="14" t="s">
        <v>44</v>
      </c>
    </row>
    <row r="311" spans="1:35" ht="16.5" customHeight="1">
      <c r="A311">
        <v>9630</v>
      </c>
      <c r="B311" s="12" t="str">
        <f t="shared" si="24"/>
        <v>Normal</v>
      </c>
      <c r="C311" s="13" t="s">
        <v>357</v>
      </c>
      <c r="D311" s="14" t="s">
        <v>156</v>
      </c>
      <c r="E311" s="15">
        <f t="shared" si="25"/>
        <v>0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0</v>
      </c>
      <c r="Y311" s="16">
        <v>0</v>
      </c>
      <c r="Z311" s="21" t="s">
        <v>39</v>
      </c>
      <c r="AA311" s="20">
        <v>100</v>
      </c>
      <c r="AB311" s="17" t="s">
        <v>39</v>
      </c>
      <c r="AC311" s="22" t="s">
        <v>43</v>
      </c>
      <c r="AD311" s="23" t="str">
        <f t="shared" si="29"/>
        <v>E</v>
      </c>
      <c r="AE311" s="17" t="s">
        <v>39</v>
      </c>
      <c r="AF311" s="17" t="s">
        <v>39</v>
      </c>
      <c r="AG311" s="17" t="s">
        <v>39</v>
      </c>
      <c r="AH311" s="17" t="s">
        <v>39</v>
      </c>
      <c r="AI311" s="14" t="s">
        <v>44</v>
      </c>
    </row>
    <row r="312" spans="1:35" ht="16.5" customHeight="1">
      <c r="A312">
        <v>9631</v>
      </c>
      <c r="B312" s="12" t="str">
        <f t="shared" si="24"/>
        <v>FCST</v>
      </c>
      <c r="C312" s="13" t="s">
        <v>358</v>
      </c>
      <c r="D312" s="14" t="s">
        <v>156</v>
      </c>
      <c r="E312" s="15" t="str">
        <f t="shared" si="25"/>
        <v>前八週無拉料</v>
      </c>
      <c r="F312" s="16">
        <f t="shared" si="26"/>
        <v>0</v>
      </c>
      <c r="G312" s="16" t="str">
        <f t="shared" si="27"/>
        <v>--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0</v>
      </c>
      <c r="W312" s="17">
        <v>0</v>
      </c>
      <c r="X312" s="20">
        <v>0</v>
      </c>
      <c r="Y312" s="16" t="s">
        <v>39</v>
      </c>
      <c r="Z312" s="21">
        <v>16.2</v>
      </c>
      <c r="AA312" s="20">
        <v>0</v>
      </c>
      <c r="AB312" s="17">
        <v>185</v>
      </c>
      <c r="AC312" s="22" t="s">
        <v>55</v>
      </c>
      <c r="AD312" s="23" t="str">
        <f t="shared" si="29"/>
        <v>F</v>
      </c>
      <c r="AE312" s="17">
        <v>311</v>
      </c>
      <c r="AF312" s="17">
        <v>831</v>
      </c>
      <c r="AG312" s="17">
        <v>642</v>
      </c>
      <c r="AH312" s="17">
        <v>319</v>
      </c>
      <c r="AI312" s="14" t="s">
        <v>44</v>
      </c>
    </row>
    <row r="313" spans="1:35" ht="16.5" customHeight="1">
      <c r="A313">
        <v>1015</v>
      </c>
      <c r="B313" s="12" t="str">
        <f t="shared" si="24"/>
        <v>None</v>
      </c>
      <c r="C313" s="13" t="s">
        <v>359</v>
      </c>
      <c r="D313" s="14" t="s">
        <v>156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0</v>
      </c>
      <c r="Y313" s="16" t="s">
        <v>39</v>
      </c>
      <c r="Z313" s="21" t="s">
        <v>39</v>
      </c>
      <c r="AA313" s="20">
        <v>0</v>
      </c>
      <c r="AB313" s="17">
        <v>0</v>
      </c>
      <c r="AC313" s="22" t="s">
        <v>43</v>
      </c>
      <c r="AD313" s="23" t="str">
        <f t="shared" si="29"/>
        <v>E</v>
      </c>
      <c r="AE313" s="17">
        <v>0</v>
      </c>
      <c r="AF313" s="17">
        <v>0</v>
      </c>
      <c r="AG313" s="17">
        <v>0</v>
      </c>
      <c r="AH313" s="17">
        <v>0</v>
      </c>
      <c r="AI313" s="14" t="s">
        <v>44</v>
      </c>
    </row>
    <row r="314" spans="1:35" ht="16.5" customHeight="1">
      <c r="A314">
        <v>1016</v>
      </c>
      <c r="B314" s="12" t="str">
        <f t="shared" si="24"/>
        <v>Normal</v>
      </c>
      <c r="C314" s="13" t="s">
        <v>360</v>
      </c>
      <c r="D314" s="14" t="s">
        <v>156</v>
      </c>
      <c r="E314" s="15">
        <f t="shared" si="25"/>
        <v>0</v>
      </c>
      <c r="F314" s="16">
        <f t="shared" si="26"/>
        <v>0</v>
      </c>
      <c r="G314" s="16">
        <f t="shared" si="27"/>
        <v>0</v>
      </c>
      <c r="H314" s="16">
        <f t="shared" si="28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0</v>
      </c>
      <c r="Y314" s="16">
        <v>0</v>
      </c>
      <c r="Z314" s="21">
        <v>0</v>
      </c>
      <c r="AA314" s="20">
        <v>375</v>
      </c>
      <c r="AB314" s="17">
        <v>3</v>
      </c>
      <c r="AC314" s="22">
        <v>0</v>
      </c>
      <c r="AD314" s="23">
        <f t="shared" si="29"/>
        <v>50</v>
      </c>
      <c r="AE314" s="17">
        <v>0</v>
      </c>
      <c r="AF314" s="17">
        <v>30</v>
      </c>
      <c r="AG314" s="17">
        <v>0</v>
      </c>
      <c r="AH314" s="17">
        <v>0</v>
      </c>
      <c r="AI314" s="14" t="s">
        <v>44</v>
      </c>
    </row>
    <row r="315" spans="1:35" ht="16.5" customHeight="1">
      <c r="A315">
        <v>4215</v>
      </c>
      <c r="B315" s="12" t="str">
        <f t="shared" si="24"/>
        <v>FCST</v>
      </c>
      <c r="C315" s="13" t="s">
        <v>361</v>
      </c>
      <c r="D315" s="14" t="s">
        <v>156</v>
      </c>
      <c r="E315" s="15" t="str">
        <f t="shared" si="25"/>
        <v>前八週無拉料</v>
      </c>
      <c r="F315" s="16">
        <f t="shared" si="26"/>
        <v>54.9</v>
      </c>
      <c r="G315" s="16" t="str">
        <f t="shared" si="27"/>
        <v>--</v>
      </c>
      <c r="H315" s="16">
        <f t="shared" si="28"/>
        <v>0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36000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36000</v>
      </c>
      <c r="U315" s="17">
        <v>0</v>
      </c>
      <c r="V315" s="17">
        <v>0</v>
      </c>
      <c r="W315" s="17">
        <v>0</v>
      </c>
      <c r="X315" s="20">
        <v>36000</v>
      </c>
      <c r="Y315" s="16" t="s">
        <v>39</v>
      </c>
      <c r="Z315" s="21">
        <v>54.9</v>
      </c>
      <c r="AA315" s="20">
        <v>0</v>
      </c>
      <c r="AB315" s="17">
        <v>656</v>
      </c>
      <c r="AC315" s="22" t="s">
        <v>55</v>
      </c>
      <c r="AD315" s="23" t="str">
        <f t="shared" si="29"/>
        <v>F</v>
      </c>
      <c r="AE315" s="17">
        <v>0</v>
      </c>
      <c r="AF315" s="17">
        <v>5900</v>
      </c>
      <c r="AG315" s="17">
        <v>0</v>
      </c>
      <c r="AH315" s="17">
        <v>3000</v>
      </c>
      <c r="AI315" s="14" t="s">
        <v>44</v>
      </c>
    </row>
    <row r="316" spans="1:35" ht="16.5" customHeight="1">
      <c r="A316">
        <v>1080</v>
      </c>
      <c r="B316" s="12" t="str">
        <f t="shared" si="24"/>
        <v>None</v>
      </c>
      <c r="C316" s="13" t="s">
        <v>362</v>
      </c>
      <c r="D316" s="14" t="s">
        <v>156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43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1081</v>
      </c>
      <c r="B317" s="12" t="str">
        <f t="shared" si="24"/>
        <v>None</v>
      </c>
      <c r="C317" s="13" t="s">
        <v>363</v>
      </c>
      <c r="D317" s="14" t="s">
        <v>156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0</v>
      </c>
      <c r="Y317" s="16" t="s">
        <v>39</v>
      </c>
      <c r="Z317" s="21" t="s">
        <v>39</v>
      </c>
      <c r="AA317" s="20">
        <v>0</v>
      </c>
      <c r="AB317" s="17" t="s">
        <v>39</v>
      </c>
      <c r="AC317" s="22" t="s">
        <v>43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44</v>
      </c>
    </row>
    <row r="318" spans="1:35" ht="16.5" customHeight="1">
      <c r="A318">
        <v>1017</v>
      </c>
      <c r="B318" s="12" t="str">
        <f t="shared" si="24"/>
        <v>Normal</v>
      </c>
      <c r="C318" s="13" t="s">
        <v>364</v>
      </c>
      <c r="D318" s="14" t="s">
        <v>156</v>
      </c>
      <c r="E318" s="15">
        <f t="shared" si="25"/>
        <v>10.7</v>
      </c>
      <c r="F318" s="16">
        <f t="shared" si="26"/>
        <v>14.6</v>
      </c>
      <c r="G318" s="16">
        <f t="shared" si="27"/>
        <v>4</v>
      </c>
      <c r="H318" s="16">
        <f t="shared" si="28"/>
        <v>5.5</v>
      </c>
      <c r="I318" s="25" t="str">
        <f>IFERROR(VLOOKUP(C318,#REF!,8,FALSE),"")</f>
        <v/>
      </c>
      <c r="J318" s="17">
        <v>9000</v>
      </c>
      <c r="K318" s="17">
        <v>9000</v>
      </c>
      <c r="L318" s="25" t="str">
        <f>IFERROR(VLOOKUP(C318,#REF!,11,FALSE),"")</f>
        <v/>
      </c>
      <c r="M318" s="17">
        <v>24000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24000</v>
      </c>
      <c r="U318" s="17">
        <v>0</v>
      </c>
      <c r="V318" s="17">
        <v>0</v>
      </c>
      <c r="W318" s="17">
        <v>0</v>
      </c>
      <c r="X318" s="20">
        <v>33000</v>
      </c>
      <c r="Y318" s="16">
        <v>14.7</v>
      </c>
      <c r="Z318" s="21">
        <v>20.100000000000001</v>
      </c>
      <c r="AA318" s="20">
        <v>2250</v>
      </c>
      <c r="AB318" s="17">
        <v>1642</v>
      </c>
      <c r="AC318" s="22">
        <v>0.7</v>
      </c>
      <c r="AD318" s="23">
        <f t="shared" si="29"/>
        <v>100</v>
      </c>
      <c r="AE318" s="17">
        <v>5180</v>
      </c>
      <c r="AF318" s="17">
        <v>9600</v>
      </c>
      <c r="AG318" s="17">
        <v>0</v>
      </c>
      <c r="AH318" s="17">
        <v>5800</v>
      </c>
      <c r="AI318" s="14" t="s">
        <v>44</v>
      </c>
    </row>
    <row r="319" spans="1:35" ht="16.5" customHeight="1">
      <c r="A319">
        <v>2895</v>
      </c>
      <c r="B319" s="12" t="str">
        <f t="shared" si="24"/>
        <v>Normal</v>
      </c>
      <c r="C319" s="13" t="s">
        <v>365</v>
      </c>
      <c r="D319" s="14" t="s">
        <v>156</v>
      </c>
      <c r="E319" s="15">
        <f t="shared" si="25"/>
        <v>3.4</v>
      </c>
      <c r="F319" s="16">
        <f t="shared" si="26"/>
        <v>16.7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28804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27304</v>
      </c>
      <c r="U319" s="17">
        <v>0</v>
      </c>
      <c r="V319" s="17">
        <v>1500</v>
      </c>
      <c r="W319" s="17">
        <v>0</v>
      </c>
      <c r="X319" s="20">
        <v>28804</v>
      </c>
      <c r="Y319" s="16">
        <v>10.6</v>
      </c>
      <c r="Z319" s="21">
        <v>51.6</v>
      </c>
      <c r="AA319" s="20">
        <v>8358</v>
      </c>
      <c r="AB319" s="17">
        <v>1721</v>
      </c>
      <c r="AC319" s="22">
        <v>0.2</v>
      </c>
      <c r="AD319" s="23">
        <f t="shared" si="29"/>
        <v>50</v>
      </c>
      <c r="AE319" s="17">
        <v>6490</v>
      </c>
      <c r="AF319" s="17">
        <v>9000</v>
      </c>
      <c r="AG319" s="17">
        <v>4200</v>
      </c>
      <c r="AH319" s="17">
        <v>7100</v>
      </c>
      <c r="AI319" s="14" t="s">
        <v>44</v>
      </c>
    </row>
    <row r="320" spans="1:35" ht="16.5" customHeight="1">
      <c r="A320">
        <v>9198</v>
      </c>
      <c r="B320" s="12" t="str">
        <f t="shared" si="24"/>
        <v>Normal</v>
      </c>
      <c r="C320" s="13" t="s">
        <v>367</v>
      </c>
      <c r="D320" s="14" t="s">
        <v>156</v>
      </c>
      <c r="E320" s="15">
        <f t="shared" si="25"/>
        <v>5.4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6030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6030</v>
      </c>
      <c r="U320" s="17">
        <v>0</v>
      </c>
      <c r="V320" s="17">
        <v>0</v>
      </c>
      <c r="W320" s="17">
        <v>0</v>
      </c>
      <c r="X320" s="20">
        <v>6030</v>
      </c>
      <c r="Y320" s="16">
        <v>5.4</v>
      </c>
      <c r="Z320" s="21" t="s">
        <v>39</v>
      </c>
      <c r="AA320" s="20">
        <v>1125</v>
      </c>
      <c r="AB320" s="17" t="s">
        <v>39</v>
      </c>
      <c r="AC320" s="22" t="s">
        <v>43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1018</v>
      </c>
      <c r="B321" s="12" t="str">
        <f t="shared" si="24"/>
        <v>OverStock</v>
      </c>
      <c r="C321" s="13" t="s">
        <v>369</v>
      </c>
      <c r="D321" s="14" t="s">
        <v>156</v>
      </c>
      <c r="E321" s="15">
        <f t="shared" si="25"/>
        <v>100.1</v>
      </c>
      <c r="F321" s="16">
        <f t="shared" si="26"/>
        <v>7.8</v>
      </c>
      <c r="G321" s="16">
        <f t="shared" si="27"/>
        <v>262.10000000000002</v>
      </c>
      <c r="H321" s="16">
        <f t="shared" si="28"/>
        <v>20.5</v>
      </c>
      <c r="I321" s="25" t="str">
        <f>IFERROR(VLOOKUP(C321,#REF!,8,FALSE),"")</f>
        <v/>
      </c>
      <c r="J321" s="17">
        <v>1950000</v>
      </c>
      <c r="K321" s="17">
        <v>1440000</v>
      </c>
      <c r="L321" s="25" t="str">
        <f>IFERROR(VLOOKUP(C321,#REF!,11,FALSE),"")</f>
        <v/>
      </c>
      <c r="M321" s="17">
        <v>744477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330000</v>
      </c>
      <c r="U321" s="17">
        <v>240000</v>
      </c>
      <c r="V321" s="17">
        <v>174477</v>
      </c>
      <c r="W321" s="17">
        <v>0</v>
      </c>
      <c r="X321" s="20">
        <v>2694477</v>
      </c>
      <c r="Y321" s="16">
        <v>362.2</v>
      </c>
      <c r="Z321" s="21">
        <v>28.3</v>
      </c>
      <c r="AA321" s="20">
        <v>7440</v>
      </c>
      <c r="AB321" s="17">
        <v>95291</v>
      </c>
      <c r="AC321" s="22">
        <v>12.8</v>
      </c>
      <c r="AD321" s="23">
        <f t="shared" si="29"/>
        <v>150</v>
      </c>
      <c r="AE321" s="17">
        <v>234238</v>
      </c>
      <c r="AF321" s="17">
        <v>567830</v>
      </c>
      <c r="AG321" s="17">
        <v>473460</v>
      </c>
      <c r="AH321" s="17">
        <v>494000</v>
      </c>
      <c r="AI321" s="14" t="s">
        <v>44</v>
      </c>
    </row>
    <row r="322" spans="1:35" ht="16.5" customHeight="1">
      <c r="A322">
        <v>1019</v>
      </c>
      <c r="B322" s="12" t="str">
        <f t="shared" si="24"/>
        <v>FCST</v>
      </c>
      <c r="C322" s="13" t="s">
        <v>370</v>
      </c>
      <c r="D322" s="14" t="s">
        <v>156</v>
      </c>
      <c r="E322" s="15" t="str">
        <f t="shared" si="25"/>
        <v>前八週無拉料</v>
      </c>
      <c r="F322" s="16">
        <f t="shared" si="26"/>
        <v>11.4</v>
      </c>
      <c r="G322" s="16" t="str">
        <f t="shared" si="27"/>
        <v>--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2500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2500</v>
      </c>
      <c r="U322" s="17">
        <v>0</v>
      </c>
      <c r="V322" s="17">
        <v>0</v>
      </c>
      <c r="W322" s="17">
        <v>0</v>
      </c>
      <c r="X322" s="20">
        <v>2500</v>
      </c>
      <c r="Y322" s="16" t="s">
        <v>39</v>
      </c>
      <c r="Z322" s="21">
        <v>22.7</v>
      </c>
      <c r="AA322" s="20">
        <v>0</v>
      </c>
      <c r="AB322" s="17">
        <v>220</v>
      </c>
      <c r="AC322" s="22" t="s">
        <v>55</v>
      </c>
      <c r="AD322" s="23" t="str">
        <f t="shared" si="29"/>
        <v>F</v>
      </c>
      <c r="AE322" s="17">
        <v>832</v>
      </c>
      <c r="AF322" s="17">
        <v>456</v>
      </c>
      <c r="AG322" s="17">
        <v>1200</v>
      </c>
      <c r="AH322" s="17">
        <v>1200</v>
      </c>
      <c r="AI322" s="14" t="s">
        <v>44</v>
      </c>
    </row>
    <row r="323" spans="1:35" ht="16.5" customHeight="1">
      <c r="A323">
        <v>1020</v>
      </c>
      <c r="B323" s="12" t="str">
        <f t="shared" si="24"/>
        <v>FCST</v>
      </c>
      <c r="C323" s="13" t="s">
        <v>371</v>
      </c>
      <c r="D323" s="14" t="s">
        <v>156</v>
      </c>
      <c r="E323" s="15" t="str">
        <f t="shared" si="25"/>
        <v>前八週無拉料</v>
      </c>
      <c r="F323" s="16">
        <f t="shared" si="26"/>
        <v>500</v>
      </c>
      <c r="G323" s="16" t="str">
        <f t="shared" si="27"/>
        <v>--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3000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3000</v>
      </c>
      <c r="U323" s="17">
        <v>0</v>
      </c>
      <c r="V323" s="17">
        <v>0</v>
      </c>
      <c r="W323" s="17">
        <v>0</v>
      </c>
      <c r="X323" s="20">
        <v>3000</v>
      </c>
      <c r="Y323" s="16" t="s">
        <v>39</v>
      </c>
      <c r="Z323" s="21">
        <v>500</v>
      </c>
      <c r="AA323" s="20">
        <v>0</v>
      </c>
      <c r="AB323" s="17">
        <v>6</v>
      </c>
      <c r="AC323" s="22" t="s">
        <v>55</v>
      </c>
      <c r="AD323" s="23" t="str">
        <f t="shared" si="29"/>
        <v>F</v>
      </c>
      <c r="AE323" s="17">
        <v>0</v>
      </c>
      <c r="AF323" s="17">
        <v>50</v>
      </c>
      <c r="AG323" s="17">
        <v>100</v>
      </c>
      <c r="AH323" s="17">
        <v>200</v>
      </c>
      <c r="AI323" s="14" t="s">
        <v>44</v>
      </c>
    </row>
    <row r="324" spans="1:35" ht="16.5" customHeight="1">
      <c r="A324">
        <v>1078</v>
      </c>
      <c r="B324" s="12" t="str">
        <f t="shared" ref="B324:B334" si="30">IF(OR(AA324=0,LEN(AA324)=0)*OR(AB324=0,LEN(AB324)=0),IF(X324&gt;0,"ZeroZero","None"),IF(IF(LEN(Y324)=0,0,Y324)&gt;16,"OverStock",IF(AA324=0,"FCST","Normal")))</f>
        <v>OverStock</v>
      </c>
      <c r="C324" s="13" t="s">
        <v>373</v>
      </c>
      <c r="D324" s="14" t="s">
        <v>156</v>
      </c>
      <c r="E324" s="15">
        <f t="shared" ref="E324:E334" si="31">IF(AA324=0,"前八週無拉料",ROUND(M324/AA324,1))</f>
        <v>14.2</v>
      </c>
      <c r="F324" s="16">
        <f t="shared" ref="F324:F334" si="32">IF(OR(AB324=0,LEN(AB324)=0),"--",ROUND(M324/AB324,1))</f>
        <v>10.1</v>
      </c>
      <c r="G324" s="16">
        <f t="shared" ref="G324:G334" si="33">IF(AA324=0,"--",ROUND(J324/AA324,1))</f>
        <v>5</v>
      </c>
      <c r="H324" s="16">
        <f t="shared" ref="H324:H334" si="34">IF(OR(AB324=0,LEN(AB324)=0),"--",ROUND(J324/AB324,1))</f>
        <v>3.6</v>
      </c>
      <c r="I324" s="25" t="str">
        <f>IFERROR(VLOOKUP(C324,#REF!,8,FALSE),"")</f>
        <v/>
      </c>
      <c r="J324" s="17">
        <v>90000</v>
      </c>
      <c r="K324" s="17">
        <v>90000</v>
      </c>
      <c r="L324" s="25" t="str">
        <f>IFERROR(VLOOKUP(C324,#REF!,11,FALSE),"")</f>
        <v/>
      </c>
      <c r="M324" s="17">
        <v>255000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255000</v>
      </c>
      <c r="U324" s="17">
        <v>0</v>
      </c>
      <c r="V324" s="17">
        <v>0</v>
      </c>
      <c r="W324" s="17">
        <v>0</v>
      </c>
      <c r="X324" s="20">
        <v>345000</v>
      </c>
      <c r="Y324" s="16">
        <v>24.3</v>
      </c>
      <c r="Z324" s="21">
        <v>17.399999999999999</v>
      </c>
      <c r="AA324" s="20">
        <v>18000</v>
      </c>
      <c r="AB324" s="17">
        <v>25183</v>
      </c>
      <c r="AC324" s="22">
        <v>1.4</v>
      </c>
      <c r="AD324" s="23">
        <f t="shared" ref="AD324:AD334" si="35">IF($AC324="E","E",IF($AC324="F","F",IF($AC324&lt;0.5,50,IF($AC324&lt;2,100,150))))</f>
        <v>100</v>
      </c>
      <c r="AE324" s="17">
        <v>70217</v>
      </c>
      <c r="AF324" s="17">
        <v>112583</v>
      </c>
      <c r="AG324" s="17">
        <v>119474</v>
      </c>
      <c r="AH324" s="17">
        <v>7374</v>
      </c>
      <c r="AI324" s="14" t="s">
        <v>44</v>
      </c>
    </row>
    <row r="325" spans="1:35" ht="16.5" customHeight="1">
      <c r="A325">
        <v>8499</v>
      </c>
      <c r="B325" s="12" t="str">
        <f t="shared" si="30"/>
        <v>OverStock</v>
      </c>
      <c r="C325" s="13" t="s">
        <v>374</v>
      </c>
      <c r="D325" s="14" t="s">
        <v>156</v>
      </c>
      <c r="E325" s="15">
        <f t="shared" si="31"/>
        <v>10.7</v>
      </c>
      <c r="F325" s="16">
        <f t="shared" si="32"/>
        <v>5.6</v>
      </c>
      <c r="G325" s="16">
        <f t="shared" si="33"/>
        <v>26.7</v>
      </c>
      <c r="H325" s="16">
        <f t="shared" si="34"/>
        <v>14.1</v>
      </c>
      <c r="I325" s="25" t="str">
        <f>IFERROR(VLOOKUP(C325,#REF!,8,FALSE),"")</f>
        <v/>
      </c>
      <c r="J325" s="17">
        <v>30000</v>
      </c>
      <c r="K325" s="17">
        <v>30000</v>
      </c>
      <c r="L325" s="25" t="str">
        <f>IFERROR(VLOOKUP(C325,#REF!,11,FALSE),"")</f>
        <v/>
      </c>
      <c r="M325" s="17">
        <v>12000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12000</v>
      </c>
      <c r="U325" s="17">
        <v>0</v>
      </c>
      <c r="V325" s="17">
        <v>0</v>
      </c>
      <c r="W325" s="17">
        <v>0</v>
      </c>
      <c r="X325" s="20">
        <v>42000</v>
      </c>
      <c r="Y325" s="16">
        <v>37.299999999999997</v>
      </c>
      <c r="Z325" s="21">
        <v>19.8</v>
      </c>
      <c r="AA325" s="20">
        <v>1125</v>
      </c>
      <c r="AB325" s="17">
        <v>2124</v>
      </c>
      <c r="AC325" s="22">
        <v>1.9</v>
      </c>
      <c r="AD325" s="23">
        <f t="shared" si="35"/>
        <v>100</v>
      </c>
      <c r="AE325" s="17">
        <v>8106</v>
      </c>
      <c r="AF325" s="17">
        <v>9332</v>
      </c>
      <c r="AG325" s="17">
        <v>8527</v>
      </c>
      <c r="AH325" s="17">
        <v>1459</v>
      </c>
      <c r="AI325" s="14" t="s">
        <v>44</v>
      </c>
    </row>
    <row r="326" spans="1:35" ht="16.5" customHeight="1">
      <c r="A326">
        <v>1021</v>
      </c>
      <c r="B326" s="12" t="str">
        <f t="shared" si="30"/>
        <v>Normal</v>
      </c>
      <c r="C326" s="13" t="s">
        <v>375</v>
      </c>
      <c r="D326" s="14" t="s">
        <v>156</v>
      </c>
      <c r="E326" s="15">
        <f t="shared" si="31"/>
        <v>16</v>
      </c>
      <c r="F326" s="16" t="str">
        <f t="shared" si="32"/>
        <v>--</v>
      </c>
      <c r="G326" s="16">
        <f t="shared" si="33"/>
        <v>0</v>
      </c>
      <c r="H326" s="16" t="str">
        <f t="shared" si="34"/>
        <v>--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6000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6000</v>
      </c>
      <c r="U326" s="17">
        <v>0</v>
      </c>
      <c r="V326" s="17">
        <v>0</v>
      </c>
      <c r="W326" s="17">
        <v>0</v>
      </c>
      <c r="X326" s="20">
        <v>6000</v>
      </c>
      <c r="Y326" s="16">
        <v>16</v>
      </c>
      <c r="Z326" s="21" t="s">
        <v>39</v>
      </c>
      <c r="AA326" s="20">
        <v>375</v>
      </c>
      <c r="AB326" s="17">
        <v>0</v>
      </c>
      <c r="AC326" s="22" t="s">
        <v>43</v>
      </c>
      <c r="AD326" s="23" t="str">
        <f t="shared" si="35"/>
        <v>E</v>
      </c>
      <c r="AE326" s="17">
        <v>0</v>
      </c>
      <c r="AF326" s="17">
        <v>0</v>
      </c>
      <c r="AG326" s="17">
        <v>0</v>
      </c>
      <c r="AH326" s="17">
        <v>0</v>
      </c>
      <c r="AI326" s="14" t="s">
        <v>44</v>
      </c>
    </row>
    <row r="327" spans="1:35" ht="16.5" customHeight="1">
      <c r="A327">
        <v>2904</v>
      </c>
      <c r="B327" s="12" t="str">
        <f t="shared" si="30"/>
        <v>None</v>
      </c>
      <c r="C327" s="13" t="s">
        <v>376</v>
      </c>
      <c r="D327" s="14" t="s">
        <v>156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43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1022</v>
      </c>
      <c r="B328" s="12" t="str">
        <f t="shared" si="30"/>
        <v>OverStock</v>
      </c>
      <c r="C328" s="13" t="s">
        <v>377</v>
      </c>
      <c r="D328" s="14" t="s">
        <v>156</v>
      </c>
      <c r="E328" s="15">
        <f t="shared" si="31"/>
        <v>1.2</v>
      </c>
      <c r="F328" s="16" t="str">
        <f t="shared" si="32"/>
        <v>--</v>
      </c>
      <c r="G328" s="16">
        <f t="shared" si="33"/>
        <v>27.4</v>
      </c>
      <c r="H328" s="16" t="str">
        <f t="shared" si="34"/>
        <v>--</v>
      </c>
      <c r="I328" s="25" t="str">
        <f>IFERROR(VLOOKUP(C328,#REF!,8,FALSE),"")</f>
        <v/>
      </c>
      <c r="J328" s="17">
        <v>44500</v>
      </c>
      <c r="K328" s="17">
        <v>44500</v>
      </c>
      <c r="L328" s="25" t="str">
        <f>IFERROR(VLOOKUP(C328,#REF!,11,FALSE),"")</f>
        <v/>
      </c>
      <c r="M328" s="17">
        <v>2000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2000</v>
      </c>
      <c r="U328" s="17">
        <v>0</v>
      </c>
      <c r="V328" s="17">
        <v>0</v>
      </c>
      <c r="W328" s="17">
        <v>0</v>
      </c>
      <c r="X328" s="20">
        <v>46500</v>
      </c>
      <c r="Y328" s="16">
        <v>28.6</v>
      </c>
      <c r="Z328" s="21" t="s">
        <v>39</v>
      </c>
      <c r="AA328" s="20">
        <v>1625</v>
      </c>
      <c r="AB328" s="17" t="s">
        <v>39</v>
      </c>
      <c r="AC328" s="22" t="s">
        <v>43</v>
      </c>
      <c r="AD328" s="23" t="str">
        <f t="shared" si="35"/>
        <v>E</v>
      </c>
      <c r="AE328" s="17" t="s">
        <v>39</v>
      </c>
      <c r="AF328" s="17" t="s">
        <v>39</v>
      </c>
      <c r="AG328" s="17" t="s">
        <v>39</v>
      </c>
      <c r="AH328" s="17" t="s">
        <v>39</v>
      </c>
      <c r="AI328" s="14" t="s">
        <v>44</v>
      </c>
    </row>
    <row r="329" spans="1:35" ht="16.5" customHeight="1">
      <c r="A329">
        <v>9275</v>
      </c>
      <c r="B329" s="12" t="str">
        <f t="shared" si="30"/>
        <v>OverStock</v>
      </c>
      <c r="C329" s="13" t="s">
        <v>378</v>
      </c>
      <c r="D329" s="14" t="s">
        <v>156</v>
      </c>
      <c r="E329" s="15">
        <f t="shared" si="31"/>
        <v>4</v>
      </c>
      <c r="F329" s="16" t="str">
        <f t="shared" si="32"/>
        <v>--</v>
      </c>
      <c r="G329" s="16">
        <f t="shared" si="33"/>
        <v>16</v>
      </c>
      <c r="H329" s="16" t="str">
        <f t="shared" si="34"/>
        <v>--</v>
      </c>
      <c r="I329" s="25" t="str">
        <f>IFERROR(VLOOKUP(C329,#REF!,8,FALSE),"")</f>
        <v/>
      </c>
      <c r="J329" s="17">
        <v>12000</v>
      </c>
      <c r="K329" s="17">
        <v>12000</v>
      </c>
      <c r="L329" s="25" t="str">
        <f>IFERROR(VLOOKUP(C329,#REF!,11,FALSE),"")</f>
        <v/>
      </c>
      <c r="M329" s="17">
        <v>3000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</v>
      </c>
      <c r="U329" s="17">
        <v>0</v>
      </c>
      <c r="V329" s="17">
        <v>0</v>
      </c>
      <c r="W329" s="17">
        <v>0</v>
      </c>
      <c r="X329" s="20">
        <v>15000</v>
      </c>
      <c r="Y329" s="16">
        <v>20</v>
      </c>
      <c r="Z329" s="21" t="s">
        <v>39</v>
      </c>
      <c r="AA329" s="20">
        <v>750</v>
      </c>
      <c r="AB329" s="17" t="s">
        <v>39</v>
      </c>
      <c r="AC329" s="22" t="s">
        <v>43</v>
      </c>
      <c r="AD329" s="23" t="str">
        <f t="shared" si="3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3283</v>
      </c>
      <c r="B330" s="12" t="str">
        <f t="shared" si="30"/>
        <v>OverStock</v>
      </c>
      <c r="C330" s="13" t="s">
        <v>379</v>
      </c>
      <c r="D330" s="14" t="s">
        <v>156</v>
      </c>
      <c r="E330" s="15">
        <f t="shared" si="31"/>
        <v>5.2</v>
      </c>
      <c r="F330" s="16">
        <f t="shared" si="32"/>
        <v>2159.8000000000002</v>
      </c>
      <c r="G330" s="16">
        <f t="shared" si="33"/>
        <v>8.9</v>
      </c>
      <c r="H330" s="16">
        <f t="shared" si="34"/>
        <v>3737.7</v>
      </c>
      <c r="I330" s="25" t="str">
        <f>IFERROR(VLOOKUP(C330,#REF!,8,FALSE),"")</f>
        <v/>
      </c>
      <c r="J330" s="17">
        <v>228000</v>
      </c>
      <c r="K330" s="17">
        <v>228000</v>
      </c>
      <c r="L330" s="25" t="str">
        <f>IFERROR(VLOOKUP(C330,#REF!,11,FALSE),"")</f>
        <v/>
      </c>
      <c r="M330" s="17">
        <v>131750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129000</v>
      </c>
      <c r="U330" s="17">
        <v>0</v>
      </c>
      <c r="V330" s="17">
        <v>2750</v>
      </c>
      <c r="W330" s="17">
        <v>0</v>
      </c>
      <c r="X330" s="20">
        <v>359750</v>
      </c>
      <c r="Y330" s="16">
        <v>21.5</v>
      </c>
      <c r="Z330" s="21">
        <v>8995.9</v>
      </c>
      <c r="AA330" s="20">
        <v>25500</v>
      </c>
      <c r="AB330" s="17">
        <v>61</v>
      </c>
      <c r="AC330" s="22">
        <v>0</v>
      </c>
      <c r="AD330" s="23">
        <f t="shared" si="35"/>
        <v>50</v>
      </c>
      <c r="AE330" s="17">
        <v>0</v>
      </c>
      <c r="AF330" s="17">
        <v>500</v>
      </c>
      <c r="AG330" s="17">
        <v>0</v>
      </c>
      <c r="AH330" s="17">
        <v>500</v>
      </c>
      <c r="AI330" s="14" t="s">
        <v>44</v>
      </c>
    </row>
    <row r="331" spans="1:35" ht="16.5" customHeight="1">
      <c r="A331">
        <v>1025</v>
      </c>
      <c r="B331" s="12" t="str">
        <f t="shared" si="30"/>
        <v>Normal</v>
      </c>
      <c r="C331" s="13" t="s">
        <v>380</v>
      </c>
      <c r="D331" s="14" t="s">
        <v>156</v>
      </c>
      <c r="E331" s="15">
        <f t="shared" si="31"/>
        <v>0</v>
      </c>
      <c r="F331" s="16" t="str">
        <f t="shared" si="32"/>
        <v>--</v>
      </c>
      <c r="G331" s="16">
        <f t="shared" si="33"/>
        <v>0</v>
      </c>
      <c r="H331" s="16" t="str">
        <f t="shared" si="34"/>
        <v>--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0</v>
      </c>
      <c r="N331" s="18" t="s">
        <v>42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0</v>
      </c>
      <c r="U331" s="17">
        <v>0</v>
      </c>
      <c r="V331" s="17">
        <v>0</v>
      </c>
      <c r="W331" s="17">
        <v>0</v>
      </c>
      <c r="X331" s="20">
        <v>0</v>
      </c>
      <c r="Y331" s="16">
        <v>0</v>
      </c>
      <c r="Z331" s="21" t="s">
        <v>39</v>
      </c>
      <c r="AA331" s="20">
        <v>375</v>
      </c>
      <c r="AB331" s="17" t="s">
        <v>39</v>
      </c>
      <c r="AC331" s="22" t="s">
        <v>43</v>
      </c>
      <c r="AD331" s="23" t="str">
        <f t="shared" si="35"/>
        <v>E</v>
      </c>
      <c r="AE331" s="17" t="s">
        <v>39</v>
      </c>
      <c r="AF331" s="17" t="s">
        <v>39</v>
      </c>
      <c r="AG331" s="17" t="s">
        <v>39</v>
      </c>
      <c r="AH331" s="17" t="s">
        <v>39</v>
      </c>
      <c r="AI331" s="14" t="s">
        <v>44</v>
      </c>
    </row>
    <row r="332" spans="1:35" ht="16.5" customHeight="1">
      <c r="A332">
        <v>1026</v>
      </c>
      <c r="B332" s="12" t="str">
        <f t="shared" si="30"/>
        <v>FCST</v>
      </c>
      <c r="C332" s="13" t="s">
        <v>381</v>
      </c>
      <c r="D332" s="14" t="s">
        <v>156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42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 t="s">
        <v>39</v>
      </c>
      <c r="Z332" s="21">
        <v>0</v>
      </c>
      <c r="AA332" s="20">
        <v>0</v>
      </c>
      <c r="AB332" s="17">
        <v>113</v>
      </c>
      <c r="AC332" s="22" t="s">
        <v>55</v>
      </c>
      <c r="AD332" s="23" t="str">
        <f t="shared" si="35"/>
        <v>F</v>
      </c>
      <c r="AE332" s="17">
        <v>0</v>
      </c>
      <c r="AF332" s="17">
        <v>600</v>
      </c>
      <c r="AG332" s="17">
        <v>600</v>
      </c>
      <c r="AH332" s="17">
        <v>0</v>
      </c>
      <c r="AI332" s="14" t="s">
        <v>44</v>
      </c>
    </row>
    <row r="333" spans="1:35" ht="16.5" customHeight="1">
      <c r="A333">
        <v>1027</v>
      </c>
      <c r="B333" s="12" t="str">
        <f t="shared" si="30"/>
        <v>FCST</v>
      </c>
      <c r="C333" s="13" t="s">
        <v>384</v>
      </c>
      <c r="D333" s="14" t="s">
        <v>385</v>
      </c>
      <c r="E333" s="15" t="str">
        <f t="shared" si="31"/>
        <v>前八週無拉料</v>
      </c>
      <c r="F333" s="16">
        <f t="shared" si="32"/>
        <v>39.799999999999997</v>
      </c>
      <c r="G333" s="16" t="str">
        <f t="shared" si="33"/>
        <v>--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10000</v>
      </c>
      <c r="N333" s="18" t="s">
        <v>42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10000</v>
      </c>
      <c r="U333" s="17">
        <v>0</v>
      </c>
      <c r="V333" s="17">
        <v>0</v>
      </c>
      <c r="W333" s="17">
        <v>0</v>
      </c>
      <c r="X333" s="20">
        <v>10000</v>
      </c>
      <c r="Y333" s="16" t="s">
        <v>39</v>
      </c>
      <c r="Z333" s="21">
        <v>39.799999999999997</v>
      </c>
      <c r="AA333" s="20">
        <v>0</v>
      </c>
      <c r="AB333" s="17">
        <v>251</v>
      </c>
      <c r="AC333" s="22" t="s">
        <v>55</v>
      </c>
      <c r="AD333" s="23" t="str">
        <f t="shared" si="35"/>
        <v>F</v>
      </c>
      <c r="AE333" s="17">
        <v>0</v>
      </c>
      <c r="AF333" s="17">
        <v>2260</v>
      </c>
      <c r="AG333" s="17">
        <v>0</v>
      </c>
      <c r="AH333" s="17">
        <v>2260</v>
      </c>
      <c r="AI333" s="14" t="s">
        <v>44</v>
      </c>
    </row>
    <row r="334" spans="1:35" ht="16.5" customHeight="1">
      <c r="A334">
        <v>5489</v>
      </c>
      <c r="B334" s="12" t="str">
        <f t="shared" si="30"/>
        <v>OverStock</v>
      </c>
      <c r="C334" s="13" t="s">
        <v>386</v>
      </c>
      <c r="D334" s="14" t="s">
        <v>385</v>
      </c>
      <c r="E334" s="15">
        <f t="shared" si="31"/>
        <v>8</v>
      </c>
      <c r="F334" s="16" t="str">
        <f t="shared" si="32"/>
        <v>--</v>
      </c>
      <c r="G334" s="16">
        <f t="shared" si="33"/>
        <v>19.2</v>
      </c>
      <c r="H334" s="16" t="str">
        <f t="shared" si="34"/>
        <v>--</v>
      </c>
      <c r="I334" s="25" t="str">
        <f>IFERROR(VLOOKUP(C334,#REF!,8,FALSE),"")</f>
        <v/>
      </c>
      <c r="J334" s="17">
        <v>120000</v>
      </c>
      <c r="K334" s="17">
        <v>120000</v>
      </c>
      <c r="L334" s="25" t="str">
        <f>IFERROR(VLOOKUP(C334,#REF!,11,FALSE),"")</f>
        <v/>
      </c>
      <c r="M334" s="17">
        <v>50000</v>
      </c>
      <c r="N334" s="18" t="s">
        <v>42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50000</v>
      </c>
      <c r="U334" s="17">
        <v>0</v>
      </c>
      <c r="V334" s="17">
        <v>0</v>
      </c>
      <c r="W334" s="17">
        <v>0</v>
      </c>
      <c r="X334" s="20">
        <v>170000</v>
      </c>
      <c r="Y334" s="16">
        <v>27.2</v>
      </c>
      <c r="Z334" s="21" t="s">
        <v>39</v>
      </c>
      <c r="AA334" s="20">
        <v>6250</v>
      </c>
      <c r="AB334" s="17" t="s">
        <v>39</v>
      </c>
      <c r="AC334" s="22" t="s">
        <v>43</v>
      </c>
      <c r="AD334" s="23" t="str">
        <f t="shared" si="35"/>
        <v>E</v>
      </c>
      <c r="AE334" s="17" t="s">
        <v>39</v>
      </c>
      <c r="AF334" s="17" t="s">
        <v>39</v>
      </c>
      <c r="AG334" s="17" t="s">
        <v>39</v>
      </c>
      <c r="AH334" s="17" t="s">
        <v>39</v>
      </c>
      <c r="AI334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2017-03-14T16:21:21Z</dcterms:modified>
</cp:coreProperties>
</file>