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b0f70ab55978ba/文件/桌面/"/>
    </mc:Choice>
  </mc:AlternateContent>
  <xr:revisionPtr revIDLastSave="0" documentId="8_{E119EF53-4028-4E84-B23B-93F3AA635057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O8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14" i="1" a="1"/>
  <c r="K14" i="1" s="1"/>
  <c r="K15" i="1" a="1"/>
  <c r="K15" i="1"/>
  <c r="K13" i="1" a="1"/>
  <c r="K13" i="1" s="1"/>
  <c r="K8" i="1" a="1"/>
  <c r="K8" i="1" s="1"/>
  <c r="K10" i="1" a="1"/>
  <c r="K10" i="1" s="1"/>
  <c r="J3" i="1"/>
  <c r="K3" i="1" s="1" a="1"/>
  <c r="K3" i="1" s="1"/>
  <c r="J5" i="1"/>
  <c r="K5" i="1" s="1" a="1"/>
  <c r="K5" i="1" s="1"/>
  <c r="J6" i="1"/>
  <c r="K6" i="1" s="1" a="1"/>
  <c r="K6" i="1" s="1"/>
  <c r="J4" i="1"/>
  <c r="K4" i="1" s="1" a="1"/>
  <c r="K4" i="1" s="1"/>
  <c r="J7" i="1"/>
  <c r="K7" i="1" s="1" a="1"/>
  <c r="K7" i="1" s="1"/>
  <c r="J9" i="1"/>
  <c r="K9" i="1" s="1" a="1"/>
  <c r="K9" i="1" s="1"/>
  <c r="J12" i="1"/>
  <c r="K12" i="1" s="1" a="1"/>
  <c r="K12" i="1" s="1"/>
  <c r="J11" i="1"/>
  <c r="K11" i="1" s="1" a="1"/>
  <c r="K11" i="1" s="1"/>
  <c r="J10" i="1"/>
  <c r="J8" i="1"/>
  <c r="J14" i="1"/>
  <c r="J13" i="1"/>
  <c r="J15" i="1"/>
  <c r="J2" i="1"/>
  <c r="K2" i="1" s="1" a="1"/>
  <c r="K2" i="1" s="1"/>
  <c r="H3" i="1"/>
  <c r="H5" i="1"/>
  <c r="H6" i="1"/>
  <c r="H4" i="1"/>
  <c r="H7" i="1"/>
  <c r="H9" i="1"/>
  <c r="H12" i="1"/>
  <c r="H11" i="1"/>
  <c r="H10" i="1"/>
  <c r="H8" i="1"/>
  <c r="H14" i="1"/>
  <c r="H13" i="1"/>
  <c r="H15" i="1"/>
  <c r="H2" i="1"/>
  <c r="L2" i="1" l="1"/>
  <c r="J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<sst xmlns="http://schemas.openxmlformats.org/spreadsheetml/2006/main" count="34" uniqueCount="34">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</sst>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AA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陳小奇</c:v>
                </c:pt>
                <c:pt idx="3">
                  <c:v>黃阿坤</c:v>
                </c:pt>
                <c:pt idx="4">
                  <c:v>李大仁</c:v>
                </c:pt>
                <c:pt idx="5">
                  <c:v>羅小花</c:v>
                </c:pt>
                <c:pt idx="6">
                  <c:v>李大月</c:v>
                </c:pt>
                <c:pt idx="7">
                  <c:v>李小君</c:v>
                </c:pt>
                <c:pt idx="8">
                  <c:v>王小明</c:v>
                </c:pt>
                <c:pt idx="9">
                  <c:v>白阿國</c:v>
                </c:pt>
                <c:pt idx="10">
                  <c:v>李大輝</c:v>
                </c:pt>
                <c:pt idx="11">
                  <c:v>宋小倫</c:v>
                </c:pt>
                <c:pt idx="12">
                  <c:v>林大義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84.7</c:v>
                </c:pt>
                <c:pt idx="3">
                  <c:v>81.2</c:v>
                </c:pt>
                <c:pt idx="4">
                  <c:v>80.800000000000011</c:v>
                </c:pt>
                <c:pt idx="5">
                  <c:v>80.800000000000011</c:v>
                </c:pt>
                <c:pt idx="6">
                  <c:v>80.599999999999994</c:v>
                </c:pt>
                <c:pt idx="7">
                  <c:v>77.900000000000006</c:v>
                </c:pt>
                <c:pt idx="8">
                  <c:v>77.600000000000009</c:v>
                </c:pt>
                <c:pt idx="9">
                  <c:v>75.2</c:v>
                </c:pt>
                <c:pt idx="10">
                  <c:v>74.2</c:v>
                </c:pt>
                <c:pt idx="11">
                  <c:v>66.900000000000006</c:v>
                </c:pt>
                <c:pt idx="12">
                  <c:v>59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D-4187-820E-7AC1721F22D1}"/>
            </c:ext>
          </c:extLst>
        </c:ser>
        <c:ser>
          <c:idx val="1"/>
          <c:order val="1"/>
          <c:tx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陳小奇</c:v>
                </c:pt>
                <c:pt idx="3">
                  <c:v>黃阿坤</c:v>
                </c:pt>
                <c:pt idx="4">
                  <c:v>李大仁</c:v>
                </c:pt>
                <c:pt idx="5">
                  <c:v>羅小花</c:v>
                </c:pt>
                <c:pt idx="6">
                  <c:v>李大月</c:v>
                </c:pt>
                <c:pt idx="7">
                  <c:v>李小君</c:v>
                </c:pt>
                <c:pt idx="8">
                  <c:v>王小明</c:v>
                </c:pt>
                <c:pt idx="9">
                  <c:v>白阿國</c:v>
                </c:pt>
                <c:pt idx="10">
                  <c:v>李大輝</c:v>
                </c:pt>
                <c:pt idx="11">
                  <c:v>宋小倫</c:v>
                </c:pt>
                <c:pt idx="12">
                  <c:v>林大義</c:v>
                </c:pt>
                <c:pt idx="13">
                  <c:v>許亮亮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陳小奇</c:v>
                </c:pt>
                <c:pt idx="3">
                  <c:v>黃阿坤</c:v>
                </c:pt>
                <c:pt idx="4">
                  <c:v>李大仁</c:v>
                </c:pt>
                <c:pt idx="5">
                  <c:v>羅小花</c:v>
                </c:pt>
                <c:pt idx="6">
                  <c:v>李大月</c:v>
                </c:pt>
                <c:pt idx="7">
                  <c:v>李小君</c:v>
                </c:pt>
                <c:pt idx="8">
                  <c:v>王小明</c:v>
                </c:pt>
                <c:pt idx="9">
                  <c:v>白阿國</c:v>
                </c:pt>
                <c:pt idx="10">
                  <c:v>李大輝</c:v>
                </c:pt>
                <c:pt idx="11">
                  <c:v>宋小倫</c:v>
                </c:pt>
                <c:pt idx="12">
                  <c:v>林大義</c:v>
                </c:pt>
                <c:pt idx="13">
                  <c:v>許亮亮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689D-4187-820E-7AC1721F2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334607"/>
        <c:axId val="1341335567"/>
      </c:barChart>
      <c:catAx>
        <c:axId val="134133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1335567"/>
        <c:crosses val="autoZero"/>
        <c:auto val="1"/>
        <c:lblAlgn val="ctr"/>
        <c:lblOffset val="100"/>
        <c:noMultiLvlLbl val="0"/>
      </c:catAx>
      <c:valAx>
        <c:axId val="134133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133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DAAAB4"/>
            </a:solidFill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82-42CE-B514-716EE57D697A}"/>
              </c:ext>
            </c:extLst>
          </c:dPt>
          <c:dPt>
            <c:idx val="1"/>
            <c:bubble3D val="0"/>
            <c:spPr>
              <a:solidFill>
                <a:srgbClr val="DAAAB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82-42CE-B514-716EE57D69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工作表1!$N$7:$O$7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工作表1!$N$8:$O$8</c:f>
              <c:numCache>
                <c:formatCode>0%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2-42CE-B514-716EE57D6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607867</xdr:colOff>
      <xdr:row>25</xdr:row>
      <xdr:rowOff>98071</xdr:rowOff>
    </xdr:from>
    <xdr:to>
      <xdr:col>12</xdr:col>
      <xdr:colOff>150886</xdr:colOff>
      <xdr:row>38</xdr:row>
      <xdr:rowOff>22492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E4FC480-68EE-98A9-96AD-243446509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1687287</xdr:colOff>
      <xdr:row>16</xdr:row>
      <xdr:rowOff>80189</xdr:rowOff>
    </xdr:from>
    <xdr:to>
      <xdr:col>12</xdr:col>
      <xdr:colOff>569233</xdr:colOff>
      <xdr:row>24</xdr:row>
      <xdr:rowOff>191557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5010D40-74D8-E16A-93D5-3AC54C8B7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zoomScale="26" zoomScaleNormal="61" workbookViewId="0">
      <selection activeCell="P20" sqref="P20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(SUM(C2:G2)/5)</f>
        <v>94.4</v>
      </c>
      <c r="I2" s="1">
        <v>89</v>
      </c>
      <c r="J2">
        <f t="shared" ref="J2:J15" si="1">C2*0.1+D2*0.1+E2*0.1+F2*0.1+G2*0.1+I2*0.5</f>
        <v>91.7</v>
      </c>
      <c r="K2" s="5" t="str" cm="1">
        <f t="array" ref="K2">_xlfn.IFS(J2&gt;=90,"A",J2&gt;=80,"B",J2&gt;=70,"C",L13J2&gt;=60,"D",J2&lt;60,"F")</f>
        <v>A</v>
      </c>
      <c r="L2" s="5" t="str">
        <f>IF(J2&gt;60,"pass","fail")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s="5" t="str" cm="1">
        <f t="array" ref="K3">_xlfn.IFS(J3&gt;=90,"A",J3&gt;=80,"B",J3&gt;=70,"C",L13J2&gt;=60,"D",J3&lt;60,"F")</f>
        <v>A</v>
      </c>
      <c r="L3" s="5" t="str">
        <f t="shared" ref="L3:L15" si="2">IF(J3&gt;60,"pass","fail")</f>
        <v>pass</v>
      </c>
    </row>
    <row r="4" spans="1:15">
      <c r="A4" s="1">
        <v>2</v>
      </c>
      <c r="B4" s="1" t="s">
        <v>4</v>
      </c>
      <c r="C4" s="1">
        <v>78</v>
      </c>
      <c r="D4" s="1">
        <v>89</v>
      </c>
      <c r="E4" s="1">
        <v>90</v>
      </c>
      <c r="F4" s="1">
        <v>77</v>
      </c>
      <c r="G4" s="1">
        <v>73</v>
      </c>
      <c r="H4" s="1">
        <f t="shared" si="0"/>
        <v>81.400000000000006</v>
      </c>
      <c r="I4" s="1">
        <v>88</v>
      </c>
      <c r="J4">
        <f t="shared" si="1"/>
        <v>84.7</v>
      </c>
      <c r="K4" s="5" t="str" cm="1">
        <f t="array" ref="K4">_xlfn.IFS(J4&gt;=90,"A",J4&gt;=80,"B",J4&gt;=70,"C",L13J2&gt;=60,"D",J4&lt;60,"F")</f>
        <v>B</v>
      </c>
      <c r="L4" s="5" t="str">
        <f t="shared" si="2"/>
        <v>pass</v>
      </c>
    </row>
    <row r="5" spans="1:15">
      <c r="A5" s="1">
        <v>10</v>
      </c>
      <c r="B5" s="1" t="s">
        <v>2</v>
      </c>
      <c r="C5" s="1">
        <v>90</v>
      </c>
      <c r="D5" s="1">
        <v>64</v>
      </c>
      <c r="E5" s="1">
        <v>91</v>
      </c>
      <c r="F5" s="1">
        <v>82</v>
      </c>
      <c r="G5" s="1">
        <v>85</v>
      </c>
      <c r="H5" s="1">
        <f t="shared" si="0"/>
        <v>82.4</v>
      </c>
      <c r="I5" s="1">
        <v>80</v>
      </c>
      <c r="J5">
        <f t="shared" si="1"/>
        <v>81.2</v>
      </c>
      <c r="K5" s="5" t="str" cm="1">
        <f t="array" ref="K5">_xlfn.IFS(J5&gt;=90,"A",J5&gt;=80,"B",J5&gt;=70,"C",L13J2&gt;=60,"D",J5&lt;60,"F")</f>
        <v>B</v>
      </c>
      <c r="L5" s="5" t="str">
        <f t="shared" si="2"/>
        <v>pass</v>
      </c>
    </row>
    <row r="6" spans="1:15">
      <c r="A6" s="1">
        <v>6</v>
      </c>
      <c r="B6" s="1" t="s">
        <v>3</v>
      </c>
      <c r="C6" s="1">
        <v>67</v>
      </c>
      <c r="D6" s="1">
        <v>79</v>
      </c>
      <c r="E6" s="1">
        <v>82</v>
      </c>
      <c r="F6" s="1">
        <v>85</v>
      </c>
      <c r="G6" s="1">
        <v>95</v>
      </c>
      <c r="H6" s="1">
        <f t="shared" si="0"/>
        <v>81.599999999999994</v>
      </c>
      <c r="I6" s="1">
        <v>80</v>
      </c>
      <c r="J6">
        <f t="shared" si="1"/>
        <v>80.800000000000011</v>
      </c>
      <c r="K6" s="5" t="str" cm="1">
        <f t="array" ref="K6">_xlfn.IFS(J6&gt;=90,"A",J6&gt;=80,"B",J6&gt;=70,"C",L13J2&gt;=60,"D",J6&lt;60,"F")</f>
        <v>B</v>
      </c>
      <c r="L6" s="5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_xlfn.IFS(J7&gt;=90,"A",J7&gt;=80,"B",J7&gt;=70,"C",L13J2&gt;=60,"D",J7&lt;60,"F")</f>
        <v>B</v>
      </c>
      <c r="L7" s="5" t="str">
        <f t="shared" si="2"/>
        <v>pass</v>
      </c>
      <c r="N7" t="s">
        <v>32</v>
      </c>
      <c r="O7" t="s">
        <v>33</v>
      </c>
    </row>
    <row r="8" spans="1:15">
      <c r="A8" s="1">
        <v>8</v>
      </c>
      <c r="B8" s="1" t="s">
        <v>10</v>
      </c>
      <c r="C8" s="1">
        <v>72</v>
      </c>
      <c r="D8" s="1">
        <v>83</v>
      </c>
      <c r="E8" s="1">
        <v>62</v>
      </c>
      <c r="F8" s="2">
        <v>67</v>
      </c>
      <c r="G8" s="1">
        <v>82</v>
      </c>
      <c r="H8" s="1">
        <f t="shared" si="0"/>
        <v>73.2</v>
      </c>
      <c r="I8" s="1">
        <v>88</v>
      </c>
      <c r="J8">
        <f t="shared" si="1"/>
        <v>80.599999999999994</v>
      </c>
      <c r="K8" s="5" t="str" cm="1">
        <f t="array" ref="K8">_xlfn.IFS(J8&gt;=90,"A",J8&gt;=80,"B",J8&gt;=70,"C",L13J2&gt;=60,"D",J8&lt;60,"F")</f>
        <v>B</v>
      </c>
      <c r="L8" s="5" t="str">
        <f t="shared" si="2"/>
        <v>pass</v>
      </c>
      <c r="N8" s="8">
        <f>COUNTIF(L2:L15,"pass")/COUNTA(L2:L15)</f>
        <v>0.8571428571428571</v>
      </c>
      <c r="O8" s="8">
        <f>COUNTIF(L2:L15,"fail")/COUNTA(L2:L15)</f>
        <v>0.14285714285714285</v>
      </c>
    </row>
    <row r="9" spans="1:15">
      <c r="A9" s="1">
        <v>7</v>
      </c>
      <c r="B9" s="1" t="s">
        <v>6</v>
      </c>
      <c r="C9" s="1">
        <v>77</v>
      </c>
      <c r="D9" s="1">
        <v>80</v>
      </c>
      <c r="E9" s="1">
        <v>63</v>
      </c>
      <c r="F9" s="1">
        <v>85</v>
      </c>
      <c r="G9" s="1">
        <v>89</v>
      </c>
      <c r="H9" s="1">
        <f t="shared" si="0"/>
        <v>78.8</v>
      </c>
      <c r="I9" s="1">
        <v>77</v>
      </c>
      <c r="J9">
        <f t="shared" si="1"/>
        <v>77.900000000000006</v>
      </c>
      <c r="K9" s="5" t="str" cm="1">
        <f t="array" ref="K9">_xlfn.IFS(J9&gt;=90,"A",J9&gt;=80,"B",J9&gt;=70,"C",L13J2&gt;=60,"D",J9&lt;60,"F")</f>
        <v>C</v>
      </c>
      <c r="L9" s="5" t="str">
        <f t="shared" si="2"/>
        <v>pass</v>
      </c>
    </row>
    <row r="10" spans="1:15">
      <c r="A10" s="1">
        <v>1</v>
      </c>
      <c r="B10" s="1" t="s">
        <v>9</v>
      </c>
      <c r="C10" s="1">
        <v>65</v>
      </c>
      <c r="D10" s="1">
        <v>54</v>
      </c>
      <c r="E10" s="1">
        <v>88</v>
      </c>
      <c r="F10" s="1">
        <v>92</v>
      </c>
      <c r="G10" s="1">
        <v>67</v>
      </c>
      <c r="H10" s="1">
        <f t="shared" si="0"/>
        <v>73.2</v>
      </c>
      <c r="I10" s="1">
        <v>82</v>
      </c>
      <c r="J10">
        <f t="shared" si="1"/>
        <v>77.600000000000009</v>
      </c>
      <c r="K10" s="5" t="str" cm="1">
        <f t="array" ref="K10">_xlfn.IFS(J10&gt;=90,"A",J10&gt;=80,"B",J10&gt;=70,"C",L13J2&gt;=60,"D",J10&lt;60,"F")</f>
        <v>C</v>
      </c>
      <c r="L10" s="5" t="str">
        <f t="shared" si="2"/>
        <v>pass</v>
      </c>
    </row>
    <row r="11" spans="1:15">
      <c r="A11" s="1">
        <v>13</v>
      </c>
      <c r="B11" s="1" t="s">
        <v>8</v>
      </c>
      <c r="C11" s="1">
        <v>67</v>
      </c>
      <c r="D11" s="1">
        <v>88</v>
      </c>
      <c r="E11" s="1">
        <v>71</v>
      </c>
      <c r="F11" s="1">
        <v>44</v>
      </c>
      <c r="G11" s="1">
        <v>97</v>
      </c>
      <c r="H11" s="1">
        <f t="shared" si="0"/>
        <v>73.400000000000006</v>
      </c>
      <c r="I11" s="1">
        <v>77</v>
      </c>
      <c r="J11">
        <f t="shared" si="1"/>
        <v>75.2</v>
      </c>
      <c r="K11" s="5" t="str" cm="1">
        <f t="array" ref="K11">_xlfn.IFS(J11&gt;=90,"A",J11&gt;=80,"B",J11&gt;=70,"C",L13J2&gt;=60,"D",J11&lt;60,"F")</f>
        <v>C</v>
      </c>
      <c r="L11" s="5" t="str">
        <f t="shared" si="2"/>
        <v>pass</v>
      </c>
    </row>
    <row r="12" spans="1:15">
      <c r="A12" s="1">
        <v>9</v>
      </c>
      <c r="B12" s="1" t="s">
        <v>7</v>
      </c>
      <c r="C12" s="1">
        <v>86</v>
      </c>
      <c r="D12" s="1">
        <v>92</v>
      </c>
      <c r="E12" s="1">
        <v>79</v>
      </c>
      <c r="F12" s="1">
        <v>73</v>
      </c>
      <c r="G12" s="1">
        <v>47</v>
      </c>
      <c r="H12" s="1">
        <f t="shared" si="0"/>
        <v>75.400000000000006</v>
      </c>
      <c r="I12" s="1">
        <v>73</v>
      </c>
      <c r="J12">
        <f t="shared" si="1"/>
        <v>74.2</v>
      </c>
      <c r="K12" s="5" t="str" cm="1">
        <f t="array" ref="K12">_xlfn.IFS(J12&gt;=90,"A",J12&gt;=80,"B",J12&gt;=70,"C",L13J2&gt;=60,"D",J12&lt;60,"F")</f>
        <v>C</v>
      </c>
      <c r="L12" s="5" t="str">
        <f t="shared" si="2"/>
        <v>pass</v>
      </c>
    </row>
    <row r="13" spans="1:15">
      <c r="A13" s="1">
        <v>11</v>
      </c>
      <c r="B13" s="1" t="s">
        <v>12</v>
      </c>
      <c r="C13" s="1">
        <v>81</v>
      </c>
      <c r="D13" s="1">
        <v>55</v>
      </c>
      <c r="E13" s="1">
        <v>62</v>
      </c>
      <c r="F13" s="1">
        <v>47</v>
      </c>
      <c r="G13" s="1">
        <v>79</v>
      </c>
      <c r="H13" s="1">
        <f t="shared" si="0"/>
        <v>64.8</v>
      </c>
      <c r="I13" s="1">
        <v>69</v>
      </c>
      <c r="J13">
        <f t="shared" si="1"/>
        <v>66.900000000000006</v>
      </c>
      <c r="K13" s="5" t="str" cm="1">
        <f t="array" ref="K13">_xlfn.IFS(J13&gt;=90,"A",J13&gt;=80,"B",J13&gt;=70,"C",J13&gt;=60,"D",J13&lt;60,"F")</f>
        <v>D</v>
      </c>
      <c r="L13" s="5" t="str">
        <f t="shared" si="2"/>
        <v>pass</v>
      </c>
    </row>
    <row r="14" spans="1:15">
      <c r="A14" s="1">
        <v>12</v>
      </c>
      <c r="B14" s="1" t="s">
        <v>11</v>
      </c>
      <c r="C14" s="1">
        <v>72</v>
      </c>
      <c r="D14" s="1">
        <v>35</v>
      </c>
      <c r="E14" s="1">
        <v>34</v>
      </c>
      <c r="F14" s="1">
        <v>97</v>
      </c>
      <c r="G14" s="1">
        <v>92</v>
      </c>
      <c r="H14" s="1">
        <f t="shared" si="0"/>
        <v>66</v>
      </c>
      <c r="I14" s="1">
        <v>52</v>
      </c>
      <c r="J14">
        <f t="shared" si="1"/>
        <v>59</v>
      </c>
      <c r="K14" s="5" t="str" cm="1">
        <f t="array" ref="K14">_xlfn.IFS(J14&gt;=90,"A",J14&gt;=80,"B",J14&gt;=70,"C",J14&gt;=60,"D",J14&lt;60,"F")</f>
        <v>F</v>
      </c>
      <c r="L14" s="5" t="str">
        <f t="shared" si="2"/>
        <v>fail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19" spans="3:13"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</row>
    <row r="20" spans="3:13"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</row>
    <row r="21" spans="3:13"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</row>
    <row r="22" spans="3:13">
      <c r="C22" s="7"/>
      <c r="D22" s="7"/>
      <c r="E22" s="7"/>
      <c r="F22" s="7"/>
      <c r="G22" s="7"/>
      <c r="H22" s="7"/>
      <c r="I22" s="7"/>
      <c r="J22" s="7"/>
      <c r="K22" s="7"/>
      <c r="L22" s="7"/>
    </row>
    <row r="24" spans="3:13">
      <c r="J24" s="4" t="s">
        <v>30</v>
      </c>
    </row>
  </sheetData>
  <sortState xmlns:xlrd2="http://schemas.microsoft.com/office/spreadsheetml/2017/richdata2" ref="A2:L15">
    <sortCondition descending="1" ref="J2:J15"/>
  </sortState>
  <phoneticPr fontId="2" type="noConversion"/>
  <conditionalFormatting sqref="L2:L15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千鏵 黃</cp:lastModifiedBy>
  <dcterms:created xsi:type="dcterms:W3CDTF">2023-10-19T05:27:10Z</dcterms:created>
  <dcterms:modified xsi:type="dcterms:W3CDTF">2025-10-04T05:32:10Z</dcterms:modified>
</cp:coreProperties>
</file>