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\Desktop\"/>
    </mc:Choice>
  </mc:AlternateContent>
  <xr:revisionPtr revIDLastSave="0" documentId="8_{4752EEF0-DC8D-4242-B603-00754B0E80F9}" xr6:coauthVersionLast="47" xr6:coauthVersionMax="47" xr10:uidLastSave="{00000000-0000-0000-0000-000000000000}"/>
  <bookViews>
    <workbookView xWindow="-120" yWindow="-120" windowWidth="29040" windowHeight="15840" xr2:uid="{60C2E2F6-AD98-4042-9BF5-DA3DB7B4AD4C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D17" i="1"/>
  <c r="C17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H17" i="1" s="1"/>
  <c r="J17" i="1" l="1"/>
  <c r="L2" i="1"/>
  <c r="K2" i="1" a="1"/>
  <c r="K2" i="1" s="1"/>
  <c r="L15" i="1"/>
  <c r="K15" i="1" a="1"/>
  <c r="K15" i="1" s="1"/>
  <c r="L14" i="1"/>
  <c r="K14" i="1" a="1"/>
  <c r="K14" i="1" s="1"/>
  <c r="L13" i="1"/>
  <c r="K13" i="1" a="1"/>
  <c r="K13" i="1" s="1"/>
  <c r="L12" i="1"/>
  <c r="K12" i="1" a="1"/>
  <c r="K12" i="1" s="1"/>
  <c r="L11" i="1"/>
  <c r="K11" i="1" a="1"/>
  <c r="K11" i="1" s="1"/>
  <c r="L10" i="1"/>
  <c r="K10" i="1" a="1"/>
  <c r="K10" i="1" s="1"/>
  <c r="L9" i="1"/>
  <c r="K9" i="1" a="1"/>
  <c r="K9" i="1" s="1"/>
  <c r="L8" i="1"/>
  <c r="K8" i="1" a="1"/>
  <c r="K8" i="1" s="1"/>
  <c r="L7" i="1"/>
  <c r="K7" i="1" a="1"/>
  <c r="K7" i="1" s="1"/>
  <c r="L6" i="1"/>
  <c r="K6" i="1" a="1"/>
  <c r="K6" i="1" s="1"/>
  <c r="L5" i="1"/>
  <c r="K5" i="1" a="1"/>
  <c r="K5" i="1" s="1"/>
  <c r="L4" i="1"/>
  <c r="K4" i="1" a="1"/>
  <c r="K4" i="1" s="1"/>
  <c r="L3" i="1"/>
  <c r="K3" i="1" a="1"/>
  <c r="K3" i="1" s="1"/>
  <c r="M3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<sst xmlns="http://schemas.openxmlformats.org/spreadsheetml/2006/main" count="34" uniqueCount="34">
  <si>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number</t>
    <phoneticPr fontId="2" type="noConversion"/>
  </si>
  <si>
    <t>name</t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</si>
  <si>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</si>
  <si>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</si>
  <si>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</si>
  <si>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</si>
  <si>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</si>
  <si>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Q1: Exam_Average</t>
    <phoneticPr fontId="2" type="noConversion"/>
  </si>
  <si>
    <t>Midterm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</si>
  <si>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</si>
  <si>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</si>
  <si>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</si>
  <si>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t>何大美</t>
  </si>
  <si>
    <t>pass</t>
  </si>
  <si>
    <t>fail</t>
  </si>
  <si>
    <t>陳慢慢</t>
  </si>
  <si>
    <t>name</t>
    <phoneticPr fontId="2" type="noConversion"/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</si>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</sst>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name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77.600000000000009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B8-4102-A71E-7B8D628431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4860167"/>
        <c:axId val="1704862215"/>
      </c:barChart>
      <c:catAx>
        <c:axId val="1704860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04862215"/>
        <c:crosses val="autoZero"/>
        <c:auto val="1"/>
        <c:lblAlgn val="ctr"/>
        <c:lblOffset val="100"/>
        <c:noMultiLvlLbl val="0"/>
      </c:catAx>
      <c:valAx>
        <c:axId val="1704862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04860167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工作表1!$M$2:$N$2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工作表1!$M$3:$N$3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F2-4DAA-AB67-33F62A601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400050</xdr:colOff>
      <xdr:row>24</xdr:row>
      <xdr:rowOff>28575</xdr:rowOff>
    </xdr:from>
    <xdr:to>
      <xdr:col>10</xdr:col>
      <xdr:colOff>1638300</xdr:colOff>
      <xdr:row>37</xdr:row>
      <xdr:rowOff>171450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E1441E07-28C9-3038-F798-956989F7C6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14287</xdr:colOff>
      <xdr:row>16</xdr:row>
      <xdr:rowOff>47625</xdr:rowOff>
    </xdr:from>
    <xdr:to>
      <xdr:col>16</xdr:col>
      <xdr:colOff>90487</xdr:colOff>
      <xdr:row>29</xdr:row>
      <xdr:rowOff>66675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6AB50C4A-19B8-FBD3-B27A-D937829BF3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N24"/>
  <sheetViews>
    <sheetView tabSelected="1" topLeftCell="H1" workbookViewId="0">
      <selection activeCell="S20" sqref="S20"/>
    </sheetView>
  </sheetViews>
  <sheetFormatPr defaultRowHeight="16.5"/>
  <cols>
    <col min="3" max="4" width="13" bestFit="1" customWidth="1"/>
    <col min="8" max="8" width="18.625" bestFit="1" customWidth="1"/>
    <col min="10" max="10" width="16.125" bestFit="1" customWidth="1"/>
    <col min="11" max="11" width="24.25" customWidth="1"/>
    <col min="12" max="12" width="23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4">
      <c r="A2" s="1">
        <v>4</v>
      </c>
      <c r="B2" s="1" t="s">
        <v>12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 t="shared" ref="H2:H15" si="0">AVERAGE(C2,D2,E2,F2,G2)</f>
        <v>94.4</v>
      </c>
      <c r="I2" s="1">
        <v>89</v>
      </c>
      <c r="J2" s="6">
        <f>SUM(C2*0.1,D2*0.1,E2*0.1,F2*0.1,G2*0.1,I2*0.5)</f>
        <v>91.7</v>
      </c>
      <c r="K2" s="6" t="str" cm="1">
        <f t="array" ref="K2">_xlfn.IFS(J2&gt;=90,"A",J2&gt;=80,"B",J2&gt;=70,"C",J2&gt;=60,"D",J2&gt;=0,"F")</f>
        <v>A</v>
      </c>
      <c r="L2" s="5" t="str">
        <f>IF(J2&gt;=60,"pass","fail")</f>
        <v>pass</v>
      </c>
      <c r="M2" t="s">
        <v>13</v>
      </c>
      <c r="N2" t="s">
        <v>14</v>
      </c>
    </row>
    <row r="3" spans="1:14">
      <c r="A3" s="1">
        <v>3</v>
      </c>
      <c r="B3" s="1" t="s">
        <v>15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si="0"/>
        <v>86</v>
      </c>
      <c r="I3" s="1">
        <v>94</v>
      </c>
      <c r="J3" s="6">
        <f t="shared" ref="J3:J15" si="1">SUM(C3*0.1,D3*0.1,E3*0.1,F3*0.1,G3*0.1,I3*0.5)</f>
        <v>90</v>
      </c>
      <c r="K3" s="6" t="str" cm="1">
        <f t="array" ref="K3">_xlfn.IFS(J3&gt;=90,"A",J3&gt;=80,"B",J3&gt;=70,"C",J3&gt;=60,"D",J3&gt;=0,"F")</f>
        <v>A</v>
      </c>
      <c r="L3" s="5" t="str">
        <f t="shared" ref="L3:L15" si="2">IF(J3&gt;=60,"pass","fail")</f>
        <v>pass</v>
      </c>
      <c r="M3">
        <f>COUNTIF(L2:L15,"pass")</f>
        <v>12</v>
      </c>
      <c r="N3">
        <f>COUNTIF(L2:L15,"fail")</f>
        <v>2</v>
      </c>
    </row>
    <row r="4" spans="1:14">
      <c r="A4" s="1">
        <v>10</v>
      </c>
      <c r="B4" s="1" t="s">
        <v>16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 s="6">
        <f t="shared" si="1"/>
        <v>81.2</v>
      </c>
      <c r="K4" s="6" t="str" cm="1">
        <f t="array" ref="K4">_xlfn.IFS(J4&gt;=90,"A",J4&gt;=80,"B",J4&gt;=70,"C",J4&gt;=60,"D",J4&gt;=0,"F")</f>
        <v>B</v>
      </c>
      <c r="L4" s="5" t="str">
        <f t="shared" si="2"/>
        <v>pass</v>
      </c>
    </row>
    <row r="5" spans="1:14">
      <c r="A5" s="1">
        <v>6</v>
      </c>
      <c r="B5" s="1" t="s">
        <v>17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 s="6">
        <f t="shared" si="1"/>
        <v>80.800000000000011</v>
      </c>
      <c r="K5" s="6" t="str" cm="1">
        <f t="array" ref="K5">_xlfn.IFS(J5&gt;=90,"A",J5&gt;=80,"B",J5&gt;=70,"C",J5&gt;=60,"D",J5&gt;=0,"F")</f>
        <v>B</v>
      </c>
      <c r="L5" s="5" t="str">
        <f t="shared" si="2"/>
        <v>pass</v>
      </c>
    </row>
    <row r="6" spans="1:14">
      <c r="A6" s="1">
        <v>2</v>
      </c>
      <c r="B6" s="1" t="s">
        <v>18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 s="6">
        <f t="shared" si="1"/>
        <v>84.7</v>
      </c>
      <c r="K6" s="6" t="str" cm="1">
        <f t="array" ref="K6">_xlfn.IFS(J6&gt;=90,"A",J6&gt;=80,"B",J6&gt;=70,"C",J6&gt;=60,"D",J6&gt;=0,"F")</f>
        <v>B</v>
      </c>
      <c r="L6" s="5" t="str">
        <f t="shared" si="2"/>
        <v>pass</v>
      </c>
    </row>
    <row r="7" spans="1:14">
      <c r="A7" s="1">
        <v>5</v>
      </c>
      <c r="B7" s="1" t="s">
        <v>19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5">
        <f t="shared" si="0"/>
        <v>80.599999999999994</v>
      </c>
      <c r="I7" s="1">
        <v>81</v>
      </c>
      <c r="J7" s="6">
        <f t="shared" si="1"/>
        <v>80.800000000000011</v>
      </c>
      <c r="K7" s="6" t="str" cm="1">
        <f t="array" ref="K7">_xlfn.IFS(J7&gt;=90,"A",J7&gt;=80,"B",J7&gt;=70,"C",J7&gt;=60,"D",J7&gt;=0,"F")</f>
        <v>B</v>
      </c>
      <c r="L7" s="5" t="str">
        <f t="shared" si="2"/>
        <v>pass</v>
      </c>
    </row>
    <row r="8" spans="1:14">
      <c r="A8" s="1">
        <v>7</v>
      </c>
      <c r="B8" s="1" t="s">
        <v>20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 s="6">
        <f t="shared" si="1"/>
        <v>77.900000000000006</v>
      </c>
      <c r="K8" s="6" t="str" cm="1">
        <f t="array" ref="K8">_xlfn.IFS(J8&gt;=90,"A",J8&gt;=80,"B",J8&gt;=70,"C",J8&gt;=60,"D",J8&gt;=0,"F")</f>
        <v>C</v>
      </c>
      <c r="L8" s="5" t="str">
        <f t="shared" si="2"/>
        <v>pass</v>
      </c>
    </row>
    <row r="9" spans="1:14">
      <c r="A9" s="1">
        <v>9</v>
      </c>
      <c r="B9" s="1" t="s">
        <v>21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 s="6">
        <f t="shared" si="1"/>
        <v>74.2</v>
      </c>
      <c r="K9" s="6" t="str" cm="1">
        <f t="array" ref="K9">_xlfn.IFS(J9&gt;=90,"A",J9&gt;=80,"B",J9&gt;=70,"C",J9&gt;=60,"D",J9&gt;=0,"F")</f>
        <v>C</v>
      </c>
      <c r="L9" s="5" t="str">
        <f t="shared" si="2"/>
        <v>pass</v>
      </c>
    </row>
    <row r="10" spans="1:14">
      <c r="A10" s="1">
        <v>13</v>
      </c>
      <c r="B10" s="1" t="s">
        <v>22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 s="6">
        <f t="shared" si="1"/>
        <v>75.2</v>
      </c>
      <c r="K10" s="6" t="str" cm="1">
        <f t="array" ref="K10">_xlfn.IFS(J10&gt;=90,"A",J10&gt;=80,"B",J10&gt;=70,"C",J10&gt;=60,"D",J10&gt;=0,"F")</f>
        <v>C</v>
      </c>
      <c r="L10" s="5" t="str">
        <f t="shared" si="2"/>
        <v>pass</v>
      </c>
    </row>
    <row r="11" spans="1:14">
      <c r="A11" s="1">
        <v>1</v>
      </c>
      <c r="B11" s="1" t="s">
        <v>23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 s="6">
        <f t="shared" si="1"/>
        <v>77.600000000000009</v>
      </c>
      <c r="K11" s="6" t="str" cm="1">
        <f t="array" ref="K11">_xlfn.IFS(J11&gt;=90,"A",J11&gt;=80,"B",J11&gt;=70,"C",J11&gt;=60,"D",J11&gt;=0,"F")</f>
        <v>C</v>
      </c>
      <c r="L11" s="5" t="str">
        <f t="shared" si="2"/>
        <v>pass</v>
      </c>
    </row>
    <row r="12" spans="1:14">
      <c r="A12" s="1">
        <v>8</v>
      </c>
      <c r="B12" s="1" t="s">
        <v>24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 s="6">
        <f t="shared" si="1"/>
        <v>80.599999999999994</v>
      </c>
      <c r="K12" s="6" t="str" cm="1">
        <f t="array" ref="K12">_xlfn.IFS(J12&gt;=90,"A",J12&gt;=80,"B",J12&gt;=70,"C",J12&gt;=60,"D",J12&gt;=0,"F")</f>
        <v>B</v>
      </c>
      <c r="L12" s="5" t="str">
        <f t="shared" si="2"/>
        <v>pass</v>
      </c>
    </row>
    <row r="13" spans="1:14">
      <c r="A13" s="1">
        <v>12</v>
      </c>
      <c r="B13" s="1" t="s">
        <v>25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 s="6">
        <f t="shared" si="1"/>
        <v>59</v>
      </c>
      <c r="K13" s="6" t="str" cm="1">
        <f t="array" ref="K13">_xlfn.IFS(J13&gt;=90,"A",J13&gt;=80,"B",J13&gt;=70,"C",J13&gt;=60,"D",J13&gt;=0,"F")</f>
        <v>F</v>
      </c>
      <c r="L13" s="5" t="str">
        <f t="shared" si="2"/>
        <v>fail</v>
      </c>
    </row>
    <row r="14" spans="1:14">
      <c r="A14" s="1">
        <v>11</v>
      </c>
      <c r="B14" s="1" t="s">
        <v>26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 s="6">
        <f t="shared" si="1"/>
        <v>66.900000000000006</v>
      </c>
      <c r="K14" s="6" t="str" cm="1">
        <f t="array" ref="K14">_xlfn.IFS(J14&gt;=90,"A",J14&gt;=80,"B",J14&gt;=70,"C",J14&gt;=60,"D",J14&gt;=0,"F")</f>
        <v>D</v>
      </c>
      <c r="L14" s="5" t="str">
        <f t="shared" si="2"/>
        <v>pass</v>
      </c>
    </row>
    <row r="15" spans="1:14">
      <c r="A15" s="1">
        <v>14</v>
      </c>
      <c r="B15" s="1" t="s">
        <v>27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 s="6">
        <f t="shared" si="1"/>
        <v>55.6</v>
      </c>
      <c r="K15" s="6" t="str" cm="1">
        <f t="array" ref="K15">_xlfn.IFS(J15&gt;=90,"A",J15&gt;=80,"B",J15&gt;=70,"C",J15&gt;=60,"D",J15&gt;=0,"F")</f>
        <v>F</v>
      </c>
      <c r="L15" s="5" t="str">
        <f t="shared" si="2"/>
        <v>fail</v>
      </c>
    </row>
    <row r="16" spans="1:14">
      <c r="C16" s="4" t="s">
        <v>28</v>
      </c>
      <c r="D16" s="4" t="s">
        <v>29</v>
      </c>
      <c r="H16" s="4" t="s">
        <v>30</v>
      </c>
      <c r="J16" s="4" t="s">
        <v>31</v>
      </c>
      <c r="L16" s="4" t="s">
        <v>32</v>
      </c>
    </row>
    <row r="17" spans="3:10">
      <c r="C17">
        <f>LARGE(C2:C15,1)</f>
        <v>98</v>
      </c>
      <c r="D17">
        <f>LARGE(D2:D15,2)</f>
        <v>92</v>
      </c>
      <c r="H17">
        <f>COUNTIF(H2:H15,"&lt;80")</f>
        <v>8</v>
      </c>
      <c r="J17">
        <f>AVERAGE(J2,J3,J4,J5,J6,J7,J8,J9,J10,J11,J12,J13,J14,J15)</f>
        <v>76.871428571428581</v>
      </c>
    </row>
    <row r="24" spans="3:10">
      <c r="J24" s="4" t="s">
        <v>33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芷嫺 簡</dc:creator>
  <cp:keywords/>
  <dc:description/>
  <cp:lastModifiedBy>志愷 陳</cp:lastModifiedBy>
  <cp:revision/>
  <dcterms:created xsi:type="dcterms:W3CDTF">2023-10-19T05:27:10Z</dcterms:created>
  <dcterms:modified xsi:type="dcterms:W3CDTF">2023-10-27T15:22:04Z</dcterms:modified>
  <cp:category/>
  <cp:contentStatus/>
</cp:coreProperties>
</file>