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08howard\OneDrive\文件\GitHub\HW2\"/>
    </mc:Choice>
  </mc:AlternateContent>
  <xr:revisionPtr revIDLastSave="0" documentId="8_{9D05EFFE-01F4-435A-832C-A37E5C4223C1}" xr6:coauthVersionLast="47" xr6:coauthVersionMax="47" xr10:uidLastSave="{00000000-0000-0000-0000-000000000000}"/>
  <bookViews>
    <workbookView xWindow="-110" yWindow="-110" windowWidth="19420" windowHeight="11020" xr2:uid="{60C2E2F6-AD98-4042-9BF5-DA3DB7B4AD4C}"/>
  </bookViews>
  <sheets>
    <sheet name="工作表1" sheetId="1" r:id="rId1"/>
  </sheets>
  <definedNames>
    <definedName name="_xlchart.v1.0" hidden="1">工作表1!$J$24</definedName>
    <definedName name="_xlchart.v1.1" hidden="1">工作表1!$J$24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D17" i="1"/>
  <c r="C17" i="1"/>
  <c r="L13" i="1"/>
  <c r="L14" i="1"/>
  <c r="L8" i="1"/>
  <c r="L9" i="1"/>
  <c r="L10" i="1"/>
  <c r="L2" i="1"/>
  <c r="K8" i="1" a="1"/>
  <c r="K8" i="1" s="1"/>
  <c r="K9" i="1" a="1"/>
  <c r="K9" i="1" s="1"/>
  <c r="K12" i="1" a="1"/>
  <c r="K12" i="1" s="1"/>
  <c r="J4" i="1"/>
  <c r="L4" i="1" s="1"/>
  <c r="J5" i="1"/>
  <c r="L5" i="1" s="1"/>
  <c r="J6" i="1"/>
  <c r="K6" i="1" s="1" a="1"/>
  <c r="K6" i="1" s="1"/>
  <c r="J7" i="1"/>
  <c r="L7" i="1" s="1"/>
  <c r="J8" i="1"/>
  <c r="J9" i="1"/>
  <c r="J10" i="1"/>
  <c r="K10" i="1" s="1" a="1"/>
  <c r="K10" i="1" s="1"/>
  <c r="J11" i="1"/>
  <c r="K11" i="1" s="1" a="1"/>
  <c r="K11" i="1" s="1"/>
  <c r="J12" i="1"/>
  <c r="L12" i="1" s="1"/>
  <c r="J13" i="1"/>
  <c r="K13" i="1" s="1" a="1"/>
  <c r="K13" i="1" s="1"/>
  <c r="J14" i="1"/>
  <c r="K14" i="1" s="1" a="1"/>
  <c r="K14" i="1" s="1"/>
  <c r="J15" i="1"/>
  <c r="L15" i="1" s="1"/>
  <c r="J3" i="1"/>
  <c r="L3" i="1" s="1"/>
  <c r="J2" i="1"/>
  <c r="J17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L6" i="1" l="1"/>
  <c r="K7" i="1" a="1"/>
  <c r="K7" i="1" s="1"/>
  <c r="K5" i="1" a="1"/>
  <c r="K5" i="1" s="1"/>
  <c r="K15" i="1" a="1"/>
  <c r="K15" i="1" s="1"/>
  <c r="K4" i="1" a="1"/>
  <c r="K4" i="1" s="1"/>
  <c r="L11" i="1"/>
  <c r="K2" i="1" a="1"/>
  <c r="K2" i="1" s="1"/>
  <c r="K3" i="1" a="1"/>
  <c r="K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<sst xmlns="http://schemas.openxmlformats.org/spreadsheetml/2006/main" count="34" uniqueCount="34">
  <si>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</si>
  <si>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</si>
  <si>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</si>
  <si>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</si>
  <si>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</si>
  <si>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</si>
  <si>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</si>
  <si>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</si>
  <si>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</si>
  <si>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</si>
  <si>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</si>
  <si>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</si>
  <si>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</si>
  <si>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</si>
  <si>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</si>
  <si>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</si>
  <si>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</si>
  <si>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</si>
  <si>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</si>
  <si>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</si>
  <si>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</si>
  <si>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</si>
  <si>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</si>
  <si>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</si>
  <si>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</si>
  <si>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</si>
  <si>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</si>
  <si>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</si>
  <si>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</si>
  <si>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</si>
  <si>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</si>
  <si>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t>Q10 answer</t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</si>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</sst>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1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7"/>
          <c:order val="7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47-4B03-A95C-F9B99AB5B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2319968"/>
        <c:axId val="862323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工作表1!$C$1</c15:sqref>
                        </c15:formulaRef>
                      </c:ext>
                    </c:extLst>
                    <c:strCache>
                      <c:ptCount val="1"/>
                      <c:pt idx="0">
                        <c:v>Exam1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工作表1!$C$2:$C$15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98</c:v>
                      </c:pt>
                      <c:pt idx="1">
                        <c:v>88</c:v>
                      </c:pt>
                      <c:pt idx="2">
                        <c:v>90</c:v>
                      </c:pt>
                      <c:pt idx="3">
                        <c:v>67</c:v>
                      </c:pt>
                      <c:pt idx="4">
                        <c:v>78</c:v>
                      </c:pt>
                      <c:pt idx="5">
                        <c:v>87</c:v>
                      </c:pt>
                      <c:pt idx="6">
                        <c:v>77</c:v>
                      </c:pt>
                      <c:pt idx="7">
                        <c:v>86</c:v>
                      </c:pt>
                      <c:pt idx="8">
                        <c:v>67</c:v>
                      </c:pt>
                      <c:pt idx="9">
                        <c:v>65</c:v>
                      </c:pt>
                      <c:pt idx="10">
                        <c:v>72</c:v>
                      </c:pt>
                      <c:pt idx="11">
                        <c:v>72</c:v>
                      </c:pt>
                      <c:pt idx="12">
                        <c:v>81</c:v>
                      </c:pt>
                      <c:pt idx="13">
                        <c:v>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747-4B03-A95C-F9B99AB5B04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工作表1!$D$1</c15:sqref>
                        </c15:formulaRef>
                      </c:ext>
                    </c:extLst>
                    <c:strCache>
                      <c:ptCount val="1"/>
                      <c:pt idx="0">
                        <c:v>Exam2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工作表1!$D$2:$D$15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90</c:v>
                      </c:pt>
                      <c:pt idx="1">
                        <c:v>96</c:v>
                      </c:pt>
                      <c:pt idx="2">
                        <c:v>64</c:v>
                      </c:pt>
                      <c:pt idx="3">
                        <c:v>79</c:v>
                      </c:pt>
                      <c:pt idx="4">
                        <c:v>89</c:v>
                      </c:pt>
                      <c:pt idx="5">
                        <c:v>76</c:v>
                      </c:pt>
                      <c:pt idx="6">
                        <c:v>80</c:v>
                      </c:pt>
                      <c:pt idx="7">
                        <c:v>92</c:v>
                      </c:pt>
                      <c:pt idx="8">
                        <c:v>88</c:v>
                      </c:pt>
                      <c:pt idx="9">
                        <c:v>54</c:v>
                      </c:pt>
                      <c:pt idx="10">
                        <c:v>83</c:v>
                      </c:pt>
                      <c:pt idx="11">
                        <c:v>35</c:v>
                      </c:pt>
                      <c:pt idx="12">
                        <c:v>55</c:v>
                      </c:pt>
                      <c:pt idx="13">
                        <c:v>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747-4B03-A95C-F9B99AB5B04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工作表1!$E$1</c15:sqref>
                        </c15:formulaRef>
                      </c:ext>
                    </c:extLst>
                    <c:strCache>
                      <c:ptCount val="1"/>
                      <c:pt idx="0">
                        <c:v>Exam3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工作表1!$E$2:$E$15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95</c:v>
                      </c:pt>
                      <c:pt idx="1">
                        <c:v>79</c:v>
                      </c:pt>
                      <c:pt idx="2">
                        <c:v>91</c:v>
                      </c:pt>
                      <c:pt idx="3">
                        <c:v>82</c:v>
                      </c:pt>
                      <c:pt idx="4">
                        <c:v>90</c:v>
                      </c:pt>
                      <c:pt idx="5">
                        <c:v>78</c:v>
                      </c:pt>
                      <c:pt idx="6">
                        <c:v>63</c:v>
                      </c:pt>
                      <c:pt idx="7">
                        <c:v>79</c:v>
                      </c:pt>
                      <c:pt idx="8">
                        <c:v>71</c:v>
                      </c:pt>
                      <c:pt idx="9">
                        <c:v>88</c:v>
                      </c:pt>
                      <c:pt idx="10">
                        <c:v>62</c:v>
                      </c:pt>
                      <c:pt idx="11">
                        <c:v>34</c:v>
                      </c:pt>
                      <c:pt idx="12">
                        <c:v>62</c:v>
                      </c:pt>
                      <c:pt idx="13">
                        <c:v>71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747-4B03-A95C-F9B99AB5B04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工作表1!$F$1</c15:sqref>
                        </c15:formulaRef>
                      </c:ext>
                    </c:extLst>
                    <c:strCache>
                      <c:ptCount val="1"/>
                      <c:pt idx="0">
                        <c:v>Exam4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工作表1!$F$2:$F$15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94</c:v>
                      </c:pt>
                      <c:pt idx="1">
                        <c:v>82</c:v>
                      </c:pt>
                      <c:pt idx="2">
                        <c:v>82</c:v>
                      </c:pt>
                      <c:pt idx="3">
                        <c:v>85</c:v>
                      </c:pt>
                      <c:pt idx="4">
                        <c:v>77</c:v>
                      </c:pt>
                      <c:pt idx="5">
                        <c:v>82</c:v>
                      </c:pt>
                      <c:pt idx="6">
                        <c:v>85</c:v>
                      </c:pt>
                      <c:pt idx="7">
                        <c:v>73</c:v>
                      </c:pt>
                      <c:pt idx="8">
                        <c:v>44</c:v>
                      </c:pt>
                      <c:pt idx="9">
                        <c:v>92</c:v>
                      </c:pt>
                      <c:pt idx="10">
                        <c:v>67</c:v>
                      </c:pt>
                      <c:pt idx="11">
                        <c:v>97</c:v>
                      </c:pt>
                      <c:pt idx="12">
                        <c:v>47</c:v>
                      </c:pt>
                      <c:pt idx="13">
                        <c:v>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5747-4B03-A95C-F9B99AB5B04B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工作表1!$G$1</c15:sqref>
                        </c15:formulaRef>
                      </c:ext>
                    </c:extLst>
                    <c:strCache>
                      <c:ptCount val="1"/>
                      <c:pt idx="0">
                        <c:v>Exam5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工作表1!$G$2:$G$15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95</c:v>
                      </c:pt>
                      <c:pt idx="1">
                        <c:v>85</c:v>
                      </c:pt>
                      <c:pt idx="2">
                        <c:v>85</c:v>
                      </c:pt>
                      <c:pt idx="3">
                        <c:v>95</c:v>
                      </c:pt>
                      <c:pt idx="4">
                        <c:v>73</c:v>
                      </c:pt>
                      <c:pt idx="5">
                        <c:v>80</c:v>
                      </c:pt>
                      <c:pt idx="6">
                        <c:v>89</c:v>
                      </c:pt>
                      <c:pt idx="7">
                        <c:v>47</c:v>
                      </c:pt>
                      <c:pt idx="8">
                        <c:v>97</c:v>
                      </c:pt>
                      <c:pt idx="9">
                        <c:v>67</c:v>
                      </c:pt>
                      <c:pt idx="10">
                        <c:v>82</c:v>
                      </c:pt>
                      <c:pt idx="11">
                        <c:v>92</c:v>
                      </c:pt>
                      <c:pt idx="12">
                        <c:v>79</c:v>
                      </c:pt>
                      <c:pt idx="13">
                        <c:v>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5747-4B03-A95C-F9B99AB5B04B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工作表1!$H$1</c15:sqref>
                        </c15:formulaRef>
                      </c:ext>
                    </c:extLst>
                    <c:strCache>
                      <c:ptCount val="1"/>
                      <c:pt idx="0">
                        <c:v>Q1: Exam_Average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工作表1!$H$2:$H$15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94.4</c:v>
                      </c:pt>
                      <c:pt idx="1">
                        <c:v>86</c:v>
                      </c:pt>
                      <c:pt idx="2">
                        <c:v>82.4</c:v>
                      </c:pt>
                      <c:pt idx="3">
                        <c:v>81.599999999999994</c:v>
                      </c:pt>
                      <c:pt idx="4">
                        <c:v>81.400000000000006</c:v>
                      </c:pt>
                      <c:pt idx="5">
                        <c:v>80.599999999999994</c:v>
                      </c:pt>
                      <c:pt idx="6">
                        <c:v>78.8</c:v>
                      </c:pt>
                      <c:pt idx="7">
                        <c:v>75.400000000000006</c:v>
                      </c:pt>
                      <c:pt idx="8">
                        <c:v>73.400000000000006</c:v>
                      </c:pt>
                      <c:pt idx="9">
                        <c:v>73.2</c:v>
                      </c:pt>
                      <c:pt idx="10">
                        <c:v>73.2</c:v>
                      </c:pt>
                      <c:pt idx="11">
                        <c:v>66</c:v>
                      </c:pt>
                      <c:pt idx="12">
                        <c:v>64.8</c:v>
                      </c:pt>
                      <c:pt idx="13">
                        <c:v>57.2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5747-4B03-A95C-F9B99AB5B04B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工作表1!$I$1</c15:sqref>
                        </c15:formulaRef>
                      </c:ext>
                    </c:extLst>
                    <c:strCache>
                      <c:ptCount val="1"/>
                      <c:pt idx="0">
                        <c:v>Midterm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工作表1!$I$2:$I$15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89</c:v>
                      </c:pt>
                      <c:pt idx="1">
                        <c:v>94</c:v>
                      </c:pt>
                      <c:pt idx="2">
                        <c:v>80</c:v>
                      </c:pt>
                      <c:pt idx="3">
                        <c:v>80</c:v>
                      </c:pt>
                      <c:pt idx="4">
                        <c:v>88</c:v>
                      </c:pt>
                      <c:pt idx="5">
                        <c:v>81</c:v>
                      </c:pt>
                      <c:pt idx="6">
                        <c:v>77</c:v>
                      </c:pt>
                      <c:pt idx="7">
                        <c:v>73</c:v>
                      </c:pt>
                      <c:pt idx="8">
                        <c:v>77</c:v>
                      </c:pt>
                      <c:pt idx="9">
                        <c:v>82</c:v>
                      </c:pt>
                      <c:pt idx="10">
                        <c:v>88</c:v>
                      </c:pt>
                      <c:pt idx="11">
                        <c:v>52</c:v>
                      </c:pt>
                      <c:pt idx="12">
                        <c:v>69</c:v>
                      </c:pt>
                      <c:pt idx="13">
                        <c:v>54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47-4B03-A95C-F9B99AB5B04B}"/>
                  </c:ext>
                </c:extLst>
              </c15:ser>
            </c15:filteredBarSeries>
          </c:ext>
        </c:extLst>
      </c:barChart>
      <c:catAx>
        <c:axId val="86231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2323328"/>
        <c:crosses val="autoZero"/>
        <c:auto val="1"/>
        <c:lblAlgn val="ctr"/>
        <c:lblOffset val="100"/>
        <c:noMultiLvlLbl val="0"/>
      </c:catAx>
      <c:valAx>
        <c:axId val="86232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231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工作表1!$C$22:$C$23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工作表1!$D$22:$D$23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F4-446A-9892-D0296F9C1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24</xdr:row>
      <xdr:rowOff>31750</xdr:rowOff>
    </xdr:from>
    <xdr:to>
      <xdr:col>11</xdr:col>
      <xdr:colOff>25400</xdr:colOff>
      <xdr:row>36</xdr:row>
      <xdr:rowOff>184150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0855967-BB00-6DE8-5F7F-2B8912D5C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292100</xdr:colOff>
      <xdr:row>23</xdr:row>
      <xdr:rowOff>44450</xdr:rowOff>
    </xdr:from>
    <xdr:to>
      <xdr:col>7</xdr:col>
      <xdr:colOff>0</xdr:colOff>
      <xdr:row>35</xdr:row>
      <xdr:rowOff>196850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A3A3C65F-AE45-4B26-DB60-BEC6B0185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A13" workbookViewId="0">
      <selection activeCell="C22" sqref="C22:D23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t="str" cm="1">
        <f t="array" ref="K2">_xlfn.IFS(J2&gt;=90,"A",J2&gt;=80,"B",J2&gt;=70,"C",J2&gt;=60,"D",J2&gt;=0,"F")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>SUM(C3:G3)*0.1+I3*0.5</f>
        <v>90</v>
      </c>
      <c r="K3" t="str" cm="1">
        <f t="array" ref="K3">_xlfn.IFS(J3&gt;=90,"A",J3&gt;=80,"B",J3&gt;=70,"C",J3&gt;=60,"D",J3&gt;=0,"F")</f>
        <v>A</v>
      </c>
      <c r="L3" t="str">
        <f t="shared" ref="L3:L15" si="1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ref="J4:J15" si="2">SUM(C4:G4)*0.1+I4*0.5</f>
        <v>81.2</v>
      </c>
      <c r="K4" t="str" cm="1">
        <f t="array" ref="K4">_xlfn.IFS(J4&gt;=90,"A",J4&gt;=80,"B",J4&gt;=70,"C",J4&gt;=60,"D",J4&gt;=0,"F")</f>
        <v>B</v>
      </c>
      <c r="L4" t="str">
        <f t="shared" si="1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2"/>
        <v>80.800000000000011</v>
      </c>
      <c r="K5" t="str" cm="1">
        <f t="array" ref="K5">_xlfn.IFS(J5&gt;=90,"A",J5&gt;=80,"B",J5&gt;=70,"C",J5&gt;=60,"D",J5&gt;=0,"F")</f>
        <v>B</v>
      </c>
      <c r="L5" t="str">
        <f t="shared" si="1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2"/>
        <v>84.7</v>
      </c>
      <c r="K6" t="str" cm="1">
        <f t="array" ref="K6">_xlfn.IFS(J6&gt;=90,"A",J6&gt;=80,"B",J6&gt;=70,"C",J6&gt;=60,"D",J6&gt;=0,"F")</f>
        <v>B</v>
      </c>
      <c r="L6" t="str">
        <f t="shared" si="1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2"/>
        <v>80.800000000000011</v>
      </c>
      <c r="K7" t="str" cm="1">
        <f t="array" ref="K7">_xlfn.IFS(J7&gt;=90,"A",J7&gt;=80,"B",J7&gt;=70,"C",J7&gt;=60,"D",J7&gt;=0,"F")</f>
        <v>B</v>
      </c>
      <c r="L7" t="str">
        <f t="shared" si="1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2"/>
        <v>77.900000000000006</v>
      </c>
      <c r="K8" t="str" cm="1">
        <f t="array" ref="K8">_xlfn.IFS(J8&gt;=90,"A",J8&gt;=80,"B",J8&gt;=70,"C",J8&gt;=60,"D",J8&gt;=0,"F")</f>
        <v>C</v>
      </c>
      <c r="L8" t="str">
        <f t="shared" si="1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2"/>
        <v>74.2</v>
      </c>
      <c r="K9" t="str" cm="1">
        <f t="array" ref="K9">_xlfn.IFS(J9&gt;=90,"A",J9&gt;=80,"B",J9&gt;=70,"C",J9&gt;=60,"D",J9&gt;=0,"F")</f>
        <v>C</v>
      </c>
      <c r="L9" t="str">
        <f t="shared" si="1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2"/>
        <v>75.2</v>
      </c>
      <c r="K10" t="str" cm="1">
        <f t="array" ref="K10">_xlfn.IFS(J10&gt;=90,"A",J10&gt;=80,"B",J10&gt;=70,"C",J10&gt;=60,"D",J10&gt;=0,"F")</f>
        <v>C</v>
      </c>
      <c r="L10" t="str">
        <f t="shared" si="1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2"/>
        <v>77.599999999999994</v>
      </c>
      <c r="K11" t="str" cm="1">
        <f t="array" ref="K11">_xlfn.IFS(J11&gt;=90,"A",J11&gt;=80,"B",J11&gt;=70,"C",J11&gt;=60,"D",J11&gt;=0,"F")</f>
        <v>C</v>
      </c>
      <c r="L11" t="str">
        <f>IF(J11&gt;=60,"pass","fail")</f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2"/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1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2"/>
        <v>59</v>
      </c>
      <c r="K13" t="str" cm="1">
        <f t="array" ref="K13">_xlfn.IFS(J13&gt;=90,"A",J13&gt;=80,"B",J13&gt;=70,"C",J13&gt;=60,"D",J13&gt;=0,"F")</f>
        <v>F</v>
      </c>
      <c r="L13" t="str">
        <f t="shared" si="1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2"/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1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2"/>
        <v>55.6</v>
      </c>
      <c r="K15" t="str" cm="1">
        <f t="array" ref="K15">_xlfn.IFS(J15&gt;=90,"A",J15&gt;=80,"B",J15&gt;=70,"C",J15&gt;=60,"D",J15&gt;=0,"F")</f>
        <v>F</v>
      </c>
      <c r="L15" t="str">
        <f t="shared" si="1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</row>
    <row r="17" spans="3:10">
      <c r="C17">
        <f>MAX(C2:C15)</f>
        <v>98</v>
      </c>
      <c r="D17">
        <f>LARGE(D2:D15,2)</f>
        <v>92</v>
      </c>
      <c r="H17" s="1">
        <f>COUNTIF(H2:H15,"&lt;=80")</f>
        <v>8</v>
      </c>
      <c r="J17">
        <f>AVERAGE(J2:J15)</f>
        <v>76.871428571428581</v>
      </c>
    </row>
    <row r="21" spans="3:10">
      <c r="C21" t="s">
        <v>31</v>
      </c>
    </row>
    <row r="22" spans="3:10">
      <c r="C22" t="s">
        <v>32</v>
      </c>
      <c r="D22">
        <v>12</v>
      </c>
    </row>
    <row r="23" spans="3:10">
      <c r="C23" t="s">
        <v>33</v>
      </c>
      <c r="D23">
        <v>2</v>
      </c>
    </row>
    <row r="24" spans="3:10">
      <c r="J24" s="4" t="s">
        <v>30</v>
      </c>
    </row>
  </sheetData>
  <phoneticPr fontId="2" type="noConversion"/>
  <conditionalFormatting sqref="L2:L15">
    <cfRule type="cellIs" dxfId="4" priority="55" operator="equal">
      <formula>"fail"</formula>
    </cfRule>
    <cfRule type="cellIs" dxfId="3" priority="56" operator="equal">
      <formula>"pass"</formula>
    </cfRule>
    <cfRule type="cellIs" dxfId="2" priority="57" operator="equal">
      <formula>"""fail"""</formula>
    </cfRule>
    <cfRule type="cellIs" dxfId="1" priority="58" operator="lessThan">
      <formula>$J$2&gt;60</formula>
    </cfRule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0" priority="60" operator="greaterThan">
      <formula>$J$2&gt;=60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舒皓 張</cp:lastModifiedBy>
  <dcterms:created xsi:type="dcterms:W3CDTF">2023-10-19T05:27:10Z</dcterms:created>
  <dcterms:modified xsi:type="dcterms:W3CDTF">2024-10-12T15:02:39Z</dcterms:modified>
</cp:coreProperties>
</file>