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L99" i="2"/>
  <c r="H157"/>
  <c r="E22"/>
  <c r="N99"/>
  <c r="J29"/>
  <c r="F140"/>
  <c r="J135"/>
  <c r="F160"/>
  <c r="N150"/>
  <c r="E24"/>
  <c r="N13"/>
  <c r="N7"/>
  <c r="F85"/>
  <c r="H139"/>
  <c r="J155"/>
  <c r="J185"/>
  <c r="E161"/>
  <c r="M80"/>
  <c r="J113"/>
  <c r="K101"/>
  <c r="L184"/>
  <c r="I80"/>
  <c r="M69"/>
  <c r="M133"/>
  <c r="M132"/>
  <c r="G144"/>
  <c r="M90"/>
  <c r="E56"/>
  <c r="J41"/>
  <c r="E138"/>
  <c r="H51"/>
  <c r="I172"/>
  <c r="K121"/>
  <c r="H69"/>
  <c r="H114"/>
  <c r="F26"/>
  <c r="I163"/>
  <c r="I113"/>
  <c r="G108"/>
  <c r="K99"/>
  <c r="E78"/>
  <c r="G49"/>
  <c r="K170"/>
  <c r="K140"/>
  <c r="G133"/>
  <c r="J61"/>
  <c r="M145"/>
  <c r="I24"/>
  <c r="N148"/>
  <c r="G21"/>
  <c r="I137"/>
  <c r="F67"/>
  <c r="H75"/>
  <c r="L175"/>
  <c r="K127"/>
  <c r="M169"/>
  <c r="I178"/>
  <c r="E145"/>
  <c r="I90"/>
  <c r="E65"/>
  <c r="H181"/>
  <c r="E156"/>
  <c r="I13"/>
  <c r="F150"/>
  <c r="E15"/>
  <c r="G153"/>
  <c r="J35"/>
  <c r="E169"/>
  <c r="L8"/>
  <c r="I141"/>
  <c r="L87"/>
  <c r="K144"/>
  <c r="I159"/>
  <c r="F116"/>
  <c r="E2"/>
  <c r="L19"/>
  <c r="G155"/>
  <c r="J3" i="1"/>
  <c r="J107" i="2"/>
  <c r="N3"/>
  <c r="L148"/>
  <c r="H162"/>
  <c r="L168"/>
  <c r="F122"/>
  <c r="G148"/>
  <c r="H161"/>
  <c r="L152"/>
  <c r="G114"/>
  <c r="E119"/>
  <c r="F175"/>
  <c r="K130"/>
  <c r="E150"/>
  <c r="H142"/>
  <c r="M101"/>
  <c r="L114"/>
  <c r="J140"/>
  <c r="J19"/>
  <c r="M113"/>
  <c r="M110"/>
  <c r="E165"/>
  <c r="G61"/>
  <c r="M97"/>
  <c r="J66"/>
  <c r="K76"/>
  <c r="M156"/>
  <c r="E112"/>
  <c r="M71"/>
  <c r="I20"/>
  <c r="J159"/>
  <c r="L6"/>
  <c r="N88"/>
  <c r="M141"/>
  <c r="K89"/>
  <c r="K88"/>
  <c r="E183"/>
  <c r="F79"/>
  <c r="G176"/>
  <c r="F105"/>
  <c r="L122"/>
  <c r="E185"/>
  <c r="J94"/>
  <c r="E134"/>
  <c r="F119"/>
  <c r="F145"/>
  <c r="G106"/>
  <c r="L103"/>
  <c r="F146"/>
  <c r="N72"/>
  <c r="H76"/>
  <c r="I97"/>
  <c r="M153"/>
  <c r="G12"/>
  <c r="K26"/>
  <c r="L97"/>
  <c r="E46"/>
  <c r="N132"/>
  <c r="L177"/>
  <c r="M128"/>
  <c r="K18"/>
  <c r="I86"/>
  <c r="M7"/>
  <c r="G110"/>
  <c r="M95"/>
  <c r="I123"/>
  <c r="E27"/>
  <c r="J169"/>
  <c r="E13"/>
  <c r="L67"/>
  <c r="M30"/>
  <c r="J80"/>
  <c r="I161"/>
  <c r="F8"/>
  <c r="J184"/>
  <c r="J166"/>
  <c r="J60"/>
  <c r="E94"/>
  <c r="G42"/>
  <c r="G79"/>
  <c r="K151"/>
  <c r="E146"/>
  <c r="M147"/>
  <c r="L164"/>
  <c r="N91"/>
  <c r="K172"/>
  <c r="M180"/>
  <c r="M84"/>
  <c r="F167"/>
  <c r="E118"/>
  <c r="F34"/>
  <c r="M68"/>
  <c r="I186"/>
  <c r="G2"/>
  <c r="G40"/>
  <c r="K54"/>
  <c r="J88"/>
  <c r="J144"/>
  <c r="L54"/>
  <c r="M123"/>
  <c r="I85"/>
  <c r="G17"/>
  <c r="I70"/>
  <c r="K21"/>
  <c r="I75"/>
  <c r="G99"/>
  <c r="K41"/>
  <c r="H151"/>
  <c r="L96"/>
  <c r="M75"/>
  <c r="G19"/>
  <c r="F3" i="1"/>
  <c r="M171" i="2"/>
  <c r="K134"/>
  <c r="N29"/>
  <c r="H169"/>
  <c r="J87"/>
  <c r="F86"/>
  <c r="K81"/>
  <c r="G127"/>
  <c r="K78"/>
  <c r="K167"/>
  <c r="K123"/>
  <c r="F10"/>
  <c r="M134"/>
  <c r="M183"/>
  <c r="J115"/>
  <c r="M55"/>
  <c r="M17"/>
  <c r="L30"/>
  <c r="I19"/>
  <c r="F33"/>
  <c r="M58"/>
  <c r="L95"/>
  <c r="E143"/>
  <c r="J96"/>
  <c r="M175"/>
  <c r="G41"/>
  <c r="H109"/>
  <c r="G50"/>
  <c r="I103"/>
  <c r="N93"/>
  <c r="H141"/>
  <c r="I144"/>
  <c r="J121"/>
  <c r="E92"/>
  <c r="F134"/>
  <c r="I36"/>
  <c r="K13"/>
  <c r="H160"/>
  <c r="M162"/>
  <c r="K98"/>
  <c r="M86"/>
  <c r="K74"/>
  <c r="E59"/>
  <c r="F44"/>
  <c r="I104"/>
  <c r="L31"/>
  <c r="L85"/>
  <c r="M44"/>
  <c r="I11"/>
  <c r="G122"/>
  <c r="L20"/>
  <c r="N69"/>
  <c r="F87"/>
  <c r="M125"/>
  <c r="N77"/>
  <c r="N31"/>
  <c r="K2" i="1"/>
  <c r="M116" i="2"/>
  <c r="L166"/>
  <c r="L137"/>
  <c r="L150"/>
  <c r="E155"/>
  <c r="N42"/>
  <c r="N52"/>
  <c r="H144"/>
  <c r="K22"/>
  <c r="N81"/>
  <c r="J136"/>
  <c r="N32"/>
  <c r="I128"/>
  <c r="H118"/>
  <c r="J158"/>
  <c r="L126"/>
  <c r="K94"/>
  <c r="J152"/>
  <c r="L107"/>
  <c r="I119"/>
  <c r="G24"/>
  <c r="G152"/>
  <c r="N73"/>
  <c r="J125"/>
  <c r="I170"/>
  <c r="F71"/>
  <c r="F166"/>
  <c r="F131"/>
  <c r="K186"/>
  <c r="H16"/>
  <c r="N152"/>
  <c r="I110"/>
  <c r="L157"/>
  <c r="N175"/>
  <c r="I139"/>
  <c r="G185"/>
  <c r="J76"/>
  <c r="K108"/>
  <c r="H177"/>
  <c r="G80"/>
  <c r="J28"/>
  <c r="H3" i="1"/>
  <c r="E100" i="2"/>
  <c r="N55"/>
  <c r="J91"/>
  <c r="K159"/>
  <c r="J151"/>
  <c r="F65"/>
  <c r="N186"/>
  <c r="H33"/>
  <c r="I52"/>
  <c r="L49"/>
  <c r="K155"/>
  <c r="I92"/>
  <c r="G131"/>
  <c r="L109"/>
  <c r="L28"/>
  <c r="I91"/>
  <c r="F141"/>
  <c r="E96"/>
  <c r="E68"/>
  <c r="I112"/>
  <c r="J77"/>
  <c r="G84"/>
  <c r="I106"/>
  <c r="L3"/>
  <c r="J156"/>
  <c r="J33"/>
  <c r="J92"/>
  <c r="E128"/>
  <c r="M22"/>
  <c r="E39"/>
  <c r="F172"/>
  <c r="H56"/>
  <c r="F56"/>
  <c r="K56"/>
  <c r="K157"/>
  <c r="F101"/>
  <c r="J47"/>
  <c r="K50"/>
  <c r="E127"/>
  <c r="K114"/>
  <c r="I158"/>
  <c r="M83"/>
  <c r="N177"/>
  <c r="G109"/>
  <c r="G125"/>
  <c r="F183"/>
  <c r="J73"/>
  <c r="I68"/>
  <c r="M88"/>
  <c r="M36"/>
  <c r="K91"/>
  <c r="I81"/>
  <c r="F80"/>
  <c r="N48"/>
  <c r="H155"/>
  <c r="J78"/>
  <c r="J67"/>
  <c r="J17"/>
  <c r="N2"/>
  <c r="L73"/>
  <c r="L92"/>
  <c r="J44"/>
  <c r="I56"/>
  <c r="M182"/>
  <c r="N131"/>
  <c r="I117"/>
  <c r="L153"/>
  <c r="J53"/>
  <c r="I27"/>
  <c r="L47"/>
  <c r="K59"/>
  <c r="E162"/>
  <c r="G60"/>
  <c r="H148"/>
  <c r="I40"/>
  <c r="H129"/>
  <c r="I38"/>
  <c r="M130"/>
  <c r="F21"/>
  <c r="N144"/>
  <c r="K150"/>
  <c r="K119"/>
  <c r="L118"/>
  <c r="N128"/>
  <c r="E163"/>
  <c r="M82"/>
  <c r="L15"/>
  <c r="J130"/>
  <c r="N82"/>
  <c r="J2" i="1"/>
  <c r="N115" i="2"/>
  <c r="E104"/>
  <c r="I10"/>
  <c r="I79"/>
  <c r="E181"/>
  <c r="E131"/>
  <c r="H186"/>
  <c r="J2"/>
  <c r="N76"/>
  <c r="J123"/>
  <c r="F41"/>
  <c r="G2" i="1"/>
  <c r="L64" i="2"/>
  <c r="M15"/>
  <c r="G160"/>
  <c r="H84"/>
  <c r="F132"/>
  <c r="I98"/>
  <c r="I183"/>
  <c r="E113"/>
  <c r="I100"/>
  <c r="K48"/>
  <c r="N159"/>
  <c r="N143"/>
  <c r="I83"/>
  <c r="N170"/>
  <c r="E101"/>
  <c r="E120"/>
  <c r="L68"/>
  <c r="J126"/>
  <c r="N130"/>
  <c r="J64"/>
  <c r="K97"/>
  <c r="M177"/>
  <c r="J120"/>
  <c r="I109"/>
  <c r="L182"/>
  <c r="H53"/>
  <c r="G90"/>
  <c r="I51"/>
  <c r="I149"/>
  <c r="I130"/>
  <c r="J157"/>
  <c r="M168"/>
  <c r="N114"/>
  <c r="N58"/>
  <c r="E157"/>
  <c r="M129"/>
  <c r="J59"/>
  <c r="N172"/>
  <c r="N9"/>
  <c r="N165"/>
  <c r="G183"/>
  <c r="K68"/>
  <c r="H168"/>
  <c r="L98"/>
  <c r="H116"/>
  <c r="H112"/>
  <c r="I182"/>
  <c r="F88"/>
  <c r="I44"/>
  <c r="J108"/>
  <c r="H67"/>
  <c r="M49"/>
  <c r="N98"/>
  <c r="K110"/>
  <c r="G36"/>
  <c r="M140"/>
  <c r="N183"/>
  <c r="F2"/>
  <c r="E67"/>
  <c r="N163"/>
  <c r="D3" i="1"/>
  <c r="L29" i="2"/>
  <c r="K136"/>
  <c r="K79"/>
  <c r="L185"/>
  <c r="I147"/>
  <c r="G180"/>
  <c r="N106"/>
  <c r="F66"/>
  <c r="L146"/>
  <c r="E85"/>
  <c r="F168"/>
  <c r="E80"/>
  <c r="K181"/>
  <c r="K96"/>
  <c r="M120"/>
  <c r="E28"/>
  <c r="F138"/>
  <c r="N139"/>
  <c r="E51"/>
  <c r="J14"/>
  <c r="L74"/>
  <c r="J163"/>
  <c r="J147"/>
  <c r="E147"/>
  <c r="L55"/>
  <c r="G87"/>
  <c r="E53"/>
  <c r="E106"/>
  <c r="H15"/>
  <c r="L56"/>
  <c r="F186"/>
  <c r="K30"/>
  <c r="F110"/>
  <c r="H37"/>
  <c r="H102"/>
  <c r="F9"/>
  <c r="F81"/>
  <c r="N74"/>
  <c r="I15"/>
  <c r="M112"/>
  <c r="G56"/>
  <c r="J25"/>
  <c r="G30"/>
  <c r="M23"/>
  <c r="K158"/>
  <c r="F83"/>
  <c r="H64"/>
  <c r="F70"/>
  <c r="F165"/>
  <c r="H40"/>
  <c r="K57"/>
  <c r="J143"/>
  <c r="G48"/>
  <c r="J186"/>
  <c r="H93"/>
  <c r="H31"/>
  <c r="J98"/>
  <c r="E69"/>
  <c r="H145"/>
  <c r="L106"/>
  <c r="J22"/>
  <c r="E26"/>
  <c r="F152"/>
  <c r="L162"/>
  <c r="H105"/>
  <c r="N105"/>
  <c r="H32"/>
  <c r="I96"/>
  <c r="E175"/>
  <c r="H78"/>
  <c r="K38"/>
  <c r="K132"/>
  <c r="J97"/>
  <c r="J133"/>
  <c r="I32"/>
  <c r="L163"/>
  <c r="N102"/>
  <c r="K70"/>
  <c r="G74"/>
  <c r="L147"/>
  <c r="K112"/>
  <c r="M119"/>
  <c r="E54"/>
  <c r="L104"/>
  <c r="N169"/>
  <c r="E74"/>
  <c r="K72"/>
  <c r="G145"/>
  <c r="N138"/>
  <c r="I184"/>
  <c r="K87"/>
  <c r="M94"/>
  <c r="L75"/>
  <c r="G101"/>
  <c r="H90"/>
  <c r="I94"/>
  <c r="M96"/>
  <c r="I25"/>
  <c r="N50"/>
  <c r="H35"/>
  <c r="I23"/>
  <c r="K166"/>
  <c r="F98"/>
  <c r="M33"/>
  <c r="G181"/>
  <c r="N86"/>
  <c r="J102"/>
  <c r="H132"/>
  <c r="E107"/>
  <c r="K128"/>
  <c r="L26"/>
  <c r="H89"/>
  <c r="E35"/>
  <c r="F20"/>
  <c r="N66"/>
  <c r="G43"/>
  <c r="I2"/>
  <c r="E83"/>
  <c r="N133"/>
  <c r="H7"/>
  <c r="K65"/>
  <c r="H4"/>
  <c r="G85"/>
  <c r="H156"/>
  <c r="N171"/>
  <c r="H164"/>
  <c r="J85"/>
  <c r="N141"/>
  <c r="N164"/>
  <c r="L17"/>
  <c r="N156"/>
  <c r="G107"/>
  <c r="F136"/>
  <c r="M122"/>
  <c r="K86"/>
  <c r="I2" i="1"/>
  <c r="K137" i="2"/>
  <c r="G53"/>
  <c r="K149"/>
  <c r="L110"/>
  <c r="I111"/>
  <c r="L169"/>
  <c r="F149"/>
  <c r="L94"/>
  <c r="N167"/>
  <c r="I129"/>
  <c r="I120"/>
  <c r="E86"/>
  <c r="J131"/>
  <c r="N101"/>
  <c r="N147"/>
  <c r="L129"/>
  <c r="L86"/>
  <c r="F157"/>
  <c r="F177"/>
  <c r="M74"/>
  <c r="N84"/>
  <c r="E171"/>
  <c r="N122"/>
  <c r="I73"/>
  <c r="F59"/>
  <c r="K80"/>
  <c r="G77"/>
  <c r="J90"/>
  <c r="L35"/>
  <c r="L32"/>
  <c r="I71"/>
  <c r="N90"/>
  <c r="K93"/>
  <c r="L120"/>
  <c r="M127"/>
  <c r="H68"/>
  <c r="N25"/>
  <c r="J181"/>
  <c r="K156"/>
  <c r="I76"/>
  <c r="N94"/>
  <c r="F179"/>
  <c r="H20"/>
  <c r="H86"/>
  <c r="G105"/>
  <c r="J6"/>
  <c r="L145"/>
  <c r="K142"/>
  <c r="H29"/>
  <c r="H99"/>
  <c r="E154"/>
  <c r="F64"/>
  <c r="K77"/>
  <c r="J100"/>
  <c r="I134"/>
  <c r="L58"/>
  <c r="J95"/>
  <c r="N153"/>
  <c r="M161"/>
  <c r="G92"/>
  <c r="M14"/>
  <c r="N57"/>
  <c r="H81"/>
  <c r="E32"/>
  <c r="N103"/>
  <c r="K53"/>
  <c r="L111"/>
  <c r="F43"/>
  <c r="G5"/>
  <c r="L159"/>
  <c r="J89"/>
  <c r="J161"/>
  <c r="L132"/>
  <c r="G51"/>
  <c r="I64"/>
  <c r="F182"/>
  <c r="E182"/>
  <c r="H2" i="1"/>
  <c r="K64" i="2"/>
  <c r="M56"/>
  <c r="H150"/>
  <c r="K175"/>
  <c r="J154"/>
  <c r="K165"/>
  <c r="F32"/>
  <c r="J170"/>
  <c r="F162"/>
  <c r="N142"/>
  <c r="J10"/>
  <c r="K133"/>
  <c r="J45"/>
  <c r="J65"/>
  <c r="I50"/>
  <c r="F180"/>
  <c r="I74"/>
  <c r="F176"/>
  <c r="K111"/>
  <c r="H158"/>
  <c r="I5"/>
  <c r="N11"/>
  <c r="K102"/>
  <c r="G140"/>
  <c r="I8"/>
  <c r="L180"/>
  <c r="H134"/>
  <c r="G7"/>
  <c r="I3"/>
  <c r="M37"/>
  <c r="N38"/>
  <c r="J23"/>
  <c r="G59"/>
  <c r="K44"/>
  <c r="E9"/>
  <c r="F161"/>
  <c r="N59"/>
  <c r="G165"/>
  <c r="M16"/>
  <c r="G18"/>
  <c r="N97"/>
  <c r="F144"/>
  <c r="L161"/>
  <c r="M6"/>
  <c r="H98"/>
  <c r="M103"/>
  <c r="I18"/>
  <c r="H152"/>
  <c r="G3"/>
  <c r="H106"/>
  <c r="F93"/>
  <c r="E60"/>
  <c r="H13"/>
  <c r="J150"/>
  <c r="H55"/>
  <c r="K33"/>
  <c r="N35"/>
  <c r="L133"/>
  <c r="I180"/>
  <c r="L82"/>
  <c r="H180"/>
  <c r="L117"/>
  <c r="K60"/>
  <c r="F5"/>
  <c r="L77"/>
  <c r="J134"/>
  <c r="K58"/>
  <c r="F113"/>
  <c r="J55"/>
  <c r="F23"/>
  <c r="J16"/>
  <c r="I125"/>
  <c r="H146"/>
  <c r="G3" i="1"/>
  <c r="G136" i="2"/>
  <c r="E93"/>
  <c r="F115"/>
  <c r="G20"/>
  <c r="K164"/>
  <c r="F159"/>
  <c r="G4"/>
  <c r="F2" i="1"/>
  <c r="E160" i="2"/>
  <c r="N56"/>
  <c r="L16"/>
  <c r="G65"/>
  <c r="F76"/>
  <c r="L79"/>
  <c r="L2"/>
  <c r="J138"/>
  <c r="G113"/>
  <c r="F184"/>
  <c r="N180"/>
  <c r="I93"/>
  <c r="F170"/>
  <c r="K178"/>
  <c r="H14"/>
  <c r="J167"/>
  <c r="K83"/>
  <c r="K113"/>
  <c r="G46"/>
  <c r="N47"/>
  <c r="E140"/>
  <c r="G178"/>
  <c r="N120"/>
  <c r="G34"/>
  <c r="F130"/>
  <c r="K120"/>
  <c r="N64"/>
  <c r="L160"/>
  <c r="E47"/>
  <c r="G167"/>
  <c r="H147"/>
  <c r="H136"/>
  <c r="L61"/>
  <c r="E178"/>
  <c r="M160"/>
  <c r="F99"/>
  <c r="K153"/>
  <c r="L42"/>
  <c r="K179"/>
  <c r="I49"/>
  <c r="G14"/>
  <c r="N75"/>
  <c r="G10"/>
  <c r="K162"/>
  <c r="M102"/>
  <c r="K82"/>
  <c r="N136"/>
  <c r="I87"/>
  <c r="F108"/>
  <c r="G164"/>
  <c r="N123"/>
  <c r="N68"/>
  <c r="L38"/>
  <c r="L123"/>
  <c r="H91"/>
  <c r="J68"/>
  <c r="I121"/>
  <c r="H153"/>
  <c r="F96"/>
  <c r="F61"/>
  <c r="K141"/>
  <c r="L59"/>
  <c r="I65"/>
  <c r="H149"/>
  <c r="K135"/>
  <c r="H30"/>
  <c r="E142"/>
  <c r="L125"/>
  <c r="F164"/>
  <c r="J58"/>
  <c r="I43"/>
  <c r="G64"/>
  <c r="G163"/>
  <c r="G78"/>
  <c r="N33"/>
  <c r="F90"/>
  <c r="F100"/>
  <c r="N39"/>
  <c r="F142"/>
  <c r="J42"/>
  <c r="E102"/>
  <c r="F112"/>
  <c r="I33"/>
  <c r="M3"/>
  <c r="L27"/>
  <c r="E167"/>
  <c r="J82"/>
  <c r="L65"/>
  <c r="M89"/>
  <c r="N49"/>
  <c r="I162"/>
  <c r="K146"/>
  <c r="K67"/>
  <c r="L151"/>
  <c r="F148"/>
  <c r="I116"/>
  <c r="N111"/>
  <c r="E176"/>
  <c r="H6"/>
  <c r="F158"/>
  <c r="N61"/>
  <c r="J20"/>
  <c r="M167"/>
  <c r="G142"/>
  <c r="I155"/>
  <c r="J168"/>
  <c r="K39"/>
  <c r="M164"/>
  <c r="N12"/>
  <c r="F163"/>
  <c r="L115"/>
  <c r="H127"/>
  <c r="L43"/>
  <c r="F155"/>
  <c r="L108"/>
  <c r="J72"/>
  <c r="J104"/>
  <c r="I17"/>
  <c r="M152"/>
  <c r="N129"/>
  <c r="G129"/>
  <c r="H166"/>
  <c r="K139"/>
  <c r="G91"/>
  <c r="F4"/>
  <c r="M179"/>
  <c r="M76"/>
  <c r="G57"/>
  <c r="N184"/>
  <c r="K52"/>
  <c r="I175"/>
  <c r="E144"/>
  <c r="L51"/>
  <c r="H94"/>
  <c r="H66"/>
  <c r="H34"/>
  <c r="J69"/>
  <c r="M136"/>
  <c r="M131"/>
  <c r="G130"/>
  <c r="H24"/>
  <c r="G121"/>
  <c r="J164"/>
  <c r="M165"/>
  <c r="E109"/>
  <c r="L181"/>
  <c r="G179"/>
  <c r="G73"/>
  <c r="F53"/>
  <c r="J13"/>
  <c r="G96"/>
  <c r="H126"/>
  <c r="G172"/>
  <c r="L186"/>
  <c r="H137"/>
  <c r="M149"/>
  <c r="J70"/>
  <c r="I89"/>
  <c r="F68"/>
  <c r="J49"/>
  <c r="F126"/>
  <c r="G94"/>
  <c r="H163"/>
  <c r="K154"/>
  <c r="N45"/>
  <c r="H27"/>
  <c r="F16"/>
  <c r="J165"/>
  <c r="F60"/>
  <c r="M31"/>
  <c r="I150"/>
  <c r="I165"/>
  <c r="E88"/>
  <c r="L78"/>
  <c r="N100"/>
  <c r="J30"/>
  <c r="L178"/>
  <c r="I142"/>
  <c r="G168"/>
  <c r="H22"/>
  <c r="M70"/>
  <c r="G71"/>
  <c r="I127"/>
  <c r="M107"/>
  <c r="M111"/>
  <c r="I169"/>
  <c r="J179"/>
  <c r="M91"/>
  <c r="H85"/>
  <c r="K100"/>
  <c r="I118"/>
  <c r="K85"/>
  <c r="I152"/>
  <c r="E84"/>
  <c r="N108"/>
  <c r="N40"/>
  <c r="I59"/>
  <c r="M85"/>
  <c r="N134"/>
  <c r="M45"/>
  <c r="H131"/>
  <c r="L100"/>
  <c r="J101"/>
  <c r="M66"/>
  <c r="G161"/>
  <c r="N160"/>
  <c r="F29"/>
  <c r="M57"/>
  <c r="N149"/>
  <c r="M163"/>
  <c r="E14"/>
  <c r="J5"/>
  <c r="M151"/>
  <c r="E130"/>
  <c r="H59"/>
  <c r="N17"/>
  <c r="E139"/>
  <c r="F97"/>
  <c r="E103"/>
  <c r="K27"/>
  <c r="E170"/>
  <c r="L91"/>
  <c r="G97"/>
  <c r="I131"/>
  <c r="I60"/>
  <c r="H120"/>
  <c r="G26"/>
  <c r="I84"/>
  <c r="L80"/>
  <c r="E44"/>
  <c r="N109"/>
  <c r="H125"/>
  <c r="F75"/>
  <c r="I21"/>
  <c r="N37"/>
  <c r="N135"/>
  <c r="G68"/>
  <c r="G11"/>
  <c r="M142"/>
  <c r="K143"/>
  <c r="E95"/>
  <c r="H175"/>
  <c r="K71"/>
  <c r="L139"/>
  <c r="J106"/>
  <c r="E108"/>
  <c r="N178"/>
  <c r="K19"/>
  <c r="K47"/>
  <c r="J26"/>
  <c r="G186"/>
  <c r="N89"/>
  <c r="L130"/>
  <c r="M114"/>
  <c r="K84"/>
  <c r="G32"/>
  <c r="E148"/>
  <c r="G95"/>
  <c r="H77"/>
  <c r="K25"/>
  <c r="I153"/>
  <c r="J142"/>
  <c r="H135"/>
  <c r="L70"/>
  <c r="G82"/>
  <c r="I47"/>
  <c r="N154"/>
  <c r="H103"/>
  <c r="I3" i="1"/>
  <c r="J34" i="2"/>
  <c r="F103"/>
  <c r="I176"/>
  <c r="M8"/>
  <c r="N71"/>
  <c r="L112"/>
  <c r="I28"/>
  <c r="H100"/>
  <c r="M48"/>
  <c r="N14"/>
  <c r="F156"/>
  <c r="L50"/>
  <c r="E25"/>
  <c r="M54"/>
  <c r="N158"/>
  <c r="M4"/>
  <c r="K37"/>
  <c r="F133"/>
  <c r="M184"/>
  <c r="I55"/>
  <c r="N145"/>
  <c r="F13"/>
  <c r="H95"/>
  <c r="G37"/>
  <c r="J127"/>
  <c r="M50"/>
  <c r="H82"/>
  <c r="N53"/>
  <c r="G119"/>
  <c r="F107"/>
  <c r="H101"/>
  <c r="E97"/>
  <c r="I164"/>
  <c r="K147"/>
  <c r="M19"/>
  <c r="H36"/>
  <c r="F14"/>
  <c r="M67"/>
  <c r="K11"/>
  <c r="N30"/>
  <c r="M53"/>
  <c r="K31"/>
  <c r="M27"/>
  <c r="E99"/>
  <c r="N181"/>
  <c r="M20"/>
  <c r="N155"/>
  <c r="H3"/>
  <c r="L89"/>
  <c r="L5"/>
  <c r="K17"/>
  <c r="J86"/>
  <c r="E122"/>
  <c r="L33"/>
  <c r="G116"/>
  <c r="G128"/>
  <c r="M13"/>
  <c r="H71"/>
  <c r="K7"/>
  <c r="M87"/>
  <c r="N78"/>
  <c r="N10"/>
  <c r="I72"/>
  <c r="G44"/>
  <c r="K43"/>
  <c r="G184"/>
  <c r="H133"/>
  <c r="K34"/>
  <c r="I26"/>
  <c r="L171"/>
  <c r="H167"/>
  <c r="E158"/>
  <c r="F91"/>
  <c r="E172"/>
  <c r="H104"/>
  <c r="E91"/>
  <c r="N34"/>
  <c r="J56"/>
  <c r="N28"/>
  <c r="E110"/>
  <c r="H43"/>
  <c r="G126"/>
  <c r="L69"/>
  <c r="N118"/>
  <c r="H46"/>
  <c r="M109"/>
  <c r="F185"/>
  <c r="I114"/>
  <c r="H83"/>
  <c r="I179"/>
  <c r="N36"/>
  <c r="E117"/>
  <c r="E105"/>
  <c r="J105"/>
  <c r="K10"/>
  <c r="F104"/>
  <c r="J162"/>
  <c r="E61"/>
  <c r="F37"/>
  <c r="I166"/>
  <c r="L116"/>
  <c r="N46"/>
  <c r="N112"/>
  <c r="H110"/>
  <c r="E7"/>
  <c r="N43"/>
  <c r="J57"/>
  <c r="G83"/>
  <c r="H122"/>
  <c r="M92"/>
  <c r="E40"/>
  <c r="I181"/>
  <c r="G39"/>
  <c r="J36"/>
  <c r="E4"/>
  <c r="H140"/>
  <c r="E33"/>
  <c r="M11"/>
  <c r="E71"/>
  <c r="G158"/>
  <c r="I9"/>
  <c r="L11"/>
  <c r="G123"/>
  <c r="H5"/>
  <c r="H44"/>
  <c r="L10"/>
  <c r="H38"/>
  <c r="G175"/>
  <c r="G139"/>
  <c r="I132"/>
  <c r="G27"/>
  <c r="M18"/>
  <c r="M32"/>
  <c r="I37"/>
  <c r="N15"/>
  <c r="M126"/>
  <c r="F15"/>
  <c r="L12"/>
  <c r="G171"/>
  <c r="J122"/>
  <c r="H39"/>
  <c r="I160"/>
  <c r="I151"/>
  <c r="N126"/>
  <c r="G16"/>
  <c r="L88"/>
  <c r="I145"/>
  <c r="M148"/>
  <c r="G157"/>
  <c r="L93"/>
  <c r="J99"/>
  <c r="N146"/>
  <c r="I69"/>
  <c r="H183"/>
  <c r="H23"/>
  <c r="H176"/>
  <c r="I45"/>
  <c r="I4"/>
  <c r="L40"/>
  <c r="E11"/>
  <c r="H172"/>
  <c r="J8"/>
  <c r="G120"/>
  <c r="L83"/>
  <c r="F35"/>
  <c r="H74"/>
  <c r="H92"/>
  <c r="L23"/>
  <c r="G100"/>
  <c r="K51"/>
  <c r="G132"/>
  <c r="I29"/>
  <c r="I61"/>
  <c r="M42"/>
  <c r="I185"/>
  <c r="M29"/>
  <c r="I7"/>
  <c r="J109"/>
  <c r="L45"/>
  <c r="K73"/>
  <c r="L155"/>
  <c r="E3"/>
  <c r="G15"/>
  <c r="E141"/>
  <c r="K148"/>
  <c r="J3"/>
  <c r="F154"/>
  <c r="F135"/>
  <c r="F181"/>
  <c r="N162"/>
  <c r="G67"/>
  <c r="L24"/>
  <c r="E164"/>
  <c r="B2" i="1"/>
  <c r="H47" i="2"/>
  <c r="H130"/>
  <c r="M39"/>
  <c r="F22"/>
  <c r="G88"/>
  <c r="I133"/>
  <c r="I82"/>
  <c r="E5"/>
  <c r="E36"/>
  <c r="K160"/>
  <c r="N18"/>
  <c r="I58"/>
  <c r="L179"/>
  <c r="N44"/>
  <c r="G72"/>
  <c r="G9"/>
  <c r="N140"/>
  <c r="J4"/>
  <c r="M157"/>
  <c r="L102"/>
  <c r="G102"/>
  <c r="E133"/>
  <c r="J11"/>
  <c r="L172"/>
  <c r="K145"/>
  <c r="N125"/>
  <c r="I135"/>
  <c r="M65"/>
  <c r="M40"/>
  <c r="M38"/>
  <c r="N185"/>
  <c r="L170"/>
  <c r="F78"/>
  <c r="K183"/>
  <c r="J12"/>
  <c r="F121"/>
  <c r="G70"/>
  <c r="N24"/>
  <c r="M43"/>
  <c r="N166"/>
  <c r="M155"/>
  <c r="I126"/>
  <c r="I122"/>
  <c r="E30"/>
  <c r="G169"/>
  <c r="K152"/>
  <c r="F36"/>
  <c r="G103"/>
  <c r="G35"/>
  <c r="H49"/>
  <c r="C3" i="1"/>
  <c r="J129" i="2"/>
  <c r="J51"/>
  <c r="G28"/>
  <c r="G137"/>
  <c r="K105"/>
  <c r="M73"/>
  <c r="M143"/>
  <c r="G151"/>
  <c r="G22"/>
  <c r="J118"/>
  <c r="L119"/>
  <c r="H79"/>
  <c r="E42"/>
  <c r="N67"/>
  <c r="K23"/>
  <c r="E8"/>
  <c r="N121"/>
  <c r="E10"/>
  <c r="K66"/>
  <c r="K29"/>
  <c r="K125"/>
  <c r="K129"/>
  <c r="G143"/>
  <c r="J114"/>
  <c r="K184"/>
  <c r="I140"/>
  <c r="J50"/>
  <c r="F3"/>
  <c r="M150"/>
  <c r="H54"/>
  <c r="J153"/>
  <c r="K103"/>
  <c r="N19"/>
  <c r="E64"/>
  <c r="K161"/>
  <c r="G162"/>
  <c r="H80"/>
  <c r="I101"/>
  <c r="F169"/>
  <c r="I99"/>
  <c r="L101"/>
  <c r="M178"/>
  <c r="I177"/>
  <c r="I77"/>
  <c r="G182"/>
  <c r="E180"/>
  <c r="K163"/>
  <c r="G177"/>
  <c r="N168"/>
  <c r="J149"/>
  <c r="F18"/>
  <c r="E126"/>
  <c r="F58"/>
  <c r="J182"/>
  <c r="K20"/>
  <c r="F57"/>
  <c r="H88"/>
  <c r="F137"/>
  <c r="L14"/>
  <c r="K12"/>
  <c r="L34"/>
  <c r="G69"/>
  <c r="N54"/>
  <c r="H87"/>
  <c r="N5"/>
  <c r="L176"/>
  <c r="F17"/>
  <c r="E2" i="1"/>
  <c r="L25" i="2"/>
  <c r="G6"/>
  <c r="G45"/>
  <c r="K9"/>
  <c r="L39"/>
  <c r="F102"/>
  <c r="K122"/>
  <c r="I156"/>
  <c r="I105"/>
  <c r="E34"/>
  <c r="I46"/>
  <c r="L142"/>
  <c r="M25"/>
  <c r="N22"/>
  <c r="E31"/>
  <c r="G159"/>
  <c r="J180"/>
  <c r="H96"/>
  <c r="L158"/>
  <c r="K55"/>
  <c r="G52"/>
  <c r="M154"/>
  <c r="M59"/>
  <c r="M9"/>
  <c r="E116"/>
  <c r="F143"/>
  <c r="E90"/>
  <c r="H52"/>
  <c r="E115"/>
  <c r="I148"/>
  <c r="G98"/>
  <c r="L37"/>
  <c r="J18"/>
  <c r="F7"/>
  <c r="M104"/>
  <c r="L90"/>
  <c r="G111"/>
  <c r="M35"/>
  <c r="J48"/>
  <c r="M28"/>
  <c r="G166"/>
  <c r="M60"/>
  <c r="N21"/>
  <c r="F12"/>
  <c r="G138"/>
  <c r="H170"/>
  <c r="H26"/>
  <c r="E75"/>
  <c r="K5"/>
  <c r="E153"/>
  <c r="E41"/>
  <c r="N4"/>
  <c r="L44"/>
  <c r="N8"/>
  <c r="N70"/>
  <c r="H41"/>
  <c r="F125"/>
  <c r="M106"/>
  <c r="J93"/>
  <c r="E123"/>
  <c r="M21"/>
  <c r="K8"/>
  <c r="H165"/>
  <c r="N26"/>
  <c r="N23"/>
  <c r="H70"/>
  <c r="L149"/>
  <c r="G55"/>
  <c r="F123"/>
  <c r="H65"/>
  <c r="J175"/>
  <c r="J40"/>
  <c r="K117"/>
  <c r="F46"/>
  <c r="N92"/>
  <c r="M5"/>
  <c r="N104"/>
  <c r="H138"/>
  <c r="G54"/>
  <c r="M170"/>
  <c r="E166"/>
  <c r="K46"/>
  <c r="G104"/>
  <c r="E37"/>
  <c r="J74"/>
  <c r="F49"/>
  <c r="M115"/>
  <c r="G89"/>
  <c r="E6"/>
  <c r="H61"/>
  <c r="H18"/>
  <c r="E52"/>
  <c r="N157"/>
  <c r="H19"/>
  <c r="J9"/>
  <c r="K90"/>
  <c r="G147"/>
  <c r="K92"/>
  <c r="H97"/>
  <c r="E135"/>
  <c r="G134"/>
  <c r="J137"/>
  <c r="F77"/>
  <c r="J160"/>
  <c r="E12"/>
  <c r="H2"/>
  <c r="G23"/>
  <c r="H179"/>
  <c r="M158"/>
  <c r="I108"/>
  <c r="L136"/>
  <c r="G86"/>
  <c r="N79"/>
  <c r="J172"/>
  <c r="J84"/>
  <c r="K182"/>
  <c r="M139"/>
  <c r="G58"/>
  <c r="E111"/>
  <c r="K49"/>
  <c r="F171"/>
  <c r="F74"/>
  <c r="F25"/>
  <c r="J15"/>
  <c r="K109"/>
  <c r="L183"/>
  <c r="M98"/>
  <c r="J83"/>
  <c r="F118"/>
  <c r="M77"/>
  <c r="L156"/>
  <c r="D2" i="1"/>
  <c r="H8" i="2"/>
  <c r="G13"/>
  <c r="K106"/>
  <c r="N113"/>
  <c r="H178"/>
  <c r="C2" i="1"/>
  <c r="E129" i="2"/>
  <c r="M144"/>
  <c r="K14"/>
  <c r="K15"/>
  <c r="K176"/>
  <c r="E137"/>
  <c r="N20"/>
  <c r="F92"/>
  <c r="I67"/>
  <c r="J24"/>
  <c r="H45"/>
  <c r="I102"/>
  <c r="N127"/>
  <c r="M93"/>
  <c r="M105"/>
  <c r="H57"/>
  <c r="J38"/>
  <c r="E149"/>
  <c r="I42"/>
  <c r="J128"/>
  <c r="J146"/>
  <c r="J116"/>
  <c r="L46"/>
  <c r="E168"/>
  <c r="N117"/>
  <c r="H128"/>
  <c r="L121"/>
  <c r="F109"/>
  <c r="I39"/>
  <c r="I66"/>
  <c r="L144"/>
  <c r="G150"/>
  <c r="L81"/>
  <c r="H11"/>
  <c r="F114"/>
  <c r="F178"/>
  <c r="H9"/>
  <c r="F120"/>
  <c r="E23"/>
  <c r="E121"/>
  <c r="H73"/>
  <c r="K40"/>
  <c r="K177"/>
  <c r="M78"/>
  <c r="L167"/>
  <c r="E17"/>
  <c r="N137"/>
  <c r="F11"/>
  <c r="I31"/>
  <c r="F82"/>
  <c r="I12"/>
  <c r="I14"/>
  <c r="J46"/>
  <c r="H50"/>
  <c r="G112"/>
  <c r="K3" i="1"/>
  <c r="K75" i="2"/>
  <c r="M12"/>
  <c r="F72"/>
  <c r="G115"/>
  <c r="H113"/>
  <c r="M79"/>
  <c r="J81"/>
  <c r="H159"/>
  <c r="H42"/>
  <c r="H107"/>
  <c r="K126"/>
  <c r="F45"/>
  <c r="I34"/>
  <c r="K131"/>
  <c r="K32"/>
  <c r="K104"/>
  <c r="M117"/>
  <c r="I88"/>
  <c r="K2"/>
  <c r="E82"/>
  <c r="J117"/>
  <c r="H108"/>
  <c r="M138"/>
  <c r="E57"/>
  <c r="G33"/>
  <c r="M135"/>
  <c r="J21"/>
  <c r="J176"/>
  <c r="K95"/>
  <c r="N151"/>
  <c r="M51"/>
  <c r="H111"/>
  <c r="L48"/>
  <c r="E29"/>
  <c r="I35"/>
  <c r="G81"/>
  <c r="I30"/>
  <c r="I107"/>
  <c r="I115"/>
  <c r="H143"/>
  <c r="N80"/>
  <c r="E49"/>
  <c r="L57"/>
  <c r="H60"/>
  <c r="H115"/>
  <c r="E151"/>
  <c r="K42"/>
  <c r="N110"/>
  <c r="L36"/>
  <c r="E3" i="1"/>
  <c r="G47" i="2"/>
  <c r="L154"/>
  <c r="L135"/>
  <c r="E77"/>
  <c r="E18"/>
  <c r="L128"/>
  <c r="G141"/>
  <c r="E125"/>
  <c r="I138"/>
  <c r="L141"/>
  <c r="J52"/>
  <c r="K69"/>
  <c r="E98"/>
  <c r="M100"/>
  <c r="G156"/>
  <c r="E186"/>
  <c r="F38"/>
  <c r="L4"/>
  <c r="I168"/>
  <c r="J54"/>
  <c r="F94"/>
  <c r="M118"/>
  <c r="E81"/>
  <c r="K36"/>
  <c r="E179"/>
  <c r="E55"/>
  <c r="E136"/>
  <c r="I53"/>
  <c r="H58"/>
  <c r="G118"/>
  <c r="G25"/>
  <c r="E66"/>
  <c r="J178"/>
  <c r="J148"/>
  <c r="K180"/>
  <c r="G154"/>
  <c r="N176"/>
  <c r="K28"/>
  <c r="F106"/>
  <c r="G117"/>
  <c r="K61"/>
  <c r="G66"/>
  <c r="J111"/>
  <c r="L127"/>
  <c r="H21"/>
  <c r="E19"/>
  <c r="M10"/>
  <c r="N83"/>
  <c r="J75"/>
  <c r="N161"/>
  <c r="I41"/>
  <c r="N16"/>
  <c r="N6"/>
  <c r="J145"/>
  <c r="G170"/>
  <c r="J177"/>
  <c r="M72"/>
  <c r="E70"/>
  <c r="E184"/>
  <c r="K185"/>
  <c r="N107"/>
  <c r="J31"/>
  <c r="N87"/>
  <c r="J132"/>
  <c r="K168"/>
  <c r="J183"/>
  <c r="K116"/>
  <c r="E38"/>
  <c r="I154"/>
  <c r="K3"/>
  <c r="L7"/>
  <c r="L22"/>
  <c r="G75"/>
  <c r="K35"/>
  <c r="K169"/>
  <c r="L21"/>
  <c r="M41"/>
  <c r="I171"/>
  <c r="E72"/>
  <c r="H182"/>
  <c r="G146"/>
  <c r="L18"/>
  <c r="E43"/>
  <c r="E177"/>
  <c r="J71"/>
  <c r="K107"/>
  <c r="J37"/>
  <c r="L71"/>
  <c r="F127"/>
  <c r="J79"/>
  <c r="M137"/>
  <c r="M146"/>
  <c r="F151"/>
  <c r="M99"/>
  <c r="F47"/>
  <c r="J112"/>
  <c r="I167"/>
  <c r="K118"/>
  <c r="G29"/>
  <c r="H28"/>
  <c r="L52"/>
  <c r="I54"/>
  <c r="M108"/>
  <c r="F128"/>
  <c r="F95"/>
  <c r="M47"/>
  <c r="E16"/>
  <c r="G76"/>
  <c r="J103"/>
  <c r="N85"/>
  <c r="B3" i="1"/>
  <c r="H171" i="2"/>
  <c r="G31"/>
  <c r="H48"/>
  <c r="L131"/>
  <c r="N65"/>
  <c r="K138"/>
  <c r="K24"/>
  <c r="M34"/>
  <c r="L134"/>
  <c r="H25"/>
  <c r="F48"/>
  <c r="F129"/>
  <c r="N182"/>
  <c r="L9"/>
  <c r="H121"/>
  <c r="L72"/>
  <c r="J141"/>
  <c r="I57"/>
  <c r="G149"/>
  <c r="F117"/>
  <c r="K115"/>
  <c r="F153"/>
  <c r="F89"/>
  <c r="N116"/>
  <c r="J7"/>
  <c r="F111"/>
  <c r="J43"/>
  <c r="L53"/>
  <c r="M64"/>
  <c r="K16"/>
  <c r="M159"/>
  <c r="N51"/>
  <c r="H154"/>
  <c r="I146"/>
  <c r="E58"/>
  <c r="E114"/>
  <c r="N96"/>
  <c r="I78"/>
  <c r="M166"/>
  <c r="E79"/>
  <c r="N179"/>
  <c r="I157"/>
  <c r="E76"/>
  <c r="G8"/>
  <c r="M52"/>
  <c r="J27"/>
  <c r="L84"/>
  <c r="M121"/>
  <c r="M2"/>
  <c r="F24"/>
  <c r="H123"/>
  <c r="H184"/>
  <c r="F69"/>
  <c r="M61"/>
  <c r="I6"/>
  <c r="M81"/>
  <c r="E20"/>
  <c r="M176"/>
  <c r="F139"/>
  <c r="J32"/>
  <c r="E45"/>
  <c r="L105"/>
  <c r="N60"/>
  <c r="I16"/>
  <c r="G38"/>
  <c r="F73"/>
  <c r="L13"/>
  <c r="H10"/>
  <c r="J39"/>
  <c r="I48"/>
  <c r="H119"/>
  <c r="M26"/>
  <c r="J139"/>
  <c r="E50"/>
  <c r="L66"/>
  <c r="L113"/>
  <c r="M172"/>
  <c r="I95"/>
  <c r="E132"/>
  <c r="E159"/>
  <c r="H72"/>
  <c r="J119"/>
  <c r="E48"/>
  <c r="M186"/>
  <c r="K171"/>
  <c r="E21"/>
  <c r="L165"/>
  <c r="N95"/>
  <c r="N41"/>
  <c r="N119"/>
  <c r="L138"/>
  <c r="M46"/>
  <c r="M185"/>
  <c r="I136"/>
  <c r="L143"/>
  <c r="H17"/>
  <c r="I22"/>
  <c r="I143"/>
  <c r="E73"/>
  <c r="K4"/>
  <c r="K6"/>
  <c r="F147"/>
  <c r="G93"/>
  <c r="H185"/>
  <c r="M181"/>
  <c r="N27"/>
  <c r="H12"/>
  <c r="L76"/>
  <c r="M24"/>
  <c r="J171"/>
  <c r="K45"/>
  <c r="L140"/>
  <c r="J110"/>
  <c r="E89"/>
  <c r="L41"/>
  <c r="F84"/>
  <c r="E152"/>
  <c r="L60"/>
  <c r="E87"/>
  <c r="G135"/>
  <c r="H117"/>
  <c r="J4" i="1" l="1" a="1"/>
  <c r="J4" s="1"/>
  <c r="J5" a="1"/>
  <c r="J5" s="1"/>
  <c r="B6" a="1"/>
  <c r="B6" s="1"/>
  <c r="H4" a="1"/>
  <c r="H4" s="1"/>
  <c r="B5" a="1"/>
  <c r="B5" s="1"/>
  <c r="H6" a="1"/>
  <c r="H6" s="1"/>
  <c r="D7" a="1"/>
  <c r="D7" s="1"/>
  <c r="F7" a="1"/>
  <c r="F7" s="1"/>
  <c r="D5" a="1"/>
  <c r="D5" s="1"/>
  <c r="F6" a="1"/>
  <c r="F6" s="1"/>
  <c r="H7" a="1"/>
  <c r="H7" s="1"/>
  <c r="H5" a="1"/>
  <c r="H5" s="1"/>
  <c r="F5" a="1"/>
  <c r="F5" s="1"/>
  <c r="F4" a="1"/>
  <c r="F4" s="1"/>
  <c r="B7"/>
  <c r="D6" a="1"/>
  <c r="D6" s="1"/>
  <c r="J6" a="1"/>
  <c r="J6" s="1"/>
  <c r="J7" a="1"/>
  <c r="J7" s="1"/>
  <c r="D4" a="1"/>
  <c r="D4" s="1"/>
  <c r="B4" a="1"/>
  <c r="B4" s="1"/>
  <c r="I4"/>
  <c r="F50" i="2"/>
  <c r="E7" i="1"/>
  <c r="G7"/>
  <c r="I5" a="1"/>
  <c r="E6"/>
  <c r="F42" i="2"/>
  <c r="C4" i="1" a="1"/>
  <c r="F55" i="2"/>
  <c r="C6" i="1"/>
  <c r="I6"/>
  <c r="F40" i="2"/>
  <c r="F54"/>
  <c r="I7" i="1"/>
  <c r="C7"/>
  <c r="E4"/>
  <c r="F27" i="2"/>
  <c r="F30"/>
  <c r="K5" i="1" a="1"/>
  <c r="C5" a="1"/>
  <c r="F28" i="2"/>
  <c r="F52"/>
  <c r="G6" i="1"/>
  <c r="G4"/>
  <c r="K7"/>
  <c r="F39" i="2"/>
  <c r="K4" i="1"/>
  <c r="F51" i="2"/>
  <c r="F31"/>
  <c r="F6"/>
  <c r="E5" i="1"/>
  <c r="G5"/>
  <c r="K6"/>
  <c r="F19" i="2"/>
  <c r="C5" i="1" l="1"/>
  <c r="K5"/>
  <c r="C4"/>
  <c r="I5"/>
</calcChain>
</file>

<file path=xl/sharedStrings.xml><?xml version="1.0" encoding="utf-8"?>
<sst xmlns="http://schemas.openxmlformats.org/spreadsheetml/2006/main" count="199" uniqueCount="20">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</sst>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Sheet1!$A$4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331.22314261665247</c:v>
                  </c:pt>
                  <c:pt idx="2">
                    <c:v>424.82393808387724</c:v>
                  </c:pt>
                  <c:pt idx="3">
                    <c:v>713.01950408906214</c:v>
                  </c:pt>
                  <c:pt idx="4">
                    <c:v>742.03817087389518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-151004.78483646669</c:v>
                </c:pt>
                <c:pt idx="2">
                  <c:v>-226035.00308889986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40189.103171348601</c:v>
                  </c:pt>
                  <c:pt idx="1">
                    <c:v>1540.3828499440026</c:v>
                  </c:pt>
                  <c:pt idx="2">
                    <c:v>1068.8191264998266</c:v>
                  </c:pt>
                  <c:pt idx="3">
                    <c:v>1022.1855558978397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-227932.24678416669</c:v>
                </c:pt>
                <c:pt idx="3">
                  <c:v>-303372.45221636642</c:v>
                </c:pt>
                <c:pt idx="4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40414.684129262867</c:v>
                  </c:pt>
                  <c:pt idx="1">
                    <c:v>1011.4446417538953</c:v>
                  </c:pt>
                  <c:pt idx="2">
                    <c:v>1551.4989419702224</c:v>
                  </c:pt>
                  <c:pt idx="3">
                    <c:v>1450.4726333497763</c:v>
                  </c:pt>
                  <c:pt idx="4">
                    <c:v>6491.5669504263406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-231107.5087570998</c:v>
                </c:pt>
                <c:pt idx="3">
                  <c:v>-304924.71780873288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1203.0885711158926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40139.800010333158</c:v>
                  </c:pt>
                  <c:pt idx="1">
                    <c:v>805.80560200835032</c:v>
                  </c:pt>
                  <c:pt idx="2">
                    <c:v>1203.0885711158926</c:v>
                  </c:pt>
                  <c:pt idx="3">
                    <c:v>1124.0477006857859</c:v>
                  </c:pt>
                  <c:pt idx="4">
                    <c:v>1655.1433948237407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-231559.13099383321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25840.822727708834</c:v>
                  </c:pt>
                  <c:pt idx="1">
                    <c:v>16500.131416962133</c:v>
                  </c:pt>
                  <c:pt idx="2">
                    <c:v>18638.401338375752</c:v>
                  </c:pt>
                  <c:pt idx="3">
                    <c:v>21874.728599622267</c:v>
                  </c:pt>
                  <c:pt idx="4">
                    <c:v>21094.660496211738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24616.534391881643</c:v>
                  </c:pt>
                  <c:pt idx="1">
                    <c:v>13498.908938073539</c:v>
                  </c:pt>
                  <c:pt idx="2">
                    <c:v>13293.925853681592</c:v>
                  </c:pt>
                  <c:pt idx="3">
                    <c:v>13000.107852977553</c:v>
                  </c:pt>
                  <c:pt idx="4">
                    <c:v>#N/A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#N/A</c:v>
                </c:pt>
              </c:numCache>
            </c:numRef>
          </c:val>
        </c:ser>
        <c:marker val="1"/>
        <c:axId val="68740992"/>
        <c:axId val="68742528"/>
      </c:lineChart>
      <c:catAx>
        <c:axId val="68740992"/>
        <c:scaling>
          <c:orientation val="minMax"/>
        </c:scaling>
        <c:axPos val="b"/>
        <c:numFmt formatCode="General" sourceLinked="1"/>
        <c:majorTickMark val="none"/>
        <c:tickLblPos val="nextTo"/>
        <c:crossAx val="68742528"/>
        <c:crosses val="autoZero"/>
        <c:auto val="1"/>
        <c:lblAlgn val="ctr"/>
        <c:lblOffset val="100"/>
      </c:catAx>
      <c:valAx>
        <c:axId val="68742528"/>
        <c:scaling>
          <c:orientation val="minMax"/>
        </c:scaling>
        <c:axPos val="l"/>
        <c:title>
          <c:layout/>
        </c:title>
        <c:numFmt formatCode="General" sourceLinked="1"/>
        <c:majorTickMark val="none"/>
        <c:tickLblPos val="nextTo"/>
        <c:crossAx val="68740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reservoir_10_0.25_10_5_ROOT_SAMPLE</v>
          </cell>
        </row>
        <row r="13">
          <cell r="A13" t="str">
            <v>reservoir_10_0.25_2_1_ROOT_MEAN</v>
          </cell>
        </row>
        <row r="15">
          <cell r="A15" t="str">
            <v>reservoir_10_0.25_2_10_ALL_ACTIONS_SAMPLE</v>
          </cell>
        </row>
        <row r="17">
          <cell r="A17" t="str">
            <v>reservoir_10_0.25_2_10_CONSENSUS_SAMPLE</v>
          </cell>
        </row>
        <row r="19">
          <cell r="A19" t="str">
            <v>reservoir_10_0.25_2_10_ROOT_SAMPLE</v>
          </cell>
        </row>
        <row r="21">
          <cell r="A21" t="str">
            <v>reservoir_10_0.25_2_15_ROOT_SAMPLE</v>
          </cell>
        </row>
        <row r="23">
          <cell r="A23" t="str">
            <v>reservoir_10_0.25_2_5_ALL_ACTIONS_SAMPLE</v>
          </cell>
        </row>
        <row r="25">
          <cell r="A25" t="str">
            <v>reservoir_10_0.25_2_5_CONSENSUS_SAMPLE</v>
          </cell>
        </row>
        <row r="27">
          <cell r="A27" t="str">
            <v>reservoir_10_0.25_2_5_ROOT_SAMPLE</v>
          </cell>
        </row>
        <row r="29">
          <cell r="A29" t="str">
            <v>reservoir_10_0.25_2_50_ALL_ACTIONS_SAMPLE</v>
          </cell>
        </row>
        <row r="31">
          <cell r="A31" t="str">
            <v>reservoir_10_0.25_2_50_ROOT_SAMPLE</v>
          </cell>
        </row>
        <row r="33">
          <cell r="A33" t="str">
            <v>reservoir_10_0.25_5_1_ROOT_MEAN</v>
          </cell>
        </row>
        <row r="35">
          <cell r="A35" t="str">
            <v>reservoir_10_0.25_5_15_ALL_ACTIONS_SAMPLE</v>
          </cell>
        </row>
        <row r="37">
          <cell r="A37" t="str">
            <v>reservoir_10_0.25_5_15_ROOT_SAMPLE</v>
          </cell>
        </row>
        <row r="39">
          <cell r="A39" t="str">
            <v>reservoir_10_0.25_5_5_ALL_ACTIONS_SAMPLE</v>
          </cell>
        </row>
        <row r="41">
          <cell r="A41" t="str">
            <v>reservoir_10_0.25_5_5_CONSENSUS_SAMPLE</v>
          </cell>
        </row>
        <row r="43">
          <cell r="A43" t="str">
            <v>reservoir_10_0.25_5_5_ROOT_SAMPLE</v>
          </cell>
        </row>
        <row r="45">
          <cell r="A45" t="str">
            <v>reservoir_10_0.25_5_50_ALL_ACTIONS_SAMPLE</v>
          </cell>
        </row>
        <row r="47">
          <cell r="A47" t="str">
            <v>reservoir_10_0.25_5_50_CONSENSUS_SAMPLE</v>
          </cell>
        </row>
        <row r="49">
          <cell r="A49" t="str">
            <v>reservoir_10_0.25_5_50_ROOT_SAMPLE</v>
          </cell>
        </row>
        <row r="51">
          <cell r="A51" t="str">
            <v>reservoir_10_0.5_10_1_ROOT_MEAN</v>
          </cell>
        </row>
        <row r="53">
          <cell r="A53" t="str">
            <v>reservoir_10_0.5_10_10_ALL_ACTIONS_SAMPLE</v>
          </cell>
        </row>
        <row r="55">
          <cell r="A55" t="str">
            <v>reservoir_10_0.5_10_10_CONSENSUS_SAMPLE</v>
          </cell>
        </row>
        <row r="57">
          <cell r="A57" t="str">
            <v>reservoir_10_0.5_10_10_ROOT_SAMPLE</v>
          </cell>
        </row>
        <row r="59">
          <cell r="A59" t="str">
            <v>reservoir_10_0.5_10_15_ALL_ACTIONS_SAMPLE</v>
          </cell>
        </row>
        <row r="61">
          <cell r="A61" t="str">
            <v>reservoir_10_0.5_10_15_CONSENSUS_SAMPLE</v>
          </cell>
        </row>
        <row r="63">
          <cell r="A63" t="str">
            <v>reservoir_10_0.5_10_5_ALL_ACTIONS_SAMPLE</v>
          </cell>
        </row>
        <row r="65">
          <cell r="A65" t="str">
            <v>reservoir_10_0.5_10_5_CONSENSUS_SAMPLE</v>
          </cell>
        </row>
        <row r="67">
          <cell r="A67" t="str">
            <v>reservoir_10_0.5_10_5_ROOT_SAMPLE</v>
          </cell>
        </row>
        <row r="69">
          <cell r="A69" t="str">
            <v>reservoir_10_0.5_2_1_ROOT_MEAN</v>
          </cell>
        </row>
        <row r="71">
          <cell r="A71" t="str">
            <v>reservoir_10_0.5_2_10_ALL_ACTIONS_SAMPLE</v>
          </cell>
        </row>
        <row r="73">
          <cell r="A73" t="str">
            <v>reservoir_10_0.5_2_10_CONSENSUS_SAMPLE</v>
          </cell>
        </row>
        <row r="75">
          <cell r="A75" t="str">
            <v>reservoir_10_0.5_2_10_ROOT_SAMPLE</v>
          </cell>
        </row>
        <row r="77">
          <cell r="A77" t="str">
            <v>reservoir_10_0.5_2_15_ALL_ACTIONS_SAMPLE</v>
          </cell>
        </row>
        <row r="79">
          <cell r="A79" t="str">
            <v>reservoir_10_0.5_2_15_CONSENSUS_SAMPLE</v>
          </cell>
        </row>
        <row r="81">
          <cell r="A81" t="str">
            <v>reservoir_10_0.5_2_15_ROOT_SAMPLE</v>
          </cell>
        </row>
        <row r="83">
          <cell r="A83" t="str">
            <v>reservoir_10_0.5_2_5_ALL_ACTIONS_SAMPLE</v>
          </cell>
        </row>
        <row r="85">
          <cell r="A85" t="str">
            <v>reservoir_10_0.5_2_5_CONSENSUS_SAMPLE</v>
          </cell>
        </row>
        <row r="87">
          <cell r="A87" t="str">
            <v>reservoir_10_0.5_2_50_ALL_ACTIONS_SAMPLE</v>
          </cell>
        </row>
        <row r="89">
          <cell r="A89" t="str">
            <v>reservoir_10_0.5_2_50_ROOT_SAMPLE</v>
          </cell>
        </row>
        <row r="91">
          <cell r="A91" t="str">
            <v>reservoir_10_0.5_5_1_ROOT_MEAN</v>
          </cell>
        </row>
        <row r="93">
          <cell r="A93" t="str">
            <v>reservoir_10_0.5_5_10_ALL_ACTIONS_SAMPLE</v>
          </cell>
        </row>
        <row r="95">
          <cell r="A95" t="str">
            <v>reservoir_10_0.5_5_15_ALL_ACTIONS_SAMPLE</v>
          </cell>
        </row>
        <row r="97">
          <cell r="A97" t="str">
            <v>reservoir_10_0.5_5_5_ALL_ACTIONS_SAMPLE</v>
          </cell>
        </row>
        <row r="99">
          <cell r="A99" t="str">
            <v>reservoir_10_0.5_5_5_ROOT_SAMPLE</v>
          </cell>
        </row>
        <row r="101">
          <cell r="A101" t="str">
            <v>reservoir_10_0.5_5_50_ALL_ACTIONS_SAMPLE</v>
          </cell>
        </row>
        <row r="103">
          <cell r="A103" t="str">
            <v>reservoir_10_0.5_5_50_ROOT_SAMPLE</v>
          </cell>
        </row>
        <row r="105">
          <cell r="A105" t="str">
            <v>reservoir_10_1_10_1_ROOT_MEAN</v>
          </cell>
        </row>
        <row r="107">
          <cell r="A107" t="str">
            <v>reservoir_10_1_10_10_ALL_ACTIONS_SAMPLE</v>
          </cell>
        </row>
        <row r="109">
          <cell r="A109" t="str">
            <v>reservoir_10_1_10_10_CONSENSUS_SAMPLE</v>
          </cell>
        </row>
        <row r="111">
          <cell r="A111" t="str">
            <v>reservoir_10_1_10_10_ROOT_SAMPLE</v>
          </cell>
        </row>
        <row r="113">
          <cell r="A113" t="str">
            <v>reservoir_10_1_10_15_ALL_ACTIONS_SAMPLE</v>
          </cell>
        </row>
        <row r="115">
          <cell r="A115" t="str">
            <v>reservoir_10_1_10_15_CONSENSUS_SAMPLE</v>
          </cell>
        </row>
        <row r="117">
          <cell r="A117" t="str">
            <v>reservoir_10_1_10_15_ROOT_SAMPLE</v>
          </cell>
        </row>
        <row r="119">
          <cell r="A119" t="str">
            <v>reservoir_10_1_10_5_ALL_ACTIONS_SAMPLE</v>
          </cell>
        </row>
        <row r="121">
          <cell r="A121" t="str">
            <v>reservoir_10_1_10_5_CONSENSUS_SAMPLE</v>
          </cell>
        </row>
        <row r="123">
          <cell r="A123" t="str">
            <v>reservoir_10_1_10_5_ROOT_SAMPLE</v>
          </cell>
        </row>
        <row r="125">
          <cell r="A125" t="str">
            <v>reservoir_10_1_2_1_ROOT_MEAN</v>
          </cell>
        </row>
        <row r="127">
          <cell r="A127" t="str">
            <v>reservoir_10_1_2_10_ALL_ACTIONS_SAMPLE</v>
          </cell>
        </row>
        <row r="129">
          <cell r="A129" t="str">
            <v>reservoir_10_1_2_10_CONSENSUS_SAMPLE</v>
          </cell>
        </row>
        <row r="131">
          <cell r="A131" t="str">
            <v>reservoir_10_1_2_10_ROOT_SAMPLE</v>
          </cell>
        </row>
        <row r="133">
          <cell r="A133" t="str">
            <v>reservoir_10_1_2_15_ALL_ACTIONS_SAMPLE</v>
          </cell>
        </row>
        <row r="135">
          <cell r="A135" t="str">
            <v>reservoir_10_1_2_15_CONSENSUS_SAMPLE</v>
          </cell>
        </row>
        <row r="137">
          <cell r="A137" t="str">
            <v>reservoir_10_1_2_15_ROOT_SAMPLE</v>
          </cell>
        </row>
        <row r="139">
          <cell r="A139" t="str">
            <v>reservoir_10_1_2_5_ALL_ACTIONS_SAMPLE</v>
          </cell>
        </row>
        <row r="141">
          <cell r="A141" t="str">
            <v>reservoir_10_1_2_5_CONSENSUS_SAMPLE</v>
          </cell>
        </row>
        <row r="143">
          <cell r="A143" t="str">
            <v>reservoir_10_1_2_5_ROOT_SAMPLE</v>
          </cell>
        </row>
        <row r="145">
          <cell r="A145" t="str">
            <v>reservoir_10_1_2_50_ROOT_SAMPLE</v>
          </cell>
        </row>
        <row r="147">
          <cell r="A147" t="str">
            <v>reservoir_10_1_5_1_ROOT_MEAN</v>
          </cell>
        </row>
        <row r="149">
          <cell r="A149" t="str">
            <v>reservoir_10_1_5_10_ROOT_SAMPLE</v>
          </cell>
        </row>
        <row r="151">
          <cell r="A151" t="str">
            <v>reservoir_10_1_5_15_ALL_ACTIONS_SAMPLE</v>
          </cell>
        </row>
        <row r="153">
          <cell r="A153" t="str">
            <v>reservoir_10_1_5_15_CONSENSUS_SAMPLE</v>
          </cell>
        </row>
        <row r="155">
          <cell r="A155" t="str">
            <v>reservoir_10_1_5_15_ROOT_SAMPLE</v>
          </cell>
        </row>
        <row r="157">
          <cell r="A157" t="str">
            <v>reservoir_10_1_5_5_ALL_ACTIONS_SAMPLE</v>
          </cell>
        </row>
        <row r="159">
          <cell r="A159" t="str">
            <v>reservoir_10_1_5_5_ROOT_SAMPLE</v>
          </cell>
        </row>
        <row r="161">
          <cell r="A161" t="str">
            <v>reservoir_10_1_5_50_ROOT_SAMPLE</v>
          </cell>
        </row>
        <row r="163">
          <cell r="A163" t="str">
            <v>reservoir_10_2_10_1_ROOT_MEAN</v>
          </cell>
        </row>
        <row r="165">
          <cell r="A165" t="str">
            <v>reservoir_10_2_10_10_ALL_ACTIONS_SAMPLE</v>
          </cell>
        </row>
        <row r="167">
          <cell r="A167" t="str">
            <v>reservoir_10_2_10_10_ROOT_SAMPLE</v>
          </cell>
        </row>
        <row r="169">
          <cell r="A169" t="str">
            <v>reservoir_10_2_10_15_ALL_ACTIONS_SAMPLE</v>
          </cell>
        </row>
        <row r="171">
          <cell r="A171" t="str">
            <v>reservoir_10_2_10_15_CONSENSUS_SAMPLE</v>
          </cell>
        </row>
        <row r="173">
          <cell r="A173" t="str">
            <v>reservoir_10_2_10_15_ROOT_SAMPLE</v>
          </cell>
        </row>
        <row r="175">
          <cell r="A175" t="str">
            <v>reservoir_10_2_10_5_ALL_ACTIONS_SAMPLE</v>
          </cell>
        </row>
        <row r="177">
          <cell r="A177" t="str">
            <v>reservoir_10_2_10_5_CONSENSUS_SAMPLE</v>
          </cell>
        </row>
        <row r="179">
          <cell r="A179" t="str">
            <v>reservoir_10_2_10_5_ROOT_SAMPLE</v>
          </cell>
        </row>
        <row r="181">
          <cell r="A181" t="str">
            <v>reservoir_10_2_2_1_ROOT_MEAN</v>
          </cell>
        </row>
        <row r="183">
          <cell r="A183" t="str">
            <v>reservoir_10_2_2_10_ALL_ACTIONS_SAMPLE</v>
          </cell>
        </row>
        <row r="185">
          <cell r="A185" t="str">
            <v>reservoir_10_2_2_10_CONSENSUS_SAMPLE</v>
          </cell>
        </row>
        <row r="187">
          <cell r="A187" t="str">
            <v>reservoir_10_2_2_10_ROOT_SAMPLE</v>
          </cell>
        </row>
        <row r="189">
          <cell r="A189" t="str">
            <v>reservoir_10_2_2_15_ALL_ACTIONS_SAMPLE</v>
          </cell>
        </row>
        <row r="191">
          <cell r="A191" t="str">
            <v>reservoir_10_2_2_15_CONSENSUS_SAMPLE</v>
          </cell>
        </row>
        <row r="193">
          <cell r="A193" t="str">
            <v>reservoir_10_2_2_15_ROOT_SAMPLE</v>
          </cell>
        </row>
        <row r="195">
          <cell r="A195" t="str">
            <v>reservoir_10_2_2_5_ALL_ACTIONS_SAMPLE</v>
          </cell>
        </row>
        <row r="197">
          <cell r="A197" t="str">
            <v>reservoir_10_2_2_5_CONSENSUS_SAMPLE</v>
          </cell>
        </row>
        <row r="199">
          <cell r="A199" t="str">
            <v>reservoir_10_2_2_5_ROOT_SAMPLE</v>
          </cell>
        </row>
        <row r="201">
          <cell r="A201" t="str">
            <v>reservoir_10_2_2_50_ALL_ACTIONS_SAMPLE</v>
          </cell>
        </row>
        <row r="203">
          <cell r="A203" t="str">
            <v>reservoir_10_2_2_50_CONSENSUS_SAMPLE</v>
          </cell>
        </row>
        <row r="205">
          <cell r="A205" t="str">
            <v>reservoir_10_2_5_1_ROOT_MEAN</v>
          </cell>
        </row>
        <row r="207">
          <cell r="A207" t="str">
            <v>reservoir_10_2_5_10_ALL_ACTIONS_SAMPLE</v>
          </cell>
        </row>
        <row r="209">
          <cell r="A209" t="str">
            <v>reservoir_10_2_5_10_ROOT_SAMPLE</v>
          </cell>
        </row>
        <row r="211">
          <cell r="A211" t="str">
            <v>reservoir_10_2_5_15_ALL_ACTIONS_SAMPLE</v>
          </cell>
        </row>
        <row r="213">
          <cell r="A213" t="str">
            <v>reservoir_10_2_5_15_CONSENSUS_SAMPLE</v>
          </cell>
        </row>
        <row r="215">
          <cell r="A215" t="str">
            <v>reservoir_10_2_5_15_ROOT_SAMPLE</v>
          </cell>
        </row>
        <row r="217">
          <cell r="A217" t="str">
            <v>reservoir_10_2_5_5_ALL_ACTIONS_SAMPLE</v>
          </cell>
        </row>
        <row r="219">
          <cell r="A219" t="str">
            <v>reservoir_10_2_5_5_CONSENSUS_SAMPLE</v>
          </cell>
        </row>
        <row r="221">
          <cell r="A221" t="str">
            <v>reservoir_10_2_5_5_ROOT_SAMPLE</v>
          </cell>
        </row>
        <row r="223">
          <cell r="A223" t="str">
            <v>reservoir_10_2_5_50_ALL_ACTIONS_SAMPLE</v>
          </cell>
        </row>
        <row r="225">
          <cell r="A225" t="str">
            <v>reservoir_10_2_5_50_CONSENSUS_SAMPLE</v>
          </cell>
        </row>
        <row r="227">
          <cell r="A227" t="str">
            <v>reservoir_10_5_10_10_ALL_ACTIONS_SAMPLE</v>
          </cell>
        </row>
        <row r="229">
          <cell r="A229" t="str">
            <v>reservoir_10_5_10_10_CONSENSUS_SAMPLE</v>
          </cell>
        </row>
        <row r="231">
          <cell r="A231" t="str">
            <v>reservoir_10_5_10_10_ROOT_SAMPLE</v>
          </cell>
        </row>
        <row r="233">
          <cell r="A233" t="str">
            <v>reservoir_10_5_10_15_ALL_ACTIONS_SAMPLE</v>
          </cell>
        </row>
        <row r="235">
          <cell r="A235" t="str">
            <v>reservoir_10_5_10_15_CONSENSUS_SAMPLE</v>
          </cell>
        </row>
        <row r="237">
          <cell r="A237" t="str">
            <v>reservoir_10_5_10_15_ROOT_SAMPLE</v>
          </cell>
        </row>
        <row r="239">
          <cell r="A239" t="str">
            <v>reservoir_10_5_10_5_ALL_ACTIONS_SAMPLE</v>
          </cell>
        </row>
        <row r="241">
          <cell r="A241" t="str">
            <v>reservoir_10_5_10_5_CONSENSUS_SAMPLE</v>
          </cell>
        </row>
        <row r="243">
          <cell r="A243" t="str">
            <v>reservoir_10_5_10_5_ROOT_SAMPLE</v>
          </cell>
        </row>
        <row r="245">
          <cell r="A245" t="str">
            <v>reservoir_10_5_2_10_ALL_ACTIONS_SAMPLE</v>
          </cell>
        </row>
        <row r="247">
          <cell r="A247" t="str">
            <v>reservoir_10_5_2_10_CONSENSUS_SAMPLE</v>
          </cell>
        </row>
        <row r="249">
          <cell r="A249" t="str">
            <v>reservoir_10_5_2_10_ROOT_SAMPLE</v>
          </cell>
        </row>
        <row r="251">
          <cell r="A251" t="str">
            <v>reservoir_10_5_2_15_ALL_ACTIONS_SAMPLE</v>
          </cell>
        </row>
        <row r="253">
          <cell r="A253" t="str">
            <v>reservoir_10_5_2_15_ROOT_SAMPLE</v>
          </cell>
        </row>
        <row r="255">
          <cell r="A255" t="str">
            <v>reservoir_10_5_2_5_ALL_ACTIONS_SAMPLE</v>
          </cell>
        </row>
        <row r="257">
          <cell r="A257" t="str">
            <v>reservoir_10_5_2_5_CONSENSUS_SAMPLE</v>
          </cell>
        </row>
        <row r="259">
          <cell r="A259" t="str">
            <v>reservoir_10_5_2_5_ROOT_SAMPLE</v>
          </cell>
        </row>
        <row r="261">
          <cell r="A261" t="str">
            <v>reservoir_10_5_2_50_ALL_ACTIONS_SAMPLE</v>
          </cell>
        </row>
        <row r="263">
          <cell r="A263" t="str">
            <v>reservoir_10_5_2_50_CONSENSUS_SAMPLE</v>
          </cell>
        </row>
        <row r="265">
          <cell r="A265" t="str">
            <v>reservoir_10_5_2_50_ROOT_SAMPLE</v>
          </cell>
        </row>
        <row r="267">
          <cell r="A267" t="str">
            <v>reservoir_10_5_5_10_ALL_ACTIONS_SAMPLE</v>
          </cell>
        </row>
        <row r="269">
          <cell r="A269" t="str">
            <v>reservoir_10_5_5_10_ROOT_SAMPLE</v>
          </cell>
        </row>
        <row r="271">
          <cell r="A271" t="str">
            <v>reservoir_10_5_5_15_ALL_ACTIONS_SAMPLE</v>
          </cell>
        </row>
        <row r="273">
          <cell r="A273" t="str">
            <v>reservoir_10_5_5_15_ROOT_SAMPLE</v>
          </cell>
        </row>
        <row r="275">
          <cell r="A275" t="str">
            <v>reservoir_10_5_5_5_ALL_ACTIONS_SAMPLE</v>
          </cell>
        </row>
        <row r="277">
          <cell r="A277" t="str">
            <v>reservoir_10_5_5_50_ALL_ACTIONS_SAMPLE</v>
          </cell>
        </row>
        <row r="279">
          <cell r="A279" t="str">
            <v>reservoir_10_5_5_50_CONSENSUS_SAMPLE</v>
          </cell>
        </row>
        <row r="281">
          <cell r="A281" t="str">
            <v>reservoir_10_5_5_50_ROOT_SAMPLE</v>
          </cell>
        </row>
        <row r="283">
          <cell r="A283" t="str">
            <v>reservoir_10_noop_noop</v>
          </cell>
        </row>
        <row r="285">
          <cell r="A285" t="str">
            <v>reservoir_10_random_random</v>
          </cell>
        </row>
        <row r="287">
          <cell r="A287" t="str">
            <v>reservoir_20_0.25_10_1_ROOT_MEAN</v>
          </cell>
        </row>
        <row r="289">
          <cell r="A289" t="str">
            <v>reservoir_20_0.25_2_1_ROOT_MEAN</v>
          </cell>
        </row>
        <row r="291">
          <cell r="A291" t="str">
            <v>reservoir_20_0.25_2_10_ALL_ACTIONS_SAMPLE</v>
          </cell>
        </row>
        <row r="293">
          <cell r="A293" t="str">
            <v>reservoir_20_0.25_2_10_CONSENSUS_SAMPLE</v>
          </cell>
        </row>
        <row r="295">
          <cell r="A295" t="str">
            <v>reservoir_20_0.25_2_10_ROOT_SAMPLE</v>
          </cell>
        </row>
        <row r="297">
          <cell r="A297" t="str">
            <v>reservoir_20_0.25_2_5_ALL_ACTIONS_SAMPLE</v>
          </cell>
        </row>
        <row r="299">
          <cell r="A299" t="str">
            <v>reservoir_20_0.25_2_5_CONSENSUS_SAMPLE</v>
          </cell>
        </row>
        <row r="301">
          <cell r="A301" t="str">
            <v>reservoir_20_0.25_2_5_ROOT_SAMPLE</v>
          </cell>
        </row>
        <row r="303">
          <cell r="A303" t="str">
            <v>reservoir_20_0.25_5_10_ALL_ACTIONS_SAMPLE</v>
          </cell>
        </row>
        <row r="305">
          <cell r="A305" t="str">
            <v>reservoir_20_0.25_5_10_CONSENSUS_SAMPLE</v>
          </cell>
        </row>
        <row r="307">
          <cell r="A307" t="str">
            <v>reservoir_20_0.25_5_10_ROOT_SAMPLE</v>
          </cell>
        </row>
        <row r="309">
          <cell r="A309" t="str">
            <v>reservoir_20_0.25_5_5_ALL_ACTIONS_SAMPLE</v>
          </cell>
        </row>
        <row r="311">
          <cell r="A311" t="str">
            <v>reservoir_20_0.25_5_5_CONSENSUS_SAMPLE</v>
          </cell>
        </row>
        <row r="313">
          <cell r="A313" t="str">
            <v>reservoir_20_0.25_5_5_ROOT_SAMPLE</v>
          </cell>
        </row>
        <row r="315">
          <cell r="A315" t="str">
            <v>reservoir_20_0.5_10_1_ROOT_MEAN</v>
          </cell>
        </row>
        <row r="317">
          <cell r="A317" t="str">
            <v>reservoir_20_0.5_2_1_ROOT_MEAN</v>
          </cell>
        </row>
        <row r="319">
          <cell r="A319" t="str">
            <v>reservoir_20_0.5_2_10_ALL_ACTIONS_SAMPLE</v>
          </cell>
        </row>
        <row r="321">
          <cell r="A321" t="str">
            <v>reservoir_20_0.5_2_10_CONSENSUS_SAMPLE</v>
          </cell>
        </row>
        <row r="323">
          <cell r="A323" t="str">
            <v>reservoir_20_0.5_2_10_ROOT_SAMPLE</v>
          </cell>
        </row>
        <row r="325">
          <cell r="A325" t="str">
            <v>reservoir_20_0.5_2_5_CONSENSUS_SAMPLE</v>
          </cell>
        </row>
        <row r="327">
          <cell r="A327" t="str">
            <v>reservoir_20_0.5_5_1_ROOT_MEAN</v>
          </cell>
        </row>
        <row r="329">
          <cell r="A329" t="str">
            <v>reservoir_20_0.5_5_10_ALL_ACTIONS_SAMPLE</v>
          </cell>
        </row>
        <row r="331">
          <cell r="A331" t="str">
            <v>reservoir_20_0.5_5_10_CONSENSUS_SAMPLE</v>
          </cell>
        </row>
        <row r="333">
          <cell r="A333" t="str">
            <v>reservoir_20_0.5_5_10_ROOT_SAMPLE</v>
          </cell>
        </row>
        <row r="335">
          <cell r="A335" t="str">
            <v>reservoir_20_0.5_5_5_ALL_ACTIONS_SAMPLE</v>
          </cell>
        </row>
        <row r="337">
          <cell r="A337" t="str">
            <v>reservoir_20_0.5_5_5_CONSENSUS_SAMPLE</v>
          </cell>
        </row>
        <row r="339">
          <cell r="A339" t="str">
            <v>reservoir_20_0.5_5_5_ROOT_SAMPLE</v>
          </cell>
        </row>
        <row r="341">
          <cell r="A341" t="str">
            <v>reservoir_20_1_10_1_ROOT_MEAN</v>
          </cell>
        </row>
        <row r="343">
          <cell r="A343" t="str">
            <v>reservoir_20_1_2_1_ROOT_MEAN</v>
          </cell>
        </row>
        <row r="345">
          <cell r="A345" t="str">
            <v>reservoir_20_1_2_10_ALL_ACTIONS_SAMPLE</v>
          </cell>
        </row>
        <row r="347">
          <cell r="A347" t="str">
            <v>reservoir_20_1_2_10_CONSENSUS_SAMPLE</v>
          </cell>
        </row>
        <row r="349">
          <cell r="A349" t="str">
            <v>reservoir_20_1_2_10_ROOT_SAMPLE</v>
          </cell>
        </row>
        <row r="351">
          <cell r="A351" t="str">
            <v>reservoir_20_1_2_5_ALL_ACTIONS_SAMPLE</v>
          </cell>
        </row>
        <row r="353">
          <cell r="A353" t="str">
            <v>reservoir_20_1_2_5_CONSENSUS_SAMPLE</v>
          </cell>
        </row>
        <row r="355">
          <cell r="A355" t="str">
            <v>reservoir_20_1_2_5_ROOT_SAMPLE</v>
          </cell>
        </row>
        <row r="357">
          <cell r="A357" t="str">
            <v>reservoir_20_1_5_1_ROOT_MEAN</v>
          </cell>
        </row>
        <row r="359">
          <cell r="A359" t="str">
            <v>reservoir_20_1_5_10_ALL_ACTIONS_SAMPLE</v>
          </cell>
        </row>
        <row r="361">
          <cell r="A361" t="str">
            <v>reservoir_20_1_5_10_CONSENSUS_SAMPLE</v>
          </cell>
        </row>
        <row r="363">
          <cell r="A363" t="str">
            <v>reservoir_20_1_5_5_ALL_ACTIONS_SAMPLE</v>
          </cell>
        </row>
        <row r="365">
          <cell r="A365" t="str">
            <v>reservoir_20_1_5_5_ROOT_SAMPLE</v>
          </cell>
        </row>
        <row r="367">
          <cell r="A367" t="str">
            <v>reservoir_20_2_10_1_ROOT_MEAN</v>
          </cell>
        </row>
        <row r="369">
          <cell r="A369" t="str">
            <v>reservoir_20_2_2_1_ROOT_MEAN</v>
          </cell>
        </row>
        <row r="371">
          <cell r="A371" t="str">
            <v>reservoir_20_2_2_10_ROOT_SAMPLE</v>
          </cell>
        </row>
        <row r="373">
          <cell r="A373" t="str">
            <v>reservoir_20_2_2_5_ROOT_SAMPLE</v>
          </cell>
        </row>
        <row r="375">
          <cell r="A375" t="str">
            <v>reservoir_20_2_5_1_ROOT_MEAN</v>
          </cell>
        </row>
        <row r="377">
          <cell r="A377" t="str">
            <v>reservoir_20_2_5_5_ROOT_SAMPLE</v>
          </cell>
        </row>
        <row r="379">
          <cell r="A379" t="str">
            <v>reservoir_20_noop_noop</v>
          </cell>
        </row>
        <row r="381">
          <cell r="A381" t="str">
            <v>reservoir_20_random_random</v>
          </cell>
        </row>
        <row r="383">
          <cell r="A383" t="str">
            <v>reservoir_30_0.25_10_1_ROOT_MEAN</v>
          </cell>
        </row>
        <row r="385">
          <cell r="A385" t="str">
            <v>reservoir_30_0.25_2_10_ALL_ACTIONS_SAMPLE</v>
          </cell>
        </row>
        <row r="387">
          <cell r="A387" t="str">
            <v>reservoir_30_0.25_2_10_CONSENSUS_SAMPLE</v>
          </cell>
        </row>
        <row r="389">
          <cell r="A389" t="str">
            <v>reservoir_30_0.25_2_10_ROOT_SAMPLE</v>
          </cell>
        </row>
        <row r="391">
          <cell r="A391" t="str">
            <v>reservoir_30_0.25_2_5_ALL_ACTIONS_SAMPLE</v>
          </cell>
        </row>
        <row r="393">
          <cell r="A393" t="str">
            <v>reservoir_30_0.25_2_5_CONSENSUS_SAMPLE</v>
          </cell>
        </row>
        <row r="395">
          <cell r="A395" t="str">
            <v>reservoir_30_0.25_5_10_ROOT_SAMPLE</v>
          </cell>
        </row>
        <row r="397">
          <cell r="A397" t="str">
            <v>reservoir_30_0.25_5_5_ALL_ACTIONS_SAMPLE</v>
          </cell>
        </row>
        <row r="399">
          <cell r="A399" t="str">
            <v>reservoir_30_0.25_5_5_CONSENSUS_SAMPLE</v>
          </cell>
        </row>
        <row r="401">
          <cell r="A401" t="str">
            <v>reservoir_30_0.25_5_5_ROOT_SAMPLE</v>
          </cell>
        </row>
        <row r="403">
          <cell r="A403" t="str">
            <v>reservoir_30_0.5_10_1_ROOT_MEAN</v>
          </cell>
        </row>
        <row r="405">
          <cell r="A405" t="str">
            <v>reservoir_30_0.5_2_1_ROOT_MEAN</v>
          </cell>
        </row>
        <row r="407">
          <cell r="A407" t="str">
            <v>reservoir_30_0.5_2_10_ALL_ACTIONS_SAMPLE</v>
          </cell>
        </row>
        <row r="409">
          <cell r="A409" t="str">
            <v>reservoir_30_0.5_2_10_CONSENSUS_SAMPLE</v>
          </cell>
        </row>
        <row r="411">
          <cell r="A411" t="str">
            <v>reservoir_30_0.5_2_10_ROOT_SAMPLE</v>
          </cell>
        </row>
        <row r="413">
          <cell r="A413" t="str">
            <v>reservoir_30_0.5_2_5_ALL_ACTIONS_SAMPLE</v>
          </cell>
        </row>
        <row r="415">
          <cell r="A415" t="str">
            <v>reservoir_30_0.5_2_5_CONSENSUS_SAMPLE</v>
          </cell>
        </row>
        <row r="417">
          <cell r="A417" t="str">
            <v>reservoir_30_0.5_5_1_ROOT_MEAN</v>
          </cell>
        </row>
        <row r="419">
          <cell r="A419" t="str">
            <v>reservoir_30_0.5_5_5_ALL_ACTIONS_SAMPLE</v>
          </cell>
        </row>
        <row r="421">
          <cell r="A421" t="str">
            <v>reservoir_30_0.5_5_5_CONSENSUS_SAMPLE</v>
          </cell>
        </row>
        <row r="423">
          <cell r="A423" t="str">
            <v>reservoir_30_0.5_5_5_ROOT_SAMPLE</v>
          </cell>
        </row>
        <row r="425">
          <cell r="A425" t="str">
            <v>reservoir_30_1_10_1_ROOT_MEAN</v>
          </cell>
        </row>
        <row r="427">
          <cell r="A427" t="str">
            <v>reservoir_30_1_2_10_ALL_ACTIONS_SAMPLE</v>
          </cell>
        </row>
        <row r="429">
          <cell r="A429" t="str">
            <v>reservoir_30_1_2_10_CONSENSUS_SAMPLE</v>
          </cell>
        </row>
        <row r="431">
          <cell r="A431" t="str">
            <v>reservoir_30_1_2_5_ALL_ACTIONS_SAMPLE</v>
          </cell>
        </row>
        <row r="433">
          <cell r="A433" t="str">
            <v>reservoir_30_1_2_5_CONSENSUS_SAMPLE</v>
          </cell>
        </row>
        <row r="435">
          <cell r="A435" t="str">
            <v>reservoir_30_1_2_5_ROOT_SAMPLE</v>
          </cell>
        </row>
        <row r="437">
          <cell r="A437" t="str">
            <v>reservoir_30_1_5_1_ROOT_MEAN</v>
          </cell>
        </row>
        <row r="439">
          <cell r="A439" t="str">
            <v>reservoir_30_1_5_10_ROOT_SAMPLE</v>
          </cell>
        </row>
        <row r="441">
          <cell r="A441" t="str">
            <v>reservoir_30_1_5_5_ALL_ACTIONS_SAMPLE</v>
          </cell>
        </row>
        <row r="443">
          <cell r="A443" t="str">
            <v>reservoir_30_1_5_5_CONSENSUS_SAMPLE</v>
          </cell>
        </row>
        <row r="445">
          <cell r="A445" t="str">
            <v>reservoir_30_1_5_5_ROOT_SAMPLE</v>
          </cell>
        </row>
        <row r="447">
          <cell r="A447" t="str">
            <v>reservoir_30_2_10_1_ROOT_MEAN</v>
          </cell>
        </row>
        <row r="449">
          <cell r="A449" t="str">
            <v>reservoir_30_2_2_1_ROOT_MEAN</v>
          </cell>
        </row>
        <row r="451">
          <cell r="A451" t="str">
            <v>reservoir_30_2_2_10_ALL_ACTIONS_SAMPLE</v>
          </cell>
        </row>
        <row r="453">
          <cell r="A453" t="str">
            <v>reservoir_30_2_2_10_CONSENSUS_SAMPLE</v>
          </cell>
        </row>
        <row r="455">
          <cell r="A455" t="str">
            <v>reservoir_30_2_2_10_ROOT_SAMPLE</v>
          </cell>
        </row>
        <row r="457">
          <cell r="A457" t="str">
            <v>reservoir_30_2_2_5_ALL_ACTIONS_SAMPLE</v>
          </cell>
        </row>
        <row r="459">
          <cell r="A459" t="str">
            <v>reservoir_30_2_2_5_CONSENSUS_SAMPLE</v>
          </cell>
        </row>
        <row r="461">
          <cell r="A461" t="str">
            <v>reservoir_30_2_2_5_ROOT_SAMPLE</v>
          </cell>
        </row>
        <row r="463">
          <cell r="A463" t="str">
            <v>reservoir_30_2_5_1_ROOT_MEAN</v>
          </cell>
        </row>
        <row r="465">
          <cell r="A465" t="str">
            <v>reservoir_30_2_5_10_ROOT_SAMPLE</v>
          </cell>
        </row>
        <row r="467">
          <cell r="A467" t="str">
            <v>reservoir_30_2_5_5_ALL_ACTIONS_SAMPLE</v>
          </cell>
        </row>
        <row r="469">
          <cell r="A469" t="str">
            <v>reservoir_30_2_5_5_CONSENSUS_SAMPLE</v>
          </cell>
        </row>
        <row r="471">
          <cell r="A471" t="str">
            <v>reservoir_30_2_5_5_ROOT_SAMPLE</v>
          </cell>
        </row>
        <row r="473">
          <cell r="A473" t="str">
            <v>reservoir_30_noop_noop</v>
          </cell>
        </row>
        <row r="475">
          <cell r="A475" t="str">
            <v>reservoir_30_random_random</v>
          </cell>
        </row>
        <row r="477">
          <cell r="A477" t="str">
            <v>reservoir_40_0.25_10_1_ROOT_MEAN</v>
          </cell>
        </row>
        <row r="479">
          <cell r="A479" t="str">
            <v>reservoir_40_0.25_2_1_ROOT_MEAN</v>
          </cell>
        </row>
        <row r="481">
          <cell r="A481" t="str">
            <v>reservoir_40_0.25_2_10_ALL_ACTIONS_SAMPLE</v>
          </cell>
        </row>
        <row r="483">
          <cell r="A483" t="str">
            <v>reservoir_40_0.25_2_10_CONSENSUS_SAMPLE</v>
          </cell>
        </row>
        <row r="485">
          <cell r="A485" t="str">
            <v>reservoir_40_0.25_2_10_ROOT_SAMPLE</v>
          </cell>
        </row>
        <row r="487">
          <cell r="A487" t="str">
            <v>reservoir_40_0.25_2_5_ALL_ACTIONS_SAMPLE</v>
          </cell>
        </row>
        <row r="489">
          <cell r="A489" t="str">
            <v>reservoir_40_0.25_2_5_CONSENSUS_SAMPLE</v>
          </cell>
        </row>
        <row r="491">
          <cell r="A491" t="str">
            <v>reservoir_40_0.25_2_5_ROOT_SAMPLE</v>
          </cell>
        </row>
        <row r="493">
          <cell r="A493" t="str">
            <v>reservoir_40_0.25_5_1_ROOT_MEAN</v>
          </cell>
        </row>
        <row r="495">
          <cell r="A495" t="str">
            <v>reservoir_40_0.25_5_10_ROOT_SAMPLE</v>
          </cell>
        </row>
        <row r="497">
          <cell r="A497" t="str">
            <v>reservoir_40_0.25_5_5_ROOT_SAMPLE</v>
          </cell>
        </row>
        <row r="499">
          <cell r="A499" t="str">
            <v>reservoir_40_0.5_10_1_ROOT_MEAN</v>
          </cell>
        </row>
        <row r="501">
          <cell r="A501" t="str">
            <v>reservoir_40_0.5_2_1_ROOT_MEAN</v>
          </cell>
        </row>
        <row r="503">
          <cell r="A503" t="str">
            <v>reservoir_40_0.5_2_10_ALL_ACTIONS_SAMPLE</v>
          </cell>
        </row>
        <row r="505">
          <cell r="A505" t="str">
            <v>reservoir_40_0.5_2_10_CONSENSUS_SAMPLE</v>
          </cell>
        </row>
        <row r="507">
          <cell r="A507" t="str">
            <v>reservoir_40_0.5_2_10_ROOT_SAMPLE</v>
          </cell>
        </row>
        <row r="509">
          <cell r="A509" t="str">
            <v>reservoir_40_0.5_2_5_ALL_ACTIONS_SAMPLE</v>
          </cell>
        </row>
        <row r="511">
          <cell r="A511" t="str">
            <v>reservoir_40_0.5_2_5_CONSENSUS_SAMPLE</v>
          </cell>
        </row>
        <row r="513">
          <cell r="A513" t="str">
            <v>reservoir_40_0.5_2_5_ROOT_SAMPLE</v>
          </cell>
        </row>
        <row r="515">
          <cell r="A515" t="str">
            <v>reservoir_40_0.5_5_5_ROOT_SAMPLE</v>
          </cell>
        </row>
        <row r="517">
          <cell r="A517" t="str">
            <v>reservoir_40_1_2_1_ROOT_MEAN</v>
          </cell>
        </row>
        <row r="519">
          <cell r="A519" t="str">
            <v>reservoir_40_1_2_10_ROOT_SAMPLE</v>
          </cell>
        </row>
        <row r="521">
          <cell r="A521" t="str">
            <v>reservoir_40_1_2_5_ROOT_SAMPLE</v>
          </cell>
        </row>
        <row r="523">
          <cell r="A523" t="str">
            <v>reservoir_40_1_5_1_ROOT_MEAN</v>
          </cell>
        </row>
        <row r="525">
          <cell r="A525" t="str">
            <v>reservoir_40_1_5_5_ROOT_SAMPLE</v>
          </cell>
        </row>
        <row r="527">
          <cell r="A527" t="str">
            <v>reservoir_40_2_10_1_ROOT_MEAN</v>
          </cell>
        </row>
        <row r="529">
          <cell r="A529" t="str">
            <v>reservoir_40_2_2_1_ROOT_MEAN</v>
          </cell>
        </row>
        <row r="531">
          <cell r="A531" t="str">
            <v>reservoir_40_2_2_10_ROOT_SAMPLE</v>
          </cell>
        </row>
        <row r="533">
          <cell r="A533" t="str">
            <v>reservoir_40_2_2_5_ROOT_SAMPLE</v>
          </cell>
        </row>
        <row r="535">
          <cell r="A535" t="str">
            <v>reservoir_40_2_5_1_ROOT_MEAN</v>
          </cell>
        </row>
        <row r="537">
          <cell r="A537" t="str">
            <v>reservoir_40_2_5_5_ROOT_SAMPLE</v>
          </cell>
        </row>
        <row r="539">
          <cell r="A539" t="str">
            <v>reservoir_40_noop_noop</v>
          </cell>
        </row>
        <row r="541">
          <cell r="A541" t="str">
            <v>reservoir_40_random_random</v>
          </cell>
        </row>
        <row r="543">
          <cell r="A543" t="str">
            <v>reservoir_50_0.25_10_1_ROOT_MEAN</v>
          </cell>
        </row>
        <row r="545">
          <cell r="A545" t="str">
            <v>reservoir_50_0.25_2_10_ROOT_SAMPLE</v>
          </cell>
        </row>
        <row r="547">
          <cell r="A547" t="str">
            <v>reservoir_50_0.25_2_5_ROOT_SAMPLE</v>
          </cell>
        </row>
        <row r="549">
          <cell r="A549" t="str">
            <v>reservoir_50_0.25_5_1_ROOT_MEAN</v>
          </cell>
        </row>
        <row r="551">
          <cell r="A551" t="str">
            <v>reservoir_50_0.25_5_5_ROOT_SAMPLE</v>
          </cell>
        </row>
        <row r="553">
          <cell r="A553" t="str">
            <v>reservoir_50_0.5_2_1_ROOT_MEAN</v>
          </cell>
        </row>
        <row r="555">
          <cell r="A555" t="str">
            <v>reservoir_50_0.5_2_10_ROOT_SAMPLE</v>
          </cell>
        </row>
        <row r="557">
          <cell r="A557" t="str">
            <v>reservoir_50_0.5_2_5_ROOT_SAMPLE</v>
          </cell>
        </row>
        <row r="559">
          <cell r="A559" t="str">
            <v>reservoir_50_0.5_5_1_ROOT_MEAN</v>
          </cell>
        </row>
        <row r="561">
          <cell r="A561" t="str">
            <v>reservoir_50_0.5_5_5_ROOT_SAMPLE</v>
          </cell>
        </row>
        <row r="563">
          <cell r="A563" t="str">
            <v>reservoir_50_1_10_1_ROOT_MEAN</v>
          </cell>
        </row>
        <row r="565">
          <cell r="A565" t="str">
            <v>reservoir_50_1_2_1_ROOT_MEAN</v>
          </cell>
        </row>
        <row r="567">
          <cell r="A567" t="str">
            <v>reservoir_50_1_2_10_ROOT_SAMPLE</v>
          </cell>
        </row>
        <row r="569">
          <cell r="A569" t="str">
            <v>reservoir_50_1_2_5_CONSENSUS_SAMPLE</v>
          </cell>
        </row>
        <row r="571">
          <cell r="A571" t="str">
            <v>reservoir_50_1_2_5_ROOT_SAMPLE</v>
          </cell>
        </row>
        <row r="573">
          <cell r="A573" t="str">
            <v>reservoir_50_1_5_1_ROOT_MEAN</v>
          </cell>
        </row>
        <row r="575">
          <cell r="A575" t="str">
            <v>reservoir_50_2_10_1_ROOT_MEAN</v>
          </cell>
        </row>
        <row r="577">
          <cell r="A577" t="str">
            <v>reservoir_50_2_2_1_ROOT_MEAN</v>
          </cell>
        </row>
        <row r="579">
          <cell r="A579" t="str">
            <v>reservoir_50_2_2_10_ROOT_SAMPLE</v>
          </cell>
        </row>
        <row r="581">
          <cell r="A581" t="str">
            <v>reservoir_50_2_2_5_ROOT_SAMPLE</v>
          </cell>
        </row>
        <row r="583">
          <cell r="A583" t="str">
            <v>reservoir_50_2_5_1_ROOT_MEAN</v>
          </cell>
        </row>
        <row r="585">
          <cell r="A585" t="str">
            <v>reservoir_50_2_5_5_ROOT_SAMPLE</v>
          </cell>
        </row>
        <row r="587">
          <cell r="A587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zoomScaleNormal="100" workbookViewId="0">
      <selection activeCell="H15" sqref="H15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16500.131416962133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18638.401338375752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21874.728599622267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21094.660496211738</v>
      </c>
    </row>
    <row r="3" spans="1:11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13498.908938073539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13293.925853681592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13000.107852977553</v>
      </c>
      <c r="J3" s="2" t="e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#N/A</v>
      </c>
      <c r="K3" s="3" t="e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#N/A</v>
      </c>
    </row>
    <row r="4" spans="1:11">
      <c r="A4" t="s">
        <v>18</v>
      </c>
      <c r="B4">
        <f t="array" aca="1" ref="B4" ca="1">MAX( IF(  ISNA(raw!E2:E61), "", raw!E2:E61 ) )</f>
        <v>-705558.74752460001</v>
      </c>
      <c r="C4">
        <f t="array" aca="1" ref="C4" ca="1">INDIRECT( "raw!"&amp;"F"&amp;(1+MATCH(B4, raw!E2:E61, 0) ) )</f>
        <v>40139.800010333158</v>
      </c>
      <c r="D4">
        <f t="array" aca="1" ref="D4" ca="1">MAX( IF(  ISNA(raw!G2:G61), "", raw!G2:G61 ) )</f>
        <v>-151004.78483646669</v>
      </c>
      <c r="E4">
        <f ca="1" xml:space="preserve"> INDIRECT("raw!"&amp;"H"&amp;(1+MATCH(D4, raw!G2:G61, 0)))</f>
        <v>331.22314261665247</v>
      </c>
      <c r="F4">
        <f t="array" aca="1" ref="F4" ca="1">MAX( IF(  ISNA(raw!I2:I61), "", raw!I2:I61 ) )</f>
        <v>-226035.00308889986</v>
      </c>
      <c r="G4">
        <f ca="1" xml:space="preserve"> INDIRECT("raw!"&amp;"J"&amp;(1+MATCH(F4, raw!I2:I61, 0)))</f>
        <v>424.82393808387724</v>
      </c>
      <c r="H4">
        <f t="array" aca="1" ref="H4" ca="1">MAX( IF(  ISNA(raw!K2:K61), "", raw!K2:K61 ) )</f>
        <v>-302371.24586553272</v>
      </c>
      <c r="I4">
        <f ca="1" xml:space="preserve"> INDIRECT("raw!"&amp;"L"&amp;(1+MATCH(H4, raw!K2:K61, 0)))</f>
        <v>713.01950408906214</v>
      </c>
      <c r="J4">
        <f t="array" aca="1" ref="J4" ca="1">MAX( IF(  ISNA(raw!M2:M61), "", raw!M2:M61 ) )</f>
        <v>-376902.28740049922</v>
      </c>
      <c r="K4">
        <f ca="1" xml:space="preserve"> INDIRECT("raw!"&amp;"N"&amp;(1+MATCH(J4, raw!M2:M61, 0)))</f>
        <v>742.03817087389518</v>
      </c>
    </row>
    <row r="5" spans="1:11">
      <c r="A5" t="s">
        <v>3</v>
      </c>
      <c r="B5" s="3">
        <f t="array" aca="1" ref="B5" ca="1">MAX( IF(  ISNA(raw!E64:E123), "", raw!E64:E123 ) )</f>
        <v>-706549.62999373302</v>
      </c>
      <c r="C5">
        <f t="array" aca="1" ref="C5" ca="1">INDIRECT( "raw!"&amp;"F"&amp;(63+MATCH(B5, raw!E64:E123, 0) ) )</f>
        <v>40189.103171348601</v>
      </c>
      <c r="D5" s="3">
        <f t="array" aca="1" ref="D5" ca="1">MAX( IF(  ISNA(raw!G64:G123), "", raw!G64:G123 ) )</f>
        <v>-153286.71304893334</v>
      </c>
      <c r="E5">
        <f ca="1">INDIRECT( "raw!"&amp;"H"&amp;(63+MATCH(D5, raw!G64:G123, 0) ) )</f>
        <v>1540.3828499440026</v>
      </c>
      <c r="F5" s="3">
        <f t="array" aca="1" ref="F5" ca="1">MAX( IF(  ISNA(raw!I64:I123), "", raw!I64:I123 ) )</f>
        <v>-227932.24678416669</v>
      </c>
      <c r="G5">
        <f ca="1">INDIRECT( "raw!"&amp;"J"&amp;(63+MATCH(F5, raw!I64:I123, 0) ) )</f>
        <v>1068.8191264998266</v>
      </c>
      <c r="H5" s="3">
        <f t="array" aca="1" ref="H5" ca="1">MAX( IF(  ISNA(raw!K64:K123), "", raw!K64:K123 ) )</f>
        <v>-303372.45221636642</v>
      </c>
      <c r="I5">
        <f t="array" aca="1" ref="I5" ca="1">INDIRECT( "raw!"&amp;"L"&amp;(63+MATCH(H5, raw!K64:K123, 0) ) )</f>
        <v>1022.1855558978397</v>
      </c>
      <c r="J5" s="3">
        <f t="array" aca="1" ref="J5" ca="1">MAX( IF(  ISNA(raw!M64:M123), "", raw!M64:M123 ) )</f>
        <v>0</v>
      </c>
      <c r="K5" t="e">
        <f t="array" aca="1" ref="K5" ca="1">INDIRECT( "raw!"&amp;"N"&amp;(63+MATCH(J5, raw!M64:M123, 0) ) )</f>
        <v>#N/A</v>
      </c>
    </row>
    <row r="6" spans="1:11">
      <c r="A6" t="s">
        <v>4</v>
      </c>
      <c r="B6" s="3">
        <f t="array" aca="1" ref="B6" ca="1">MAX( IF(  ISNA(raw!E125:E172), "", raw!E125:E172 ) )</f>
        <v>-713035.113067133</v>
      </c>
      <c r="C6">
        <f ca="1">INDIRECT( "raw!"&amp;"F"&amp;(124+MATCH(B6, raw!E125:E172, 0) ) )</f>
        <v>40414.684129262867</v>
      </c>
      <c r="D6" s="3">
        <f t="array" aca="1" ref="D6" ca="1">MAX( IF(  ISNA(raw!G125:G172), "", raw!G125:G172 ) )</f>
        <v>-154479.67325916651</v>
      </c>
      <c r="E6">
        <f ca="1">INDIRECT( "raw!"&amp;"H"&amp;(124+MATCH(D6, raw!G125:G172, 0) ) )</f>
        <v>1011.4446417538953</v>
      </c>
      <c r="F6" s="3">
        <f t="array" aca="1" ref="F6" ca="1">MAX( IF(  ISNA(raw!I125:I172), "", raw!I125:I172 ) )</f>
        <v>-231107.5087570998</v>
      </c>
      <c r="G6">
        <f ca="1">INDIRECT( "raw!"&amp;"J"&amp;(124+MATCH(F6, raw!I125:I172, 0) ) )</f>
        <v>1551.4989419702224</v>
      </c>
      <c r="H6" s="3">
        <f t="array" aca="1" ref="H6" ca="1">MAX( IF(  ISNA(raw!K125:K172), "", raw!K125:K172 ) )</f>
        <v>-304924.71780873288</v>
      </c>
      <c r="I6">
        <f ca="1">INDIRECT( "raw!"&amp;"L"&amp;(124+MATCH(H6, raw!K125:K172, 0) ) )</f>
        <v>1450.4726333497763</v>
      </c>
      <c r="J6" s="3">
        <f t="array" aca="1" ref="J6" ca="1">MAX( IF(  ISNA(raw!M125:M172), "", raw!M125:M172 ) )</f>
        <v>-385520.4935253333</v>
      </c>
      <c r="K6">
        <f ca="1">INDIRECT( "raw!"&amp;"N"&amp;(124+MATCH(J6, raw!M125:M172, 0) ) )</f>
        <v>6491.5669504263406</v>
      </c>
    </row>
    <row r="7" spans="1:11">
      <c r="A7" t="s">
        <v>5</v>
      </c>
      <c r="B7" s="3">
        <f ca="1">MAX( IF(  ISNA(raw!E175:E186), "", raw!E175:E186 ) )</f>
        <v>-705558.74752460001</v>
      </c>
      <c r="C7">
        <f ca="1">INDIRECT( "raw!"&amp;"F"&amp;(174+MATCH(B7, raw!E175:E186, 0) ) )</f>
        <v>40139.800010333158</v>
      </c>
      <c r="D7" s="3">
        <f t="array" aca="1" ref="D7" ca="1">MAX( IF(  ISNA(raw!G175:G186), "", raw!G175:G186 ) )</f>
        <v>-153204.55133199989</v>
      </c>
      <c r="E7">
        <f ca="1">INDIRECT( "raw!"&amp;"H"&amp;(174+MATCH(D7, raw!G175:G186, 0) ) )</f>
        <v>805.80560200835032</v>
      </c>
      <c r="F7" s="3">
        <f t="array" aca="1" ref="F7" ca="1">MAX( IF(  ISNA(raw!I175:I186), "", raw!I175:I186 ) )</f>
        <v>-231559.13099383321</v>
      </c>
      <c r="G7">
        <f ca="1">INDIRECT( "raw!"&amp;"J"&amp;(174+MATCH(F7, raw!I175:I186, 0) ) )</f>
        <v>1203.0885711158926</v>
      </c>
      <c r="H7" s="3">
        <f t="array" aca="1" ref="H7" ca="1">MAX( IF(  ISNA(raw!K175:K186), "", raw!K175:K186 ) )</f>
        <v>-303580.59441856609</v>
      </c>
      <c r="I7">
        <f ca="1">INDIRECT( "raw!"&amp;"L"&amp;(174+MATCH(H7, raw!K175:K186, 0) ) )</f>
        <v>1124.0477006857859</v>
      </c>
      <c r="J7" s="3">
        <f t="array" aca="1" ref="J7" ca="1">MAX( IF(  ISNA(raw!M175:M186), "", raw!M175:M186 ) )</f>
        <v>-381345.3049581995</v>
      </c>
      <c r="K7">
        <f ca="1">INDIRECT( "raw!"&amp;"N"&amp;(174+MATCH(J7, raw!M175:M186, 0) ) )</f>
        <v>1655.1433948237407</v>
      </c>
    </row>
    <row r="9" spans="1:11">
      <c r="A9" t="s">
        <v>7</v>
      </c>
    </row>
    <row r="10" spans="1:11">
      <c r="A10">
        <v>2</v>
      </c>
    </row>
    <row r="11" spans="1:11">
      <c r="A11">
        <v>5</v>
      </c>
    </row>
    <row r="12" spans="1:11">
      <c r="A12">
        <v>10</v>
      </c>
    </row>
    <row r="14" spans="1:11">
      <c r="A14" t="s">
        <v>9</v>
      </c>
    </row>
    <row r="15" spans="1:11">
      <c r="A15">
        <v>1</v>
      </c>
    </row>
    <row r="16" spans="1:11">
      <c r="A16">
        <v>5</v>
      </c>
    </row>
    <row r="17" spans="1:1">
      <c r="A17">
        <v>10</v>
      </c>
    </row>
    <row r="18" spans="1:1">
      <c r="A18">
        <v>15</v>
      </c>
    </row>
    <row r="19" spans="1:1">
      <c r="A19">
        <v>30</v>
      </c>
    </row>
    <row r="21" spans="1:1">
      <c r="A21" t="s">
        <v>8</v>
      </c>
    </row>
    <row r="22" spans="1:1">
      <c r="A22">
        <v>0.25</v>
      </c>
    </row>
    <row r="23" spans="1:1">
      <c r="A23">
        <v>0.5</v>
      </c>
    </row>
    <row r="24" spans="1:1">
      <c r="A24">
        <v>1</v>
      </c>
    </row>
    <row r="25" spans="1:1">
      <c r="A25">
        <v>2</v>
      </c>
    </row>
  </sheetData>
  <conditionalFormatting sqref="B2:K7">
    <cfRule type="dataBar" priority="6">
      <dataBar>
        <cfvo type="min" val="0"/>
        <cfvo type="max" val="0"/>
        <color rgb="FF638EC6"/>
      </dataBar>
    </cfRule>
  </conditionalFormatting>
  <conditionalFormatting sqref="B2:B7">
    <cfRule type="dataBar" priority="5">
      <dataBar>
        <cfvo type="min" val="0"/>
        <cfvo type="max" val="0"/>
        <color rgb="FF638EC6"/>
      </dataBar>
    </cfRule>
  </conditionalFormatting>
  <conditionalFormatting sqref="D2:D7">
    <cfRule type="dataBar" priority="4">
      <dataBar>
        <cfvo type="min" val="0"/>
        <cfvo type="max" val="0"/>
        <color rgb="FFFFB628"/>
      </dataBar>
    </cfRule>
  </conditionalFormatting>
  <conditionalFormatting sqref="F2:F7">
    <cfRule type="dataBar" priority="3">
      <dataBar>
        <cfvo type="min" val="0"/>
        <cfvo type="max" val="0"/>
        <color rgb="FF63C384"/>
      </dataBar>
    </cfRule>
  </conditionalFormatting>
  <conditionalFormatting sqref="H2:H7">
    <cfRule type="dataBar" priority="2">
      <dataBar>
        <cfvo type="min" val="0"/>
        <cfvo type="max" val="0"/>
        <color rgb="FFD6007B"/>
      </dataBar>
    </cfRule>
  </conditionalFormatting>
  <conditionalFormatting sqref="J2:J7">
    <cfRule type="dataBar" priority="1">
      <dataBar>
        <cfvo type="min" val="0"/>
        <cfvo type="max" val="0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tabSelected="1" topLeftCell="A166" workbookViewId="0">
      <selection activeCell="K183" sqref="K183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39855.890614731688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1456.5715260852623</v>
      </c>
      <c r="I2" t="e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#N/A</v>
      </c>
      <c r="J2" t="e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#N/A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1255.0521047624875</v>
      </c>
      <c r="M2" t="e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#N/A</v>
      </c>
      <c r="N2" t="e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#N/A</v>
      </c>
    </row>
    <row r="3" spans="1:14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39738.507186243398</v>
      </c>
      <c r="G3" t="e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#N/A</v>
      </c>
      <c r="H3" t="e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#N/A</v>
      </c>
      <c r="I3" t="e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#N/A</v>
      </c>
      <c r="J3" t="e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#N/A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1249.8824290964753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1655.1433948237407</v>
      </c>
    </row>
    <row r="4" spans="1:14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40125.131817608206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1177.2073551443777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3158.6318952781353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9927.0192716546553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21877.569130300075</v>
      </c>
    </row>
    <row r="5" spans="1:14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38877.167416105498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1422.4305356111629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1203.0885711158926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1186.679407033387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1565.1670245883972</v>
      </c>
    </row>
    <row r="6" spans="1:14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1591.5309955257499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1924.686525893464</v>
      </c>
      <c r="K6" t="e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#N/A</v>
      </c>
      <c r="L6" t="e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#N/A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1459.3547047436343</v>
      </c>
    </row>
    <row r="7" spans="1:14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40281.680381093189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1127.1445578645835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2330.3084105465932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2831.3024900898117</v>
      </c>
      <c r="M7" t="e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#N/A</v>
      </c>
      <c r="N7" t="e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#N/A</v>
      </c>
    </row>
    <row r="8" spans="1:14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40475.706227699484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1476.8600927089458</v>
      </c>
      <c r="I8" t="e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#N/A</v>
      </c>
      <c r="J8" t="e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#N/A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1194.7146052286687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2227.2711662026813</v>
      </c>
    </row>
    <row r="9" spans="1:14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40236.894173354267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1626.4742080983451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1677.8228923353715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1124.0477006857859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2106.6192195777394</v>
      </c>
    </row>
    <row r="10" spans="1:14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40139.800010333158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1093.7278415012156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2535.8417624859931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2602.9255264928879</v>
      </c>
    </row>
    <row r="11" spans="1:14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40803.957418211096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1803.5727611976006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1791.3972650362718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1214.2441235958843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1495.7481806413066</v>
      </c>
    </row>
    <row r="12" spans="1:14">
      <c r="A12" t="s">
        <v>0</v>
      </c>
      <c r="B12">
        <v>5</v>
      </c>
      <c r="C12">
        <v>2</v>
      </c>
      <c r="D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39782.183561187376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1446.5655300872577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2096.0807463683077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1616.6550729638523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2113.2504216093844</v>
      </c>
    </row>
    <row r="13" spans="1:14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40227.833965427875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805.80560200835032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3308.5650726480067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2542.9820515049364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3305.8787894986522</v>
      </c>
    </row>
    <row r="14" spans="1:14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40348.617225192662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1029.3425311819519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971.77974559010818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23642.67062391643</v>
      </c>
    </row>
    <row r="15" spans="1:14">
      <c r="A15" t="s">
        <v>0</v>
      </c>
      <c r="B15">
        <v>5</v>
      </c>
      <c r="C15">
        <v>0.25</v>
      </c>
      <c r="D15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39847.355988397991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1567.5241494811539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3180.8286936033937</v>
      </c>
      <c r="K15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-451095.4885820662</v>
      </c>
      <c r="L15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39668.57984069096</v>
      </c>
      <c r="M15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-556171.12188183283</v>
      </c>
      <c r="N15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32790.527279691174</v>
      </c>
    </row>
    <row r="16" spans="1:14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38394.629508467398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1392.8996413635805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1367.7896869551089</v>
      </c>
    </row>
    <row r="18" spans="1:14">
      <c r="A18" t="s">
        <v>0</v>
      </c>
      <c r="B18">
        <v>5</v>
      </c>
      <c r="C18">
        <v>0.5</v>
      </c>
      <c r="D18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39957.880652231535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7431.1136457822877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759.84999822858526</v>
      </c>
      <c r="K18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-305206.44459386612</v>
      </c>
      <c r="L18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2716.889138867688</v>
      </c>
      <c r="M18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-393579.26934199937</v>
      </c>
      <c r="N18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14509.790877810581</v>
      </c>
    </row>
    <row r="19" spans="1:14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40098.766931812279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1279.3291701854496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1371.7301207557211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1173.1834817198642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1737.1878343554597</v>
      </c>
    </row>
    <row r="21" spans="1:14">
      <c r="A21" t="s">
        <v>0</v>
      </c>
      <c r="B21">
        <v>5</v>
      </c>
      <c r="C21">
        <v>1</v>
      </c>
      <c r="D21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40019.626090797821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564.22042106520564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1337.4811028063486</v>
      </c>
      <c r="K21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-303006.62451453262</v>
      </c>
      <c r="L21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941.11619276960528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37424.006452447087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40208.437091762557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1347.5115957793255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1737.1676754480518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1344.8895128164982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1035.7199735960439</v>
      </c>
    </row>
    <row r="24" spans="1:14">
      <c r="A24" t="s">
        <v>0</v>
      </c>
      <c r="B24">
        <v>5</v>
      </c>
      <c r="C24">
        <v>2</v>
      </c>
      <c r="D2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40181.329055406415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331.22314261665247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838.67820589256996</v>
      </c>
      <c r="K24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-302371.24586553272</v>
      </c>
      <c r="L24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713.01950408906214</v>
      </c>
      <c r="M24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-376902.28740049922</v>
      </c>
      <c r="N24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742.03817087389518</v>
      </c>
    </row>
    <row r="25" spans="1:14">
      <c r="A25" t="s">
        <v>0</v>
      </c>
      <c r="B25">
        <v>10</v>
      </c>
      <c r="C25">
        <v>2</v>
      </c>
      <c r="D25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40993.554614234432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40360.92961446158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1364.0753475778208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37230.456842516811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15253.388665133776</v>
      </c>
      <c r="M26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-402095.36499576655</v>
      </c>
      <c r="N26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22996.849606411368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17300.867445495416</v>
      </c>
      <c r="I27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-425633.72468666639</v>
      </c>
      <c r="J27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25458.157330063961</v>
      </c>
      <c r="K27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-520657.03197099961</v>
      </c>
      <c r="L27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25300.434520518993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40639.020483363041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805.02794287099903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1247.4499697070132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1172.3272650141967</v>
      </c>
      <c r="M29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-383662.84039856656</v>
      </c>
      <c r="N29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5806.0202321658307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3085.2781540686315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39337.24707605705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1338.9881336939552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1520.1685962827185</v>
      </c>
      <c r="M32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-380230.20815063309</v>
      </c>
      <c r="N32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1248.4025961132386</v>
      </c>
    </row>
    <row r="33" spans="1:14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39759.085613775074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-238583.89131246659</v>
      </c>
      <c r="J33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7742.9838334786546</v>
      </c>
      <c r="K33" t="e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#N/A</v>
      </c>
      <c r="L33" t="e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#N/A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39209.763780033019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40159.741416499659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1045.4007821595526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1074.3805587772806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1353.7619531072282</v>
      </c>
      <c r="M35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-379948.37739483331</v>
      </c>
      <c r="N35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1398.8332875735894</v>
      </c>
    </row>
    <row r="36" spans="1:14">
      <c r="A36" t="s">
        <v>0</v>
      </c>
      <c r="B36">
        <v>5</v>
      </c>
      <c r="C36">
        <v>2</v>
      </c>
      <c r="D36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40048.241726450608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-226035.00308889986</v>
      </c>
      <c r="J36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424.82393808387724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39531.263700325624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40113.59854833554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40027.392959266581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40337.642309405266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40366.434513595312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39209.763780033019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39716.755846609776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39701.410599280047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39209.763780033019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17</v>
      </c>
    </row>
    <row r="64" spans="1:14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 t="e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#N/A</v>
      </c>
      <c r="N65" t="e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#N/A</v>
      </c>
    </row>
    <row r="66" spans="1:14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 t="e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#N/A</v>
      </c>
      <c r="H66" t="e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#N/A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14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#N/A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#N/A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 t="e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#N/A</v>
      </c>
      <c r="N67" t="e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#N/A</v>
      </c>
    </row>
    <row r="68" spans="1:14">
      <c r="A68" t="s">
        <v>14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#N/A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#N/A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 t="e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#N/A</v>
      </c>
      <c r="N68" t="e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#N/A</v>
      </c>
    </row>
    <row r="69" spans="1:14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14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#N/A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#N/A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14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#N/A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#N/A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14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#N/A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#N/A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14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40312.000744603567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1299.1948805218929</v>
      </c>
      <c r="I76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-231705.38877646643</v>
      </c>
      <c r="J76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1459.2465328196447</v>
      </c>
      <c r="K76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-305201.92762286647</v>
      </c>
      <c r="L76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1114.17006810868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14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42615.027854960223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1540.3828499440026</v>
      </c>
      <c r="I77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-248578.38459613323</v>
      </c>
      <c r="J77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8762.1169691681571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14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40142.715762711923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-231354.5909056665</v>
      </c>
      <c r="J79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1247.7247325418145</v>
      </c>
      <c r="K79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-305121.90868793312</v>
      </c>
      <c r="L79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858.22248140842589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14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41652.037453250021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9098.9808762518533</v>
      </c>
      <c r="I80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-227932.24678416669</v>
      </c>
      <c r="J80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1068.8191264998266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14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39209.763780033019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14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40181.20530302744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2680.4551703949764</v>
      </c>
      <c r="I82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-231194.47167633314</v>
      </c>
      <c r="J82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1097.1575475586515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14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41394.909182628151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1234.9304239512678</v>
      </c>
      <c r="I83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-228999.90454336655</v>
      </c>
      <c r="J83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1259.4270507130636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14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38984.21192237299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14</v>
      </c>
      <c r="B85">
        <v>2</v>
      </c>
      <c r="C85">
        <v>2</v>
      </c>
      <c r="D85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39128.405501370355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-231149.70072646654</v>
      </c>
      <c r="J85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1397.4312302362637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14</v>
      </c>
      <c r="B86">
        <v>5</v>
      </c>
      <c r="C86">
        <v>2</v>
      </c>
      <c r="D86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-724117.3597442999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40379.410599353003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-229348.97434053311</v>
      </c>
      <c r="J86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1339.2904010675832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14</v>
      </c>
      <c r="B87">
        <v>10</v>
      </c>
      <c r="C87">
        <v>2</v>
      </c>
      <c r="D8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39209.763780033019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14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39924.11515192809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3231.8922740069734</v>
      </c>
      <c r="I88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-230788.09260183328</v>
      </c>
      <c r="J88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1607.2345643090068</v>
      </c>
      <c r="K88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-307652.91504996631</v>
      </c>
      <c r="L88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4330.8412765987941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20704.04225358053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14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39769.163534704305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2561.2947647709575</v>
      </c>
      <c r="I91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-230227.9139978</v>
      </c>
      <c r="J91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1471.635800162845</v>
      </c>
      <c r="K91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-303372.45221636642</v>
      </c>
      <c r="L91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1022.1855558978397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14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38447.550808583808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29646.0043297636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14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39209.763780033019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14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40369.202032304427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2259.0022422676998</v>
      </c>
      <c r="I94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-231300.0624746331</v>
      </c>
      <c r="J94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1228.8872873723976</v>
      </c>
      <c r="K94" t="e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#N/A</v>
      </c>
      <c r="L94" t="e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#N/A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-159085.48196853319</v>
      </c>
      <c r="H95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9313.7958028251742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14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39209.763780033019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14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40189.103171348601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-230372.27729133313</v>
      </c>
      <c r="J97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1324.9714976911034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14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40664.699340411731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14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39209.763780033019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14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52748.596064635123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14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39209.763780033019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14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14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43928.294066663962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14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39209.763780033019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14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40226.864704484498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14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39793.802778238052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14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39209.763780033019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14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40485.049910290261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14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40115.200783175605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14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39209.763780033019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#N/A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#N/A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4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-713944.47918773326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39614.889483749255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-156074.76198839993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1703.0393830940125</v>
      </c>
      <c r="I125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-232054.48974343317</v>
      </c>
      <c r="J125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1607.4480014685298</v>
      </c>
      <c r="K125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-319270.8396045331</v>
      </c>
      <c r="L125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21931.57508665475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4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40533.687895286581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-171609.2596825998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3619.9193891680047</v>
      </c>
      <c r="I126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-361806.71113403304</v>
      </c>
      <c r="J126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27225.509558386151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4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#N/A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#N/A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#N/A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#N/A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4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39485.986872775167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1085.546584317977</v>
      </c>
      <c r="I128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-232299.34782523316</v>
      </c>
      <c r="J128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1581.0771363359722</v>
      </c>
      <c r="K128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-305314.83855319978</v>
      </c>
      <c r="L128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1481.5761569767599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4197.2816335529096</v>
      </c>
      <c r="I129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-254656.97350683311</v>
      </c>
      <c r="J129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3946.8852257948747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4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48792.92047250054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4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39550.200888157655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1395.0541373879839</v>
      </c>
      <c r="I131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-232173.58360686651</v>
      </c>
      <c r="J131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1678.3398914961697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6491.5669504263406</v>
      </c>
    </row>
    <row r="132" spans="1:14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-263155.86540399987</v>
      </c>
      <c r="J132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5827.026014495581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4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54107.183301082492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4</v>
      </c>
      <c r="B134">
        <v>2</v>
      </c>
      <c r="C134">
        <v>2</v>
      </c>
      <c r="D134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40619.408553817993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-231875.1708684332</v>
      </c>
      <c r="J134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1679.3155677335126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4</v>
      </c>
      <c r="B135">
        <v>5</v>
      </c>
      <c r="C135">
        <v>2</v>
      </c>
      <c r="D135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40471.010743909166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-260734.40222013328</v>
      </c>
      <c r="J135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4775.8070975939499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4</v>
      </c>
      <c r="B136">
        <v>10</v>
      </c>
      <c r="C136">
        <v>2</v>
      </c>
      <c r="D136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51876.741761108191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4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-715593.3978017664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39511.848051185632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-155552.82000676662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1490.3978125518413</v>
      </c>
      <c r="I137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-231879.28245706638</v>
      </c>
      <c r="J137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1628.469186788496</v>
      </c>
      <c r="K137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-313339.24903753313</v>
      </c>
      <c r="L137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17405.435877625139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11353.181699380386</v>
      </c>
      <c r="I138" t="e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#N/A</v>
      </c>
      <c r="J138" t="e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#N/A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4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-732188.39324366627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39788.119017081597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4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40414.684129262867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1544.6049178201899</v>
      </c>
      <c r="I140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-231107.5087570998</v>
      </c>
      <c r="J140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1551.4989419702224</v>
      </c>
      <c r="K140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-304924.71780873288</v>
      </c>
      <c r="L140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1450.4726333497763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4013.4774223900235</v>
      </c>
      <c r="I141" t="e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#N/A</v>
      </c>
      <c r="J141" t="e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#N/A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4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39281.195102493504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4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40175.815756743534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1011.4446417538953</v>
      </c>
      <c r="I143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-232425.92453119979</v>
      </c>
      <c r="J143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1657.8964596480491</v>
      </c>
      <c r="K143" t="e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#N/A</v>
      </c>
      <c r="L143" t="e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#N/A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4373.0269164152496</v>
      </c>
      <c r="I144" t="e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#N/A</v>
      </c>
      <c r="J144" t="e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#N/A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4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39724.370474167001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4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39634.451264737043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-231624.96902769987</v>
      </c>
      <c r="J146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1440.5335030242766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 t="e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#N/A</v>
      </c>
      <c r="H149" t="e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#N/A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4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39582.194171625961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4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39209.763780033019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4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38289.92521914895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4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4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39209.763780033019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4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38995.753012943933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4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40632.864281399066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4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39209.763780033019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#N/A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#N/A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5</v>
      </c>
    </row>
    <row r="175" spans="1:14">
      <c r="A175" t="s">
        <v>16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39855.890614731688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1456.5715260852623</v>
      </c>
      <c r="I175" t="e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#N/A</v>
      </c>
      <c r="J175" t="e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#N/A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1255.0521047624875</v>
      </c>
      <c r="M175" t="e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#N/A</v>
      </c>
      <c r="N175" t="e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#N/A</v>
      </c>
    </row>
    <row r="176" spans="1:14">
      <c r="A176" t="s">
        <v>16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39738.507186243398</v>
      </c>
      <c r="G176" t="e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#N/A</v>
      </c>
      <c r="H176" t="e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#N/A</v>
      </c>
      <c r="I176" t="e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#N/A</v>
      </c>
      <c r="J176" t="e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#N/A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1249.8824290964753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1655.1433948237407</v>
      </c>
    </row>
    <row r="177" spans="1:15">
      <c r="A177" t="s">
        <v>16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40125.131817608206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1177.2073551443777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3158.6318952781353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9927.0192716546553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21877.569130300075</v>
      </c>
    </row>
    <row r="178" spans="1:15">
      <c r="A178" t="s">
        <v>16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38877.167416105498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1422.4305356111629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1203.0885711158926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1186.679407033387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1565.1670245883972</v>
      </c>
    </row>
    <row r="179" spans="1:15">
      <c r="A179" t="s">
        <v>16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39820.842678963672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1591.5309955257499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1924.686525893464</v>
      </c>
      <c r="K179" t="e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#N/A</v>
      </c>
      <c r="L179" t="e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#N/A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1459.3547047436343</v>
      </c>
    </row>
    <row r="180" spans="1:15">
      <c r="A180" t="s">
        <v>16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40281.680381093189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1127.1445578645835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2330.3084105465932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2831.3024900898117</v>
      </c>
      <c r="M180" t="e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#N/A</v>
      </c>
      <c r="N180" t="e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#N/A</v>
      </c>
    </row>
    <row r="181" spans="1:15">
      <c r="A181" t="s">
        <v>16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40475.706227699484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1476.8600927089458</v>
      </c>
      <c r="I181" t="e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#N/A</v>
      </c>
      <c r="J181" t="e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#N/A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1194.7146052286687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2227.2711662026813</v>
      </c>
    </row>
    <row r="182" spans="1:15">
      <c r="A182" t="s">
        <v>16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40236.894173354267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1626.4742080983451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1677.8228923353715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1124.0477006857859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2106.6192195777394</v>
      </c>
    </row>
    <row r="183" spans="1:15">
      <c r="A183" t="s">
        <v>16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40139.800010333158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1093.7278415012156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2535.8417624859931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2602.9255264928879</v>
      </c>
    </row>
    <row r="184" spans="1:15">
      <c r="A184" t="s">
        <v>16</v>
      </c>
      <c r="B184">
        <v>2</v>
      </c>
      <c r="C184">
        <v>2</v>
      </c>
      <c r="D184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40803.957418211096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1803.5727611976006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1791.3972650362718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1214.2441235958843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1495.7481806413066</v>
      </c>
    </row>
    <row r="185" spans="1:15">
      <c r="A185" t="s">
        <v>16</v>
      </c>
      <c r="B185">
        <v>5</v>
      </c>
      <c r="C185">
        <v>2</v>
      </c>
      <c r="D185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39782.183561187376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1446.5655300872577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2096.0807463683077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1616.6550729638523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2113.2504216093844</v>
      </c>
      <c r="O185" t="s">
        <v>19</v>
      </c>
    </row>
    <row r="186" spans="1:15">
      <c r="A186" t="s">
        <v>16</v>
      </c>
      <c r="B186">
        <v>10</v>
      </c>
      <c r="C186">
        <v>2</v>
      </c>
      <c r="D186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40227.833965427875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805.80560200835032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3308.5650726480067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2542.9820515049364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3305.8787894986522</v>
      </c>
    </row>
  </sheetData>
  <conditionalFormatting sqref="M175:M186">
    <cfRule type="dataBar" priority="2">
      <dataBar>
        <cfvo type="min" val="0"/>
        <cfvo type="max" val="0"/>
        <color rgb="FF638EC6"/>
      </dataBar>
    </cfRule>
  </conditionalFormatting>
  <conditionalFormatting sqref="E2:N61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15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15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2015-11-23T11:27:47Z</dcterms:modified>
</cp:coreProperties>
</file>