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\workspace\RDDLv2\data\"/>
    </mc:Choice>
  </mc:AlternateContent>
  <bookViews>
    <workbookView xWindow="240" yWindow="105" windowWidth="19980" windowHeight="7815" activeTab="1"/>
  </bookViews>
  <sheets>
    <sheet name="Sheet1" sheetId="1" r:id="rId1"/>
    <sheet name="hop_performance" sheetId="4" r:id="rId2"/>
    <sheet name="raw" sheetId="2" r:id="rId3"/>
    <sheet name="Sheet2" sheetId="5" r:id="rId4"/>
    <sheet name="vs_lookahead" sheetId="3" r:id="rId5"/>
  </sheets>
  <externalReferences>
    <externalReference r:id="rId6"/>
  </externalReferences>
  <calcPr calcId="152511"/>
</workbook>
</file>

<file path=xl/calcChain.xml><?xml version="1.0" encoding="utf-8"?>
<calcChain xmlns="http://schemas.openxmlformats.org/spreadsheetml/2006/main">
  <c r="F150" i="2" l="1"/>
  <c r="L87" i="2"/>
  <c r="G183" i="2"/>
  <c r="N172" i="2"/>
  <c r="G90" i="2"/>
  <c r="I116" i="2"/>
  <c r="L166" i="2"/>
  <c r="F67" i="2"/>
  <c r="M153" i="2"/>
  <c r="F3" i="2"/>
  <c r="L148" i="2"/>
  <c r="E39" i="2"/>
  <c r="H15" i="2"/>
  <c r="E35" i="2"/>
  <c r="N102" i="2"/>
  <c r="L94" i="2"/>
  <c r="J135" i="2"/>
  <c r="G16" i="2"/>
  <c r="L52" i="2"/>
  <c r="L177" i="2"/>
  <c r="N91" i="2"/>
  <c r="G131" i="2"/>
  <c r="H75" i="2"/>
  <c r="F169" i="2"/>
  <c r="F120" i="2"/>
  <c r="J35" i="2"/>
  <c r="E185" i="2"/>
  <c r="I97" i="2"/>
  <c r="I65" i="2"/>
  <c r="N175" i="2"/>
  <c r="L133" i="2"/>
  <c r="J106" i="2"/>
  <c r="N55" i="2"/>
  <c r="I33" i="2"/>
  <c r="M96" i="2"/>
  <c r="N12" i="2"/>
  <c r="H144" i="2"/>
  <c r="M181" i="2"/>
  <c r="I103" i="2"/>
  <c r="I134" i="2"/>
  <c r="E107" i="2"/>
  <c r="K52" i="2"/>
  <c r="N45" i="2"/>
  <c r="F155" i="2"/>
  <c r="J155" i="2"/>
  <c r="I155" i="2"/>
  <c r="N31" i="2"/>
  <c r="J108" i="2"/>
  <c r="N17" i="2"/>
  <c r="M6" i="2"/>
  <c r="F168" i="2"/>
  <c r="K27" i="2"/>
  <c r="F113" i="2"/>
  <c r="F119" i="2"/>
  <c r="K58" i="2"/>
  <c r="K76" i="2"/>
  <c r="F101" i="2"/>
  <c r="F66" i="2"/>
  <c r="M86" i="2"/>
  <c r="J69" i="2"/>
  <c r="H116" i="2"/>
  <c r="H22" i="2"/>
  <c r="I8" i="2"/>
  <c r="M183" i="2"/>
  <c r="H81" i="2"/>
  <c r="L117" i="2"/>
  <c r="L104" i="2"/>
  <c r="H56" i="2"/>
  <c r="F86" i="2"/>
  <c r="I21" i="2"/>
  <c r="F142" i="2"/>
  <c r="M85" i="2"/>
  <c r="K156" i="2"/>
  <c r="M149" i="2"/>
  <c r="M76" i="2"/>
  <c r="L119" i="2"/>
  <c r="J82" i="2"/>
  <c r="N81" i="2"/>
  <c r="H6" i="2"/>
  <c r="G60" i="2"/>
  <c r="L31" i="2"/>
  <c r="J101" i="2"/>
  <c r="K141" i="2"/>
  <c r="N13" i="2"/>
  <c r="I130" i="2"/>
  <c r="I27" i="2"/>
  <c r="K144" i="2"/>
  <c r="H33" i="2"/>
  <c r="F166" i="2"/>
  <c r="L28" i="2"/>
  <c r="G122" i="2"/>
  <c r="J41" i="2"/>
  <c r="M160" i="2"/>
  <c r="H27" i="2"/>
  <c r="E169" i="2"/>
  <c r="M170" i="2"/>
  <c r="M23" i="2"/>
  <c r="F177" i="2"/>
  <c r="J34" i="2"/>
  <c r="L42" i="2"/>
  <c r="M91" i="2"/>
  <c r="L137" i="2"/>
  <c r="E154" i="2"/>
  <c r="E183" i="2"/>
  <c r="I59" i="2"/>
  <c r="G129" i="2"/>
  <c r="J60" i="2"/>
  <c r="H156" i="2"/>
  <c r="L150" i="2"/>
  <c r="G94" i="2"/>
  <c r="L126" i="2"/>
  <c r="M74" i="2"/>
  <c r="F59" i="2"/>
  <c r="I122" i="2"/>
  <c r="E18" i="2"/>
  <c r="J68" i="2"/>
  <c r="I175" i="2"/>
  <c r="H53" i="2"/>
  <c r="N129" i="2"/>
  <c r="K121" i="2"/>
  <c r="K178" i="2"/>
  <c r="I131" i="2"/>
  <c r="F29" i="2"/>
  <c r="N50" i="2"/>
  <c r="J134" i="2"/>
  <c r="M142" i="2"/>
  <c r="G24" i="2"/>
  <c r="G185" i="2"/>
  <c r="M141" i="2"/>
  <c r="I120" i="2"/>
  <c r="N38" i="2"/>
  <c r="M17" i="2"/>
  <c r="G113" i="2"/>
  <c r="K50" i="2"/>
  <c r="L123" i="2"/>
  <c r="M45" i="2"/>
  <c r="E138" i="2"/>
  <c r="H134" i="2"/>
  <c r="L68" i="2"/>
  <c r="J2" i="2"/>
  <c r="J156" i="2"/>
  <c r="M90" i="2"/>
  <c r="F165" i="2"/>
  <c r="G136" i="2"/>
  <c r="L8" i="2"/>
  <c r="L178" i="2"/>
  <c r="L180" i="2"/>
  <c r="M161" i="2"/>
  <c r="I47" i="2"/>
  <c r="K149" i="2"/>
  <c r="G20" i="2"/>
  <c r="H133" i="2"/>
  <c r="L80" i="2"/>
  <c r="G2" i="1"/>
  <c r="H90" i="2"/>
  <c r="N144" i="2"/>
  <c r="N133" i="2"/>
  <c r="K54" i="2"/>
  <c r="J6" i="2"/>
  <c r="N48" i="2"/>
  <c r="G18" i="2"/>
  <c r="K164" i="2"/>
  <c r="M80" i="2"/>
  <c r="I182" i="2"/>
  <c r="H106" i="2"/>
  <c r="N44" i="2"/>
  <c r="I150" i="2"/>
  <c r="N135" i="2"/>
  <c r="H145" i="2"/>
  <c r="N136" i="2"/>
  <c r="N184" i="2"/>
  <c r="G71" i="2"/>
  <c r="G40" i="2"/>
  <c r="M20" i="2"/>
  <c r="H34" i="2"/>
  <c r="G7" i="2"/>
  <c r="I125" i="2"/>
  <c r="H158" i="2"/>
  <c r="G59" i="2"/>
  <c r="I38" i="2"/>
  <c r="J167" i="2"/>
  <c r="F100" i="2"/>
  <c r="K56" i="2"/>
  <c r="N127" i="2"/>
  <c r="I111" i="2"/>
  <c r="K136" i="2"/>
  <c r="I110" i="2"/>
  <c r="L111" i="2"/>
  <c r="K30" i="2"/>
  <c r="M57" i="2"/>
  <c r="M168" i="2"/>
  <c r="M130" i="2"/>
  <c r="J66" i="2"/>
  <c r="F26" i="2"/>
  <c r="G144" i="2"/>
  <c r="F68" i="2"/>
  <c r="H121" i="2"/>
  <c r="L107" i="2"/>
  <c r="F65" i="2"/>
  <c r="G133" i="2"/>
  <c r="N7" i="2"/>
  <c r="F163" i="2"/>
  <c r="L2" i="2"/>
  <c r="M89" i="2"/>
  <c r="F144" i="2"/>
  <c r="N26" i="2"/>
  <c r="N106" i="2"/>
  <c r="L161" i="2"/>
  <c r="N134" i="2"/>
  <c r="K64" i="2"/>
  <c r="G95" i="2"/>
  <c r="M71" i="2"/>
  <c r="I118" i="2"/>
  <c r="K39" i="2"/>
  <c r="L110" i="2"/>
  <c r="N74" i="2"/>
  <c r="E161" i="2"/>
  <c r="M165" i="2"/>
  <c r="M107" i="2"/>
  <c r="H150" i="2"/>
  <c r="G96" i="2"/>
  <c r="I94" i="2"/>
  <c r="E130" i="2"/>
  <c r="M30" i="2"/>
  <c r="K72" i="2"/>
  <c r="N131" i="2"/>
  <c r="N183" i="2"/>
  <c r="N159" i="2"/>
  <c r="E100" i="2"/>
  <c r="H68" i="2"/>
  <c r="I112" i="2"/>
  <c r="G130" i="2"/>
  <c r="J20" i="2"/>
  <c r="E147" i="2"/>
  <c r="M157" i="2"/>
  <c r="N39" i="2"/>
  <c r="F136" i="2"/>
  <c r="F98" i="2"/>
  <c r="N57" i="2"/>
  <c r="K74" i="2"/>
  <c r="G180" i="2"/>
  <c r="N49" i="2"/>
  <c r="M143" i="2"/>
  <c r="M59" i="2"/>
  <c r="J136" i="2"/>
  <c r="H186" i="2"/>
  <c r="F184" i="2"/>
  <c r="F162" i="2"/>
  <c r="J87" i="2"/>
  <c r="I96" i="2"/>
  <c r="E184" i="2"/>
  <c r="K16" i="2"/>
  <c r="J26" i="2"/>
  <c r="F164" i="2"/>
  <c r="E155" i="2"/>
  <c r="G26" i="2"/>
  <c r="E44" i="2"/>
  <c r="N147" i="2"/>
  <c r="H24" i="2"/>
  <c r="H92" i="2"/>
  <c r="F56" i="2"/>
  <c r="H67" i="2"/>
  <c r="J159" i="2"/>
  <c r="F131" i="2"/>
  <c r="L175" i="2"/>
  <c r="J169" i="2"/>
  <c r="E171" i="2"/>
  <c r="H69" i="2"/>
  <c r="J150" i="2"/>
  <c r="H32" i="2"/>
  <c r="M180" i="2"/>
  <c r="L97" i="2"/>
  <c r="H31" i="2"/>
  <c r="M16" i="2"/>
  <c r="J29" i="2"/>
  <c r="K60" i="2"/>
  <c r="M136" i="2"/>
  <c r="F134" i="2"/>
  <c r="K186" i="2"/>
  <c r="N59" i="2"/>
  <c r="K127" i="2"/>
  <c r="L145" i="2"/>
  <c r="N18" i="2"/>
  <c r="J73" i="2"/>
  <c r="K154" i="2"/>
  <c r="F71" i="2"/>
  <c r="N163" i="2"/>
  <c r="G160" i="2"/>
  <c r="E182" i="2"/>
  <c r="M171" i="2"/>
  <c r="L139" i="2"/>
  <c r="J125" i="2"/>
  <c r="G64" i="2"/>
  <c r="H64" i="2"/>
  <c r="H11" i="2"/>
  <c r="L169" i="2"/>
  <c r="E178" i="2"/>
  <c r="E157" i="2"/>
  <c r="N11" i="2"/>
  <c r="H125" i="2"/>
  <c r="J72" i="2"/>
  <c r="F76" i="2"/>
  <c r="K162" i="2"/>
  <c r="G172" i="2"/>
  <c r="E56" i="2"/>
  <c r="M88" i="2"/>
  <c r="K172" i="2"/>
  <c r="L32" i="2"/>
  <c r="E65" i="2"/>
  <c r="E146" i="2"/>
  <c r="J95" i="2"/>
  <c r="J92" i="2"/>
  <c r="L98" i="2"/>
  <c r="M156" i="2"/>
  <c r="J152" i="2"/>
  <c r="L92" i="2"/>
  <c r="F70" i="2"/>
  <c r="G97" i="2"/>
  <c r="N72" i="2"/>
  <c r="N164" i="2"/>
  <c r="K33" i="2"/>
  <c r="F159" i="2"/>
  <c r="H99" i="2"/>
  <c r="I23" i="2"/>
  <c r="E160" i="2"/>
  <c r="J49" i="2"/>
  <c r="F111" i="2"/>
  <c r="G48" i="2"/>
  <c r="M116" i="2"/>
  <c r="K88" i="2"/>
  <c r="K44" i="2"/>
  <c r="I165" i="2"/>
  <c r="I50" i="2"/>
  <c r="H85" i="2"/>
  <c r="J123" i="2"/>
  <c r="L125" i="2"/>
  <c r="N115" i="2"/>
  <c r="N56" i="2"/>
  <c r="L78" i="2"/>
  <c r="K119" i="2"/>
  <c r="K70" i="2"/>
  <c r="N108" i="2"/>
  <c r="E131" i="2"/>
  <c r="H35" i="2"/>
  <c r="G84" i="2"/>
  <c r="J157" i="2"/>
  <c r="J17" i="2"/>
  <c r="E51" i="2"/>
  <c r="M134" i="2"/>
  <c r="G46" i="2"/>
  <c r="G127" i="2"/>
  <c r="G154" i="2"/>
  <c r="F34" i="2"/>
  <c r="N160" i="2"/>
  <c r="E96" i="2"/>
  <c r="F4" i="2"/>
  <c r="J25" i="2"/>
  <c r="N128" i="2"/>
  <c r="I73" i="2"/>
  <c r="M114" i="2"/>
  <c r="H30" i="2"/>
  <c r="M58" i="2"/>
  <c r="F99" i="2"/>
  <c r="N30" i="2"/>
  <c r="M55" i="2"/>
  <c r="N20" i="2"/>
  <c r="F95" i="2"/>
  <c r="E108" i="2"/>
  <c r="E139" i="2"/>
  <c r="H20" i="2"/>
  <c r="H164" i="2"/>
  <c r="M175" i="2"/>
  <c r="F180" i="2"/>
  <c r="E50" i="2"/>
  <c r="H169" i="2"/>
  <c r="J97" i="2"/>
  <c r="M125" i="2"/>
  <c r="F5" i="2"/>
  <c r="N101" i="2"/>
  <c r="L113" i="2"/>
  <c r="N37" i="2"/>
  <c r="F167" i="2"/>
  <c r="E112" i="2"/>
  <c r="H40" i="2"/>
  <c r="I184" i="2"/>
  <c r="L38" i="2"/>
  <c r="I56" i="2"/>
  <c r="I2" i="2"/>
  <c r="H118" i="2"/>
  <c r="J80" i="2"/>
  <c r="I43" i="2"/>
  <c r="L17" i="2"/>
  <c r="N47" i="2"/>
  <c r="N100" i="2"/>
  <c r="I36" i="2"/>
  <c r="H166" i="2"/>
  <c r="G5" i="2"/>
  <c r="G21" i="2"/>
  <c r="I84" i="2"/>
  <c r="E162" i="2"/>
  <c r="H136" i="2"/>
  <c r="N94" i="2"/>
  <c r="F122" i="2"/>
  <c r="K19" i="2"/>
  <c r="I149" i="2"/>
  <c r="M75" i="2"/>
  <c r="H59" i="2"/>
  <c r="E92" i="2"/>
  <c r="K25" i="2"/>
  <c r="M150" i="2"/>
  <c r="E120" i="2"/>
  <c r="I20" i="2"/>
  <c r="L114" i="2"/>
  <c r="N84" i="2"/>
  <c r="K139" i="2"/>
  <c r="M144" i="2"/>
  <c r="I80" i="2"/>
  <c r="F23" i="2"/>
  <c r="K175" i="2"/>
  <c r="J91" i="2"/>
  <c r="N32" i="2"/>
  <c r="H180" i="2"/>
  <c r="L3" i="2"/>
  <c r="E54" i="2"/>
  <c r="J64" i="2"/>
  <c r="K101" i="2"/>
  <c r="G156" i="2"/>
  <c r="F97" i="2"/>
  <c r="K166" i="2"/>
  <c r="J2" i="1"/>
  <c r="E10" i="2"/>
  <c r="K120" i="2"/>
  <c r="E12" i="2"/>
  <c r="I68" i="2"/>
  <c r="H76" i="2"/>
  <c r="I183" i="2"/>
  <c r="K84" i="2"/>
  <c r="J164" i="2"/>
  <c r="K167" i="2"/>
  <c r="F24" i="2"/>
  <c r="M147" i="2"/>
  <c r="F17" i="2"/>
  <c r="H9" i="2"/>
  <c r="G51" i="2"/>
  <c r="M97" i="2"/>
  <c r="F115" i="2"/>
  <c r="F147" i="2"/>
  <c r="G87" i="2"/>
  <c r="N126" i="2"/>
  <c r="K150" i="2"/>
  <c r="I93" i="2"/>
  <c r="K59" i="2"/>
  <c r="G164" i="2"/>
  <c r="F183" i="2"/>
  <c r="G78" i="2"/>
  <c r="G44" i="2"/>
  <c r="N114" i="2"/>
  <c r="K45" i="2"/>
  <c r="I156" i="2"/>
  <c r="M164" i="2"/>
  <c r="H7" i="2"/>
  <c r="M3" i="2"/>
  <c r="I139" i="2"/>
  <c r="I4" i="2"/>
  <c r="E175" i="2"/>
  <c r="J61" i="2"/>
  <c r="K130" i="2"/>
  <c r="E170" i="2"/>
  <c r="F133" i="2"/>
  <c r="L183" i="2"/>
  <c r="J28" i="2"/>
  <c r="J181" i="2"/>
  <c r="N109" i="2"/>
  <c r="M119" i="2"/>
  <c r="N2" i="2"/>
  <c r="H86" i="2"/>
  <c r="L76" i="2"/>
  <c r="G155" i="2"/>
  <c r="E152" i="2"/>
  <c r="E48" i="2"/>
  <c r="F33" i="2"/>
  <c r="N14" i="2"/>
  <c r="K32" i="2"/>
  <c r="H100" i="2"/>
  <c r="H14" i="2"/>
  <c r="E134" i="2"/>
  <c r="I64" i="2"/>
  <c r="F16" i="2"/>
  <c r="L106" i="2"/>
  <c r="H3" i="1"/>
  <c r="M140" i="2"/>
  <c r="I15" i="2"/>
  <c r="L55" i="2"/>
  <c r="K41" i="2"/>
  <c r="E118" i="2"/>
  <c r="F35" i="2"/>
  <c r="G3" i="1"/>
  <c r="G67" i="2"/>
  <c r="F85" i="2"/>
  <c r="L29" i="2"/>
  <c r="L40" i="2"/>
  <c r="G73" i="2"/>
  <c r="M46" i="2"/>
  <c r="J67" i="2"/>
  <c r="J138" i="2"/>
  <c r="M56" i="2"/>
  <c r="L26" i="2"/>
  <c r="J50" i="2"/>
  <c r="J184" i="2"/>
  <c r="I24" i="2"/>
  <c r="F32" i="2"/>
  <c r="J14" i="2"/>
  <c r="N138" i="2"/>
  <c r="I19" i="2"/>
  <c r="J90" i="2"/>
  <c r="F64" i="2"/>
  <c r="E22" i="2"/>
  <c r="M152" i="2"/>
  <c r="G181" i="2"/>
  <c r="G121" i="2"/>
  <c r="K100" i="2"/>
  <c r="G41" i="2"/>
  <c r="G17" i="2"/>
  <c r="K67" i="2"/>
  <c r="I141" i="2"/>
  <c r="F148" i="2"/>
  <c r="G176" i="2"/>
  <c r="M162" i="2"/>
  <c r="E165" i="2"/>
  <c r="L115" i="2"/>
  <c r="J94" i="2"/>
  <c r="M83" i="2"/>
  <c r="K159" i="2"/>
  <c r="I186" i="2"/>
  <c r="H177" i="2"/>
  <c r="M53" i="2"/>
  <c r="J166" i="2"/>
  <c r="F90" i="2"/>
  <c r="E6" i="2"/>
  <c r="F2" i="1"/>
  <c r="F83" i="2"/>
  <c r="K42" i="2"/>
  <c r="J89" i="2"/>
  <c r="H152" i="2"/>
  <c r="G99" i="2"/>
  <c r="L56" i="2"/>
  <c r="N154" i="2"/>
  <c r="M122" i="2"/>
  <c r="J44" i="2"/>
  <c r="H109" i="2"/>
  <c r="I172" i="2"/>
  <c r="I87" i="2"/>
  <c r="L155" i="2"/>
  <c r="G101" i="2"/>
  <c r="I76" i="2"/>
  <c r="M68" i="2"/>
  <c r="G34" i="2"/>
  <c r="K43" i="2"/>
  <c r="H157" i="2"/>
  <c r="E32" i="2"/>
  <c r="H132" i="2"/>
  <c r="H84" i="2"/>
  <c r="N43" i="2"/>
  <c r="F9" i="2"/>
  <c r="M51" i="2"/>
  <c r="K132" i="2"/>
  <c r="N89" i="2"/>
  <c r="F81" i="2"/>
  <c r="E59" i="2"/>
  <c r="K137" i="2"/>
  <c r="E105" i="2"/>
  <c r="K135" i="2"/>
  <c r="E74" i="2"/>
  <c r="H129" i="2"/>
  <c r="H117" i="2"/>
  <c r="E78" i="2"/>
  <c r="N40" i="2"/>
  <c r="N98" i="2"/>
  <c r="H163" i="2"/>
  <c r="J107" i="2"/>
  <c r="I161" i="2"/>
  <c r="H5" i="2"/>
  <c r="H54" i="2"/>
  <c r="H161" i="2"/>
  <c r="K94" i="2"/>
  <c r="G43" i="2"/>
  <c r="H49" i="2"/>
  <c r="G65" i="2"/>
  <c r="I159" i="2"/>
  <c r="L146" i="2"/>
  <c r="E85" i="2"/>
  <c r="I5" i="2"/>
  <c r="N61" i="2"/>
  <c r="E95" i="2"/>
  <c r="G12" i="2"/>
  <c r="J147" i="2"/>
  <c r="N170" i="2"/>
  <c r="N130" i="2"/>
  <c r="E103" i="2"/>
  <c r="G22" i="2"/>
  <c r="K47" i="2"/>
  <c r="E42" i="2"/>
  <c r="H148" i="2"/>
  <c r="K23" i="2"/>
  <c r="F109" i="2"/>
  <c r="G165" i="2"/>
  <c r="J79" i="2"/>
  <c r="F145" i="2"/>
  <c r="I151" i="2"/>
  <c r="K26" i="2"/>
  <c r="N4" i="2"/>
  <c r="H160" i="2"/>
  <c r="K109" i="2"/>
  <c r="G163" i="2"/>
  <c r="H151" i="2"/>
  <c r="E68" i="2"/>
  <c r="G56" i="2"/>
  <c r="E81" i="2"/>
  <c r="M123" i="2"/>
  <c r="I75" i="2"/>
  <c r="L141" i="2"/>
  <c r="N186" i="2"/>
  <c r="G27" i="2"/>
  <c r="G117" i="2"/>
  <c r="F44" i="2"/>
  <c r="K81" i="2"/>
  <c r="F186" i="2"/>
  <c r="K69" i="2"/>
  <c r="K57" i="2"/>
  <c r="I70" i="2"/>
  <c r="L51" i="2"/>
  <c r="N142" i="2"/>
  <c r="L118" i="2"/>
  <c r="K142" i="2"/>
  <c r="F43" i="2"/>
  <c r="I142" i="2"/>
  <c r="J23" i="2"/>
  <c r="L86" i="2"/>
  <c r="H139" i="2"/>
  <c r="G11" i="2"/>
  <c r="I92" i="2"/>
  <c r="M15" i="2"/>
  <c r="J5" i="2"/>
  <c r="H149" i="2"/>
  <c r="F20" i="2"/>
  <c r="M113" i="2"/>
  <c r="J47" i="2"/>
  <c r="N77" i="2"/>
  <c r="G49" i="2"/>
  <c r="L33" i="2"/>
  <c r="I144" i="2"/>
  <c r="F105" i="2"/>
  <c r="K123" i="2"/>
  <c r="H155" i="2"/>
  <c r="L152" i="2"/>
  <c r="L61" i="2"/>
  <c r="I137" i="2"/>
  <c r="N153" i="2"/>
  <c r="L67" i="2"/>
  <c r="E110" i="2"/>
  <c r="N116" i="2"/>
  <c r="M178" i="2"/>
  <c r="H61" i="2"/>
  <c r="B3" i="1"/>
  <c r="F92" i="2"/>
  <c r="M52" i="2"/>
  <c r="J76" i="2"/>
  <c r="H115" i="2"/>
  <c r="J161" i="2"/>
  <c r="K146" i="2"/>
  <c r="N96" i="2"/>
  <c r="N132" i="2"/>
  <c r="I86" i="2"/>
  <c r="E86" i="2"/>
  <c r="G14" i="2"/>
  <c r="L99" i="2"/>
  <c r="K133" i="2"/>
  <c r="K53" i="2"/>
  <c r="E167" i="2"/>
  <c r="K112" i="2"/>
  <c r="I119" i="2"/>
  <c r="L30" i="2"/>
  <c r="J100" i="2"/>
  <c r="J143" i="2"/>
  <c r="I127" i="2"/>
  <c r="N141" i="2"/>
  <c r="J53" i="2"/>
  <c r="G92" i="2"/>
  <c r="G74" i="2"/>
  <c r="G178" i="2"/>
  <c r="J58" i="2"/>
  <c r="J170" i="2"/>
  <c r="N90" i="2"/>
  <c r="K157" i="2"/>
  <c r="I52" i="2"/>
  <c r="M44" i="2"/>
  <c r="J48" i="2"/>
  <c r="E7" i="2"/>
  <c r="I153" i="2"/>
  <c r="I61" i="2"/>
  <c r="L132" i="2"/>
  <c r="G85" i="2"/>
  <c r="K99" i="2"/>
  <c r="K96" i="2"/>
  <c r="J179" i="2"/>
  <c r="F128" i="2"/>
  <c r="E156" i="2"/>
  <c r="F45" i="2"/>
  <c r="N3" i="2"/>
  <c r="F75" i="2"/>
  <c r="E113" i="2"/>
  <c r="H137" i="2"/>
  <c r="H184" i="2"/>
  <c r="N88" i="2"/>
  <c r="E119" i="2"/>
  <c r="J151" i="2"/>
  <c r="M69" i="2"/>
  <c r="J180" i="2"/>
  <c r="E2" i="2"/>
  <c r="J113" i="2"/>
  <c r="N177" i="2"/>
  <c r="F140" i="2"/>
  <c r="L82" i="2"/>
  <c r="N105" i="2"/>
  <c r="E14" i="2"/>
  <c r="I11" i="2"/>
  <c r="I157" i="2"/>
  <c r="E29" i="2"/>
  <c r="L91" i="2"/>
  <c r="J126" i="2"/>
  <c r="H123" i="2"/>
  <c r="G10" i="2"/>
  <c r="F96" i="2"/>
  <c r="M13" i="2"/>
  <c r="G177" i="2"/>
  <c r="J120" i="2"/>
  <c r="I85" i="2"/>
  <c r="F141" i="2"/>
  <c r="H98" i="2"/>
  <c r="J186" i="2"/>
  <c r="G107" i="2"/>
  <c r="M169" i="2"/>
  <c r="F14" i="2"/>
  <c r="M18" i="2"/>
  <c r="L6" i="2"/>
  <c r="I162" i="2"/>
  <c r="K85" i="2"/>
  <c r="I104" i="2"/>
  <c r="N33" i="2"/>
  <c r="K17" i="2"/>
  <c r="N29" i="2"/>
  <c r="I81" i="2"/>
  <c r="M82" i="2"/>
  <c r="L70" i="2"/>
  <c r="I180" i="2"/>
  <c r="F60" i="2"/>
  <c r="H120" i="2"/>
  <c r="I181" i="2"/>
  <c r="F87" i="2"/>
  <c r="I18" i="2"/>
  <c r="F170" i="2"/>
  <c r="E181" i="2"/>
  <c r="E27" i="2"/>
  <c r="I129" i="2"/>
  <c r="K86" i="2"/>
  <c r="I32" i="2"/>
  <c r="E83" i="2"/>
  <c r="F8" i="2"/>
  <c r="K93" i="2"/>
  <c r="L58" i="2"/>
  <c r="G3" i="2"/>
  <c r="K108" i="2"/>
  <c r="J19" i="2"/>
  <c r="J45" i="2"/>
  <c r="N82" i="2"/>
  <c r="L95" i="2"/>
  <c r="J13" i="2"/>
  <c r="H102" i="2"/>
  <c r="H13" i="2"/>
  <c r="H55" i="2"/>
  <c r="F179" i="2"/>
  <c r="M84" i="2"/>
  <c r="L75" i="2"/>
  <c r="K155" i="2"/>
  <c r="G143" i="2"/>
  <c r="E53" i="2"/>
  <c r="K5" i="2"/>
  <c r="L163" i="2"/>
  <c r="K22" i="2"/>
  <c r="G77" i="2"/>
  <c r="M95" i="2"/>
  <c r="M167" i="2"/>
  <c r="J88" i="2"/>
  <c r="G139" i="2"/>
  <c r="N53" i="2"/>
  <c r="L138" i="2"/>
  <c r="H162" i="2"/>
  <c r="K126" i="2"/>
  <c r="J144" i="2"/>
  <c r="F21" i="2"/>
  <c r="N97" i="2"/>
  <c r="G114" i="2"/>
  <c r="F146" i="2"/>
  <c r="J116" i="2"/>
  <c r="K143" i="2"/>
  <c r="M109" i="2"/>
  <c r="L21" i="2"/>
  <c r="N167" i="2"/>
  <c r="M145" i="2"/>
  <c r="J158" i="2"/>
  <c r="L73" i="2"/>
  <c r="H2" i="1"/>
  <c r="H78" i="2"/>
  <c r="N6" i="2"/>
  <c r="J32" i="2"/>
  <c r="I90" i="2"/>
  <c r="J59" i="2"/>
  <c r="N112" i="2"/>
  <c r="N22" i="2"/>
  <c r="G108" i="2"/>
  <c r="F53" i="2"/>
  <c r="F182" i="2"/>
  <c r="I176" i="2"/>
  <c r="F3" i="1"/>
  <c r="F10" i="2"/>
  <c r="L122" i="2"/>
  <c r="G53" i="2"/>
  <c r="I83" i="2"/>
  <c r="K134" i="2"/>
  <c r="J16" i="2"/>
  <c r="G179" i="2"/>
  <c r="F41" i="2"/>
  <c r="M120" i="2"/>
  <c r="K12" i="2"/>
  <c r="K66" i="2"/>
  <c r="I2" i="1"/>
  <c r="M102" i="2"/>
  <c r="N93" i="2"/>
  <c r="K15" i="2"/>
  <c r="N10" i="2"/>
  <c r="I13" i="2"/>
  <c r="I71" i="2"/>
  <c r="H21" i="2"/>
  <c r="H126" i="2"/>
  <c r="E111" i="2"/>
  <c r="L19" i="2"/>
  <c r="M66" i="2"/>
  <c r="G42" i="2"/>
  <c r="G79" i="2"/>
  <c r="L147" i="2"/>
  <c r="K18" i="2"/>
  <c r="J22" i="2"/>
  <c r="L186" i="2"/>
  <c r="L77" i="2"/>
  <c r="G125" i="2"/>
  <c r="I98" i="2"/>
  <c r="L100" i="2"/>
  <c r="E13" i="2"/>
  <c r="K169" i="2"/>
  <c r="J65" i="2"/>
  <c r="H79" i="2"/>
  <c r="G72" i="2"/>
  <c r="E69" i="2"/>
  <c r="J85" i="2"/>
  <c r="K48" i="2"/>
  <c r="J130" i="2"/>
  <c r="F172" i="2"/>
  <c r="J162" i="2"/>
  <c r="J131" i="2"/>
  <c r="H147" i="2"/>
  <c r="L109" i="2"/>
  <c r="F79" i="2"/>
  <c r="J42" i="2"/>
  <c r="H175" i="2"/>
  <c r="K161" i="2"/>
  <c r="N120" i="2"/>
  <c r="N9" i="2"/>
  <c r="J168" i="2"/>
  <c r="L27" i="2"/>
  <c r="I158" i="2"/>
  <c r="I79" i="2"/>
  <c r="E84" i="2"/>
  <c r="E153" i="2"/>
  <c r="L181" i="2"/>
  <c r="K78" i="2"/>
  <c r="L15" i="2"/>
  <c r="M182" i="2"/>
  <c r="G149" i="2"/>
  <c r="I44" i="2"/>
  <c r="G123" i="2"/>
  <c r="N169" i="2"/>
  <c r="L13" i="2"/>
  <c r="H131" i="2"/>
  <c r="J7" i="2"/>
  <c r="M133" i="2"/>
  <c r="H93" i="2"/>
  <c r="N27" i="2"/>
  <c r="F161" i="2"/>
  <c r="I39" i="2"/>
  <c r="E125" i="2"/>
  <c r="L74" i="2"/>
  <c r="H82" i="2"/>
  <c r="L43" i="2"/>
  <c r="J37" i="2"/>
  <c r="G151" i="2"/>
  <c r="L135" i="2"/>
  <c r="M108" i="2"/>
  <c r="L84" i="2"/>
  <c r="C3" i="1"/>
  <c r="I128" i="2"/>
  <c r="L64" i="2"/>
  <c r="L12" i="2"/>
  <c r="H8" i="2"/>
  <c r="K179" i="2"/>
  <c r="J182" i="2"/>
  <c r="I95" i="2"/>
  <c r="E47" i="2"/>
  <c r="H46" i="2"/>
  <c r="E145" i="2"/>
  <c r="L59" i="2"/>
  <c r="E28" i="2"/>
  <c r="K79" i="2"/>
  <c r="L154" i="2"/>
  <c r="F58" i="2"/>
  <c r="M101" i="2"/>
  <c r="I74" i="2"/>
  <c r="E11" i="2"/>
  <c r="K185" i="2"/>
  <c r="N5" i="2"/>
  <c r="I135" i="2"/>
  <c r="L93" i="2"/>
  <c r="N85" i="2"/>
  <c r="H80" i="2"/>
  <c r="N148" i="2"/>
  <c r="L116" i="2"/>
  <c r="N80" i="2"/>
  <c r="I55" i="2"/>
  <c r="J175" i="2"/>
  <c r="F49" i="2"/>
  <c r="M158" i="2"/>
  <c r="M78" i="2"/>
  <c r="H97" i="2"/>
  <c r="C2" i="1"/>
  <c r="I121" i="2"/>
  <c r="G25" i="2"/>
  <c r="H17" i="2"/>
  <c r="K138" i="2"/>
  <c r="F38" i="2"/>
  <c r="F78" i="2"/>
  <c r="F12" i="2"/>
  <c r="L45" i="2"/>
  <c r="K153" i="2"/>
  <c r="J103" i="2"/>
  <c r="J139" i="2"/>
  <c r="K51" i="2"/>
  <c r="N118" i="2"/>
  <c r="G162" i="2"/>
  <c r="L185" i="2"/>
  <c r="G152" i="2"/>
  <c r="G148" i="2"/>
  <c r="L47" i="2"/>
  <c r="E101" i="2"/>
  <c r="I45" i="2"/>
  <c r="I16" i="2"/>
  <c r="K40" i="2"/>
  <c r="F156" i="2"/>
  <c r="N75" i="2"/>
  <c r="J31" i="2"/>
  <c r="L14" i="2"/>
  <c r="F154" i="2"/>
  <c r="G54" i="2"/>
  <c r="H110" i="2"/>
  <c r="E79" i="2"/>
  <c r="I146" i="2"/>
  <c r="G137" i="2"/>
  <c r="M5" i="2"/>
  <c r="E176" i="2"/>
  <c r="I53" i="2"/>
  <c r="J18" i="2"/>
  <c r="J104" i="2"/>
  <c r="F77" i="2"/>
  <c r="H183" i="2"/>
  <c r="K7" i="2"/>
  <c r="H101" i="2"/>
  <c r="E87" i="2"/>
  <c r="K113" i="2"/>
  <c r="K31" i="2"/>
  <c r="I132" i="2"/>
  <c r="J121" i="2"/>
  <c r="N68" i="2"/>
  <c r="E94" i="2"/>
  <c r="F178" i="2"/>
  <c r="K13" i="2"/>
  <c r="N76" i="2"/>
  <c r="G91" i="2"/>
  <c r="I133" i="2"/>
  <c r="F57" i="2"/>
  <c r="K122" i="2"/>
  <c r="H104" i="2"/>
  <c r="M50" i="2"/>
  <c r="M60" i="2"/>
  <c r="L121" i="2"/>
  <c r="G31" i="2"/>
  <c r="E31" i="2"/>
  <c r="L172" i="2"/>
  <c r="K90" i="2"/>
  <c r="M39" i="2"/>
  <c r="E143" i="2"/>
  <c r="M128" i="2"/>
  <c r="L101" i="2"/>
  <c r="H36" i="2"/>
  <c r="E114" i="2"/>
  <c r="I177" i="2"/>
  <c r="G184" i="2"/>
  <c r="E34" i="2"/>
  <c r="J70" i="2"/>
  <c r="F84" i="2"/>
  <c r="H176" i="2"/>
  <c r="E90" i="2"/>
  <c r="E4" i="2"/>
  <c r="I60" i="2"/>
  <c r="G146" i="2"/>
  <c r="M111" i="2"/>
  <c r="K180" i="2"/>
  <c r="K181" i="2"/>
  <c r="L24" i="2"/>
  <c r="F15" i="2"/>
  <c r="E150" i="2"/>
  <c r="G141" i="2"/>
  <c r="N23" i="2"/>
  <c r="M118" i="2"/>
  <c r="M2" i="2"/>
  <c r="K184" i="2"/>
  <c r="I91" i="2"/>
  <c r="F37" i="2"/>
  <c r="J122" i="2"/>
  <c r="L160" i="2"/>
  <c r="F22" i="2"/>
  <c r="F149" i="2"/>
  <c r="J71" i="2"/>
  <c r="L16" i="2"/>
  <c r="H103" i="2"/>
  <c r="L129" i="2"/>
  <c r="G145" i="2"/>
  <c r="M24" i="2"/>
  <c r="N34" i="2"/>
  <c r="I28" i="2"/>
  <c r="I152" i="2"/>
  <c r="N51" i="2"/>
  <c r="E23" i="2"/>
  <c r="E102" i="2"/>
  <c r="G13" i="2"/>
  <c r="J163" i="2"/>
  <c r="G93" i="2"/>
  <c r="E158" i="2"/>
  <c r="K176" i="2"/>
  <c r="M135" i="2"/>
  <c r="G167" i="2"/>
  <c r="G105" i="2"/>
  <c r="H41" i="2"/>
  <c r="H29" i="2"/>
  <c r="N46" i="2"/>
  <c r="N64" i="2"/>
  <c r="N150" i="2"/>
  <c r="F2" i="2"/>
  <c r="G88" i="2"/>
  <c r="F132" i="2"/>
  <c r="E45" i="2"/>
  <c r="L134" i="2"/>
  <c r="E142" i="2"/>
  <c r="M32" i="2"/>
  <c r="E133" i="2"/>
  <c r="F121" i="2"/>
  <c r="I51" i="2"/>
  <c r="L151" i="2"/>
  <c r="E3" i="1"/>
  <c r="N21" i="2"/>
  <c r="L131" i="2"/>
  <c r="J46" i="2"/>
  <c r="J10" i="2"/>
  <c r="F118" i="2"/>
  <c r="N35" i="2"/>
  <c r="I49" i="2"/>
  <c r="M104" i="2"/>
  <c r="N73" i="2"/>
  <c r="N157" i="2"/>
  <c r="I163" i="2"/>
  <c r="H51" i="2"/>
  <c r="N143" i="2"/>
  <c r="H37" i="2"/>
  <c r="E163" i="2"/>
  <c r="M127" i="2"/>
  <c r="E80" i="2"/>
  <c r="I54" i="2"/>
  <c r="L7" i="2"/>
  <c r="L96" i="2"/>
  <c r="K163" i="2"/>
  <c r="G52" i="2"/>
  <c r="K2" i="2"/>
  <c r="H141" i="2"/>
  <c r="K151" i="2"/>
  <c r="K68" i="2"/>
  <c r="K110" i="2"/>
  <c r="G147" i="2"/>
  <c r="F123" i="2"/>
  <c r="L39" i="2"/>
  <c r="G69" i="2"/>
  <c r="E46" i="2"/>
  <c r="I171" i="2"/>
  <c r="K103" i="2"/>
  <c r="N165" i="2"/>
  <c r="I37" i="2"/>
  <c r="J128" i="2"/>
  <c r="H105" i="2"/>
  <c r="I69" i="2"/>
  <c r="L72" i="2"/>
  <c r="J77" i="2"/>
  <c r="N58" i="2"/>
  <c r="J111" i="2"/>
  <c r="M151" i="2"/>
  <c r="N171" i="2"/>
  <c r="J93" i="2"/>
  <c r="M137" i="2"/>
  <c r="G109" i="2"/>
  <c r="F93" i="2"/>
  <c r="G2" i="2"/>
  <c r="L184" i="2"/>
  <c r="K183" i="2"/>
  <c r="G159" i="2"/>
  <c r="L120" i="2"/>
  <c r="F107" i="2"/>
  <c r="K65" i="2"/>
  <c r="F126" i="2"/>
  <c r="N66" i="2"/>
  <c r="G32" i="2"/>
  <c r="H185" i="2"/>
  <c r="J183" i="2"/>
  <c r="G166" i="2"/>
  <c r="H19" i="2"/>
  <c r="K95" i="2"/>
  <c r="N176" i="2"/>
  <c r="E67" i="2"/>
  <c r="M184" i="2"/>
  <c r="M28" i="2"/>
  <c r="G28" i="2"/>
  <c r="H2" i="2"/>
  <c r="M47" i="2"/>
  <c r="L41" i="2"/>
  <c r="J38" i="2"/>
  <c r="H112" i="2"/>
  <c r="J102" i="2"/>
  <c r="H172" i="2"/>
  <c r="H135" i="2"/>
  <c r="H77" i="2"/>
  <c r="H167" i="2"/>
  <c r="N86" i="2"/>
  <c r="L46" i="2"/>
  <c r="F117" i="2"/>
  <c r="L69" i="2"/>
  <c r="L85" i="2"/>
  <c r="J178" i="2"/>
  <c r="K24" i="2"/>
  <c r="N24" i="2"/>
  <c r="M148" i="2"/>
  <c r="J141" i="2"/>
  <c r="J115" i="2"/>
  <c r="K171" i="2"/>
  <c r="F160" i="2"/>
  <c r="I58" i="2"/>
  <c r="M61" i="2"/>
  <c r="M11" i="2"/>
  <c r="E151" i="2"/>
  <c r="H74" i="2"/>
  <c r="J51" i="2"/>
  <c r="E20" i="2"/>
  <c r="N42" i="2"/>
  <c r="G116" i="2"/>
  <c r="M33" i="2"/>
  <c r="G153" i="2"/>
  <c r="I179" i="2"/>
  <c r="H60" i="2"/>
  <c r="I10" i="2"/>
  <c r="I170" i="2"/>
  <c r="G126" i="2"/>
  <c r="N95" i="2"/>
  <c r="K11" i="2"/>
  <c r="L162" i="2"/>
  <c r="G169" i="2"/>
  <c r="G6" i="2"/>
  <c r="G66" i="2"/>
  <c r="B2" i="1"/>
  <c r="J140" i="2"/>
  <c r="L112" i="2"/>
  <c r="F157" i="2"/>
  <c r="I26" i="2"/>
  <c r="K3" i="1"/>
  <c r="I166" i="2"/>
  <c r="M99" i="2"/>
  <c r="G175" i="2"/>
  <c r="G19" i="2"/>
  <c r="H138" i="2"/>
  <c r="H38" i="2"/>
  <c r="K89" i="2"/>
  <c r="N113" i="2"/>
  <c r="I25" i="2"/>
  <c r="L22" i="2"/>
  <c r="F181" i="2"/>
  <c r="G158" i="2"/>
  <c r="J84" i="2"/>
  <c r="G103" i="2"/>
  <c r="K55" i="2"/>
  <c r="M146" i="2"/>
  <c r="E166" i="2"/>
  <c r="G111" i="2"/>
  <c r="J15" i="2"/>
  <c r="F114" i="2"/>
  <c r="H91" i="2"/>
  <c r="G58" i="2"/>
  <c r="N149" i="2"/>
  <c r="K46" i="2"/>
  <c r="K75" i="2"/>
  <c r="G100" i="2"/>
  <c r="M72" i="2"/>
  <c r="E122" i="2"/>
  <c r="M43" i="2"/>
  <c r="L142" i="2"/>
  <c r="E76" i="2"/>
  <c r="H113" i="2"/>
  <c r="M36" i="2"/>
  <c r="J165" i="2"/>
  <c r="E40" i="2"/>
  <c r="E24" i="2"/>
  <c r="I123" i="2"/>
  <c r="K97" i="2"/>
  <c r="E77" i="2"/>
  <c r="E186" i="2"/>
  <c r="E19" i="2"/>
  <c r="N79" i="2"/>
  <c r="J149" i="2"/>
  <c r="J40" i="2"/>
  <c r="H48" i="2"/>
  <c r="H88" i="2"/>
  <c r="N67" i="2"/>
  <c r="I66" i="2"/>
  <c r="N60" i="2"/>
  <c r="L35" i="2"/>
  <c r="G4" i="2"/>
  <c r="L54" i="2"/>
  <c r="M77" i="2"/>
  <c r="I109" i="2"/>
  <c r="M73" i="2"/>
  <c r="E5" i="2"/>
  <c r="F46" i="2"/>
  <c r="N69" i="2"/>
  <c r="H96" i="2"/>
  <c r="K128" i="2"/>
  <c r="M34" i="2"/>
  <c r="J177" i="2"/>
  <c r="J129" i="2"/>
  <c r="J55" i="2"/>
  <c r="L90" i="2"/>
  <c r="F108" i="2"/>
  <c r="M121" i="2"/>
  <c r="I117" i="2"/>
  <c r="L44" i="2"/>
  <c r="J21" i="2"/>
  <c r="E17" i="2"/>
  <c r="M64" i="2"/>
  <c r="I99" i="2"/>
  <c r="N87" i="2"/>
  <c r="J83" i="2"/>
  <c r="N15" i="2"/>
  <c r="M159" i="2"/>
  <c r="E58" i="2"/>
  <c r="G15" i="2"/>
  <c r="K14" i="2"/>
  <c r="J81" i="2"/>
  <c r="E144" i="2"/>
  <c r="M163" i="2"/>
  <c r="H140" i="2"/>
  <c r="H127" i="2"/>
  <c r="J110" i="2"/>
  <c r="F69" i="2"/>
  <c r="G50" i="2"/>
  <c r="H168" i="2"/>
  <c r="J9" i="2"/>
  <c r="F89" i="2"/>
  <c r="L144" i="2"/>
  <c r="J30" i="2"/>
  <c r="I82" i="2"/>
  <c r="H114" i="2"/>
  <c r="L65" i="2"/>
  <c r="J117" i="2"/>
  <c r="G37" i="2"/>
  <c r="H66" i="2"/>
  <c r="I3" i="2"/>
  <c r="L171" i="2"/>
  <c r="K165" i="2"/>
  <c r="L108" i="2"/>
  <c r="H94" i="2"/>
  <c r="G35" i="2"/>
  <c r="I115" i="2"/>
  <c r="H182" i="2"/>
  <c r="K102" i="2"/>
  <c r="H146" i="2"/>
  <c r="N83" i="2"/>
  <c r="J185" i="2"/>
  <c r="F151" i="2"/>
  <c r="J78" i="2"/>
  <c r="K140" i="2"/>
  <c r="I106" i="2"/>
  <c r="H12" i="2"/>
  <c r="K160" i="2"/>
  <c r="E88" i="2"/>
  <c r="J3" i="1"/>
  <c r="L182" i="2"/>
  <c r="M27" i="2"/>
  <c r="I3" i="1"/>
  <c r="N103" i="2"/>
  <c r="F152" i="2"/>
  <c r="H153" i="2"/>
  <c r="J172" i="2"/>
  <c r="K111" i="2"/>
  <c r="E36" i="2"/>
  <c r="M94" i="2"/>
  <c r="E75" i="2"/>
  <c r="I78" i="2"/>
  <c r="F130" i="2"/>
  <c r="H89" i="2"/>
  <c r="K170" i="2"/>
  <c r="M8" i="2"/>
  <c r="G57" i="2"/>
  <c r="E30" i="2"/>
  <c r="J118" i="2"/>
  <c r="G142" i="2"/>
  <c r="F106" i="2"/>
  <c r="F72" i="2"/>
  <c r="M138" i="2"/>
  <c r="J8" i="2"/>
  <c r="G138" i="2"/>
  <c r="E140" i="2"/>
  <c r="I46" i="2"/>
  <c r="H16" i="2"/>
  <c r="G45" i="2"/>
  <c r="L81" i="2"/>
  <c r="H142" i="2"/>
  <c r="E98" i="2"/>
  <c r="K38" i="2"/>
  <c r="N179" i="2"/>
  <c r="E129" i="2"/>
  <c r="F103" i="2"/>
  <c r="N78" i="2"/>
  <c r="E109" i="2"/>
  <c r="M41" i="2"/>
  <c r="K145" i="2"/>
  <c r="K91" i="2"/>
  <c r="M12" i="2"/>
  <c r="F80" i="2"/>
  <c r="N156" i="2"/>
  <c r="H28" i="2"/>
  <c r="G23" i="2"/>
  <c r="F143" i="2"/>
  <c r="I57" i="2"/>
  <c r="E104" i="2"/>
  <c r="I40" i="2"/>
  <c r="G68" i="2"/>
  <c r="I178" i="2"/>
  <c r="L127" i="2"/>
  <c r="I42" i="2"/>
  <c r="J54" i="2"/>
  <c r="K36" i="2"/>
  <c r="E52" i="2"/>
  <c r="K158" i="2"/>
  <c r="E91" i="2"/>
  <c r="E123" i="2"/>
  <c r="N155" i="2"/>
  <c r="L167" i="2"/>
  <c r="N137" i="2"/>
  <c r="N28" i="2"/>
  <c r="M106" i="2"/>
  <c r="K104" i="2"/>
  <c r="J27" i="2"/>
  <c r="L9" i="2"/>
  <c r="E60" i="2"/>
  <c r="M112" i="2"/>
  <c r="I89" i="2"/>
  <c r="K116" i="2"/>
  <c r="J4" i="2"/>
  <c r="N146" i="2"/>
  <c r="J133" i="2"/>
  <c r="E164" i="2"/>
  <c r="K152" i="2"/>
  <c r="K21" i="2"/>
  <c r="H3" i="2"/>
  <c r="G29" i="2"/>
  <c r="J99" i="2"/>
  <c r="F138" i="2"/>
  <c r="E149" i="2"/>
  <c r="M139" i="2"/>
  <c r="F116" i="2"/>
  <c r="G182" i="2"/>
  <c r="H107" i="2"/>
  <c r="J12" i="2"/>
  <c r="F36" i="2"/>
  <c r="F176" i="2"/>
  <c r="N104" i="2"/>
  <c r="H159" i="2"/>
  <c r="K129" i="2"/>
  <c r="L37" i="2"/>
  <c r="G115" i="2"/>
  <c r="I9" i="2"/>
  <c r="E15" i="2"/>
  <c r="H122" i="2"/>
  <c r="F48" i="2"/>
  <c r="K118" i="2"/>
  <c r="L102" i="2"/>
  <c r="N111" i="2"/>
  <c r="F82" i="2"/>
  <c r="M100" i="2"/>
  <c r="F129" i="2"/>
  <c r="E168" i="2"/>
  <c r="E132" i="2"/>
  <c r="I126" i="2"/>
  <c r="M166" i="2"/>
  <c r="M37" i="2"/>
  <c r="H26" i="2"/>
  <c r="H45" i="2"/>
  <c r="G102" i="2"/>
  <c r="G9" i="2"/>
  <c r="I35" i="2"/>
  <c r="G86" i="2"/>
  <c r="M176" i="2"/>
  <c r="M25" i="2"/>
  <c r="E117" i="2"/>
  <c r="H171" i="2"/>
  <c r="L48" i="2"/>
  <c r="H178" i="2"/>
  <c r="H4" i="2"/>
  <c r="M22" i="2"/>
  <c r="N65" i="2"/>
  <c r="E126" i="2"/>
  <c r="E66" i="2"/>
  <c r="M4" i="2"/>
  <c r="N139" i="2"/>
  <c r="M49" i="2"/>
  <c r="G140" i="2"/>
  <c r="E141" i="2"/>
  <c r="I136" i="2"/>
  <c r="I105" i="2"/>
  <c r="I140" i="2"/>
  <c r="M67" i="2"/>
  <c r="L165" i="2"/>
  <c r="L170" i="2"/>
  <c r="G80" i="2"/>
  <c r="J86" i="2"/>
  <c r="G82" i="2"/>
  <c r="H130" i="2"/>
  <c r="E21" i="2"/>
  <c r="M155" i="2"/>
  <c r="M179" i="2"/>
  <c r="M132" i="2"/>
  <c r="E115" i="2"/>
  <c r="F112" i="2"/>
  <c r="L11" i="2"/>
  <c r="H42" i="2"/>
  <c r="I31" i="2"/>
  <c r="L79" i="2"/>
  <c r="N166" i="2"/>
  <c r="L36" i="2"/>
  <c r="G38" i="2"/>
  <c r="E82" i="2"/>
  <c r="L159" i="2"/>
  <c r="E89" i="2"/>
  <c r="J105" i="2"/>
  <c r="I185" i="2"/>
  <c r="E26" i="2"/>
  <c r="L149" i="2"/>
  <c r="N161" i="2"/>
  <c r="M93" i="2"/>
  <c r="N54" i="2"/>
  <c r="L53" i="2"/>
  <c r="L23" i="2"/>
  <c r="J148" i="2"/>
  <c r="K168" i="2"/>
  <c r="M98" i="2"/>
  <c r="N168" i="2"/>
  <c r="I88" i="2"/>
  <c r="K73" i="2"/>
  <c r="D2" i="1"/>
  <c r="M65" i="2"/>
  <c r="F102" i="2"/>
  <c r="E137" i="2"/>
  <c r="N71" i="2"/>
  <c r="I108" i="2"/>
  <c r="N107" i="2"/>
  <c r="M115" i="2"/>
  <c r="G170" i="2"/>
  <c r="E127" i="2"/>
  <c r="N180" i="2"/>
  <c r="F104" i="2"/>
  <c r="K20" i="2"/>
  <c r="F73" i="2"/>
  <c r="H111" i="2"/>
  <c r="J33" i="2"/>
  <c r="K182" i="2"/>
  <c r="N117" i="2"/>
  <c r="M177" i="2"/>
  <c r="I138" i="2"/>
  <c r="L25" i="2"/>
  <c r="E135" i="2"/>
  <c r="M21" i="2"/>
  <c r="H58" i="2"/>
  <c r="J57" i="2"/>
  <c r="E2" i="1"/>
  <c r="F94" i="2"/>
  <c r="G55" i="2"/>
  <c r="E136" i="2"/>
  <c r="E25" i="2"/>
  <c r="N145" i="2"/>
  <c r="K9" i="2"/>
  <c r="E8" i="2"/>
  <c r="E61" i="2"/>
  <c r="J98" i="2"/>
  <c r="L50" i="2"/>
  <c r="E55" i="2"/>
  <c r="M42" i="2"/>
  <c r="M81" i="2"/>
  <c r="E41" i="2"/>
  <c r="I101" i="2"/>
  <c r="G168" i="2"/>
  <c r="H179" i="2"/>
  <c r="F153" i="2"/>
  <c r="H47" i="2"/>
  <c r="J146" i="2"/>
  <c r="H70" i="2"/>
  <c r="E72" i="2"/>
  <c r="J145" i="2"/>
  <c r="N110" i="2"/>
  <c r="J56" i="2"/>
  <c r="F110" i="2"/>
  <c r="F175" i="2"/>
  <c r="M9" i="2"/>
  <c r="H143" i="2"/>
  <c r="M185" i="2"/>
  <c r="L20" i="2"/>
  <c r="K61" i="2"/>
  <c r="L89" i="2"/>
  <c r="N8" i="2"/>
  <c r="E9" i="2"/>
  <c r="K10" i="2"/>
  <c r="G157" i="2"/>
  <c r="I167" i="2"/>
  <c r="K37" i="2"/>
  <c r="G110" i="2"/>
  <c r="H50" i="2"/>
  <c r="N140" i="2"/>
  <c r="I30" i="2"/>
  <c r="F11" i="2"/>
  <c r="I102" i="2"/>
  <c r="K77" i="2"/>
  <c r="K117" i="2"/>
  <c r="E177" i="2"/>
  <c r="L128" i="2"/>
  <c r="G75" i="2"/>
  <c r="M38" i="2"/>
  <c r="E128" i="2"/>
  <c r="G161" i="2"/>
  <c r="M48" i="2"/>
  <c r="G83" i="2"/>
  <c r="K2" i="1"/>
  <c r="G8" i="2"/>
  <c r="J74" i="2"/>
  <c r="N92" i="2"/>
  <c r="G89" i="2"/>
  <c r="N181" i="2"/>
  <c r="J171" i="2"/>
  <c r="H83" i="2"/>
  <c r="K107" i="2"/>
  <c r="I114" i="2"/>
  <c r="E116" i="2"/>
  <c r="J137" i="2"/>
  <c r="M26" i="2"/>
  <c r="I107" i="2"/>
  <c r="L140" i="2"/>
  <c r="H71" i="2"/>
  <c r="G61" i="2"/>
  <c r="M172" i="2"/>
  <c r="H128" i="2"/>
  <c r="I160" i="2"/>
  <c r="F61" i="2"/>
  <c r="K98" i="2"/>
  <c r="F7" i="2"/>
  <c r="E64" i="2"/>
  <c r="M70" i="2"/>
  <c r="L153" i="2"/>
  <c r="F88" i="2"/>
  <c r="K35" i="2"/>
  <c r="G132" i="2"/>
  <c r="M10" i="2"/>
  <c r="G33" i="2"/>
  <c r="I143" i="2"/>
  <c r="L156" i="2"/>
  <c r="L157" i="2"/>
  <c r="K83" i="2"/>
  <c r="H154" i="2"/>
  <c r="N178" i="2"/>
  <c r="J142" i="2"/>
  <c r="E179" i="2"/>
  <c r="L34" i="2"/>
  <c r="N52" i="2"/>
  <c r="L158" i="2"/>
  <c r="G135" i="2"/>
  <c r="F74" i="2"/>
  <c r="F158" i="2"/>
  <c r="K34" i="2"/>
  <c r="J119" i="2"/>
  <c r="K80" i="2"/>
  <c r="N158" i="2"/>
  <c r="H108" i="2"/>
  <c r="M14" i="2"/>
  <c r="M29" i="2"/>
  <c r="N123" i="2"/>
  <c r="N152" i="2"/>
  <c r="G119" i="2"/>
  <c r="H165" i="2"/>
  <c r="L18" i="2"/>
  <c r="J176" i="2"/>
  <c r="H119" i="2"/>
  <c r="M131" i="2"/>
  <c r="M40" i="2"/>
  <c r="G36" i="2"/>
  <c r="F139" i="2"/>
  <c r="N185" i="2"/>
  <c r="J24" i="2"/>
  <c r="N36" i="2"/>
  <c r="F125" i="2"/>
  <c r="H39" i="2"/>
  <c r="L105" i="2"/>
  <c r="J39" i="2"/>
  <c r="L88" i="2"/>
  <c r="G171" i="2"/>
  <c r="L4" i="2"/>
  <c r="K177" i="2"/>
  <c r="E43" i="2"/>
  <c r="H72" i="2"/>
  <c r="H73" i="2"/>
  <c r="M87" i="2"/>
  <c r="K6" i="2"/>
  <c r="J127" i="2"/>
  <c r="J36" i="2"/>
  <c r="E71" i="2"/>
  <c r="K28" i="2"/>
  <c r="K82" i="2"/>
  <c r="H44" i="2"/>
  <c r="E33" i="2"/>
  <c r="I164" i="2"/>
  <c r="N119" i="2"/>
  <c r="K92" i="2"/>
  <c r="F13" i="2"/>
  <c r="L136" i="2"/>
  <c r="L10" i="2"/>
  <c r="J154" i="2"/>
  <c r="E159" i="2"/>
  <c r="F137" i="2"/>
  <c r="N25" i="2"/>
  <c r="I72" i="2"/>
  <c r="I154" i="2"/>
  <c r="M103" i="2"/>
  <c r="E180" i="2"/>
  <c r="N19" i="2"/>
  <c r="E38" i="2"/>
  <c r="K125" i="2"/>
  <c r="J109" i="2"/>
  <c r="K148" i="2"/>
  <c r="I17" i="2"/>
  <c r="G39" i="2"/>
  <c r="N70" i="2"/>
  <c r="E37" i="2"/>
  <c r="G112" i="2"/>
  <c r="H87" i="2"/>
  <c r="G118" i="2"/>
  <c r="I100" i="2"/>
  <c r="M110" i="2"/>
  <c r="I147" i="2"/>
  <c r="L179" i="2"/>
  <c r="F47" i="2"/>
  <c r="H23" i="2"/>
  <c r="L66" i="2"/>
  <c r="G98" i="2"/>
  <c r="H170" i="2"/>
  <c r="H18" i="2"/>
  <c r="M35" i="2"/>
  <c r="G104" i="2"/>
  <c r="K147" i="2"/>
  <c r="L57" i="2"/>
  <c r="M117" i="2"/>
  <c r="E16" i="2"/>
  <c r="L164" i="2"/>
  <c r="J132" i="2"/>
  <c r="M92" i="2"/>
  <c r="J43" i="2"/>
  <c r="K8" i="2"/>
  <c r="I7" i="2"/>
  <c r="L49" i="2"/>
  <c r="N122" i="2"/>
  <c r="E148" i="2"/>
  <c r="E49" i="2"/>
  <c r="L168" i="2"/>
  <c r="I145" i="2"/>
  <c r="I169" i="2"/>
  <c r="M79" i="2"/>
  <c r="H25" i="2"/>
  <c r="K71" i="2"/>
  <c r="H181" i="2"/>
  <c r="K115" i="2"/>
  <c r="E3" i="2"/>
  <c r="M105" i="2"/>
  <c r="J160" i="2"/>
  <c r="L71" i="2"/>
  <c r="G47" i="2"/>
  <c r="F25" i="2"/>
  <c r="N121" i="2"/>
  <c r="E121" i="2"/>
  <c r="M126" i="2"/>
  <c r="E73" i="2"/>
  <c r="G70" i="2"/>
  <c r="I113" i="2"/>
  <c r="I29" i="2"/>
  <c r="L83" i="2"/>
  <c r="J52" i="2"/>
  <c r="E97" i="2"/>
  <c r="L60" i="2"/>
  <c r="J112" i="2"/>
  <c r="J75" i="2"/>
  <c r="H10" i="2"/>
  <c r="L143" i="2"/>
  <c r="E172" i="2"/>
  <c r="I12" i="2"/>
  <c r="G76" i="2"/>
  <c r="I67" i="2"/>
  <c r="M129" i="2"/>
  <c r="G81" i="2"/>
  <c r="G134" i="2"/>
  <c r="L130" i="2"/>
  <c r="M186" i="2"/>
  <c r="L5" i="2"/>
  <c r="K4" i="2"/>
  <c r="K3" i="2"/>
  <c r="D3" i="1"/>
  <c r="G106" i="2"/>
  <c r="K106" i="2"/>
  <c r="H43" i="2"/>
  <c r="E57" i="2"/>
  <c r="K105" i="2"/>
  <c r="J3" i="2"/>
  <c r="E93" i="2"/>
  <c r="F185" i="2"/>
  <c r="M154" i="2"/>
  <c r="L103" i="2"/>
  <c r="K29" i="2"/>
  <c r="N16" i="2"/>
  <c r="L176" i="2"/>
  <c r="K114" i="2"/>
  <c r="N162" i="2"/>
  <c r="K131" i="2"/>
  <c r="H52" i="2"/>
  <c r="I148" i="2"/>
  <c r="K87" i="2"/>
  <c r="J11" i="2"/>
  <c r="M54" i="2"/>
  <c r="I6" i="2"/>
  <c r="H57" i="2"/>
  <c r="E99" i="2"/>
  <c r="I22" i="2"/>
  <c r="E70" i="2"/>
  <c r="I48" i="2"/>
  <c r="G150" i="2"/>
  <c r="F171" i="2"/>
  <c r="N41" i="2"/>
  <c r="G120" i="2"/>
  <c r="G128" i="2"/>
  <c r="H65" i="2"/>
  <c r="K49" i="2"/>
  <c r="M19" i="2"/>
  <c r="E106" i="2"/>
  <c r="I168" i="2"/>
  <c r="F18" i="2"/>
  <c r="I14" i="2"/>
  <c r="G186" i="2"/>
  <c r="I41" i="2"/>
  <c r="G30" i="2"/>
  <c r="N151" i="2"/>
  <c r="I77" i="2"/>
  <c r="F127" i="2"/>
  <c r="H95" i="2"/>
  <c r="N99" i="2"/>
  <c r="F135" i="2"/>
  <c r="J96" i="2"/>
  <c r="M7" i="2"/>
  <c r="M31" i="2"/>
  <c r="N125" i="2"/>
  <c r="J114" i="2"/>
  <c r="N182" i="2"/>
  <c r="I34" i="2"/>
  <c r="J153" i="2"/>
  <c r="F91" i="2"/>
  <c r="F23" i="3" l="1"/>
  <c r="D26" i="3"/>
  <c r="H6" i="1" a="1"/>
  <c r="H6" i="1" s="1"/>
  <c r="F24" i="3"/>
  <c r="E26" i="3"/>
  <c r="B5" i="1" a="1"/>
  <c r="B5" i="1" s="1"/>
  <c r="F15" i="3"/>
  <c r="F25" i="3"/>
  <c r="E25" i="3"/>
  <c r="F27" i="3"/>
  <c r="F19" i="3"/>
  <c r="E21" i="3"/>
  <c r="D16" i="3"/>
  <c r="J5" i="1" a="1"/>
  <c r="J5" i="1" s="1"/>
  <c r="E15" i="3"/>
  <c r="F17" i="3"/>
  <c r="D7" i="1" a="1"/>
  <c r="D7" i="1" s="1"/>
  <c r="E18" i="3"/>
  <c r="D4" i="1" a="1"/>
  <c r="D4" i="1" s="1"/>
  <c r="H4" i="1" a="1"/>
  <c r="H4" i="1" s="1"/>
  <c r="E29" i="3"/>
  <c r="D15" i="3"/>
  <c r="E19" i="3"/>
  <c r="J4" i="1" a="1"/>
  <c r="J4" i="1" s="1"/>
  <c r="F20" i="3"/>
  <c r="F16" i="3"/>
  <c r="E27" i="3"/>
  <c r="B6" i="1" a="1"/>
  <c r="B6" i="1" s="1"/>
  <c r="D6" i="1" a="1"/>
  <c r="D6" i="1" s="1"/>
  <c r="D28" i="3"/>
  <c r="E23" i="3"/>
  <c r="D23" i="3"/>
  <c r="D22" i="3"/>
  <c r="B4" i="1" a="1"/>
  <c r="B4" i="1" s="1"/>
  <c r="D21" i="3"/>
  <c r="E20" i="3"/>
  <c r="E22" i="3"/>
  <c r="D18" i="3"/>
  <c r="D20" i="3"/>
  <c r="E28" i="3"/>
  <c r="F22" i="3"/>
  <c r="E17" i="3"/>
  <c r="F5" i="1" a="1"/>
  <c r="F5" i="1" s="1"/>
  <c r="D25" i="3"/>
  <c r="B7" i="1"/>
  <c r="F21" i="3"/>
  <c r="H7" i="1" a="1"/>
  <c r="H7" i="1" s="1"/>
  <c r="F18" i="3"/>
  <c r="F4" i="1" a="1"/>
  <c r="F4" i="1" s="1"/>
  <c r="J6" i="1" a="1"/>
  <c r="J6" i="1" s="1"/>
  <c r="J7" i="1" a="1"/>
  <c r="J7" i="1" s="1"/>
  <c r="D29" i="3"/>
  <c r="D17" i="3"/>
  <c r="D5" i="1" a="1"/>
  <c r="D5" i="1" s="1"/>
  <c r="F29" i="3"/>
  <c r="H5" i="1" a="1"/>
  <c r="H5" i="1" s="1"/>
  <c r="F28" i="3"/>
  <c r="F6" i="1" a="1"/>
  <c r="F6" i="1" s="1"/>
  <c r="F26" i="3"/>
  <c r="E16" i="3"/>
  <c r="F7" i="1" a="1"/>
  <c r="F7" i="1" s="1"/>
  <c r="D19" i="3"/>
  <c r="D24" i="3"/>
  <c r="E24" i="3"/>
  <c r="D27" i="3"/>
  <c r="F28" i="2"/>
  <c r="C5" i="1" a="1"/>
  <c r="I4" i="1"/>
  <c r="K4" i="1"/>
  <c r="F19" i="2"/>
  <c r="F27" i="2"/>
  <c r="G5" i="1"/>
  <c r="I7" i="1"/>
  <c r="K7" i="1"/>
  <c r="I6" i="1"/>
  <c r="K5" i="1" a="1"/>
  <c r="E7" i="1"/>
  <c r="F6" i="2"/>
  <c r="C6" i="1"/>
  <c r="C4" i="1" a="1"/>
  <c r="F42" i="2"/>
  <c r="I5" i="1" a="1"/>
  <c r="F31" i="2"/>
  <c r="F50" i="2"/>
  <c r="E6" i="1"/>
  <c r="F30" i="2"/>
  <c r="F51" i="2"/>
  <c r="C7" i="1"/>
  <c r="G4" i="1"/>
  <c r="G7" i="1"/>
  <c r="F40" i="2"/>
  <c r="F55" i="2"/>
  <c r="E4" i="1"/>
  <c r="F54" i="2"/>
  <c r="F39" i="2"/>
  <c r="F52" i="2"/>
  <c r="K6" i="1"/>
  <c r="E5" i="1"/>
  <c r="G6" i="1"/>
  <c r="I5" i="1" l="1"/>
  <c r="C4" i="1"/>
  <c r="K5" i="1"/>
  <c r="C5" i="1"/>
</calcChain>
</file>

<file path=xl/sharedStrings.xml><?xml version="1.0" encoding="utf-8"?>
<sst xmlns="http://schemas.openxmlformats.org/spreadsheetml/2006/main" count="212" uniqueCount="26">
  <si>
    <t>ROOT</t>
  </si>
  <si>
    <t>RANDOM</t>
  </si>
  <si>
    <t>NOOP</t>
  </si>
  <si>
    <t>STRAIGHT LINE</t>
  </si>
  <si>
    <t>CONSENSUS</t>
  </si>
  <si>
    <t>MEAN DETERMINIZATION</t>
  </si>
  <si>
    <t>reservoirs -&gt;</t>
  </si>
  <si>
    <t>PERFORMANCE VS LOOKAHEAD (+BEST)</t>
  </si>
  <si>
    <t>PERFORMANCE VS TIME (+BEST)</t>
  </si>
  <si>
    <t>PERFORMANCE VS #FUTURES (+BEST)</t>
  </si>
  <si>
    <t>ALG</t>
  </si>
  <si>
    <t>LOOKAHEAD</t>
  </si>
  <si>
    <t>TIME</t>
  </si>
  <si>
    <t>NUMFUTURE</t>
  </si>
  <si>
    <t>ALL_ACTIONS</t>
  </si>
  <si>
    <t>reservoir_10_0.5_2_15_ALL_ACTIONS_SAMPLE</t>
  </si>
  <si>
    <t>ROOT_MEAN</t>
  </si>
  <si>
    <t>STRAIGHT LINE PLAN</t>
  </si>
  <si>
    <t>HOP</t>
  </si>
  <si>
    <t>L=1</t>
  </si>
  <si>
    <t>L=4</t>
  </si>
  <si>
    <t>L=9</t>
  </si>
  <si>
    <t>Straight Line</t>
  </si>
  <si>
    <t>Consensus</t>
  </si>
  <si>
    <t>F = 5</t>
  </si>
  <si>
    <t>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</si>
</sst>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Performance</a:t>
            </a:r>
            <a:r>
              <a:rPr lang="en-US" baseline="0"/>
              <a:t> vs. Reservoirs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ROOT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331.22314261694709</c:v>
                  </c:pt>
                  <c:pt idx="2">
                    <c:v>424.82393808654552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plus>
            <c:minus>
              <c:numRef>
                <c:f>(Sheet1!$C$4,Sheet1!$E$4,Sheet1!$G$4,Sheet1!$I$4,Sheet1!$K$4)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331.22314261694709</c:v>
                  </c:pt>
                  <c:pt idx="2">
                    <c:v>424.82393808654552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(Sheet1!$B$4,Sheet1!$D$4,Sheet1!$F$4,Sheet1!$H$4,Sheet1!$J$4)</c:f>
              <c:numCache>
                <c:formatCode>General</c:formatCode>
                <c:ptCount val="5"/>
                <c:pt idx="0">
                  <c:v>0</c:v>
                </c:pt>
                <c:pt idx="1">
                  <c:v>-151004.78483646669</c:v>
                </c:pt>
                <c:pt idx="2">
                  <c:v>-226035.00308889986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2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1540.3828499442234</c:v>
                  </c:pt>
                  <c:pt idx="2">
                    <c:v>1068.8191265013593</c:v>
                  </c:pt>
                  <c:pt idx="3">
                    <c:v>1022.1855558961531</c:v>
                  </c:pt>
                  <c:pt idx="4">
                    <c:v>1572.7339981239572</c:v>
                  </c:pt>
                </c:numCache>
              </c:numRef>
            </c:plus>
            <c:minus>
              <c:numRef>
                <c:f>(Sheet1!$C$5,Sheet1!$E$5,Sheet1!$G$5,Sheet1!$I$5,Sheet1!$K$5)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1540.3828499442234</c:v>
                  </c:pt>
                  <c:pt idx="2">
                    <c:v>1068.8191265013593</c:v>
                  </c:pt>
                  <c:pt idx="3">
                    <c:v>1022.1855558961531</c:v>
                  </c:pt>
                  <c:pt idx="4">
                    <c:v>1572.7339981239572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(Sheet1!$B$5,Sheet1!$D$5,Sheet1!$F$5,Sheet1!$H$5,Sheet1!$J$5)</c:f>
              <c:numCache>
                <c:formatCode>0.0000</c:formatCode>
                <c:ptCount val="5"/>
                <c:pt idx="0">
                  <c:v>0</c:v>
                </c:pt>
                <c:pt idx="1">
                  <c:v>-153286.71304893334</c:v>
                </c:pt>
                <c:pt idx="2">
                  <c:v>-227932.24678416669</c:v>
                </c:pt>
                <c:pt idx="3">
                  <c:v>-303372.45221636642</c:v>
                </c:pt>
                <c:pt idx="4">
                  <c:v>-383207.67715169961</c:v>
                </c:pt>
              </c:numCache>
            </c:numRef>
          </c:val>
        </c:ser>
        <c:ser>
          <c:idx val="3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1011.4446417536426</c:v>
                  </c:pt>
                  <c:pt idx="2">
                    <c:v>1551.4989419693959</c:v>
                  </c:pt>
                  <c:pt idx="3">
                    <c:v>1450.4726333482045</c:v>
                  </c:pt>
                  <c:pt idx="4">
                    <c:v>6491.5669504265343</c:v>
                  </c:pt>
                </c:numCache>
              </c:numRef>
            </c:plus>
            <c:minus>
              <c:numRef>
                <c:f>(Sheet1!$C$6,Sheet1!$E$6,Sheet1!$G$6,Sheet1!$I$6,Sheet1!$K$6)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1011.4446417536426</c:v>
                  </c:pt>
                  <c:pt idx="2">
                    <c:v>1551.4989419693959</c:v>
                  </c:pt>
                  <c:pt idx="3">
                    <c:v>1450.4726333482045</c:v>
                  </c:pt>
                  <c:pt idx="4">
                    <c:v>6491.5669504265343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(Sheet1!$B$6,Sheet1!$D$6,Sheet1!$F$6,Sheet1!$H$6,Sheet1!$J$6)</c:f>
              <c:numCache>
                <c:formatCode>0.0000</c:formatCode>
                <c:ptCount val="5"/>
                <c:pt idx="0">
                  <c:v>0</c:v>
                </c:pt>
                <c:pt idx="1">
                  <c:v>-154479.67325916651</c:v>
                </c:pt>
                <c:pt idx="2">
                  <c:v>-231107.5087570998</c:v>
                </c:pt>
                <c:pt idx="3">
                  <c:v>-304924.71780873288</c:v>
                </c:pt>
                <c:pt idx="4">
                  <c:v>-385520.4935253333</c:v>
                </c:pt>
              </c:numCache>
            </c:numRef>
          </c:val>
        </c:ser>
        <c:ser>
          <c:idx val="4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805.80560200807531</c:v>
                  </c:pt>
                  <c:pt idx="2">
                    <c:v>1071.7638702089453</c:v>
                  </c:pt>
                  <c:pt idx="3">
                    <c:v>1124.0477006826211</c:v>
                  </c:pt>
                  <c:pt idx="4">
                    <c:v>1655.1433948252795</c:v>
                  </c:pt>
                </c:numCache>
              </c:numRef>
            </c:plus>
            <c:minus>
              <c:numRef>
                <c:f>(Sheet1!$C$7,Sheet1!$E$7,Sheet1!$G$7,Sheet1!$I$7,Sheet1!$K$7)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805.80560200807531</c:v>
                  </c:pt>
                  <c:pt idx="2">
                    <c:v>1071.7638702089453</c:v>
                  </c:pt>
                  <c:pt idx="3">
                    <c:v>1124.0477006826211</c:v>
                  </c:pt>
                  <c:pt idx="4">
                    <c:v>1655.1433948252795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(Sheet1!$B$7,Sheet1!$D$7,Sheet1!$F$7,Sheet1!$H$7,Sheet1!$J$7)</c:f>
              <c:numCache>
                <c:formatCode>0.0000</c:formatCode>
                <c:ptCount val="5"/>
                <c:pt idx="0">
                  <c:v>#N/A</c:v>
                </c:pt>
                <c:pt idx="1">
                  <c:v>-153204.55133199989</c:v>
                </c:pt>
                <c:pt idx="2">
                  <c:v>-231317.32739898053</c:v>
                </c:pt>
                <c:pt idx="3">
                  <c:v>-303580.59441856609</c:v>
                </c:pt>
                <c:pt idx="4">
                  <c:v>-381345.3049581995</c:v>
                </c:pt>
              </c:numCache>
            </c:numRef>
          </c:val>
        </c:ser>
        <c:ser>
          <c:idx val="5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#N/A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-607296.86834944983</c:v>
                </c:pt>
              </c:numCache>
            </c:numRef>
          </c:val>
        </c:ser>
        <c:ser>
          <c:idx val="0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minus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#N/A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299272"/>
        <c:axId val="466303584"/>
      </c:barChart>
      <c:catAx>
        <c:axId val="466299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Reservoirs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high"/>
        <c:crossAx val="466303584"/>
        <c:crosses val="autoZero"/>
        <c:auto val="1"/>
        <c:lblAlgn val="ctr"/>
        <c:lblOffset val="100"/>
        <c:noMultiLvlLbl val="0"/>
      </c:catAx>
      <c:valAx>
        <c:axId val="466303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Accumulated Reward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6299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Reservoir Control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HOP</c:v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331.22314261694709</c:v>
                  </c:pt>
                  <c:pt idx="2">
                    <c:v>838.67820589280166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plus>
            <c:minus>
              <c:numRef>
                <c:f>(raw!$F$24,raw!$H$24,raw!$J$24,raw!$L$24,raw!$N$24)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331.22314261694709</c:v>
                  </c:pt>
                  <c:pt idx="2">
                    <c:v>838.67820589280166</c:v>
                  </c:pt>
                  <c:pt idx="3">
                    <c:v>713.01950409074811</c:v>
                  </c:pt>
                  <c:pt idx="4">
                    <c:v>742.03817087210814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(raw!$E$24,raw!$G$24,raw!$I$24,raw!$K$24,raw!$M$24)</c:f>
              <c:numCache>
                <c:formatCode>General</c:formatCode>
                <c:ptCount val="5"/>
                <c:pt idx="0">
                  <c:v>#N/A</c:v>
                </c:pt>
                <c:pt idx="1">
                  <c:v>-151004.78483646669</c:v>
                </c:pt>
                <c:pt idx="2">
                  <c:v>-227135.92624956652</c:v>
                </c:pt>
                <c:pt idx="3">
                  <c:v>-302371.24586553272</c:v>
                </c:pt>
                <c:pt idx="4">
                  <c:v>-376902.28740049922</c:v>
                </c:pt>
              </c:numCache>
            </c:numRef>
          </c:val>
        </c:ser>
        <c:ser>
          <c:idx val="3"/>
          <c:order val="1"/>
          <c:tx>
            <c:strRef>
              <c:f>Sheet1!$A$5</c:f>
              <c:strCache>
                <c:ptCount val="1"/>
                <c:pt idx="0">
                  <c:v>STRAIGHT LINE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1339.2904010681068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(raw!$F$86,raw!$H$86,raw!$J$86,raw!$L$86,raw!$N$86)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1339.2904010681068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(raw!$E$86,raw!$G$86,raw!$I$86,raw!$K$86,raw!$M$86)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-229348.97434053311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4"/>
          <c:order val="2"/>
          <c:tx>
            <c:strRef>
              <c:f>Sheet1!$A$6</c:f>
              <c:strCache>
                <c:ptCount val="1"/>
                <c:pt idx="0">
                  <c:v>CONSENSUS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4775.8070975943856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plus>
            <c:minus>
              <c:numRef>
                <c:f>(raw!$F$135,raw!$H$135,raw!$J$135,raw!$L$135,raw!$N$135)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#N/A</c:v>
                  </c:pt>
                  <c:pt idx="2">
                    <c:v>4775.8070975943856</c:v>
                  </c:pt>
                  <c:pt idx="3">
                    <c:v>#N/A</c:v>
                  </c:pt>
                  <c:pt idx="4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(raw!$E$135,raw!$G$135,raw!$I$135,raw!$K$135,raw!$M$135)</c:f>
              <c:numCache>
                <c:formatCode>General</c:formatCode>
                <c:ptCount val="5"/>
                <c:pt idx="0">
                  <c:v>#N/A</c:v>
                </c:pt>
                <c:pt idx="1">
                  <c:v>#N/A</c:v>
                </c:pt>
                <c:pt idx="2">
                  <c:v>-260734.40222013328</c:v>
                </c:pt>
                <c:pt idx="3">
                  <c:v>#N/A</c:v>
                </c:pt>
                <c:pt idx="4">
                  <c:v>#N/A</c:v>
                </c:pt>
              </c:numCache>
            </c:numRef>
          </c:val>
        </c:ser>
        <c:ser>
          <c:idx val="5"/>
          <c:order val="3"/>
          <c:tx>
            <c:strRef>
              <c:f>Sheet1!$A$7</c:f>
              <c:strCache>
                <c:ptCount val="1"/>
                <c:pt idx="0">
                  <c:v>MEAN DETERMINIZATION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1446.5655300878138</c:v>
                  </c:pt>
                  <c:pt idx="2">
                    <c:v>2096.0807463679826</c:v>
                  </c:pt>
                  <c:pt idx="3">
                    <c:v>1616.6550729646024</c:v>
                  </c:pt>
                  <c:pt idx="4">
                    <c:v>2113.2504216067587</c:v>
                  </c:pt>
                </c:numCache>
              </c:numRef>
            </c:plus>
            <c:minus>
              <c:numRef>
                <c:f>(raw!$F$185,raw!$H$185,raw!$J$185,raw!$L$185,raw!$N$185)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1446.5655300878138</c:v>
                  </c:pt>
                  <c:pt idx="2">
                    <c:v>2096.0807463679826</c:v>
                  </c:pt>
                  <c:pt idx="3">
                    <c:v>1616.6550729646024</c:v>
                  </c:pt>
                  <c:pt idx="4">
                    <c:v>2113.2504216067587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val>
            <c:numRef>
              <c:f>(raw!$E$185,raw!$G$185,raw!$I$185,raw!$K$185,raw!$M$185)</c:f>
              <c:numCache>
                <c:formatCode>General</c:formatCode>
                <c:ptCount val="5"/>
                <c:pt idx="0">
                  <c:v>#N/A</c:v>
                </c:pt>
                <c:pt idx="1">
                  <c:v>-157120.03041009995</c:v>
                </c:pt>
                <c:pt idx="2">
                  <c:v>-231820.20982006646</c:v>
                </c:pt>
                <c:pt idx="3">
                  <c:v>-304675.48072336626</c:v>
                </c:pt>
                <c:pt idx="4">
                  <c:v>-382543.71589863283</c:v>
                </c:pt>
              </c:numCache>
            </c:numRef>
          </c:val>
        </c:ser>
        <c:ser>
          <c:idx val="1"/>
          <c:order val="4"/>
          <c:tx>
            <c:strRef>
              <c:f>Sheet1!$A$3</c:f>
              <c:strCache>
                <c:ptCount val="1"/>
                <c:pt idx="0">
                  <c:v>NOOP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plus>
            <c:minus>
              <c:numRef>
                <c:f>(Sheet1!$C$3,Sheet1!$E$3,Sheet1!$G$3,Sheet1!$I$3,Sheet1!$K$3)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13498.908938073535</c:v>
                  </c:pt>
                  <c:pt idx="2">
                    <c:v>13293.925853681589</c:v>
                  </c:pt>
                  <c:pt idx="3">
                    <c:v>13000.107852977551</c:v>
                  </c:pt>
                  <c:pt idx="4">
                    <c:v>15526.350933541273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(Sheet1!$B$3,Sheet1!$D$3,Sheet1!$F$3,Sheet1!$H$3,Sheet1!$J$3)</c:f>
              <c:numCache>
                <c:formatCode>0.00</c:formatCode>
                <c:ptCount val="5"/>
                <c:pt idx="0" formatCode="0.000">
                  <c:v>#N/A</c:v>
                </c:pt>
                <c:pt idx="1">
                  <c:v>-371066.35316334968</c:v>
                </c:pt>
                <c:pt idx="2">
                  <c:v>-437732.43098749971</c:v>
                </c:pt>
                <c:pt idx="3">
                  <c:v>-525400.91213949979</c:v>
                </c:pt>
                <c:pt idx="4">
                  <c:v>-607296.86834944983</c:v>
                </c:pt>
              </c:numCache>
            </c:numRef>
          </c:val>
        </c:ser>
        <c:ser>
          <c:idx val="2"/>
          <c:order val="5"/>
          <c:tx>
            <c:strRef>
              <c:f>Sheet1!$A$2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plus>
            <c:minus>
              <c:numRef>
                <c:f>(Sheet1!$C$2,Sheet1!$E$2,Sheet1!$G$2,Sheet1!$I$2,Sheet1!$K$2)</c:f>
                <c:numCache>
                  <c:formatCode>General</c:formatCode>
                  <c:ptCount val="5"/>
                  <c:pt idx="0">
                    <c:v>#N/A</c:v>
                  </c:pt>
                  <c:pt idx="1">
                    <c:v>16500.131416962129</c:v>
                  </c:pt>
                  <c:pt idx="2">
                    <c:v>18638.401338375748</c:v>
                  </c:pt>
                  <c:pt idx="3">
                    <c:v>21874.728599622264</c:v>
                  </c:pt>
                  <c:pt idx="4">
                    <c:v>21094.660496211582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0000"/>
                </a:solidFill>
                <a:round/>
              </a:ln>
              <a:effectLst/>
            </c:spPr>
          </c:errBars>
          <c:cat>
            <c:numRef>
              <c:f>(Sheet1!$B$1,Sheet1!$D$1,Sheet1!$F$1,Sheet1!$H$1,Sheet1!$J$1)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(Sheet1!$B$2,Sheet1!$D$2,Sheet1!$F$2,Sheet1!$H$2,Sheet1!$J$2)</c:f>
              <c:numCache>
                <c:formatCode>0.00</c:formatCode>
                <c:ptCount val="5"/>
                <c:pt idx="0" formatCode="General">
                  <c:v>#N/A</c:v>
                </c:pt>
                <c:pt idx="1">
                  <c:v>-640683.5398220839</c:v>
                </c:pt>
                <c:pt idx="2">
                  <c:v>-793622.46569497674</c:v>
                </c:pt>
                <c:pt idx="3">
                  <c:v>-941814.03215179872</c:v>
                </c:pt>
                <c:pt idx="4">
                  <c:v>-1087830.8501382796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6298880"/>
        <c:axId val="466299664"/>
      </c:barChart>
      <c:catAx>
        <c:axId val="466298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</a:t>
                </a:r>
                <a:r>
                  <a:rPr lang="en-US" b="1" baseline="0"/>
                  <a:t> of Reservoirs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99664"/>
        <c:crosses val="autoZero"/>
        <c:auto val="1"/>
        <c:lblAlgn val="ctr"/>
        <c:lblOffset val="100"/>
        <c:noMultiLvlLbl val="0"/>
      </c:catAx>
      <c:valAx>
        <c:axId val="466299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Accumulated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9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Reservoirs</a:t>
            </a:r>
            <a:r>
              <a:rPr lang="en-US" baseline="0"/>
              <a:t> : Performance vs Lookahead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vs_lookahead!$D$31</c:f>
              <c:strCache>
                <c:ptCount val="1"/>
                <c:pt idx="0">
                  <c:v>L=1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vs_lookahead!$D$32:$D$46</c:f>
              <c:numCache>
                <c:formatCode>General</c:formatCode>
                <c:ptCount val="15"/>
                <c:pt idx="0">
                  <c:v>-707811.19175023271</c:v>
                </c:pt>
                <c:pt idx="1">
                  <c:v>-154634.03764569978</c:v>
                </c:pt>
                <c:pt idx="2">
                  <c:v>-232403.21034536647</c:v>
                </c:pt>
                <c:pt idx="3">
                  <c:v>-305331.83041136654</c:v>
                </c:pt>
                <c:pt idx="4">
                  <c:v>-380435.87396523316</c:v>
                </c:pt>
                <c:pt idx="5">
                  <c:v>-710054.40741833299</c:v>
                </c:pt>
                <c:pt idx="6">
                  <c:v>-155895.68625479986</c:v>
                </c:pt>
                <c:pt idx="7">
                  <c:v>-231149.70072646654</c:v>
                </c:pt>
                <c:pt idx="8">
                  <c:v>-305102.12682239962</c:v>
                </c:pt>
                <c:pt idx="9">
                  <c:v>#N/A</c:v>
                </c:pt>
                <c:pt idx="10">
                  <c:v>-714376.77399009967</c:v>
                </c:pt>
                <c:pt idx="11">
                  <c:v>#N/A</c:v>
                </c:pt>
                <c:pt idx="12">
                  <c:v>-231875.1708684332</c:v>
                </c:pt>
                <c:pt idx="13">
                  <c:v>#N/A</c:v>
                </c:pt>
                <c:pt idx="14">
                  <c:v>-380280.0739385999</c:v>
                </c:pt>
              </c:numCache>
            </c:numRef>
          </c:val>
        </c:ser>
        <c:ser>
          <c:idx val="1"/>
          <c:order val="1"/>
          <c:tx>
            <c:strRef>
              <c:f>vs_lookahead!$E$31</c:f>
              <c:strCache>
                <c:ptCount val="1"/>
                <c:pt idx="0">
                  <c:v>L=4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vs_lookahead!$E$32:$E$46</c:f>
              <c:numCache>
                <c:formatCode>General</c:formatCode>
                <c:ptCount val="15"/>
                <c:pt idx="0">
                  <c:v>-708426.35977360001</c:v>
                </c:pt>
                <c:pt idx="1">
                  <c:v>-150967.35654949996</c:v>
                </c:pt>
                <c:pt idx="2">
                  <c:v>-226887.3043884332</c:v>
                </c:pt>
                <c:pt idx="3">
                  <c:v>-302371.24586553272</c:v>
                </c:pt>
                <c:pt idx="4">
                  <c:v>-376902.28740049922</c:v>
                </c:pt>
                <c:pt idx="5">
                  <c:v>-724079.68476471654</c:v>
                </c:pt>
                <c:pt idx="6">
                  <c:v>-155600.90736036652</c:v>
                </c:pt>
                <c:pt idx="7">
                  <c:v>-229348.97434053311</c:v>
                </c:pt>
                <c:pt idx="8">
                  <c:v>-304498.7101304995</c:v>
                </c:pt>
                <c:pt idx="9">
                  <c:v>#N/A</c:v>
                </c:pt>
                <c:pt idx="10">
                  <c:v>-743403.19166289992</c:v>
                </c:pt>
                <c:pt idx="11">
                  <c:v>-178291.13138956661</c:v>
                </c:pt>
                <c:pt idx="12">
                  <c:v>-260555.24446754984</c:v>
                </c:pt>
                <c:pt idx="13">
                  <c:v>-324786.42054246593</c:v>
                </c:pt>
                <c:pt idx="14">
                  <c:v>#N/A</c:v>
                </c:pt>
              </c:numCache>
            </c:numRef>
          </c:val>
        </c:ser>
        <c:ser>
          <c:idx val="2"/>
          <c:order val="2"/>
          <c:tx>
            <c:strRef>
              <c:f>vs_lookahead!$F$31</c:f>
              <c:strCache>
                <c:ptCount val="1"/>
                <c:pt idx="0">
                  <c:v>L=9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vs_lookahead!$B$32:$C$46</c:f>
              <c:multiLvlStrCache>
                <c:ptCount val="15"/>
                <c:lvl>
                  <c:pt idx="0">
                    <c:v>10</c:v>
                  </c:pt>
                  <c:pt idx="1">
                    <c:v>20</c:v>
                  </c:pt>
                  <c:pt idx="2">
                    <c:v>30</c:v>
                  </c:pt>
                  <c:pt idx="3">
                    <c:v>40</c:v>
                  </c:pt>
                  <c:pt idx="4">
                    <c:v>50</c:v>
                  </c:pt>
                  <c:pt idx="5">
                    <c:v>10</c:v>
                  </c:pt>
                  <c:pt idx="6">
                    <c:v>20</c:v>
                  </c:pt>
                  <c:pt idx="7">
                    <c:v>30</c:v>
                  </c:pt>
                  <c:pt idx="8">
                    <c:v>40</c:v>
                  </c:pt>
                  <c:pt idx="9">
                    <c:v>50</c:v>
                  </c:pt>
                  <c:pt idx="10">
                    <c:v>10</c:v>
                  </c:pt>
                  <c:pt idx="11">
                    <c:v>20</c:v>
                  </c:pt>
                  <c:pt idx="12">
                    <c:v>30</c:v>
                  </c:pt>
                  <c:pt idx="13">
                    <c:v>40</c:v>
                  </c:pt>
                  <c:pt idx="14">
                    <c:v>50</c:v>
                  </c:pt>
                </c:lvl>
                <c:lvl>
                  <c:pt idx="0">
                    <c:v>HOP</c:v>
                  </c:pt>
                  <c:pt idx="5">
                    <c:v>Straight Line</c:v>
                  </c:pt>
                  <c:pt idx="10">
                    <c:v>Consensus</c:v>
                  </c:pt>
                </c:lvl>
              </c:multiLvlStrCache>
            </c:multiLvlStrRef>
          </c:cat>
          <c:val>
            <c:numRef>
              <c:f>vs_lookahead!$F$32:$F$46</c:f>
              <c:numCache>
                <c:formatCode>General</c:formatCode>
                <c:ptCount val="15"/>
                <c:pt idx="0">
                  <c:v>-740969.70362759952</c:v>
                </c:pt>
                <c:pt idx="1">
                  <c:v>-192549.72860203317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-730924.02649516624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-826315.28215753217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405688"/>
        <c:axId val="474397456"/>
      </c:barChart>
      <c:catAx>
        <c:axId val="474405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397456"/>
        <c:crosses val="autoZero"/>
        <c:auto val="1"/>
        <c:lblAlgn val="ctr"/>
        <c:lblOffset val="100"/>
        <c:noMultiLvlLbl val="0"/>
      </c:catAx>
      <c:valAx>
        <c:axId val="4743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Reward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0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66675</xdr:rowOff>
    </xdr:from>
    <xdr:to>
      <xdr:col>22</xdr:col>
      <xdr:colOff>276224</xdr:colOff>
      <xdr:row>17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19051</xdr:rowOff>
    </xdr:from>
    <xdr:to>
      <xdr:col>14</xdr:col>
      <xdr:colOff>152400</xdr:colOff>
      <xdr:row>19</xdr:row>
      <xdr:rowOff>80963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278423</xdr:colOff>
      <xdr:row>30</xdr:row>
      <xdr:rowOff>134081</xdr:rowOff>
    </xdr:from>
    <xdr:to>
      <xdr:col>12</xdr:col>
      <xdr:colOff>117231</xdr:colOff>
      <xdr:row>45</xdr:row>
      <xdr:rowOff>19781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ervoir_mdp/reservoi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oir"/>
    </sheetNames>
    <sheetDataSet>
      <sheetData sheetId="0">
        <row r="1">
          <cell r="A1" t="str">
            <v>reservoir_10</v>
          </cell>
        </row>
        <row r="3">
          <cell r="A3" t="str">
            <v>reservoir_20_0.25_10_1_ALL_ACTIONS_SAMPLE</v>
          </cell>
        </row>
        <row r="5">
          <cell r="A5" t="str">
            <v>reservoir_20_0.25_10_1_ROOT_MEAN</v>
          </cell>
        </row>
        <row r="7">
          <cell r="A7" t="str">
            <v>reservoir_20_0.25_10_5_CONSENSUS_SAMPLE</v>
          </cell>
        </row>
        <row r="9">
          <cell r="A9" t="str">
            <v>reservoir_20_0.25_2_1_ROOT_MEAN</v>
          </cell>
        </row>
        <row r="11">
          <cell r="A11" t="str">
            <v>reservoir_20_0.25_2_10_ALL_ACTIONS_SAMPLE</v>
          </cell>
        </row>
        <row r="13">
          <cell r="A13" t="str">
            <v>reservoir_20_0.25_2_10_CONSENSUS_SAMPLE</v>
          </cell>
        </row>
        <row r="15">
          <cell r="A15" t="str">
            <v>reservoir_20_0.25_2_10_ROOT_SAMPLE</v>
          </cell>
        </row>
        <row r="17">
          <cell r="A17" t="str">
            <v>reservoir_20_0.25_2_15_CONSENSUS_SAMPLE</v>
          </cell>
        </row>
        <row r="19">
          <cell r="A19" t="str">
            <v>reservoir_20_0.25_2_30_ALL_ACTIONS_SAMPLE</v>
          </cell>
        </row>
        <row r="21">
          <cell r="A21" t="str">
            <v>reservoir_20_0.25_2_30_CONSENSUS_SAMPLE</v>
          </cell>
        </row>
        <row r="23">
          <cell r="A23" t="str">
            <v>reservoir_20_0.25_2_5_ALL_ACTIONS_SAMPLE</v>
          </cell>
        </row>
        <row r="25">
          <cell r="A25" t="str">
            <v>reservoir_20_0.25_2_5_CONSENSUS_SAMPLE</v>
          </cell>
        </row>
        <row r="27">
          <cell r="A27" t="str">
            <v>reservoir_20_0.25_2_5_ROOT_SAMPLE</v>
          </cell>
        </row>
        <row r="29">
          <cell r="A29" t="str">
            <v>reservoir_20_0.25_5_1_ROOT_MEAN</v>
          </cell>
        </row>
        <row r="31">
          <cell r="A31" t="str">
            <v>reservoir_20_0.25_5_10_ALL_ACTIONS_SAMPLE</v>
          </cell>
        </row>
        <row r="33">
          <cell r="A33" t="str">
            <v>reservoir_20_0.25_5_10_CONSENSUS_SAMPLE</v>
          </cell>
        </row>
        <row r="35">
          <cell r="A35" t="str">
            <v>reservoir_20_0.25_5_10_ROOT_SAMPLE</v>
          </cell>
        </row>
        <row r="37">
          <cell r="A37" t="str">
            <v>reservoir_20_0.25_5_15_CONSENSUS_SAMPLE</v>
          </cell>
        </row>
        <row r="39">
          <cell r="A39" t="str">
            <v>reservoir_20_0.25_5_5_ALL_ACTIONS_SAMPLE</v>
          </cell>
        </row>
        <row r="41">
          <cell r="A41" t="str">
            <v>reservoir_20_0.25_5_5_CONSENSUS_SAMPLE</v>
          </cell>
        </row>
        <row r="43">
          <cell r="A43" t="str">
            <v>reservoir_20_0.25_5_5_ROOT_SAMPLE</v>
          </cell>
        </row>
        <row r="45">
          <cell r="A45" t="str">
            <v>reservoir_20_0.5_10_1_ROOT_MEAN</v>
          </cell>
        </row>
        <row r="47">
          <cell r="A47" t="str">
            <v>reservoir_20_0.5_2_1_ROOT_MEAN</v>
          </cell>
        </row>
        <row r="49">
          <cell r="A49" t="str">
            <v>reservoir_20_0.5_2_10_ALL_ACTIONS_SAMPLE</v>
          </cell>
        </row>
        <row r="51">
          <cell r="A51" t="str">
            <v>reservoir_20_0.5_2_10_CONSENSUS_SAMPLE</v>
          </cell>
        </row>
        <row r="53">
          <cell r="A53" t="str">
            <v>reservoir_20_0.5_2_10_ROOT_SAMPLE</v>
          </cell>
        </row>
        <row r="55">
          <cell r="A55" t="str">
            <v>reservoir_20_0.5_2_5_CONSENSUS_SAMPLE</v>
          </cell>
        </row>
        <row r="57">
          <cell r="A57" t="str">
            <v>reservoir_20_0.5_5_1_ROOT_MEAN</v>
          </cell>
        </row>
        <row r="59">
          <cell r="A59" t="str">
            <v>reservoir_20_0.5_5_10_ALL_ACTIONS_SAMPLE</v>
          </cell>
        </row>
        <row r="61">
          <cell r="A61" t="str">
            <v>reservoir_20_0.5_5_10_CONSENSUS_SAMPLE</v>
          </cell>
        </row>
        <row r="63">
          <cell r="A63" t="str">
            <v>reservoir_20_0.5_5_10_ROOT_SAMPLE</v>
          </cell>
        </row>
        <row r="65">
          <cell r="A65" t="str">
            <v>reservoir_20_0.5_5_5_ALL_ACTIONS_SAMPLE</v>
          </cell>
        </row>
        <row r="67">
          <cell r="A67" t="str">
            <v>reservoir_20_0.5_5_5_CONSENSUS_SAMPLE</v>
          </cell>
        </row>
        <row r="69">
          <cell r="A69" t="str">
            <v>reservoir_20_0.5_5_5_ROOT_SAMPLE</v>
          </cell>
        </row>
        <row r="71">
          <cell r="A71" t="str">
            <v>reservoir_20_1_10_1_ROOT_MEAN</v>
          </cell>
        </row>
        <row r="73">
          <cell r="A73" t="str">
            <v>reservoir_20_1_2_1_ROOT_MEAN</v>
          </cell>
        </row>
        <row r="75">
          <cell r="A75" t="str">
            <v>reservoir_20_1_2_10_ALL_ACTIONS_SAMPLE</v>
          </cell>
        </row>
        <row r="77">
          <cell r="A77" t="str">
            <v>reservoir_20_1_2_10_CONSENSUS_SAMPLE</v>
          </cell>
        </row>
        <row r="79">
          <cell r="A79" t="str">
            <v>reservoir_20_1_2_10_ROOT_SAMPLE</v>
          </cell>
        </row>
        <row r="81">
          <cell r="A81" t="str">
            <v>reservoir_20_1_2_5_ALL_ACTIONS_SAMPLE</v>
          </cell>
        </row>
        <row r="83">
          <cell r="A83" t="str">
            <v>reservoir_20_1_2_5_CONSENSUS_SAMPLE</v>
          </cell>
        </row>
        <row r="85">
          <cell r="A85" t="str">
            <v>reservoir_20_1_2_5_ROOT_SAMPLE</v>
          </cell>
        </row>
        <row r="87">
          <cell r="A87" t="str">
            <v>reservoir_20_1_5_1_ROOT_MEAN</v>
          </cell>
        </row>
        <row r="89">
          <cell r="A89" t="str">
            <v>reservoir_20_1_5_10_ALL_ACTIONS_SAMPLE</v>
          </cell>
        </row>
        <row r="91">
          <cell r="A91" t="str">
            <v>reservoir_20_1_5_10_CONSENSUS_SAMPLE</v>
          </cell>
        </row>
        <row r="93">
          <cell r="A93" t="str">
            <v>reservoir_20_1_5_5_ALL_ACTIONS_SAMPLE</v>
          </cell>
        </row>
        <row r="95">
          <cell r="A95" t="str">
            <v>reservoir_20_1_5_5_ROOT_SAMPLE</v>
          </cell>
        </row>
        <row r="97">
          <cell r="A97" t="str">
            <v>reservoir_20_2_10_1_ROOT_MEAN</v>
          </cell>
        </row>
        <row r="99">
          <cell r="A99" t="str">
            <v>reservoir_20_2_2_1_ROOT_MEAN</v>
          </cell>
        </row>
        <row r="101">
          <cell r="A101" t="str">
            <v>reservoir_20_2_2_10_ROOT_SAMPLE</v>
          </cell>
        </row>
        <row r="103">
          <cell r="A103" t="str">
            <v>reservoir_20_2_2_5_ROOT_SAMPLE</v>
          </cell>
        </row>
        <row r="105">
          <cell r="A105" t="str">
            <v>reservoir_20_2_5_1_ROOT_MEAN</v>
          </cell>
        </row>
        <row r="107">
          <cell r="A107" t="str">
            <v>reservoir_20_2_5_5_ROOT_SAMPLE</v>
          </cell>
        </row>
        <row r="109">
          <cell r="A109" t="str">
            <v>reservoir_20_noop_noop</v>
          </cell>
        </row>
        <row r="111">
          <cell r="A111" t="str">
            <v>reservoir_20_random_random</v>
          </cell>
        </row>
        <row r="113">
          <cell r="A113" t="str">
            <v>reservoir_30_0.25_10_1_ROOT_MEAN</v>
          </cell>
        </row>
        <row r="115">
          <cell r="A115" t="str">
            <v>reservoir_30_0.25_2_1_ROOT_MEAN</v>
          </cell>
        </row>
        <row r="117">
          <cell r="A117" t="str">
            <v>reservoir_30_0.25_2_10_ALL_ACTIONS_SAMPLE</v>
          </cell>
        </row>
        <row r="119">
          <cell r="A119" t="str">
            <v>reservoir_30_0.25_2_10_CONSENSUS_SAMPLE</v>
          </cell>
        </row>
        <row r="121">
          <cell r="A121" t="str">
            <v>reservoir_30_0.25_2_10_ROOT_SAMPLE</v>
          </cell>
        </row>
        <row r="123">
          <cell r="A123" t="str">
            <v>reservoir_30_0.25_2_5_ALL_ACTIONS_SAMPLE</v>
          </cell>
        </row>
        <row r="125">
          <cell r="A125" t="str">
            <v>reservoir_30_0.25_2_5_CONSENSUS_SAMPLE</v>
          </cell>
        </row>
        <row r="127">
          <cell r="A127" t="str">
            <v>reservoir_30_0.25_5_1_ROOT_MEAN</v>
          </cell>
        </row>
        <row r="129">
          <cell r="A129" t="str">
            <v>reservoir_30_0.25_5_10_ALL_ACTIONS_SAMPLE</v>
          </cell>
        </row>
        <row r="131">
          <cell r="A131" t="str">
            <v>reservoir_30_0.25_5_10_CONSENSUS_SAMPLE</v>
          </cell>
        </row>
        <row r="133">
          <cell r="A133" t="str">
            <v>reservoir_30_0.25_5_10_ROOT_SAMPLE</v>
          </cell>
        </row>
        <row r="135">
          <cell r="A135" t="str">
            <v>reservoir_30_0.25_5_5_ALL_ACTIONS_SAMPLE</v>
          </cell>
        </row>
        <row r="137">
          <cell r="A137" t="str">
            <v>reservoir_30_0.25_5_5_CONSENSUS_SAMPLE</v>
          </cell>
        </row>
        <row r="139">
          <cell r="A139" t="str">
            <v>reservoir_30_0.25_5_5_ROOT_SAMPLE</v>
          </cell>
        </row>
        <row r="141">
          <cell r="A141" t="str">
            <v>reservoir_30_0.5_10_1_ROOT_MEAN</v>
          </cell>
        </row>
        <row r="143">
          <cell r="A143" t="str">
            <v>reservoir_30_0.5_2_1_ROOT_MEAN</v>
          </cell>
        </row>
        <row r="145">
          <cell r="A145" t="str">
            <v>reservoir_30_0.5_2_10_ALL_ACTIONS_SAMPLE</v>
          </cell>
        </row>
        <row r="147">
          <cell r="A147" t="str">
            <v>reservoir_30_0.5_2_10_CONSENSUS_SAMPLE</v>
          </cell>
        </row>
        <row r="149">
          <cell r="A149" t="str">
            <v>reservoir_30_0.5_2_10_ROOT_SAMPLE</v>
          </cell>
        </row>
        <row r="151">
          <cell r="A151" t="str">
            <v>reservoir_30_0.5_2_5_ALL_ACTIONS_SAMPLE</v>
          </cell>
        </row>
        <row r="153">
          <cell r="A153" t="str">
            <v>reservoir_30_0.5_2_5_CONSENSUS_SAMPLE</v>
          </cell>
        </row>
        <row r="155">
          <cell r="A155" t="str">
            <v>reservoir_30_0.5_5_1_ROOT_MEAN</v>
          </cell>
        </row>
        <row r="157">
          <cell r="A157" t="str">
            <v>reservoir_30_0.5_5_10_ALL_ACTIONS_SAMPLE</v>
          </cell>
        </row>
        <row r="159">
          <cell r="A159" t="str">
            <v>reservoir_30_0.5_5_10_CONSENSUS_SAMPLE</v>
          </cell>
        </row>
        <row r="161">
          <cell r="A161" t="str">
            <v>reservoir_30_0.5_5_5_ALL_ACTIONS_SAMPLE</v>
          </cell>
        </row>
        <row r="163">
          <cell r="A163" t="str">
            <v>reservoir_30_0.5_5_5_CONSENSUS_SAMPLE</v>
          </cell>
        </row>
        <row r="165">
          <cell r="A165" t="str">
            <v>reservoir_30_0.5_5_5_ROOT_SAMPLE</v>
          </cell>
        </row>
        <row r="167">
          <cell r="A167" t="str">
            <v>reservoir_30_1_10_1_ROOT_MEAN</v>
          </cell>
        </row>
        <row r="169">
          <cell r="A169" t="str">
            <v>reservoir_30_1_2_1_ROOT_MEAN</v>
          </cell>
        </row>
        <row r="171">
          <cell r="A171" t="str">
            <v>reservoir_30_1_2_10_ALL_ACTIONS_SAMPLE</v>
          </cell>
        </row>
        <row r="173">
          <cell r="A173" t="str">
            <v>reservoir_30_1_2_10_CONSENSUS_SAMPLE</v>
          </cell>
        </row>
        <row r="175">
          <cell r="A175" t="str">
            <v>reservoir_30_1_2_5_ALL_ACTIONS_SAMPLE</v>
          </cell>
        </row>
        <row r="177">
          <cell r="A177" t="str">
            <v>reservoir_30_1_2_5_CONSENSUS_SAMPLE</v>
          </cell>
        </row>
        <row r="179">
          <cell r="A179" t="str">
            <v>reservoir_30_1_2_5_ROOT_SAMPLE</v>
          </cell>
        </row>
        <row r="181">
          <cell r="A181" t="str">
            <v>reservoir_30_1_5_1_ROOT_MEAN</v>
          </cell>
        </row>
        <row r="183">
          <cell r="A183" t="str">
            <v>reservoir_30_1_5_10_ALL_ACTIONS_SAMPLE</v>
          </cell>
        </row>
        <row r="185">
          <cell r="A185" t="str">
            <v>reservoir_30_1_5_10_CONSENSUS_SAMPLE</v>
          </cell>
        </row>
        <row r="187">
          <cell r="A187" t="str">
            <v>reservoir_30_1_5_10_ROOT_SAMPLE</v>
          </cell>
        </row>
        <row r="189">
          <cell r="A189" t="str">
            <v>reservoir_30_1_5_5_ALL_ACTIONS_SAMPLE</v>
          </cell>
        </row>
        <row r="191">
          <cell r="A191" t="str">
            <v>reservoir_30_1_5_5_CONSENSUS_SAMPLE</v>
          </cell>
        </row>
        <row r="193">
          <cell r="A193" t="str">
            <v>reservoir_30_1_5_5_ROOT_SAMPLE</v>
          </cell>
        </row>
        <row r="195">
          <cell r="A195" t="str">
            <v>reservoir_30_2_10_1_ROOT_MEAN</v>
          </cell>
        </row>
        <row r="197">
          <cell r="A197" t="str">
            <v>reservoir_30_2_2_1_ROOT_MEAN</v>
          </cell>
        </row>
        <row r="199">
          <cell r="A199" t="str">
            <v>reservoir_30_2_2_10_ALL_ACTIONS_SAMPLE</v>
          </cell>
        </row>
        <row r="201">
          <cell r="A201" t="str">
            <v>reservoir_30_2_2_10_CONSENSUS_SAMPLE</v>
          </cell>
        </row>
        <row r="203">
          <cell r="A203" t="str">
            <v>reservoir_30_2_2_10_ROOT_SAMPLE</v>
          </cell>
        </row>
        <row r="205">
          <cell r="A205" t="str">
            <v>reservoir_30_2_2_5_ALL_ACTIONS_SAMPLE</v>
          </cell>
        </row>
        <row r="207">
          <cell r="A207" t="str">
            <v>reservoir_30_2_2_5_CONSENSUS_SAMPLE</v>
          </cell>
        </row>
        <row r="209">
          <cell r="A209" t="str">
            <v>reservoir_30_2_2_5_ROOT_SAMPLE</v>
          </cell>
        </row>
        <row r="211">
          <cell r="A211" t="str">
            <v>reservoir_30_2_5_1_ROOT_MEAN</v>
          </cell>
        </row>
        <row r="213">
          <cell r="A213" t="str">
            <v>reservoir_30_2_5_10_ROOT_SAMPLE</v>
          </cell>
        </row>
        <row r="215">
          <cell r="A215" t="str">
            <v>reservoir_30_2_5_5_ALL_ACTIONS_SAMPLE</v>
          </cell>
        </row>
        <row r="217">
          <cell r="A217" t="str">
            <v>reservoir_30_2_5_5_CONSENSUS_SAMPLE</v>
          </cell>
        </row>
        <row r="219">
          <cell r="A219" t="str">
            <v>reservoir_30_2_5_5_ROOT_SAMPLE</v>
          </cell>
        </row>
        <row r="221">
          <cell r="A221" t="str">
            <v>reservoir_30_noop_noop</v>
          </cell>
        </row>
        <row r="223">
          <cell r="A223" t="str">
            <v>reservoir_30_random_random</v>
          </cell>
        </row>
        <row r="225">
          <cell r="A225" t="str">
            <v>reservoir_40_0.25_10_1_ROOT_MEAN</v>
          </cell>
        </row>
        <row r="227">
          <cell r="A227" t="str">
            <v>reservoir_40_0.25_2_1_ROOT_MEAN</v>
          </cell>
        </row>
        <row r="229">
          <cell r="A229" t="str">
            <v>reservoir_40_0.25_2_10_ALL_ACTIONS_SAMPLE</v>
          </cell>
        </row>
        <row r="231">
          <cell r="A231" t="str">
            <v>reservoir_40_0.25_2_10_CONSENSUS_SAMPLE</v>
          </cell>
        </row>
        <row r="233">
          <cell r="A233" t="str">
            <v>reservoir_40_0.25_2_10_ROOT_SAMPLE</v>
          </cell>
        </row>
        <row r="235">
          <cell r="A235" t="str">
            <v>reservoir_40_0.25_2_5_ALL_ACTIONS_SAMPLE</v>
          </cell>
        </row>
        <row r="237">
          <cell r="A237" t="str">
            <v>reservoir_40_0.25_2_5_CONSENSUS_SAMPLE</v>
          </cell>
        </row>
        <row r="239">
          <cell r="A239" t="str">
            <v>reservoir_40_0.25_2_5_ROOT_SAMPLE</v>
          </cell>
        </row>
        <row r="241">
          <cell r="A241" t="str">
            <v>reservoir_40_0.25_5_1_ROOT_MEAN</v>
          </cell>
        </row>
        <row r="243">
          <cell r="A243" t="str">
            <v>reservoir_40_0.25_5_10_ROOT_SAMPLE</v>
          </cell>
        </row>
        <row r="245">
          <cell r="A245" t="str">
            <v>reservoir_40_0.25_5_5_ALL_ACTIONS_SAMPLE</v>
          </cell>
        </row>
        <row r="247">
          <cell r="A247" t="str">
            <v>reservoir_40_0.25_5_5_ROOT_SAMPLE</v>
          </cell>
        </row>
        <row r="249">
          <cell r="A249" t="str">
            <v>reservoir_40_0.5_10_1_ROOT_MEAN</v>
          </cell>
        </row>
        <row r="251">
          <cell r="A251" t="str">
            <v>reservoir_40_0.5_2_1_ROOT_MEAN</v>
          </cell>
        </row>
        <row r="253">
          <cell r="A253" t="str">
            <v>reservoir_40_0.5_2_10_ALL_ACTIONS_SAMPLE</v>
          </cell>
        </row>
        <row r="255">
          <cell r="A255" t="str">
            <v>reservoir_40_0.5_2_10_CONSENSUS_SAMPLE</v>
          </cell>
        </row>
        <row r="257">
          <cell r="A257" t="str">
            <v>reservoir_40_0.5_2_10_ROOT_SAMPLE</v>
          </cell>
        </row>
        <row r="259">
          <cell r="A259" t="str">
            <v>reservoir_40_0.5_2_5_ALL_ACTIONS_SAMPLE</v>
          </cell>
        </row>
        <row r="261">
          <cell r="A261" t="str">
            <v>reservoir_40_0.5_2_5_CONSENSUS_SAMPLE</v>
          </cell>
        </row>
        <row r="263">
          <cell r="A263" t="str">
            <v>reservoir_40_0.5_2_5_ROOT_SAMPLE</v>
          </cell>
        </row>
        <row r="265">
          <cell r="A265" t="str">
            <v>reservoir_40_0.5_5_1_ROOT_MEAN</v>
          </cell>
        </row>
        <row r="267">
          <cell r="A267" t="str">
            <v>reservoir_40_0.5_5_10_ROOT_SAMPLE</v>
          </cell>
        </row>
        <row r="269">
          <cell r="A269" t="str">
            <v>reservoir_40_0.5_5_5_CONSENSUS_SAMPLE</v>
          </cell>
        </row>
        <row r="271">
          <cell r="A271" t="str">
            <v>reservoir_40_0.5_5_5_ROOT_SAMPLE</v>
          </cell>
        </row>
        <row r="273">
          <cell r="A273" t="str">
            <v>reservoir_40_1_10_1_ROOT_MEAN</v>
          </cell>
        </row>
        <row r="275">
          <cell r="A275" t="str">
            <v>reservoir_40_1_2_1_ROOT_MEAN</v>
          </cell>
        </row>
        <row r="277">
          <cell r="A277" t="str">
            <v>reservoir_40_1_2_10_ALL_ACTIONS_SAMPLE</v>
          </cell>
        </row>
        <row r="279">
          <cell r="A279" t="str">
            <v>reservoir_40_1_2_10_CONSENSUS_SAMPLE</v>
          </cell>
        </row>
        <row r="281">
          <cell r="A281" t="str">
            <v>reservoir_40_1_2_10_ROOT_SAMPLE</v>
          </cell>
        </row>
        <row r="283">
          <cell r="A283" t="str">
            <v>reservoir_40_1_2_5_ROOT_SAMPLE</v>
          </cell>
        </row>
        <row r="285">
          <cell r="A285" t="str">
            <v>reservoir_40_1_5_1_ROOT_MEAN</v>
          </cell>
        </row>
        <row r="287">
          <cell r="A287" t="str">
            <v>reservoir_40_1_5_10_ROOT_SAMPLE</v>
          </cell>
        </row>
        <row r="289">
          <cell r="A289" t="str">
            <v>reservoir_40_1_5_5_ROOT_SAMPLE</v>
          </cell>
        </row>
        <row r="291">
          <cell r="A291" t="str">
            <v>reservoir_40_2_10_1_ROOT_MEAN</v>
          </cell>
        </row>
        <row r="293">
          <cell r="A293" t="str">
            <v>reservoir_40_2_2_1_ROOT_MEAN</v>
          </cell>
        </row>
        <row r="295">
          <cell r="A295" t="str">
            <v>reservoir_40_2_2_10_ROOT_SAMPLE</v>
          </cell>
        </row>
        <row r="297">
          <cell r="A297" t="str">
            <v>reservoir_40_2_2_5_ROOT_SAMPLE</v>
          </cell>
        </row>
        <row r="299">
          <cell r="A299" t="str">
            <v>reservoir_40_2_5_1_ROOT_MEAN</v>
          </cell>
        </row>
        <row r="301">
          <cell r="A301" t="str">
            <v>reservoir_40_2_5_5_ROOT_SAMPLE</v>
          </cell>
        </row>
        <row r="303">
          <cell r="A303" t="str">
            <v>reservoir_40_noop_noop</v>
          </cell>
        </row>
        <row r="305">
          <cell r="A305" t="str">
            <v>reservoir_40_random_random</v>
          </cell>
        </row>
        <row r="307">
          <cell r="A307" t="str">
            <v>reservoir_50_0.25_10_1_ROOT_MEAN</v>
          </cell>
        </row>
        <row r="309">
          <cell r="A309" t="str">
            <v>reservoir_50_0.25_2_1_ROOT_MEAN</v>
          </cell>
        </row>
        <row r="311">
          <cell r="A311" t="str">
            <v>reservoir_50_0.25_2_10_ROOT_SAMPLE</v>
          </cell>
        </row>
        <row r="313">
          <cell r="A313" t="str">
            <v>reservoir_50_0.25_2_5_ROOT_SAMPLE</v>
          </cell>
        </row>
        <row r="315">
          <cell r="A315" t="str">
            <v>reservoir_50_0.25_5_1_ALL_ACTIONS_SAMPLE</v>
          </cell>
        </row>
        <row r="317">
          <cell r="A317" t="str">
            <v>reservoir_50_0.25_5_1_ROOT_MEAN</v>
          </cell>
        </row>
        <row r="319">
          <cell r="A319" t="str">
            <v>reservoir_50_0.25_5_5_ROOT_SAMPLE</v>
          </cell>
        </row>
        <row r="321">
          <cell r="A321" t="str">
            <v>reservoir_50_0.5_10_1_ROOT_MEAN</v>
          </cell>
        </row>
        <row r="323">
          <cell r="A323" t="str">
            <v>reservoir_50_0.5_2_1_ALL_ACTIONS_SAMPLE</v>
          </cell>
        </row>
        <row r="325">
          <cell r="A325" t="str">
            <v>reservoir_50_0.5_2_1_ROOT_MEAN</v>
          </cell>
        </row>
        <row r="327">
          <cell r="A327" t="str">
            <v>reservoir_50_0.5_2_10_ROOT_SAMPLE</v>
          </cell>
        </row>
        <row r="329">
          <cell r="A329" t="str">
            <v>reservoir_50_0.5_2_5_ROOT_SAMPLE</v>
          </cell>
        </row>
        <row r="331">
          <cell r="A331" t="str">
            <v>reservoir_50_0.5_5_1_ALL_ACTIONS_SAMPLE</v>
          </cell>
        </row>
        <row r="333">
          <cell r="A333" t="str">
            <v>reservoir_50_0.5_5_1_ROOT_MEAN</v>
          </cell>
        </row>
        <row r="335">
          <cell r="A335" t="str">
            <v>reservoir_50_0.5_5_5_ROOT_SAMPLE</v>
          </cell>
        </row>
        <row r="337">
          <cell r="A337" t="str">
            <v>reservoir_50_1_10_1_ROOT_MEAN</v>
          </cell>
        </row>
        <row r="339">
          <cell r="A339" t="str">
            <v>reservoir_50_1_2_1_ROOT_MEAN</v>
          </cell>
        </row>
        <row r="341">
          <cell r="A341" t="str">
            <v>reservoir_50_1_2_10_ROOT_SAMPLE</v>
          </cell>
        </row>
        <row r="343">
          <cell r="A343" t="str">
            <v>reservoir_50_1_2_5_CONSENSUS_SAMPLE</v>
          </cell>
        </row>
        <row r="345">
          <cell r="A345" t="str">
            <v>reservoir_50_1_2_5_ROOT_SAMPLE</v>
          </cell>
        </row>
        <row r="347">
          <cell r="A347" t="str">
            <v>reservoir_50_1_5_1_ROOT_MEAN</v>
          </cell>
        </row>
        <row r="349">
          <cell r="A349" t="str">
            <v>reservoir_50_1_5_5_ROOT_SAMPLE</v>
          </cell>
        </row>
        <row r="351">
          <cell r="A351" t="str">
            <v>reservoir_50_2_10_1_ROOT_MEAN</v>
          </cell>
        </row>
        <row r="353">
          <cell r="A353" t="str">
            <v>reservoir_50_2_2_1_ROOT_MEAN</v>
          </cell>
        </row>
        <row r="355">
          <cell r="A355" t="str">
            <v>reservoir_50_2_2_10_ROOT_SAMPLE</v>
          </cell>
        </row>
        <row r="357">
          <cell r="A357" t="str">
            <v>reservoir_50_2_2_5_ROOT_SAMPLE</v>
          </cell>
        </row>
        <row r="359">
          <cell r="A359" t="str">
            <v>reservoir_50_2_5_1_ROOT_MEAN</v>
          </cell>
        </row>
        <row r="361">
          <cell r="A361" t="str">
            <v>reservoir_50_2_5_5_ROOT_SAMPLE</v>
          </cell>
        </row>
        <row r="363">
          <cell r="A363" t="str">
            <v>reservoir_50_noop_noop</v>
          </cell>
        </row>
        <row r="365">
          <cell r="A365" t="str">
            <v>reservoir_50_random_random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G1" zoomScaleNormal="100" workbookViewId="0">
      <selection activeCell="B2" sqref="B2:K3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3" width="11" bestFit="1" customWidth="1"/>
    <col min="4" max="4" width="12.7109375" bestFit="1" customWidth="1"/>
    <col min="5" max="5" width="10.5703125" bestFit="1" customWidth="1"/>
    <col min="6" max="6" width="12.7109375" bestFit="1" customWidth="1"/>
    <col min="7" max="7" width="12" bestFit="1" customWidth="1"/>
    <col min="8" max="8" width="12.28515625" bestFit="1" customWidth="1"/>
    <col min="9" max="9" width="10.5703125" bestFit="1" customWidth="1"/>
    <col min="10" max="10" width="12.28515625" bestFit="1" customWidth="1"/>
    <col min="11" max="11" width="10.5703125" bestFit="1" customWidth="1"/>
  </cols>
  <sheetData>
    <row r="1" spans="1:11" x14ac:dyDescent="0.25">
      <c r="A1" t="s">
        <v>6</v>
      </c>
      <c r="B1">
        <v>10</v>
      </c>
      <c r="D1">
        <v>20</v>
      </c>
      <c r="F1">
        <v>30</v>
      </c>
      <c r="H1">
        <v>40</v>
      </c>
      <c r="J1">
        <v>50</v>
      </c>
    </row>
    <row r="2" spans="1:11" x14ac:dyDescent="0.25">
      <c r="A2" t="s">
        <v>1</v>
      </c>
      <c r="B2" t="e">
        <f ca="1">AVERAGE(INDIRECT("[reservoir.csv]reservoir!B"&amp;(MATCH("reservoir_"&amp;B1&amp;"_random"&amp;"*",[1]reservoir!$A$1:$A$1202,0)+1),TRUE):INDIRECT("[reservoir.csv]reservoir!XFD"&amp;(MATCH("reservoir_"&amp;B1&amp;"_random"&amp;"*",[1]reservoir!$A$1:$A$1202,0)+1),TRUE))</f>
        <v>#N/A</v>
      </c>
      <c r="C2" t="e">
        <f ca="1">CONFIDENCE( 0.05, STDEV( INDIRECT("[reservoir.csv]reservoir!B"&amp;(MATCH("reservoir_"&amp;B1&amp;"_random"&amp;"*",[1]reservoir!$A$1:$A$1202,0)+1),TRUE):INDIRECT("[reservoir.csv]reservoir!XFD"&amp;(MATCH("reservoir_"&amp;B1&amp;"_random"&amp;"*",[1]reservoir!$A$1:$A$1202,0)+1),TRUE) ), COUNT( INDIRECT("[reservoir.csv]reservoir!B"&amp;(MATCH("reservoir_"&amp;B1&amp;"_random"&amp;"*",[1]reservoir!$A$1:$A$1202,0)+1),TRUE):INDIRECT("[reservoir.csv]reservoir!XFD"&amp;(MATCH("reservoir_"&amp;B1&amp;"_random"&amp;"*",[1]reservoir!$A$1:$A$1202,0)+1),TRUE)  ) )</f>
        <v>#N/A</v>
      </c>
      <c r="D2" s="2">
        <f ca="1">AVERAGE(INDIRECT("[reservoir.csv]reservoir!B"&amp;(MATCH("reservoir_"&amp;D1&amp;"_random"&amp;"*",[1]reservoir!$A$1:$A$1202,0)+1),TRUE):INDIRECT("[reservoir.csv]reservoir!XFD"&amp;(MATCH("reservoir_"&amp;D1&amp;"_random"&amp;"*",[1]reservoir!$A$1:$A$1202,0)+1),TRUE))</f>
        <v>-640683.5398220839</v>
      </c>
      <c r="E2" s="3">
        <f ca="1">CONFIDENCE( 0.05, STDEV( INDIRECT("[reservoir.csv]reservoir!B"&amp;(MATCH("reservoir_"&amp;$D$1&amp;"_random"&amp;"*",[1]reservoir!$A$1:$A$1202,0)+1),TRUE):INDIRECT("[reservoir.csv]reservoir!XFD"&amp;(MATCH("reservoir_"&amp;$D$1&amp;"_random"&amp;"*",[1]reservoir!$A$1:$A$1202,0)+1),TRUE) ), COUNT( INDIRECT("[reservoir.csv]reservoir!B"&amp;(MATCH("reservoir_"&amp;$D$1&amp;"_random"&amp;"*",[1]reservoir!$A$1:$A$1202,0)+1),TRUE):INDIRECT("[reservoir.csv]reservoir!XFD"&amp;(MATCH("reservoir_"&amp;$D$1&amp;"_random"&amp;"*",[1]reservoir!$A$1:$A$1202,0)+1),TRUE)  ) )</f>
        <v>16500.131416962129</v>
      </c>
      <c r="F2" s="2">
        <f ca="1">AVERAGE(INDIRECT("[reservoir.csv]reservoir!B"&amp;(MATCH("reservoir_"&amp;F1&amp;"_random"&amp;"*",[1]reservoir!$A$1:$A$1202,0)+1),TRUE):INDIRECT("[reservoir.csv]reservoir!XFD"&amp;(MATCH("reservoir_"&amp;F1&amp;"_random"&amp;"*",[1]reservoir!$A$1:$A$1202,0)+1),TRUE))</f>
        <v>-793622.46569497674</v>
      </c>
      <c r="G2" s="3">
        <f ca="1">CONFIDENCE( 0.05, STDEV( INDIRECT("[reservoir.csv]reservoir!B"&amp;(MATCH("reservoir_"&amp;$F$1&amp;"_random"&amp;"*",[1]reservoir!$A$1:$A$1202,0)+1),TRUE):INDIRECT("[reservoir.csv]reservoir!XFD"&amp;(MATCH("reservoir_"&amp;$F$1&amp;"_random"&amp;"*",[1]reservoir!$A$1:$A$1202,0)+1),TRUE) ), COUNT( INDIRECT("[reservoir.csv]reservoir!B"&amp;(MATCH("reservoir_"&amp;$F$1&amp;"_random"&amp;"*",[1]reservoir!$A$1:$A$1202,0)+1),TRUE):INDIRECT("[reservoir.csv]reservoir!XFD"&amp;(MATCH("reservoir_"&amp;$F$1&amp;"_random"&amp;"*",[1]reservoir!$A$1:$A$1202,0)+1),TRUE)  ) )</f>
        <v>18638.401338375748</v>
      </c>
      <c r="H2" s="2">
        <f ca="1">AVERAGE(INDIRECT("[reservoir.csv]reservoir!B"&amp;(MATCH("reservoir_"&amp;H1&amp;"_random"&amp;"*",[1]reservoir!$A$1:$A$1202,0)+1),TRUE):INDIRECT("[reservoir.csv]reservoir!XFD"&amp;(MATCH("reservoir_"&amp;H1&amp;"_random"&amp;"*",[1]reservoir!$A$1:$A$1202,0)+1),TRUE))</f>
        <v>-941814.03215179872</v>
      </c>
      <c r="I2" s="3">
        <f ca="1">CONFIDENCE( 0.05, STDEV( INDIRECT("[reservoir.csv]reservoir!B"&amp;(MATCH("reservoir_"&amp;$H$1&amp;"_random"&amp;"*",[1]reservoir!$A$1:$A$1202,0)+1),TRUE):INDIRECT("[reservoir.csv]reservoir!XFD"&amp;(MATCH("reservoir_"&amp;$H$1&amp;"_random"&amp;"*",[1]reservoir!$A$1:$A$1202,0)+1),TRUE) ), COUNT( INDIRECT("[reservoir.csv]reservoir!B"&amp;(MATCH("reservoir_"&amp;$H$1&amp;"_random"&amp;"*",[1]reservoir!$A$1:$A$1202,0)+1),TRUE):INDIRECT("[reservoir.csv]reservoir!XFD"&amp;(MATCH("reservoir_"&amp;$H$1&amp;"_random"&amp;"*",[1]reservoir!$A$1:$A$1202,0)+1),TRUE)  ) )</f>
        <v>21874.728599622264</v>
      </c>
      <c r="J2" s="2">
        <f ca="1">AVERAGE(INDIRECT("[reservoir.csv]reservoir!B"&amp;(MATCH("reservoir_"&amp;J1&amp;"_random"&amp;"*",[1]reservoir!$A$1:$A$1202,0)+1),TRUE):INDIRECT("[reservoir.csv]reservoir!XFD"&amp;(MATCH("reservoir_"&amp;J1&amp;"_random"&amp;"*",[1]reservoir!$A$1:$A$1202,0)+1),TRUE))</f>
        <v>-1087830.8501382796</v>
      </c>
      <c r="K2" s="3">
        <f ca="1">CONFIDENCE( 0.05, STDEV( INDIRECT("[reservoir.csv]reservoir!B"&amp;(MATCH("reservoir_"&amp;$J$1&amp;"_random"&amp;"*",[1]reservoir!$A$1:$A$1202,0)+1),TRUE):INDIRECT("[reservoir.csv]reservoir!XFD"&amp;(MATCH("reservoir_"&amp;$J$1&amp;"_random"&amp;"*",[1]reservoir!$A$1:$A$1202,0)+1),TRUE) ), COUNT( INDIRECT("[reservoir.csv]reservoir!B"&amp;(MATCH("reservoir_"&amp;$J$1&amp;"_random"&amp;"*",[1]reservoir!$A$1:$A$1202,0)+1),TRUE):INDIRECT("[reservoir.csv]reservoir!XFD"&amp;(MATCH("reservoir_"&amp;$J$1&amp;"_random"&amp;"*",[1]reservoir!$A$1:$A$1202,0)+1),TRUE)  ) )</f>
        <v>21094.660496211582</v>
      </c>
    </row>
    <row r="3" spans="1:11" x14ac:dyDescent="0.25">
      <c r="A3" t="s">
        <v>2</v>
      </c>
      <c r="B3" s="1" t="e">
        <f ca="1">AVERAGE(INDIRECT("[reservoir.csv]reservoir!B"&amp;(MATCH("reservoir_"&amp;B1&amp;"_noop"&amp;"*",[1]reservoir!$A$1:$A$1202,0)+1),TRUE):INDIRECT("[reservoir.csv]reservoir!XFD"&amp;(MATCH("reservoir_"&amp;B1&amp;"_noop"&amp;"*",[1]reservoir!$A$1:$A$1202,0)+1),TRUE))</f>
        <v>#N/A</v>
      </c>
      <c r="C3" t="e">
        <f ca="1">CONFIDENCE( 0.05, STDEV( INDIRECT("[reservoir.csv]reservoir!B"&amp;(MATCH("reservoir_"&amp;B1&amp;"_noop"&amp;"*",[1]reservoir!$A$1:$A$1202,0)+1),TRUE):INDIRECT("[reservoir.csv]reservoir!XFD"&amp;(MATCH("reservoir_"&amp;B1&amp;"_noop"&amp;"*",[1]reservoir!$A$1:$A$1202,0)+1),TRUE) ), COUNT( INDIRECT("[reservoir.csv]reservoir!B"&amp;(MATCH("reservoir_"&amp;B1&amp;"_noop"&amp;"*",[1]reservoir!$A$1:$A$1202,0)+1),TRUE):INDIRECT("[reservoir.csv]reservoir!XFD"&amp;(MATCH("reservoir_"&amp;B1&amp;"_noop"&amp;"*",[1]reservoir!$A$1:$A$1202,0)+1),TRUE)  ) )</f>
        <v>#N/A</v>
      </c>
      <c r="D3" s="2">
        <f ca="1">AVERAGE(INDIRECT("[reservoir.csv]reservoir!B"&amp;(MATCH("reservoir_"&amp;D1&amp;"_noop"&amp;"*",[1]reservoir!$A$1:$A$1202,0)+1),TRUE):INDIRECT("[reservoir.csv]reservoir!XFD"&amp;(MATCH("reservoir_"&amp;D1&amp;"_noop"&amp;"*",[1]reservoir!$A$1:$A$1202,0)+1),TRUE))</f>
        <v>-371066.35316334968</v>
      </c>
      <c r="E3" s="3">
        <f ca="1">CONFIDENCE( 0.05, STDEV( INDIRECT("[reservoir.csv]reservoir!B"&amp;(MATCH("reservoir_"&amp;D1&amp;"_noop"&amp;"*",[1]reservoir!$A$1:$A$1202,0)+1),TRUE):INDIRECT("[reservoir.csv]reservoir!XFD"&amp;(MATCH("reservoir_"&amp;D1&amp;"_noop"&amp;"*",[1]reservoir!$A$1:$A$1202,0)+1),TRUE) ), COUNT( INDIRECT("[reservoir.csv]reservoir!B"&amp;(MATCH("reservoir_"&amp;D1&amp;"_noop"&amp;"*",[1]reservoir!$A$1:$A$1202,0)+1),TRUE):INDIRECT("[reservoir.csv]reservoir!XFD"&amp;(MATCH("reservoir_"&amp;D1&amp;"_noop"&amp;"*",[1]reservoir!$A$1:$A$1202,0)+1),TRUE)  ) )</f>
        <v>13498.908938073535</v>
      </c>
      <c r="F3" s="2">
        <f ca="1">AVERAGE(INDIRECT("[reservoir.csv]reservoir!B"&amp;(MATCH("reservoir_"&amp;F1&amp;"_noop"&amp;"*",[1]reservoir!$A$1:$A$1202,0)+1),TRUE):INDIRECT("[reservoir.csv]reservoir!XFD"&amp;(MATCH("reservoir_"&amp;F1&amp;"_noop"&amp;"*",[1]reservoir!$A$1:$A$1202,0)+1),TRUE))</f>
        <v>-437732.43098749971</v>
      </c>
      <c r="G3" s="3">
        <f ca="1">CONFIDENCE( 0.05, STDEV( INDIRECT("[reservoir.csv]reservoir!B"&amp;(MATCH("reservoir_"&amp;F1&amp;"_noop"&amp;"*",[1]reservoir!$A$1:$A$1202,0)+1),TRUE):INDIRECT("[reservoir.csv]reservoir!XFD"&amp;(MATCH("reservoir_"&amp;F1&amp;"_noop"&amp;"*",[1]reservoir!$A$1:$A$1202,0)+1),TRUE) ), COUNT( INDIRECT("[reservoir.csv]reservoir!B"&amp;(MATCH("reservoir_"&amp;F1&amp;"_noop"&amp;"*",[1]reservoir!$A$1:$A$1202,0)+1),TRUE):INDIRECT("[reservoir.csv]reservoir!XFD"&amp;(MATCH("reservoir_"&amp;F1&amp;"_noop"&amp;"*",[1]reservoir!$A$1:$A$1202,0)+1),TRUE)  ) )</f>
        <v>13293.925853681589</v>
      </c>
      <c r="H3" s="2">
        <f ca="1">AVERAGE(INDIRECT("[reservoir.csv]reservoir!B"&amp;(MATCH("reservoir_"&amp;H1&amp;"_noop"&amp;"*",[1]reservoir!$A$1:$A$1202,0)+1),TRUE):INDIRECT("[reservoir.csv]reservoir!XFD"&amp;(MATCH("reservoir_"&amp;H1&amp;"_noop"&amp;"*",[1]reservoir!$A$1:$A$1202,0)+1),TRUE))</f>
        <v>-525400.91213949979</v>
      </c>
      <c r="I3" s="3">
        <f ca="1">CONFIDENCE( 0.05, STDEV( INDIRECT("[reservoir.csv]reservoir!B"&amp;(MATCH("reservoir_"&amp;$H$1&amp;"_noop"&amp;"*",[1]reservoir!$A$1:$A$1202,0)+1),TRUE):INDIRECT("[reservoir.csv]reservoir!XFD"&amp;(MATCH("reservoir_"&amp;$H$1&amp;"_noop"&amp;"*",[1]reservoir!$A$1:$A$1202,0)+1),TRUE) ), COUNT( INDIRECT("[reservoir.csv]reservoir!B"&amp;(MATCH("reservoir_"&amp;$H$1&amp;"_noop"&amp;"*",[1]reservoir!$A$1:$A$1202,0)+1),TRUE):INDIRECT("[reservoir.csv]reservoir!XFD"&amp;(MATCH("reservoir_"&amp;$H$1&amp;"_noop"&amp;"*",[1]reservoir!$A$1:$A$1202,0)+1),TRUE)  ) )</f>
        <v>13000.107852977551</v>
      </c>
      <c r="J3" s="2">
        <f ca="1">AVERAGE(INDIRECT("[reservoir.csv]reservoir!B"&amp;(MATCH("reservoir_"&amp;J1&amp;"_noop"&amp;"*",[1]reservoir!$A$1:$A$1202,0)+1),TRUE):INDIRECT("[reservoir.csv]reservoir!XFD"&amp;(MATCH("reservoir_"&amp;J1&amp;"_noop"&amp;"*",[1]reservoir!$A$1:$A$1202,0)+1),TRUE))</f>
        <v>-607296.86834944983</v>
      </c>
      <c r="K3" s="3">
        <f ca="1">CONFIDENCE( 0.05, STDEV( INDIRECT("[reservoir.csv]reservoir!B"&amp;(MATCH("reservoir_"&amp;$J$1&amp;"_noop"&amp;"*",[1]reservoir!$A$1:$A$1202,0)+1),TRUE):INDIRECT("[reservoir.csv]reservoir!XFD"&amp;(MATCH("reservoir_"&amp;$J$1&amp;"_noop"&amp;"*",[1]reservoir!$A$1:$A$1202,0)+1),TRUE) ), COUNT( INDIRECT("[reservoir.csv]reservoir!B"&amp;(MATCH("reservoir_"&amp;$J$1&amp;"_noop"&amp;"*",[1]reservoir!$A$1:$A$1202,0)+1),TRUE):INDIRECT("[reservoir.csv]reservoir!XFD"&amp;(MATCH("reservoir_"&amp;$J$1&amp;"_noop"&amp;"*",[1]reservoir!$A$1:$A$1202,0)+1),TRUE)  ) )</f>
        <v>15526.350933541273</v>
      </c>
    </row>
    <row r="4" spans="1:11" x14ac:dyDescent="0.25">
      <c r="A4" t="s">
        <v>0</v>
      </c>
      <c r="B4">
        <f t="array" aca="1" ref="B4" ca="1">MAX( IF(  ISNA(raw!E2:E61), "", raw!E2:E61 ) )</f>
        <v>0</v>
      </c>
      <c r="C4" t="e">
        <f t="array" aca="1" ref="C4" ca="1">INDIRECT( "raw!"&amp;"F"&amp;(1+MATCH(B4, raw!E2:E61, 0) ) )</f>
        <v>#N/A</v>
      </c>
      <c r="D4">
        <f t="array" aca="1" ref="D4" ca="1">MAX( IF(  ISNA(raw!G2:G61), "", raw!G2:G61 ) )</f>
        <v>-151004.78483646669</v>
      </c>
      <c r="E4">
        <f ca="1" xml:space="preserve"> INDIRECT("raw!"&amp;"H"&amp;(1+MATCH(D4, raw!G2:G61, 0)))</f>
        <v>331.22314261694709</v>
      </c>
      <c r="F4">
        <f t="array" aca="1" ref="F4" ca="1">MAX( IF(  ISNA(raw!I2:I61), "", raw!I2:I61 ) )</f>
        <v>-226035.00308889986</v>
      </c>
      <c r="G4">
        <f ca="1" xml:space="preserve"> INDIRECT("raw!"&amp;"J"&amp;(1+MATCH(F4, raw!I2:I61, 0)))</f>
        <v>424.82393808654552</v>
      </c>
      <c r="H4">
        <f t="array" aca="1" ref="H4" ca="1">MAX( IF(  ISNA(raw!K2:K61), "", raw!K2:K61 ) )</f>
        <v>-302371.24586553272</v>
      </c>
      <c r="I4">
        <f ca="1" xml:space="preserve"> INDIRECT("raw!"&amp;"L"&amp;(1+MATCH(H4, raw!K2:K61, 0)))</f>
        <v>713.01950409074811</v>
      </c>
      <c r="J4">
        <f t="array" aca="1" ref="J4" ca="1">MAX( IF(  ISNA(raw!M2:M61), "", raw!M2:M61 ) )</f>
        <v>-376902.28740049922</v>
      </c>
      <c r="K4">
        <f ca="1" xml:space="preserve"> INDIRECT("raw!"&amp;"N"&amp;(1+MATCH(J4, raw!M2:M61, 0)))</f>
        <v>742.03817087210814</v>
      </c>
    </row>
    <row r="5" spans="1:11" x14ac:dyDescent="0.25">
      <c r="A5" t="s">
        <v>3</v>
      </c>
      <c r="B5" s="3">
        <f t="array" aca="1" ref="B5" ca="1">MAX( IF(  ISNA(raw!E64:E123), "", raw!E64:E123 ) )</f>
        <v>0</v>
      </c>
      <c r="C5" t="e">
        <f t="array" aca="1" ref="C5" ca="1">INDIRECT( "raw!"&amp;"F"&amp;(63+MATCH(B5, raw!E64:E123, 0) ) )</f>
        <v>#N/A</v>
      </c>
      <c r="D5" s="3">
        <f t="array" aca="1" ref="D5" ca="1">MAX( IF(  ISNA(raw!G64:G123), "", raw!G64:G123 ) )</f>
        <v>-153286.71304893334</v>
      </c>
      <c r="E5">
        <f ca="1">INDIRECT( "raw!"&amp;"H"&amp;(63+MATCH(D5, raw!G64:G123, 0) ) )</f>
        <v>1540.3828499442234</v>
      </c>
      <c r="F5" s="3">
        <f t="array" aca="1" ref="F5" ca="1">MAX( IF(  ISNA(raw!I64:I123), "", raw!I64:I123 ) )</f>
        <v>-227932.24678416669</v>
      </c>
      <c r="G5">
        <f ca="1">INDIRECT( "raw!"&amp;"J"&amp;(63+MATCH(F5, raw!I64:I123, 0) ) )</f>
        <v>1068.8191265013593</v>
      </c>
      <c r="H5" s="3">
        <f t="array" aca="1" ref="H5" ca="1">MAX( IF(  ISNA(raw!K64:K123), "", raw!K64:K123 ) )</f>
        <v>-303372.45221636642</v>
      </c>
      <c r="I5">
        <f t="array" aca="1" ref="I5" ca="1">INDIRECT( "raw!"&amp;"L"&amp;(63+MATCH(H5, raw!K64:K123, 0) ) )</f>
        <v>1022.1855558961531</v>
      </c>
      <c r="J5" s="3">
        <f t="array" aca="1" ref="J5" ca="1">MAX( IF(  ISNA(raw!M64:M123), "", raw!M64:M123 ) )</f>
        <v>-383207.67715169961</v>
      </c>
      <c r="K5">
        <f t="array" aca="1" ref="K5" ca="1">INDIRECT( "raw!"&amp;"N"&amp;(63+MATCH(J5, raw!M64:M123, 0) ) )</f>
        <v>1572.7339981239572</v>
      </c>
    </row>
    <row r="6" spans="1:11" x14ac:dyDescent="0.25">
      <c r="A6" t="s">
        <v>4</v>
      </c>
      <c r="B6" s="3">
        <f t="array" aca="1" ref="B6" ca="1">MAX( IF(  ISNA(raw!E125:E172), "", raw!E125:E172 ) )</f>
        <v>0</v>
      </c>
      <c r="C6" t="e">
        <f ca="1">INDIRECT( "raw!"&amp;"F"&amp;(124+MATCH(B6, raw!E125:E172, 0) ) )</f>
        <v>#N/A</v>
      </c>
      <c r="D6" s="3">
        <f t="array" aca="1" ref="D6" ca="1">MAX( IF(  ISNA(raw!G125:G172), "", raw!G125:G172 ) )</f>
        <v>-154479.67325916651</v>
      </c>
      <c r="E6">
        <f ca="1">INDIRECT( "raw!"&amp;"H"&amp;(124+MATCH(D6, raw!G125:G172, 0) ) )</f>
        <v>1011.4446417536426</v>
      </c>
      <c r="F6" s="3">
        <f t="array" aca="1" ref="F6" ca="1">MAX( IF(  ISNA(raw!I125:I172), "", raw!I125:I172 ) )</f>
        <v>-231107.5087570998</v>
      </c>
      <c r="G6">
        <f ca="1">INDIRECT( "raw!"&amp;"J"&amp;(124+MATCH(F6, raw!I125:I172, 0) ) )</f>
        <v>1551.4989419693959</v>
      </c>
      <c r="H6" s="3">
        <f t="array" aca="1" ref="H6" ca="1">MAX( IF(  ISNA(raw!K125:K172), "", raw!K125:K172 ) )</f>
        <v>-304924.71780873288</v>
      </c>
      <c r="I6">
        <f ca="1">INDIRECT( "raw!"&amp;"L"&amp;(124+MATCH(H6, raw!K125:K172, 0) ) )</f>
        <v>1450.4726333482045</v>
      </c>
      <c r="J6" s="3">
        <f t="array" aca="1" ref="J6" ca="1">MAX( IF(  ISNA(raw!M125:M172), "", raw!M125:M172 ) )</f>
        <v>-385520.4935253333</v>
      </c>
      <c r="K6">
        <f ca="1">INDIRECT( "raw!"&amp;"N"&amp;(124+MATCH(J6, raw!M125:M172, 0) ) )</f>
        <v>6491.5669504265343</v>
      </c>
    </row>
    <row r="7" spans="1:11" x14ac:dyDescent="0.25">
      <c r="A7" t="s">
        <v>5</v>
      </c>
      <c r="B7" s="3" t="e">
        <f ca="1">MAX( IF(  ISNA(raw!E175:E186), "", raw!E175:E186 ) )</f>
        <v>#N/A</v>
      </c>
      <c r="C7" t="e">
        <f ca="1">INDIRECT( "raw!"&amp;"F"&amp;(174+MATCH(B7, raw!E175:E186, 0) ) )</f>
        <v>#N/A</v>
      </c>
      <c r="D7" s="3">
        <f t="array" aca="1" ref="D7" ca="1">MAX( IF(  ISNA(raw!G175:G186), "", raw!G175:G186 ) )</f>
        <v>-153204.55133199989</v>
      </c>
      <c r="E7">
        <f ca="1">INDIRECT( "raw!"&amp;"H"&amp;(174+MATCH(D7, raw!G175:G186, 0) ) )</f>
        <v>805.80560200807531</v>
      </c>
      <c r="F7" s="3">
        <f t="array" aca="1" ref="F7" ca="1">MAX( IF(  ISNA(raw!I175:I186), "", raw!I175:I186 ) )</f>
        <v>-231317.32739898053</v>
      </c>
      <c r="G7">
        <f ca="1">INDIRECT( "raw!"&amp;"J"&amp;(174+MATCH(F7, raw!I175:I186, 0) ) )</f>
        <v>1071.7638702089453</v>
      </c>
      <c r="H7" s="3">
        <f t="array" aca="1" ref="H7" ca="1">MAX( IF(  ISNA(raw!K175:K186), "", raw!K175:K186 ) )</f>
        <v>-303580.59441856609</v>
      </c>
      <c r="I7">
        <f ca="1">INDIRECT( "raw!"&amp;"L"&amp;(174+MATCH(H7, raw!K175:K186, 0) ) )</f>
        <v>1124.0477006826211</v>
      </c>
      <c r="J7" s="3">
        <f t="array" aca="1" ref="J7" ca="1">MAX( IF(  ISNA(raw!M175:M186), "", raw!M175:M186 ) )</f>
        <v>-381345.3049581995</v>
      </c>
      <c r="K7">
        <f ca="1">INDIRECT( "raw!"&amp;"N"&amp;(174+MATCH(J7, raw!M175:M186, 0) ) )</f>
        <v>1655.1433948252795</v>
      </c>
    </row>
    <row r="9" spans="1:11" x14ac:dyDescent="0.25">
      <c r="A9" t="s">
        <v>7</v>
      </c>
    </row>
    <row r="10" spans="1:11" x14ac:dyDescent="0.25">
      <c r="A10">
        <v>2</v>
      </c>
    </row>
    <row r="11" spans="1:11" x14ac:dyDescent="0.25">
      <c r="A11">
        <v>5</v>
      </c>
    </row>
    <row r="12" spans="1:11" x14ac:dyDescent="0.25">
      <c r="A12">
        <v>10</v>
      </c>
    </row>
    <row r="14" spans="1:11" x14ac:dyDescent="0.25">
      <c r="A14" t="s">
        <v>9</v>
      </c>
    </row>
    <row r="15" spans="1:11" x14ac:dyDescent="0.25">
      <c r="A15">
        <v>1</v>
      </c>
    </row>
    <row r="16" spans="1:11" x14ac:dyDescent="0.25">
      <c r="A16">
        <v>5</v>
      </c>
    </row>
    <row r="17" spans="1:1" x14ac:dyDescent="0.25">
      <c r="A17">
        <v>10</v>
      </c>
    </row>
    <row r="18" spans="1:1" x14ac:dyDescent="0.25">
      <c r="A18">
        <v>15</v>
      </c>
    </row>
    <row r="19" spans="1:1" x14ac:dyDescent="0.25">
      <c r="A19">
        <v>30</v>
      </c>
    </row>
    <row r="21" spans="1:1" x14ac:dyDescent="0.25">
      <c r="A21" t="s">
        <v>8</v>
      </c>
    </row>
    <row r="22" spans="1:1" x14ac:dyDescent="0.25">
      <c r="A22">
        <v>0.25</v>
      </c>
    </row>
    <row r="23" spans="1:1" x14ac:dyDescent="0.25">
      <c r="A23">
        <v>0.5</v>
      </c>
    </row>
    <row r="24" spans="1:1" x14ac:dyDescent="0.25">
      <c r="A24">
        <v>1</v>
      </c>
    </row>
    <row r="25" spans="1:1" x14ac:dyDescent="0.25">
      <c r="A25">
        <v>2</v>
      </c>
    </row>
  </sheetData>
  <conditionalFormatting sqref="B2:K7">
    <cfRule type="dataBar" priority="6">
      <dataBar>
        <cfvo type="min"/>
        <cfvo type="max"/>
        <color rgb="FF638EC6"/>
      </dataBar>
    </cfRule>
  </conditionalFormatting>
  <conditionalFormatting sqref="B2:B7">
    <cfRule type="dataBar" priority="5">
      <dataBar>
        <cfvo type="min"/>
        <cfvo type="max"/>
        <color rgb="FF638EC6"/>
      </dataBar>
    </cfRule>
  </conditionalFormatting>
  <conditionalFormatting sqref="D2:D7">
    <cfRule type="dataBar" priority="4">
      <dataBar>
        <cfvo type="min"/>
        <cfvo type="max"/>
        <color rgb="FFFFB628"/>
      </dataBar>
    </cfRule>
  </conditionalFormatting>
  <conditionalFormatting sqref="F2:F7">
    <cfRule type="dataBar" priority="3">
      <dataBar>
        <cfvo type="min"/>
        <cfvo type="max"/>
        <color rgb="FF63C384"/>
      </dataBar>
    </cfRule>
  </conditionalFormatting>
  <conditionalFormatting sqref="H2:H7">
    <cfRule type="dataBar" priority="2">
      <dataBar>
        <cfvo type="min"/>
        <cfvo type="max"/>
        <color rgb="FFD6007B"/>
      </dataBar>
    </cfRule>
  </conditionalFormatting>
  <conditionalFormatting sqref="J2:J7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3" sqref="P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topLeftCell="A22" zoomScaleNormal="100" workbookViewId="0">
      <selection activeCell="I25" sqref="I25"/>
    </sheetView>
  </sheetViews>
  <sheetFormatPr defaultRowHeight="15" x14ac:dyDescent="0.25"/>
  <cols>
    <col min="1" max="1" width="23.7109375" bestFit="1" customWidth="1"/>
    <col min="2" max="2" width="12" bestFit="1" customWidth="1"/>
    <col min="4" max="4" width="12.1406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  <col min="9" max="9" width="11.7109375" bestFit="1" customWidth="1"/>
    <col min="11" max="11" width="12.7109375" bestFit="1" customWidth="1"/>
    <col min="13" max="13" width="12.7109375" bestFit="1" customWidth="1"/>
  </cols>
  <sheetData>
    <row r="1" spans="1:14" x14ac:dyDescent="0.25">
      <c r="A1" t="s">
        <v>10</v>
      </c>
      <c r="B1" t="s">
        <v>11</v>
      </c>
      <c r="C1" t="s">
        <v>12</v>
      </c>
      <c r="D1" t="s">
        <v>13</v>
      </c>
      <c r="E1">
        <v>10</v>
      </c>
      <c r="G1">
        <v>20</v>
      </c>
      <c r="I1">
        <v>30</v>
      </c>
      <c r="K1">
        <v>40</v>
      </c>
      <c r="M1">
        <v>50</v>
      </c>
    </row>
    <row r="2" spans="1:14" x14ac:dyDescent="0.25">
      <c r="A2" t="s">
        <v>0</v>
      </c>
      <c r="B2">
        <v>2</v>
      </c>
      <c r="C2">
        <v>0.25</v>
      </c>
      <c r="D2">
        <v>1</v>
      </c>
      <c r="E2" t="e">
        <f ca="1">AVERAGE(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)</f>
        <v>#N/A</v>
      </c>
      <c r="F2" t="e">
        <f ca="1">CONFIDENCE( 0.05, STDEV(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), COUNT( INDIRECT("[reservoir.csv]reservoir!B"&amp;(MATCH("reservoir_"&amp;E1&amp;"_"&amp;C2&amp;"_"&amp;B2&amp;"_"&amp;D2&amp;"_"&amp;A2&amp;"*",[1]reservoir!$A$1:$A$1202,0)+1),TRUE):INDIRECT("[reservoir.csv]reservoir!XFD"&amp;(MATCH("reservoir_"&amp;E1&amp;"_"&amp;C2&amp;"_"&amp;B2&amp;"_"&amp;D2&amp;"_"&amp;A2&amp;"*",[1]reservoir!$A$1:$A$1202,0)+1),TRUE)  ) )</f>
        <v>#N/A</v>
      </c>
      <c r="G2">
        <f ca="1">AVERAGE(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)</f>
        <v>-155121.34840939988</v>
      </c>
      <c r="H2">
        <f ca="1">CONFIDENCE( 0.05, STDEV(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), COUNT( INDIRECT("[reservoir.csv]reservoir!B"&amp;(MATCH("reservoir_"&amp;$G$1&amp;"_"&amp;C2&amp;"_"&amp;B2&amp;"_"&amp;D2&amp;"_"&amp;A2&amp;"*",[1]reservoir!$A$1:$A$1202,0)+1),TRUE):INDIRECT("[reservoir.csv]reservoir!XFD"&amp;(MATCH("reservoir_"&amp;$G$1&amp;"_"&amp;C2&amp;"_"&amp;B2&amp;"_"&amp;D2&amp;"_"&amp;A2&amp;"*",[1]reservoir!$A$1:$A$1202,0)+1),TRUE)  ) )</f>
        <v>1456.5715260855663</v>
      </c>
      <c r="I2">
        <f ca="1">AVERAGE(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)</f>
        <v>-232536.02684847347</v>
      </c>
      <c r="J2">
        <f ca="1">CONFIDENCE( 0.05, STDEV(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), COUNT( INDIRECT("[reservoir.csv]reservoir!B"&amp;(MATCH("reservoir_"&amp;$I$1&amp;"_"&amp;C2&amp;"_"&amp;B2&amp;"_"&amp;D2&amp;"_"&amp;A2&amp;"*",[1]reservoir!$A$1:$A$1202,0)+1),TRUE):INDIRECT("[reservoir.csv]reservoir!XFD"&amp;(MATCH("reservoir_"&amp;$I$1&amp;"_"&amp;C2&amp;"_"&amp;B2&amp;"_"&amp;D2&amp;"_"&amp;A2&amp;"*",[1]reservoir!$A$1:$A$1202,0)+1),TRUE)  ) )</f>
        <v>1304.5793792287777</v>
      </c>
      <c r="K2">
        <f ca="1">AVERAGE(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)</f>
        <v>-306498.174091933</v>
      </c>
      <c r="L2">
        <f ca="1">CONFIDENCE( 0.05, STDEV(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), COUNT( INDIRECT("[reservoir.csv]reservoir!B"&amp;(MATCH("reservoir_"&amp;$K$1&amp;"_"&amp;C2&amp;"_"&amp;B2&amp;"_"&amp;D2&amp;"_"&amp;A2&amp;"*",[1]reservoir!$A$1:$A$1202,0)+1),TRUE):INDIRECT("[reservoir.csv]reservoir!XFD"&amp;(MATCH("reservoir_"&amp;$K$1&amp;"_"&amp;C2&amp;"_"&amp;B2&amp;"_"&amp;D2&amp;"_"&amp;A2&amp;"*",[1]reservoir!$A$1:$A$1202,0)+1),TRUE)  ) )</f>
        <v>1255.0521047600591</v>
      </c>
      <c r="M2">
        <f ca="1">AVERAGE(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)</f>
        <v>-382088.91548013926</v>
      </c>
      <c r="N2">
        <f ca="1">CONFIDENCE( 0.05, STDEV(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), COUNT( INDIRECT("[reservoir.csv]reservoir!B"&amp;(MATCH("reservoir_"&amp;$M$1&amp;"_"&amp;C2&amp;"_"&amp;B2&amp;"_"&amp;D2&amp;"_"&amp;A2&amp;"*",[1]reservoir!$A$1:$A$1202,0)+1),TRUE):INDIRECT("[reservoir.csv]reservoir!XFD"&amp;(MATCH("reservoir_"&amp;$M$1&amp;"_"&amp;C2&amp;"_"&amp;B2&amp;"_"&amp;D2&amp;"_"&amp;A2&amp;"*",[1]reservoir!$A$1:$A$1202,0)+1),TRUE)  ) )</f>
        <v>1264.7003961486546</v>
      </c>
    </row>
    <row r="3" spans="1:14" x14ac:dyDescent="0.25">
      <c r="A3" t="s">
        <v>0</v>
      </c>
      <c r="B3">
        <v>5</v>
      </c>
      <c r="C3">
        <v>0.25</v>
      </c>
      <c r="D3">
        <v>1</v>
      </c>
      <c r="E3" t="e">
        <f ca="1">AVERAGE(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)</f>
        <v>#N/A</v>
      </c>
      <c r="F3" t="e">
        <f ca="1">CONFIDENCE( 0.05, STDEV(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), COUNT( INDIRECT("[reservoir.csv]reservoir!B"&amp;(MATCH("reservoir_"&amp;E1&amp;"_"&amp;C3&amp;"_"&amp;B3&amp;"_"&amp;D3&amp;"_"&amp;A3&amp;"*",[1]reservoir!$A$1:$A$1202,0)+1),TRUE):INDIRECT("[reservoir.csv]reservoir!XFD"&amp;(MATCH("reservoir_"&amp;E1&amp;"_"&amp;C3&amp;"_"&amp;B3&amp;"_"&amp;D3&amp;"_"&amp;A3&amp;"*",[1]reservoir!$A$1:$A$1202,0)+1),TRUE)  ) )</f>
        <v>#N/A</v>
      </c>
      <c r="G3">
        <f ca="1">AVERAGE(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)</f>
        <v>-156631.27061319977</v>
      </c>
      <c r="H3">
        <f ca="1">CONFIDENCE( 0.05, STDEV(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), COUNT( INDIRECT("[reservoir.csv]reservoir!B"&amp;(MATCH("reservoir_"&amp;$G$1&amp;"_"&amp;C3&amp;"_"&amp;B3&amp;"_"&amp;D3&amp;"_"&amp;A3&amp;"*",[1]reservoir!$A$1:$A$1202,0)+1),TRUE):INDIRECT("[reservoir.csv]reservoir!XFD"&amp;(MATCH("reservoir_"&amp;$G$1&amp;"_"&amp;C3&amp;"_"&amp;B3&amp;"_"&amp;D3&amp;"_"&amp;A3&amp;"*",[1]reservoir!$A$1:$A$1202,0)+1),TRUE)  ) )</f>
        <v>1572.6255158940583</v>
      </c>
      <c r="I3">
        <f ca="1">AVERAGE(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)</f>
        <v>-231317.32739898053</v>
      </c>
      <c r="J3">
        <f ca="1">CONFIDENCE( 0.05, STDEV(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), COUNT( INDIRECT("[reservoir.csv]reservoir!B"&amp;(MATCH("reservoir_"&amp;$I$1&amp;"_"&amp;C3&amp;"_"&amp;B3&amp;"_"&amp;D3&amp;"_"&amp;A3&amp;"*",[1]reservoir!$A$1:$A$1202,0)+1),TRUE):INDIRECT("[reservoir.csv]reservoir!XFD"&amp;(MATCH("reservoir_"&amp;$I$1&amp;"_"&amp;C3&amp;"_"&amp;B3&amp;"_"&amp;D3&amp;"_"&amp;A3&amp;"*",[1]reservoir!$A$1:$A$1202,0)+1),TRUE)  ) )</f>
        <v>1071.7638702089453</v>
      </c>
      <c r="K3">
        <f ca="1">AVERAGE(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)</f>
        <v>-304668.19096086634</v>
      </c>
      <c r="L3">
        <f ca="1">CONFIDENCE( 0.05, STDEV(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), COUNT( INDIRECT("[reservoir.csv]reservoir!B"&amp;(MATCH("reservoir_"&amp;$K$1&amp;"_"&amp;C3&amp;"_"&amp;B3&amp;"_"&amp;D3&amp;"_"&amp;A3&amp;"*",[1]reservoir!$A$1:$A$1202,0)+1),TRUE):INDIRECT("[reservoir.csv]reservoir!XFD"&amp;(MATCH("reservoir_"&amp;$K$1&amp;"_"&amp;C3&amp;"_"&amp;B3&amp;"_"&amp;D3&amp;"_"&amp;A3&amp;"*",[1]reservoir!$A$1:$A$1202,0)+1),TRUE)  ) )</f>
        <v>1249.8824290985206</v>
      </c>
      <c r="M3">
        <f ca="1">AVERAGE(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)</f>
        <v>-381345.3049581995</v>
      </c>
      <c r="N3">
        <f ca="1">CONFIDENCE( 0.05, STDEV(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), COUNT( INDIRECT("[reservoir.csv]reservoir!B"&amp;(MATCH("reservoir_"&amp;$M$1&amp;"_"&amp;C3&amp;"_"&amp;B3&amp;"_"&amp;D3&amp;"_"&amp;A3&amp;"*",[1]reservoir!$A$1:$A$1202,0)+1),TRUE):INDIRECT("[reservoir.csv]reservoir!XFD"&amp;(MATCH("reservoir_"&amp;$M$1&amp;"_"&amp;C3&amp;"_"&amp;B3&amp;"_"&amp;D3&amp;"_"&amp;A3&amp;"*",[1]reservoir!$A$1:$A$1202,0)+1),TRUE)  ) )</f>
        <v>1655.1433948252795</v>
      </c>
    </row>
    <row r="4" spans="1:14" x14ac:dyDescent="0.25">
      <c r="A4" t="s">
        <v>0</v>
      </c>
      <c r="B4">
        <v>10</v>
      </c>
      <c r="C4">
        <v>0.25</v>
      </c>
      <c r="D4">
        <v>1</v>
      </c>
      <c r="E4" t="e">
        <f ca="1">AVERAGE(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)</f>
        <v>#N/A</v>
      </c>
      <c r="F4" t="e">
        <f ca="1">CONFIDENCE( 0.05, STDEV(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), COUNT( INDIRECT("[reservoir.csv]reservoir!B"&amp;(MATCH("reservoir_"&amp;E1&amp;"_"&amp;C4&amp;"_"&amp;B4&amp;"_"&amp;D4&amp;"_"&amp;A4&amp;"*",[1]reservoir!$A$1:$A$1202,0)+1),TRUE):INDIRECT("[reservoir.csv]reservoir!XFD"&amp;(MATCH("reservoir_"&amp;E1&amp;"_"&amp;C4&amp;"_"&amp;B4&amp;"_"&amp;D4&amp;"_"&amp;A4&amp;"*",[1]reservoir!$A$1:$A$1202,0)+1),TRUE)  ) )</f>
        <v>#N/A</v>
      </c>
      <c r="G4">
        <f ca="1">AVERAGE(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)</f>
        <v>-154082.36758016652</v>
      </c>
      <c r="H4">
        <f ca="1">CONFIDENCE( 0.05, STDEV(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), COUNT( INDIRECT("[reservoir.csv]reservoir!B"&amp;(MATCH("reservoir_"&amp;$G$1&amp;"_"&amp;C4&amp;"_"&amp;B4&amp;"_"&amp;D4&amp;"_"&amp;A4&amp;"*",[1]reservoir!$A$1:$A$1202,0)+1),TRUE):INDIRECT("[reservoir.csv]reservoir!XFD"&amp;(MATCH("reservoir_"&amp;$G$1&amp;"_"&amp;C4&amp;"_"&amp;B4&amp;"_"&amp;D4&amp;"_"&amp;A4&amp;"*",[1]reservoir!$A$1:$A$1202,0)+1),TRUE)  ) )</f>
        <v>1177.2073551435219</v>
      </c>
      <c r="I4">
        <f ca="1">AVERAGE(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)</f>
        <v>-235294.04376306655</v>
      </c>
      <c r="J4">
        <f ca="1">CONFIDENCE( 0.05, STDEV(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), COUNT( INDIRECT("[reservoir.csv]reservoir!B"&amp;(MATCH("reservoir_"&amp;$I$1&amp;"_"&amp;C4&amp;"_"&amp;B4&amp;"_"&amp;D4&amp;"_"&amp;A4&amp;"*",[1]reservoir!$A$1:$A$1202,0)+1),TRUE):INDIRECT("[reservoir.csv]reservoir!XFD"&amp;(MATCH("reservoir_"&amp;$I$1&amp;"_"&amp;C4&amp;"_"&amp;B4&amp;"_"&amp;D4&amp;"_"&amp;A4&amp;"*",[1]reservoir!$A$1:$A$1202,0)+1),TRUE)  ) )</f>
        <v>3158.6318952784118</v>
      </c>
      <c r="K4">
        <f ca="1">AVERAGE(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)</f>
        <v>-319334.26670403284</v>
      </c>
      <c r="L4">
        <f ca="1">CONFIDENCE( 0.05, STDEV(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), COUNT( INDIRECT("[reservoir.csv]reservoir!B"&amp;(MATCH("reservoir_"&amp;$K$1&amp;"_"&amp;C4&amp;"_"&amp;B4&amp;"_"&amp;D4&amp;"_"&amp;A4&amp;"*",[1]reservoir!$A$1:$A$1202,0)+1),TRUE):INDIRECT("[reservoir.csv]reservoir!XFD"&amp;(MATCH("reservoir_"&amp;$K$1&amp;"_"&amp;C4&amp;"_"&amp;B4&amp;"_"&amp;D4&amp;"_"&amp;A4&amp;"*",[1]reservoir!$A$1:$A$1202,0)+1),TRUE)  ) )</f>
        <v>9927.0192716542788</v>
      </c>
      <c r="M4">
        <f ca="1">AVERAGE(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)</f>
        <v>-405128.92717929941</v>
      </c>
      <c r="N4">
        <f ca="1">CONFIDENCE( 0.05, STDEV(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), COUNT( INDIRECT("[reservoir.csv]reservoir!B"&amp;(MATCH("reservoir_"&amp;$M$1&amp;"_"&amp;C4&amp;"_"&amp;B4&amp;"_"&amp;D4&amp;"_"&amp;A4&amp;"*",[1]reservoir!$A$1:$A$1202,0)+1),TRUE):INDIRECT("[reservoir.csv]reservoir!XFD"&amp;(MATCH("reservoir_"&amp;$M$1&amp;"_"&amp;C4&amp;"_"&amp;B4&amp;"_"&amp;D4&amp;"_"&amp;A4&amp;"*",[1]reservoir!$A$1:$A$1202,0)+1),TRUE)  ) )</f>
        <v>21877.569130300071</v>
      </c>
    </row>
    <row r="5" spans="1:14" x14ac:dyDescent="0.25">
      <c r="A5" t="s">
        <v>0</v>
      </c>
      <c r="B5">
        <v>2</v>
      </c>
      <c r="C5">
        <v>0.5</v>
      </c>
      <c r="D5">
        <v>1</v>
      </c>
      <c r="E5" t="e">
        <f ca="1">AVERAGE(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)</f>
        <v>#N/A</v>
      </c>
      <c r="F5" t="e">
        <f ca="1">CONFIDENCE( 0.05, STDEV(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), COUNT( INDIRECT("[reservoir.csv]reservoir!B"&amp;(MATCH("reservoir_"&amp;E1&amp;"_"&amp;C5&amp;"_"&amp;B5&amp;"_"&amp;D5&amp;"_"&amp;A5&amp;"*",[1]reservoir!$A$1:$A$1202,0)+1),TRUE):INDIRECT("[reservoir.csv]reservoir!XFD"&amp;(MATCH("reservoir_"&amp;E1&amp;"_"&amp;C5&amp;"_"&amp;B5&amp;"_"&amp;D5&amp;"_"&amp;A5&amp;"*",[1]reservoir!$A$1:$A$1202,0)+1),TRUE)  ) )</f>
        <v>#N/A</v>
      </c>
      <c r="G5">
        <f ca="1">AVERAGE(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)</f>
        <v>-156512.00641349982</v>
      </c>
      <c r="H5">
        <f ca="1">CONFIDENCE( 0.05, STDEV(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), COUNT( INDIRECT("[reservoir.csv]reservoir!B"&amp;(MATCH("reservoir_"&amp;$G$1&amp;"_"&amp;C5&amp;"_"&amp;B5&amp;"_"&amp;D5&amp;"_"&amp;A5&amp;"*",[1]reservoir!$A$1:$A$1202,0)+1),TRUE):INDIRECT("[reservoir.csv]reservoir!XFD"&amp;(MATCH("reservoir_"&amp;$G$1&amp;"_"&amp;C5&amp;"_"&amp;B5&amp;"_"&amp;D5&amp;"_"&amp;A5&amp;"*",[1]reservoir!$A$1:$A$1202,0)+1),TRUE)  ) )</f>
        <v>1422.4305356106099</v>
      </c>
      <c r="I5">
        <f ca="1">AVERAGE(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)</f>
        <v>-231559.13099383321</v>
      </c>
      <c r="J5">
        <f ca="1">CONFIDENCE( 0.05, STDEV(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), COUNT( INDIRECT("[reservoir.csv]reservoir!B"&amp;(MATCH("reservoir_"&amp;$I$1&amp;"_"&amp;C5&amp;"_"&amp;B5&amp;"_"&amp;D5&amp;"_"&amp;A5&amp;"*",[1]reservoir!$A$1:$A$1202,0)+1),TRUE):INDIRECT("[reservoir.csv]reservoir!XFD"&amp;(MATCH("reservoir_"&amp;$I$1&amp;"_"&amp;C5&amp;"_"&amp;B5&amp;"_"&amp;D5&amp;"_"&amp;A5&amp;"*",[1]reservoir!$A$1:$A$1202,0)+1),TRUE)  ) )</f>
        <v>1203.0885711147992</v>
      </c>
      <c r="K5">
        <f ca="1">AVERAGE(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)</f>
        <v>-304522.55471549986</v>
      </c>
      <c r="L5">
        <f ca="1">CONFIDENCE( 0.05, STDEV(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), COUNT( INDIRECT("[reservoir.csv]reservoir!B"&amp;(MATCH("reservoir_"&amp;$K$1&amp;"_"&amp;C5&amp;"_"&amp;B5&amp;"_"&amp;D5&amp;"_"&amp;A5&amp;"*",[1]reservoir!$A$1:$A$1202,0)+1),TRUE):INDIRECT("[reservoir.csv]reservoir!XFD"&amp;(MATCH("reservoir_"&amp;$K$1&amp;"_"&amp;C5&amp;"_"&amp;B5&amp;"_"&amp;D5&amp;"_"&amp;A5&amp;"*",[1]reservoir!$A$1:$A$1202,0)+1),TRUE)  ) )</f>
        <v>1186.6794070362457</v>
      </c>
      <c r="M5">
        <f ca="1">AVERAGE(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)</f>
        <v>-381776.27758256649</v>
      </c>
      <c r="N5">
        <f ca="1">CONFIDENCE( 0.05, STDEV(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), COUNT( INDIRECT("[reservoir.csv]reservoir!B"&amp;(MATCH("reservoir_"&amp;$M$1&amp;"_"&amp;C5&amp;"_"&amp;B5&amp;"_"&amp;D5&amp;"_"&amp;A5&amp;"*",[1]reservoir!$A$1:$A$1202,0)+1),TRUE):INDIRECT("[reservoir.csv]reservoir!XFD"&amp;(MATCH("reservoir_"&amp;$M$1&amp;"_"&amp;C5&amp;"_"&amp;B5&amp;"_"&amp;D5&amp;"_"&amp;A5&amp;"*",[1]reservoir!$A$1:$A$1202,0)+1),TRUE)  ) )</f>
        <v>1565.1670245890286</v>
      </c>
    </row>
    <row r="6" spans="1:14" x14ac:dyDescent="0.25">
      <c r="A6" t="s">
        <v>0</v>
      </c>
      <c r="B6">
        <v>5</v>
      </c>
      <c r="C6">
        <v>0.5</v>
      </c>
      <c r="D6">
        <v>1</v>
      </c>
      <c r="E6" t="e">
        <f ca="1">AVERAGE(INDIRECT("[reservoir.csv]reservoir!B"&amp;(MATCH("reservoir_"&amp;E1&amp;"_"&amp;C6&amp;"_"&amp;B6&amp;"_"&amp;D6&amp;"_"&amp;A6&amp;"*",[1]reservoir!$A$1:$A$1202,0)+1),TRUE):INDIRECT("[reservoir.csv]reservoir!XFD"&amp;(MATCH("reservoir_"&amp;E1&amp;"_"&amp;C6&amp;"_"&amp;B6&amp;"_"&amp;D6&amp;"_"&amp;A6&amp;"*",[1]reservoir!$A$1:$A$1202,0)+1),TRUE))</f>
        <v>#N/A</v>
      </c>
      <c r="F6" t="e">
        <f ca="1">CONFIDENCE( 0.05, STDEV(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), COUNT( INDIRECT("[reservoir.csv]reservoir!B"&amp;(MATCH("reservoir_"&amp;E4&amp;"_"&amp;C6&amp;"_"&amp;B6&amp;"_"&amp;D6&amp;"_"&amp;A6&amp;"*",[1]reservoir!$A$1:$A$1202,0)+1),TRUE):INDIRECT("[reservoir.csv]reservoir!XFD"&amp;(MATCH("reservoir_"&amp;E4&amp;"_"&amp;C6&amp;"_"&amp;B6&amp;"_"&amp;D6&amp;"_"&amp;A6&amp;"*",[1]reservoir!$A$1:$A$1202,0)+1),TRUE)  ) )</f>
        <v>#N/A</v>
      </c>
      <c r="G6">
        <f ca="1">AVERAGE(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)</f>
        <v>-156119.75830389981</v>
      </c>
      <c r="H6">
        <f ca="1">CONFIDENCE( 0.05, STDEV(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), COUNT( INDIRECT("[reservoir.csv]reservoir!B"&amp;(MATCH("reservoir_"&amp;$G$1&amp;"_"&amp;C6&amp;"_"&amp;B6&amp;"_"&amp;D6&amp;"_"&amp;A6&amp;"*",[1]reservoir!$A$1:$A$1202,0)+1),TRUE):INDIRECT("[reservoir.csv]reservoir!XFD"&amp;(MATCH("reservoir_"&amp;$G$1&amp;"_"&amp;C6&amp;"_"&amp;B6&amp;"_"&amp;D6&amp;"_"&amp;A6&amp;"*",[1]reservoir!$A$1:$A$1202,0)+1),TRUE)  ) )</f>
        <v>1591.5309955253385</v>
      </c>
      <c r="I6">
        <f ca="1">AVERAGE(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)</f>
        <v>-232691.83142523331</v>
      </c>
      <c r="J6">
        <f ca="1">CONFIDENCE( 0.05, STDEV(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), COUNT( INDIRECT("[reservoir.csv]reservoir!B"&amp;(MATCH("reservoir_"&amp;$I$1&amp;"_"&amp;C6&amp;"_"&amp;B6&amp;"_"&amp;D6&amp;"_"&amp;A6&amp;"*",[1]reservoir!$A$1:$A$1202,0)+1),TRUE):INDIRECT("[reservoir.csv]reservoir!XFD"&amp;(MATCH("reservoir_"&amp;$I$1&amp;"_"&amp;C6&amp;"_"&amp;B6&amp;"_"&amp;D6&amp;"_"&amp;A6&amp;"*",[1]reservoir!$A$1:$A$1202,0)+1),TRUE)  ) )</f>
        <v>1924.6865258938928</v>
      </c>
      <c r="K6">
        <f ca="1">AVERAGE(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)</f>
        <v>-305134.48699306621</v>
      </c>
      <c r="L6">
        <f ca="1">CONFIDENCE( 0.05, STDEV(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), COUNT( INDIRECT("[reservoir.csv]reservoir!B"&amp;(MATCH("reservoir_"&amp;$K$1&amp;"_"&amp;C6&amp;"_"&amp;B6&amp;"_"&amp;D6&amp;"_"&amp;A6&amp;"*",[1]reservoir!$A$1:$A$1202,0)+1),TRUE):INDIRECT("[reservoir.csv]reservoir!XFD"&amp;(MATCH("reservoir_"&amp;$K$1&amp;"_"&amp;C6&amp;"_"&amp;B6&amp;"_"&amp;D6&amp;"_"&amp;A6&amp;"*",[1]reservoir!$A$1:$A$1202,0)+1),TRUE)  ) )</f>
        <v>1534.7040752197663</v>
      </c>
      <c r="M6">
        <f ca="1">AVERAGE(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)</f>
        <v>-381631.11392139958</v>
      </c>
      <c r="N6">
        <f ca="1">CONFIDENCE( 0.05, STDEV(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), COUNT( INDIRECT("[reservoir.csv]reservoir!B"&amp;(MATCH("reservoir_"&amp;$M$1&amp;"_"&amp;C6&amp;"_"&amp;B6&amp;"_"&amp;D6&amp;"_"&amp;A6&amp;"*",[1]reservoir!$A$1:$A$1202,0)+1),TRUE):INDIRECT("[reservoir.csv]reservoir!XFD"&amp;(MATCH("reservoir_"&amp;$M$1&amp;"_"&amp;C6&amp;"_"&amp;B6&amp;"_"&amp;D6&amp;"_"&amp;A6&amp;"*",[1]reservoir!$A$1:$A$1202,0)+1),TRUE)  ) )</f>
        <v>1459.3547047438199</v>
      </c>
    </row>
    <row r="7" spans="1:14" x14ac:dyDescent="0.25">
      <c r="A7" t="s">
        <v>0</v>
      </c>
      <c r="B7">
        <v>10</v>
      </c>
      <c r="C7">
        <v>0.5</v>
      </c>
      <c r="D7">
        <v>1</v>
      </c>
      <c r="E7" t="e">
        <f ca="1">AVERAGE(INDIRECT("[reservoir.csv]reservoir!B"&amp;(MATCH("reservoir_"&amp;E1&amp;"_"&amp;C7&amp;"_"&amp;B7&amp;"_"&amp;D7&amp;"_"&amp;A7&amp;"*",[1]reservoir!$A$1:$A$1202,0)+1),TRUE):INDIRECT("[reservoir.csv]reservoir!XFD"&amp;(MATCH("reservoir_"&amp;E1&amp;"_"&amp;C7&amp;"_"&amp;B7&amp;"_"&amp;D7&amp;"_"&amp;A7&amp;"*",[1]reservoir!$A$1:$A$1202,0)+1),TRUE))</f>
        <v>#N/A</v>
      </c>
      <c r="F7" t="e">
        <f ca="1">CONFIDENCE( 0.05, STDEV(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), COUNT( INDIRECT("[reservoir.csv]reservoir!B"&amp;(MATCH("reservoir_"&amp;$E$1&amp;"_"&amp;C7&amp;"_"&amp;B7&amp;"_"&amp;D7&amp;"_"&amp;A7&amp;"*",[1]reservoir!$A$1:$A$1202,0)+1),TRUE):INDIRECT("[reservoir.csv]reservoir!XFD"&amp;(MATCH("reservoir_"&amp;$E$1&amp;"_"&amp;C7&amp;"_"&amp;B7&amp;"_"&amp;D7&amp;"_"&amp;A7&amp;"*",[1]reservoir!$A$1:$A$1202,0)+1),TRUE)  ) )</f>
        <v>#N/A</v>
      </c>
      <c r="G7">
        <f ca="1">AVERAGE(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)</f>
        <v>-154990.3696792332</v>
      </c>
      <c r="H7">
        <f ca="1">CONFIDENCE( 0.05, STDEV(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), COUNT( INDIRECT("[reservoir.csv]reservoir!B"&amp;(MATCH("reservoir_"&amp;$G$1&amp;"_"&amp;C7&amp;"_"&amp;B7&amp;"_"&amp;D7&amp;"_"&amp;A7&amp;"*",[1]reservoir!$A$1:$A$1202,0)+1),TRUE):INDIRECT("[reservoir.csv]reservoir!XFD"&amp;(MATCH("reservoir_"&amp;$G$1&amp;"_"&amp;C7&amp;"_"&amp;B7&amp;"_"&amp;D7&amp;"_"&amp;A7&amp;"*",[1]reservoir!$A$1:$A$1202,0)+1),TRUE)  ) )</f>
        <v>1127.1445578652099</v>
      </c>
      <c r="I7">
        <f ca="1">AVERAGE(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)</f>
        <v>-234169.83567736656</v>
      </c>
      <c r="J7">
        <f ca="1">CONFIDENCE( 0.05, STDEV(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), COUNT( INDIRECT("[reservoir.csv]reservoir!B"&amp;(MATCH("reservoir_"&amp;$I$1&amp;"_"&amp;C7&amp;"_"&amp;B7&amp;"_"&amp;D7&amp;"_"&amp;A7&amp;"*",[1]reservoir!$A$1:$A$1202,0)+1),TRUE):INDIRECT("[reservoir.csv]reservoir!XFD"&amp;(MATCH("reservoir_"&amp;$I$1&amp;"_"&amp;C7&amp;"_"&amp;B7&amp;"_"&amp;D7&amp;"_"&amp;A7&amp;"*",[1]reservoir!$A$1:$A$1202,0)+1),TRUE)  ) )</f>
        <v>2330.3084105470762</v>
      </c>
      <c r="K7">
        <f ca="1">AVERAGE(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)</f>
        <v>-309591.58502159955</v>
      </c>
      <c r="L7">
        <f ca="1">CONFIDENCE( 0.05, STDEV(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), COUNT( INDIRECT("[reservoir.csv]reservoir!B"&amp;(MATCH("reservoir_"&amp;$K$1&amp;"_"&amp;C7&amp;"_"&amp;B7&amp;"_"&amp;D7&amp;"_"&amp;A7&amp;"*",[1]reservoir!$A$1:$A$1202,0)+1),TRUE):INDIRECT("[reservoir.csv]reservoir!XFD"&amp;(MATCH("reservoir_"&amp;$K$1&amp;"_"&amp;C7&amp;"_"&amp;B7&amp;"_"&amp;D7&amp;"_"&amp;A7&amp;"*",[1]reservoir!$A$1:$A$1202,0)+1),TRUE)  ) )</f>
        <v>2831.3024900915402</v>
      </c>
      <c r="M7">
        <f ca="1">AVERAGE(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)</f>
        <v>-385942.97391763289</v>
      </c>
      <c r="N7">
        <f ca="1">CONFIDENCE( 0.05, STDEV(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), COUNT( INDIRECT("[reservoir.csv]reservoir!B"&amp;(MATCH("reservoir_"&amp;$M$1&amp;"_"&amp;C7&amp;"_"&amp;B7&amp;"_"&amp;D7&amp;"_"&amp;A7&amp;"*",[1]reservoir!$A$1:$A$1202,0)+1),TRUE):INDIRECT("[reservoir.csv]reservoir!XFD"&amp;(MATCH("reservoir_"&amp;$M$1&amp;"_"&amp;C7&amp;"_"&amp;B7&amp;"_"&amp;D7&amp;"_"&amp;A7&amp;"*",[1]reservoir!$A$1:$A$1202,0)+1),TRUE)  ) )</f>
        <v>3415.1501890353093</v>
      </c>
    </row>
    <row r="8" spans="1:14" x14ac:dyDescent="0.25">
      <c r="A8" t="s">
        <v>0</v>
      </c>
      <c r="B8">
        <v>2</v>
      </c>
      <c r="C8">
        <v>1</v>
      </c>
      <c r="D8">
        <v>1</v>
      </c>
      <c r="E8" t="e">
        <f ca="1">AVERAGE(INDIRECT("[reservoir.csv]reservoir!B"&amp;(MATCH("reservoir_"&amp;E1&amp;"_"&amp;C8&amp;"_"&amp;B8&amp;"_"&amp;D8&amp;"_"&amp;A8&amp;"*",[1]reservoir!$A$1:$A$1202,0)+1),TRUE):INDIRECT("[reservoir.csv]reservoir!XFD"&amp;(MATCH("reservoir_"&amp;E1&amp;"_"&amp;C8&amp;"_"&amp;B8&amp;"_"&amp;D8&amp;"_"&amp;A8&amp;"*",[1]reservoir!$A$1:$A$1202,0)+1),TRUE))</f>
        <v>#N/A</v>
      </c>
      <c r="F8" t="e">
        <f ca="1">CONFIDENCE( 0.05, STDEV(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), COUNT( INDIRECT("[reservoir.csv]reservoir!B"&amp;(MATCH("reservoir_"&amp;$E$1&amp;"_"&amp;C8&amp;"_"&amp;B8&amp;"_"&amp;D8&amp;"_"&amp;A8&amp;"*",[1]reservoir!$A$1:$A$1202,0)+1),TRUE):INDIRECT("[reservoir.csv]reservoir!XFD"&amp;(MATCH("reservoir_"&amp;$E$1&amp;"_"&amp;C8&amp;"_"&amp;B8&amp;"_"&amp;D8&amp;"_"&amp;A8&amp;"*",[1]reservoir!$A$1:$A$1202,0)+1),TRUE)  ) )</f>
        <v>#N/A</v>
      </c>
      <c r="G8">
        <f ca="1">AVERAGE(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)</f>
        <v>-157172.3165227999</v>
      </c>
      <c r="H8">
        <f ca="1">CONFIDENCE( 0.05, STDEV(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), COUNT( INDIRECT("[reservoir.csv]reservoir!B"&amp;(MATCH("reservoir_"&amp;$G$1&amp;"_"&amp;C8&amp;"_"&amp;B8&amp;"_"&amp;D8&amp;"_"&amp;A8&amp;"*",[1]reservoir!$A$1:$A$1202,0)+1),TRUE):INDIRECT("[reservoir.csv]reservoir!XFD"&amp;(MATCH("reservoir_"&amp;$G$1&amp;"_"&amp;C8&amp;"_"&amp;B8&amp;"_"&amp;D8&amp;"_"&amp;A8&amp;"*",[1]reservoir!$A$1:$A$1202,0)+1),TRUE)  ) )</f>
        <v>1476.8600927085286</v>
      </c>
      <c r="I8">
        <f ca="1">AVERAGE(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)</f>
        <v>-232417.72539776668</v>
      </c>
      <c r="J8">
        <f ca="1">CONFIDENCE( 0.05, STDEV(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), COUNT( INDIRECT("[reservoir.csv]reservoir!B"&amp;(MATCH("reservoir_"&amp;$I$1&amp;"_"&amp;C8&amp;"_"&amp;B8&amp;"_"&amp;D8&amp;"_"&amp;A8&amp;"*",[1]reservoir!$A$1:$A$1202,0)+1),TRUE):INDIRECT("[reservoir.csv]reservoir!XFD"&amp;(MATCH("reservoir_"&amp;$I$1&amp;"_"&amp;C8&amp;"_"&amp;B8&amp;"_"&amp;D8&amp;"_"&amp;A8&amp;"*",[1]reservoir!$A$1:$A$1202,0)+1),TRUE)  ) )</f>
        <v>1621.6639799397767</v>
      </c>
      <c r="K8">
        <f ca="1">AVERAGE(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)</f>
        <v>-305644.62943713303</v>
      </c>
      <c r="L8">
        <f ca="1">CONFIDENCE( 0.05, STDEV(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), COUNT( INDIRECT("[reservoir.csv]reservoir!B"&amp;(MATCH("reservoir_"&amp;$K$1&amp;"_"&amp;C8&amp;"_"&amp;B8&amp;"_"&amp;D8&amp;"_"&amp;A8&amp;"*",[1]reservoir!$A$1:$A$1202,0)+1),TRUE):INDIRECT("[reservoir.csv]reservoir!XFD"&amp;(MATCH("reservoir_"&amp;$K$1&amp;"_"&amp;C8&amp;"_"&amp;B8&amp;"_"&amp;D8&amp;"_"&amp;A8&amp;"*",[1]reservoir!$A$1:$A$1202,0)+1),TRUE)  ) )</f>
        <v>1194.7146052239345</v>
      </c>
      <c r="M8">
        <f ca="1">AVERAGE(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)</f>
        <v>-382647.63756826619</v>
      </c>
      <c r="N8">
        <f ca="1">CONFIDENCE( 0.05, STDEV(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), COUNT( INDIRECT("[reservoir.csv]reservoir!B"&amp;(MATCH("reservoir_"&amp;$M$1&amp;"_"&amp;C8&amp;"_"&amp;B8&amp;"_"&amp;D8&amp;"_"&amp;A8&amp;"*",[1]reservoir!$A$1:$A$1202,0)+1),TRUE):INDIRECT("[reservoir.csv]reservoir!XFD"&amp;(MATCH("reservoir_"&amp;$M$1&amp;"_"&amp;C8&amp;"_"&amp;B8&amp;"_"&amp;D8&amp;"_"&amp;A8&amp;"*",[1]reservoir!$A$1:$A$1202,0)+1),TRUE)  ) )</f>
        <v>2227.2711662014485</v>
      </c>
    </row>
    <row r="9" spans="1:14" x14ac:dyDescent="0.25">
      <c r="A9" t="s">
        <v>0</v>
      </c>
      <c r="B9">
        <v>5</v>
      </c>
      <c r="C9">
        <v>1</v>
      </c>
      <c r="D9">
        <v>1</v>
      </c>
      <c r="E9" t="e">
        <f ca="1">AVERAGE(INDIRECT("[reservoir.csv]reservoir!B"&amp;(MATCH("reservoir_"&amp;E1&amp;"_"&amp;C9&amp;"_"&amp;B9&amp;"_"&amp;D9&amp;"_"&amp;A9&amp;"*",[1]reservoir!$A$1:$A$1202,0)+1),TRUE):INDIRECT("[reservoir.csv]reservoir!XFD"&amp;(MATCH("reservoir_"&amp;E1&amp;"_"&amp;C9&amp;"_"&amp;B9&amp;"_"&amp;D9&amp;"_"&amp;A9&amp;"*",[1]reservoir!$A$1:$A$1202,0)+1),TRUE))</f>
        <v>#N/A</v>
      </c>
      <c r="F9" t="e">
        <f ca="1">CONFIDENCE( 0.05, STDEV(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), COUNT( INDIRECT("[reservoir.csv]reservoir!B"&amp;(MATCH("reservoir_"&amp;$E$1&amp;"_"&amp;C9&amp;"_"&amp;B9&amp;"_"&amp;D9&amp;"_"&amp;A9&amp;"*",[1]reservoir!$A$1:$A$1202,0)+1),TRUE):INDIRECT("[reservoir.csv]reservoir!XFD"&amp;(MATCH("reservoir_"&amp;$E$1&amp;"_"&amp;C9&amp;"_"&amp;B9&amp;"_"&amp;D9&amp;"_"&amp;A9&amp;"*",[1]reservoir!$A$1:$A$1202,0)+1),TRUE)  ) )</f>
        <v>#N/A</v>
      </c>
      <c r="G9">
        <f ca="1">AVERAGE(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)</f>
        <v>-156124.84147639995</v>
      </c>
      <c r="H9">
        <f ca="1">CONFIDENCE( 0.05, STDEV(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), COUNT( INDIRECT("[reservoir.csv]reservoir!B"&amp;(MATCH("reservoir_"&amp;$G$1&amp;"_"&amp;C9&amp;"_"&amp;B9&amp;"_"&amp;D9&amp;"_"&amp;A9&amp;"*",[1]reservoir!$A$1:$A$1202,0)+1),TRUE):INDIRECT("[reservoir.csv]reservoir!XFD"&amp;(MATCH("reservoir_"&amp;$G$1&amp;"_"&amp;C9&amp;"_"&amp;B9&amp;"_"&amp;D9&amp;"_"&amp;A9&amp;"*",[1]reservoir!$A$1:$A$1202,0)+1),TRUE)  ) )</f>
        <v>1626.4742080985711</v>
      </c>
      <c r="I9">
        <f ca="1">AVERAGE(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)</f>
        <v>-232696.00473556653</v>
      </c>
      <c r="J9">
        <f ca="1">CONFIDENCE( 0.05, STDEV(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), COUNT( INDIRECT("[reservoir.csv]reservoir!B"&amp;(MATCH("reservoir_"&amp;$I$1&amp;"_"&amp;C9&amp;"_"&amp;B9&amp;"_"&amp;D9&amp;"_"&amp;A9&amp;"*",[1]reservoir!$A$1:$A$1202,0)+1),TRUE):INDIRECT("[reservoir.csv]reservoir!XFD"&amp;(MATCH("reservoir_"&amp;$I$1&amp;"_"&amp;C9&amp;"_"&amp;B9&amp;"_"&amp;D9&amp;"_"&amp;A9&amp;"*",[1]reservoir!$A$1:$A$1202,0)+1),TRUE)  ) )</f>
        <v>1677.8228923364677</v>
      </c>
      <c r="K9">
        <f ca="1">AVERAGE(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)</f>
        <v>-303580.59441856609</v>
      </c>
      <c r="L9">
        <f ca="1">CONFIDENCE( 0.05, STDEV(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), COUNT( INDIRECT("[reservoir.csv]reservoir!B"&amp;(MATCH("reservoir_"&amp;$K$1&amp;"_"&amp;C9&amp;"_"&amp;B9&amp;"_"&amp;D9&amp;"_"&amp;A9&amp;"*",[1]reservoir!$A$1:$A$1202,0)+1),TRUE):INDIRECT("[reservoir.csv]reservoir!XFD"&amp;(MATCH("reservoir_"&amp;$K$1&amp;"_"&amp;C9&amp;"_"&amp;B9&amp;"_"&amp;D9&amp;"_"&amp;A9&amp;"*",[1]reservoir!$A$1:$A$1202,0)+1),TRUE)  ) )</f>
        <v>1124.0477006826211</v>
      </c>
      <c r="M9">
        <f ca="1">AVERAGE(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)</f>
        <v>-382889.62196043285</v>
      </c>
      <c r="N9">
        <f ca="1">CONFIDENCE( 0.05, STDEV(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), COUNT( INDIRECT("[reservoir.csv]reservoir!B"&amp;(MATCH("reservoir_"&amp;$M$1&amp;"_"&amp;C9&amp;"_"&amp;B9&amp;"_"&amp;D9&amp;"_"&amp;A9&amp;"*",[1]reservoir!$A$1:$A$1202,0)+1),TRUE):INDIRECT("[reservoir.csv]reservoir!XFD"&amp;(MATCH("reservoir_"&amp;$M$1&amp;"_"&amp;C9&amp;"_"&amp;B9&amp;"_"&amp;D9&amp;"_"&amp;A9&amp;"*",[1]reservoir!$A$1:$A$1202,0)+1),TRUE)  ) )</f>
        <v>2106.6192195749345</v>
      </c>
    </row>
    <row r="10" spans="1:14" x14ac:dyDescent="0.25">
      <c r="A10" t="s">
        <v>0</v>
      </c>
      <c r="B10">
        <v>10</v>
      </c>
      <c r="C10">
        <v>1</v>
      </c>
      <c r="D10">
        <v>1</v>
      </c>
      <c r="E10" t="e">
        <f ca="1">AVERAGE(INDIRECT("[reservoir.csv]reservoir!B"&amp;(MATCH("reservoir_"&amp;E1&amp;"_"&amp;C10&amp;"_"&amp;B10&amp;"_"&amp;D10&amp;"_"&amp;A10&amp;"*",[1]reservoir!$A$1:$A$1202,0)+1),TRUE):INDIRECT("[reservoir.csv]reservoir!XFD"&amp;(MATCH("reservoir_"&amp;E1&amp;"_"&amp;C10&amp;"_"&amp;B10&amp;"_"&amp;D10&amp;"_"&amp;A10&amp;"*",[1]reservoir!$A$1:$A$1202,0)+1),TRUE))</f>
        <v>#N/A</v>
      </c>
      <c r="F10" t="e">
        <f ca="1">CONFIDENCE( 0.05, STDEV(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), COUNT( INDIRECT("[reservoir.csv]reservoir!B"&amp;(MATCH("reservoir_"&amp;$E$1&amp;"_"&amp;C10&amp;"_"&amp;B10&amp;"_"&amp;D10&amp;"_"&amp;A10&amp;"*",[1]reservoir!$A$1:$A$1202,0)+1),TRUE):INDIRECT("[reservoir.csv]reservoir!XFD"&amp;(MATCH("reservoir_"&amp;$E$1&amp;"_"&amp;C10&amp;"_"&amp;B10&amp;"_"&amp;D10&amp;"_"&amp;A10&amp;"*",[1]reservoir!$A$1:$A$1202,0)+1),TRUE)  ) )</f>
        <v>#N/A</v>
      </c>
      <c r="G10">
        <f ca="1">AVERAGE(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)</f>
        <v>-153380.85815563324</v>
      </c>
      <c r="H10">
        <f ca="1">CONFIDENCE( 0.05, STDEV(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), COUNT( INDIRECT("[reservoir.csv]reservoir!B"&amp;(MATCH("reservoir_"&amp;$G$1&amp;"_"&amp;C10&amp;"_"&amp;B10&amp;"_"&amp;D10&amp;"_"&amp;A10&amp;"*",[1]reservoir!$A$1:$A$1202,0)+1),TRUE):INDIRECT("[reservoir.csv]reservoir!XFD"&amp;(MATCH("reservoir_"&amp;$G$1&amp;"_"&amp;C10&amp;"_"&amp;B10&amp;"_"&amp;D10&amp;"_"&amp;A10&amp;"*",[1]reservoir!$A$1:$A$1202,0)+1),TRUE)  ) )</f>
        <v>1093.7278415011938</v>
      </c>
      <c r="I10">
        <f ca="1">AVERAGE(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)</f>
        <v>-234161.44414396663</v>
      </c>
      <c r="J10">
        <f ca="1">CONFIDENCE( 0.05, STDEV(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), COUNT( INDIRECT("[reservoir.csv]reservoir!B"&amp;(MATCH("reservoir_"&amp;$I$1&amp;"_"&amp;C10&amp;"_"&amp;B10&amp;"_"&amp;D10&amp;"_"&amp;A10&amp;"*",[1]reservoir!$A$1:$A$1202,0)+1),TRUE):INDIRECT("[reservoir.csv]reservoir!XFD"&amp;(MATCH("reservoir_"&amp;$I$1&amp;"_"&amp;C10&amp;"_"&amp;B10&amp;"_"&amp;D10&amp;"_"&amp;A10&amp;"*",[1]reservoir!$A$1:$A$1202,0)+1),TRUE)  ) )</f>
        <v>2535.841762485692</v>
      </c>
      <c r="K10">
        <f ca="1">AVERAGE(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)</f>
        <v>-307867.72688116599</v>
      </c>
      <c r="L10">
        <f ca="1">CONFIDENCE( 0.05, STDEV(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), COUNT( INDIRECT("[reservoir.csv]reservoir!B"&amp;(MATCH("reservoir_"&amp;$K$1&amp;"_"&amp;C10&amp;"_"&amp;B10&amp;"_"&amp;D10&amp;"_"&amp;A10&amp;"*",[1]reservoir!$A$1:$A$1202,0)+1),TRUE):INDIRECT("[reservoir.csv]reservoir!XFD"&amp;(MATCH("reservoir_"&amp;$K$1&amp;"_"&amp;C10&amp;"_"&amp;B10&amp;"_"&amp;D10&amp;"_"&amp;A10&amp;"*",[1]reservoir!$A$1:$A$1202,0)+1),TRUE)  ) )</f>
        <v>2278.0992020083668</v>
      </c>
      <c r="M10">
        <f ca="1">AVERAGE(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)</f>
        <v>-384358.30849809939</v>
      </c>
      <c r="N10">
        <f ca="1">CONFIDENCE( 0.05, STDEV(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), COUNT( INDIRECT("[reservoir.csv]reservoir!B"&amp;(MATCH("reservoir_"&amp;$M$1&amp;"_"&amp;C10&amp;"_"&amp;B10&amp;"_"&amp;D10&amp;"_"&amp;A10&amp;"*",[1]reservoir!$A$1:$A$1202,0)+1),TRUE):INDIRECT("[reservoir.csv]reservoir!XFD"&amp;(MATCH("reservoir_"&amp;$M$1&amp;"_"&amp;C10&amp;"_"&amp;B10&amp;"_"&amp;D10&amp;"_"&amp;A10&amp;"*",[1]reservoir!$A$1:$A$1202,0)+1),TRUE)  ) )</f>
        <v>2602.9255264916474</v>
      </c>
    </row>
    <row r="11" spans="1:14" x14ac:dyDescent="0.25">
      <c r="A11" t="s">
        <v>0</v>
      </c>
      <c r="B11">
        <v>2</v>
      </c>
      <c r="C11">
        <v>2</v>
      </c>
      <c r="D11">
        <v>1</v>
      </c>
      <c r="E11" t="e">
        <f ca="1">AVERAGE(INDIRECT("[reservoir.csv]reservoir!B"&amp;(MATCH("reservoir_"&amp;E1&amp;"_"&amp;C11&amp;"_"&amp;B11&amp;"_"&amp;D11&amp;"_"&amp;A11&amp;"*",[1]reservoir!$A$1:$A$1202,0)+1),TRUE):INDIRECT("[reservoir.csv]reservoir!XFD"&amp;(MATCH("reservoir_"&amp;E1&amp;"_"&amp;C11&amp;"_"&amp;B11&amp;"_"&amp;D11&amp;"_"&amp;A11&amp;"*",[1]reservoir!$A$1:$A$1202,0)+1),TRUE))</f>
        <v>#N/A</v>
      </c>
      <c r="F11" t="e">
        <f ca="1">CONFIDENCE( 0.05, STDEV(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), COUNT( INDIRECT("[reservoir.csv]reservoir!B"&amp;(MATCH("reservoir_"&amp;$E$1&amp;"_"&amp;C11&amp;"_"&amp;B11&amp;"_"&amp;D11&amp;"_"&amp;A11&amp;"*",[1]reservoir!$A$1:$A$1202,0)+1),TRUE):INDIRECT("[reservoir.csv]reservoir!XFD"&amp;(MATCH("reservoir_"&amp;$E$1&amp;"_"&amp;C11&amp;"_"&amp;B11&amp;"_"&amp;D11&amp;"_"&amp;A11&amp;"*",[1]reservoir!$A$1:$A$1202,0)+1),TRUE)  ) )</f>
        <v>#N/A</v>
      </c>
      <c r="G11">
        <f ca="1">AVERAGE(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)</f>
        <v>-158214.54124379982</v>
      </c>
      <c r="H11">
        <f ca="1">CONFIDENCE( 0.05, STDEV(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), COUNT( INDIRECT("[reservoir.csv]reservoir!B"&amp;(MATCH("reservoir_"&amp;$G$1&amp;"_"&amp;C11&amp;"_"&amp;B11&amp;"_"&amp;D11&amp;"_"&amp;A11&amp;"*",[1]reservoir!$A$1:$A$1202,0)+1),TRUE):INDIRECT("[reservoir.csv]reservoir!XFD"&amp;(MATCH("reservoir_"&amp;$G$1&amp;"_"&amp;C11&amp;"_"&amp;B11&amp;"_"&amp;D11&amp;"_"&amp;A11&amp;"*",[1]reservoir!$A$1:$A$1202,0)+1),TRUE)  ) )</f>
        <v>1803.5727611975478</v>
      </c>
      <c r="I11">
        <f ca="1">AVERAGE(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)</f>
        <v>-232874.65566329969</v>
      </c>
      <c r="J11">
        <f ca="1">CONFIDENCE( 0.05, STDEV(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), COUNT( INDIRECT("[reservoir.csv]reservoir!B"&amp;(MATCH("reservoir_"&amp;$I$1&amp;"_"&amp;C11&amp;"_"&amp;B11&amp;"_"&amp;D11&amp;"_"&amp;A11&amp;"*",[1]reservoir!$A$1:$A$1202,0)+1),TRUE):INDIRECT("[reservoir.csv]reservoir!XFD"&amp;(MATCH("reservoir_"&amp;$I$1&amp;"_"&amp;C11&amp;"_"&amp;B11&amp;"_"&amp;D11&amp;"_"&amp;A11&amp;"*",[1]reservoir!$A$1:$A$1202,0)+1),TRUE)  ) )</f>
        <v>1791.3972650368419</v>
      </c>
      <c r="K11">
        <f ca="1">AVERAGE(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)</f>
        <v>-306149.75874109974</v>
      </c>
      <c r="L11">
        <f ca="1">CONFIDENCE( 0.05, STDEV(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), COUNT( INDIRECT("[reservoir.csv]reservoir!B"&amp;(MATCH("reservoir_"&amp;$K$1&amp;"_"&amp;C11&amp;"_"&amp;B11&amp;"_"&amp;D11&amp;"_"&amp;A11&amp;"*",[1]reservoir!$A$1:$A$1202,0)+1),TRUE):INDIRECT("[reservoir.csv]reservoir!XFD"&amp;(MATCH("reservoir_"&amp;$K$1&amp;"_"&amp;C11&amp;"_"&amp;B11&amp;"_"&amp;D11&amp;"_"&amp;A11&amp;"*",[1]reservoir!$A$1:$A$1202,0)+1),TRUE)  ) )</f>
        <v>1214.244123596824</v>
      </c>
      <c r="M11">
        <f ca="1">AVERAGE(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)</f>
        <v>-382585.64683653292</v>
      </c>
      <c r="N11">
        <f ca="1">CONFIDENCE( 0.05, STDEV(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), COUNT( INDIRECT("[reservoir.csv]reservoir!B"&amp;(MATCH("reservoir_"&amp;$M$1&amp;"_"&amp;C11&amp;"_"&amp;B11&amp;"_"&amp;D11&amp;"_"&amp;A11&amp;"*",[1]reservoir!$A$1:$A$1202,0)+1),TRUE):INDIRECT("[reservoir.csv]reservoir!XFD"&amp;(MATCH("reservoir_"&amp;$M$1&amp;"_"&amp;C11&amp;"_"&amp;B11&amp;"_"&amp;D11&amp;"_"&amp;A11&amp;"*",[1]reservoir!$A$1:$A$1202,0)+1),TRUE)  ) )</f>
        <v>1495.7481806421724</v>
      </c>
    </row>
    <row r="12" spans="1:14" x14ac:dyDescent="0.25">
      <c r="A12" t="s">
        <v>0</v>
      </c>
      <c r="B12" s="12">
        <v>5</v>
      </c>
      <c r="C12" s="12">
        <v>2</v>
      </c>
      <c r="D12" s="12">
        <v>1</v>
      </c>
      <c r="E12" t="e">
        <f ca="1">AVERAGE(INDIRECT("[reservoir.csv]reservoir!B"&amp;(MATCH("reservoir_"&amp;E1&amp;"_"&amp;C12&amp;"_"&amp;B12&amp;"_"&amp;D12&amp;"_"&amp;A12&amp;"*",[1]reservoir!$A$1:$A$1202,0)+1),TRUE):INDIRECT("[reservoir.csv]reservoir!XFD"&amp;(MATCH("reservoir_"&amp;E1&amp;"_"&amp;C12&amp;"_"&amp;B12&amp;"_"&amp;D12&amp;"_"&amp;A12&amp;"*",[1]reservoir!$A$1:$A$1202,0)+1),TRUE))</f>
        <v>#N/A</v>
      </c>
      <c r="F12" t="e">
        <f ca="1">CONFIDENCE( 0.05, STDEV(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), COUNT( INDIRECT("[reservoir.csv]reservoir!B"&amp;(MATCH("reservoir_"&amp;$E$1&amp;"_"&amp;C12&amp;"_"&amp;B12&amp;"_"&amp;D12&amp;"_"&amp;A12&amp;"*",[1]reservoir!$A$1:$A$1202,0)+1),TRUE):INDIRECT("[reservoir.csv]reservoir!XFD"&amp;(MATCH("reservoir_"&amp;$E$1&amp;"_"&amp;C12&amp;"_"&amp;B12&amp;"_"&amp;D12&amp;"_"&amp;A12&amp;"*",[1]reservoir!$A$1:$A$1202,0)+1),TRUE)  ) )</f>
        <v>#N/A</v>
      </c>
      <c r="G12">
        <f ca="1">AVERAGE(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)</f>
        <v>-157120.03041009995</v>
      </c>
      <c r="H12">
        <f ca="1">CONFIDENCE( 0.05, STDEV(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), COUNT( INDIRECT("[reservoir.csv]reservoir!B"&amp;(MATCH("reservoir_"&amp;$G$1&amp;"_"&amp;C12&amp;"_"&amp;B12&amp;"_"&amp;D12&amp;"_"&amp;A12&amp;"*",[1]reservoir!$A$1:$A$1202,0)+1),TRUE):INDIRECT("[reservoir.csv]reservoir!XFD"&amp;(MATCH("reservoir_"&amp;$G$1&amp;"_"&amp;C12&amp;"_"&amp;B12&amp;"_"&amp;D12&amp;"_"&amp;A12&amp;"*",[1]reservoir!$A$1:$A$1202,0)+1),TRUE)  ) )</f>
        <v>1446.5655300878138</v>
      </c>
      <c r="I12">
        <f ca="1">AVERAGE(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)</f>
        <v>-231820.20982006646</v>
      </c>
      <c r="J12">
        <f ca="1">CONFIDENCE( 0.05, STDEV(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), COUNT( INDIRECT("[reservoir.csv]reservoir!B"&amp;(MATCH("reservoir_"&amp;$I$1&amp;"_"&amp;C12&amp;"_"&amp;B12&amp;"_"&amp;D12&amp;"_"&amp;A12&amp;"*",[1]reservoir!$A$1:$A$1202,0)+1),TRUE):INDIRECT("[reservoir.csv]reservoir!XFD"&amp;(MATCH("reservoir_"&amp;$I$1&amp;"_"&amp;C12&amp;"_"&amp;B12&amp;"_"&amp;D12&amp;"_"&amp;A12&amp;"*",[1]reservoir!$A$1:$A$1202,0)+1),TRUE)  ) )</f>
        <v>2096.0807463679826</v>
      </c>
      <c r="K12">
        <f ca="1">AVERAGE(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)</f>
        <v>-304675.48072336626</v>
      </c>
      <c r="L12">
        <f ca="1">CONFIDENCE( 0.05, STDEV(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), COUNT( INDIRECT("[reservoir.csv]reservoir!B"&amp;(MATCH("reservoir_"&amp;$K$1&amp;"_"&amp;C12&amp;"_"&amp;B12&amp;"_"&amp;D12&amp;"_"&amp;A12&amp;"*",[1]reservoir!$A$1:$A$1202,0)+1),TRUE):INDIRECT("[reservoir.csv]reservoir!XFD"&amp;(MATCH("reservoir_"&amp;$K$1&amp;"_"&amp;C12&amp;"_"&amp;B12&amp;"_"&amp;D12&amp;"_"&amp;A12&amp;"*",[1]reservoir!$A$1:$A$1202,0)+1),TRUE)  ) )</f>
        <v>1616.6550729646024</v>
      </c>
      <c r="M12">
        <f ca="1">AVERAGE(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)</f>
        <v>-382543.71589863283</v>
      </c>
      <c r="N12">
        <f ca="1">CONFIDENCE( 0.05, STDEV(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), COUNT( INDIRECT("[reservoir.csv]reservoir!B"&amp;(MATCH("reservoir_"&amp;$M$1&amp;"_"&amp;C12&amp;"_"&amp;B12&amp;"_"&amp;D12&amp;"_"&amp;A12&amp;"*",[1]reservoir!$A$1:$A$1202,0)+1),TRUE):INDIRECT("[reservoir.csv]reservoir!XFD"&amp;(MATCH("reservoir_"&amp;$M$1&amp;"_"&amp;C12&amp;"_"&amp;B12&amp;"_"&amp;D12&amp;"_"&amp;A12&amp;"*",[1]reservoir!$A$1:$A$1202,0)+1),TRUE)  ) )</f>
        <v>2113.2504216067587</v>
      </c>
    </row>
    <row r="13" spans="1:14" x14ac:dyDescent="0.25">
      <c r="A13" t="s">
        <v>0</v>
      </c>
      <c r="B13">
        <v>10</v>
      </c>
      <c r="C13">
        <v>2</v>
      </c>
      <c r="D13">
        <v>1</v>
      </c>
      <c r="E13" t="e">
        <f ca="1">AVERAGE(INDIRECT("[reservoir.csv]reservoir!B"&amp;(MATCH("reservoir_"&amp;E1&amp;"_"&amp;C13&amp;"_"&amp;B13&amp;"_"&amp;D13&amp;"_"&amp;A13&amp;"*",[1]reservoir!$A$1:$A$1202,0)+1),TRUE):INDIRECT("[reservoir.csv]reservoir!XFD"&amp;(MATCH("reservoir_"&amp;E1&amp;"_"&amp;C13&amp;"_"&amp;B13&amp;"_"&amp;D13&amp;"_"&amp;A13&amp;"*",[1]reservoir!$A$1:$A$1202,0)+1),TRUE))</f>
        <v>#N/A</v>
      </c>
      <c r="F13" t="e">
        <f ca="1">CONFIDENCE( 0.05, STDEV(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), COUNT( INDIRECT("[reservoir.csv]reservoir!B"&amp;(MATCH("reservoir_"&amp;$E$1&amp;"_"&amp;C13&amp;"_"&amp;B13&amp;"_"&amp;D13&amp;"_"&amp;A13&amp;"*",[1]reservoir!$A$1:$A$1202,0)+1),TRUE):INDIRECT("[reservoir.csv]reservoir!XFD"&amp;(MATCH("reservoir_"&amp;$E$1&amp;"_"&amp;C13&amp;"_"&amp;B13&amp;"_"&amp;D13&amp;"_"&amp;A13&amp;"*",[1]reservoir!$A$1:$A$1202,0)+1),TRUE)  ) )</f>
        <v>#N/A</v>
      </c>
      <c r="G13">
        <f ca="1">AVERAGE(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)</f>
        <v>-153204.55133199989</v>
      </c>
      <c r="H13">
        <f ca="1">CONFIDENCE( 0.05, STDEV(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), COUNT( INDIRECT("[reservoir.csv]reservoir!B"&amp;(MATCH("reservoir_"&amp;$G$1&amp;"_"&amp;C13&amp;"_"&amp;B13&amp;"_"&amp;D13&amp;"_"&amp;A13&amp;"*",[1]reservoir!$A$1:$A$1202,0)+1),TRUE):INDIRECT("[reservoir.csv]reservoir!XFD"&amp;(MATCH("reservoir_"&amp;$G$1&amp;"_"&amp;C13&amp;"_"&amp;B13&amp;"_"&amp;D13&amp;"_"&amp;A13&amp;"*",[1]reservoir!$A$1:$A$1202,0)+1),TRUE)  ) )</f>
        <v>805.80560200807531</v>
      </c>
      <c r="I13">
        <f ca="1">AVERAGE(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)</f>
        <v>-235875.23647013301</v>
      </c>
      <c r="J13">
        <f ca="1">CONFIDENCE( 0.05, STDEV(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), COUNT( INDIRECT("[reservoir.csv]reservoir!B"&amp;(MATCH("reservoir_"&amp;$I$1&amp;"_"&amp;C13&amp;"_"&amp;B13&amp;"_"&amp;D13&amp;"_"&amp;A13&amp;"*",[1]reservoir!$A$1:$A$1202,0)+1),TRUE):INDIRECT("[reservoir.csv]reservoir!XFD"&amp;(MATCH("reservoir_"&amp;$I$1&amp;"_"&amp;C13&amp;"_"&amp;B13&amp;"_"&amp;D13&amp;"_"&amp;A13&amp;"*",[1]reservoir!$A$1:$A$1202,0)+1),TRUE)  ) )</f>
        <v>3308.5650726478302</v>
      </c>
      <c r="K13">
        <f ca="1">AVERAGE(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)</f>
        <v>-308070.09497569932</v>
      </c>
      <c r="L13">
        <f ca="1">CONFIDENCE( 0.05, STDEV(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), COUNT( INDIRECT("[reservoir.csv]reservoir!B"&amp;(MATCH("reservoir_"&amp;$K$1&amp;"_"&amp;C13&amp;"_"&amp;B13&amp;"_"&amp;D13&amp;"_"&amp;A13&amp;"*",[1]reservoir!$A$1:$A$1202,0)+1),TRUE):INDIRECT("[reservoir.csv]reservoir!XFD"&amp;(MATCH("reservoir_"&amp;$K$1&amp;"_"&amp;C13&amp;"_"&amp;B13&amp;"_"&amp;D13&amp;"_"&amp;A13&amp;"*",[1]reservoir!$A$1:$A$1202,0)+1),TRUE)  ) )</f>
        <v>2542.9820515052988</v>
      </c>
      <c r="M13">
        <f ca="1">AVERAGE(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)</f>
        <v>-387783.60361573286</v>
      </c>
      <c r="N13">
        <f ca="1">CONFIDENCE( 0.05, STDEV(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), COUNT( INDIRECT("[reservoir.csv]reservoir!B"&amp;(MATCH("reservoir_"&amp;$M$1&amp;"_"&amp;C13&amp;"_"&amp;B13&amp;"_"&amp;D13&amp;"_"&amp;A13&amp;"*",[1]reservoir!$A$1:$A$1202,0)+1),TRUE):INDIRECT("[reservoir.csv]reservoir!XFD"&amp;(MATCH("reservoir_"&amp;$M$1&amp;"_"&amp;C13&amp;"_"&amp;B13&amp;"_"&amp;D13&amp;"_"&amp;A13&amp;"*",[1]reservoir!$A$1:$A$1202,0)+1),TRUE)  ) )</f>
        <v>3305.8787894981751</v>
      </c>
    </row>
    <row r="14" spans="1:14" x14ac:dyDescent="0.25">
      <c r="A14" t="s">
        <v>0</v>
      </c>
      <c r="B14">
        <v>2</v>
      </c>
      <c r="C14">
        <v>0.25</v>
      </c>
      <c r="D14">
        <v>5</v>
      </c>
      <c r="E14" t="e">
        <f ca="1">AVERAGE(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)</f>
        <v>#N/A</v>
      </c>
      <c r="F14" t="e">
        <f ca="1">CONFIDENCE( 0.05, STDEV(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), COUNT( INDIRECT("[reservoir.csv]reservoir!B"&amp;(MATCH("reservoir_"&amp;E1&amp;"_"&amp;C14&amp;"_"&amp;B14&amp;"_"&amp;D14&amp;"_"&amp;A14&amp;"*",[1]reservoir!$A$1:$A$1202,0)+1),TRUE):INDIRECT("[reservoir.csv]reservoir!XFD"&amp;(MATCH("reservoir_"&amp;E1&amp;"_"&amp;C14&amp;"_"&amp;B14&amp;"_"&amp;D14&amp;"_"&amp;A14&amp;"*",[1]reservoir!$A$1:$A$1202,0)+1),TRUE)  ) )</f>
        <v>#N/A</v>
      </c>
      <c r="G14">
        <f ca="1">AVERAGE(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)</f>
        <v>-154843.33727323316</v>
      </c>
      <c r="H14">
        <f ca="1">CONFIDENCE( 0.05, STDEV(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), COUNT( INDIRECT("[reservoir.csv]reservoir!B"&amp;(MATCH("reservoir_"&amp;$G$1&amp;"_"&amp;C14&amp;"_"&amp;B14&amp;"_"&amp;D14&amp;"_"&amp;A14&amp;"*",[1]reservoir!$A$1:$A$1202,0)+1),TRUE):INDIRECT("[reservoir.csv]reservoir!XFD"&amp;(MATCH("reservoir_"&amp;$G$1&amp;"_"&amp;C14&amp;"_"&amp;B14&amp;"_"&amp;D14&amp;"_"&amp;A14&amp;"*",[1]reservoir!$A$1:$A$1202,0)+1),TRUE)  ) )</f>
        <v>1029.3425311824767</v>
      </c>
      <c r="I14" t="e">
        <f ca="1">AVERAGE(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)</f>
        <v>#N/A</v>
      </c>
      <c r="J14" t="e">
        <f ca="1">CONFIDENCE( 0.05, STDEV(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), COUNT( INDIRECT("[reservoir.csv]reservoir!B"&amp;(MATCH("reservoir_"&amp;$I$1&amp;"_"&amp;C14&amp;"_"&amp;B14&amp;"_"&amp;D14&amp;"_"&amp;A14&amp;"*",[1]reservoir!$A$1:$A$1202,0)+1),TRUE):INDIRECT("[reservoir.csv]reservoir!XFD"&amp;(MATCH("reservoir_"&amp;$I$1&amp;"_"&amp;C14&amp;"_"&amp;B14&amp;"_"&amp;D14&amp;"_"&amp;A14&amp;"*",[1]reservoir!$A$1:$A$1202,0)+1),TRUE)  ) )</f>
        <v>#N/A</v>
      </c>
      <c r="K14">
        <f ca="1">AVERAGE(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)</f>
        <v>-304871.40265066648</v>
      </c>
      <c r="L14">
        <f ca="1">CONFIDENCE( 0.05, STDEV(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), COUNT( INDIRECT("[reservoir.csv]reservoir!B"&amp;(MATCH("reservoir_"&amp;$K$1&amp;"_"&amp;C14&amp;"_"&amp;B14&amp;"_"&amp;D14&amp;"_"&amp;A14&amp;"*",[1]reservoir!$A$1:$A$1202,0)+1),TRUE):INDIRECT("[reservoir.csv]reservoir!XFD"&amp;(MATCH("reservoir_"&amp;$K$1&amp;"_"&amp;C14&amp;"_"&amp;B14&amp;"_"&amp;D14&amp;"_"&amp;A14&amp;"*",[1]reservoir!$A$1:$A$1202,0)+1),TRUE)  ) )</f>
        <v>971.77974559135032</v>
      </c>
      <c r="M14">
        <f ca="1">AVERAGE(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)</f>
        <v>-392535.69308073324</v>
      </c>
      <c r="N14">
        <f ca="1">CONFIDENCE( 0.05, STDEV(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), COUNT( INDIRECT("[reservoir.csv]reservoir!B"&amp;(MATCH("reservoir_"&amp;$M$1&amp;"_"&amp;C14&amp;"_"&amp;B14&amp;"_"&amp;D14&amp;"_"&amp;A14&amp;"*",[1]reservoir!$A$1:$A$1202,0)+1),TRUE):INDIRECT("[reservoir.csv]reservoir!XFD"&amp;(MATCH("reservoir_"&amp;$M$1&amp;"_"&amp;C14&amp;"_"&amp;B14&amp;"_"&amp;D14&amp;"_"&amp;A14&amp;"*",[1]reservoir!$A$1:$A$1202,0)+1),TRUE)  ) )</f>
        <v>23642.670623916423</v>
      </c>
    </row>
    <row r="15" spans="1:14" x14ac:dyDescent="0.25">
      <c r="A15" t="s">
        <v>0</v>
      </c>
      <c r="B15" s="11">
        <v>5</v>
      </c>
      <c r="C15" s="11">
        <v>0.25</v>
      </c>
      <c r="D15" s="11">
        <v>5</v>
      </c>
      <c r="E15" t="e">
        <f ca="1">AVERAGE(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)</f>
        <v>#N/A</v>
      </c>
      <c r="F15" t="e">
        <f ca="1">CONFIDENCE( 0.05, STDEV(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), COUNT( INDIRECT("[reservoir.csv]reservoir!B"&amp;(MATCH("reservoir_"&amp;E1&amp;"_"&amp;C15&amp;"_"&amp;B15&amp;"_"&amp;D15&amp;"_"&amp;A15&amp;"*",[1]reservoir!$A$1:$A$1202,0)+1),TRUE):INDIRECT("[reservoir.csv]reservoir!XFD"&amp;(MATCH("reservoir_"&amp;E1&amp;"_"&amp;C15&amp;"_"&amp;B15&amp;"_"&amp;D15&amp;"_"&amp;A15&amp;"*",[1]reservoir!$A$1:$A$1202,0)+1),TRUE)  ) )</f>
        <v>#N/A</v>
      </c>
      <c r="G15">
        <f ca="1">AVERAGE(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)</f>
        <v>-152523.14369376667</v>
      </c>
      <c r="H15">
        <f ca="1">CONFIDENCE( 0.05, STDEV(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), COUNT( INDIRECT("[reservoir.csv]reservoir!B"&amp;(MATCH("reservoir_"&amp;$G$1&amp;"_"&amp;C15&amp;"_"&amp;B15&amp;"_"&amp;D15&amp;"_"&amp;A15&amp;"*",[1]reservoir!$A$1:$A$1202,0)+1),TRUE):INDIRECT("[reservoir.csv]reservoir!XFD"&amp;(MATCH("reservoir_"&amp;$G$1&amp;"_"&amp;C15&amp;"_"&amp;B15&amp;"_"&amp;D15&amp;"_"&amp;A15&amp;"*",[1]reservoir!$A$1:$A$1202,0)+1),TRUE)  ) )</f>
        <v>1567.5241494814402</v>
      </c>
      <c r="I15">
        <f ca="1">AVERAGE(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)</f>
        <v>-230154.6530391665</v>
      </c>
      <c r="J15">
        <f ca="1">CONFIDENCE( 0.05, STDEV(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), COUNT( INDIRECT("[reservoir.csv]reservoir!B"&amp;(MATCH("reservoir_"&amp;$I$1&amp;"_"&amp;C15&amp;"_"&amp;B15&amp;"_"&amp;D15&amp;"_"&amp;A15&amp;"*",[1]reservoir!$A$1:$A$1202,0)+1),TRUE):INDIRECT("[reservoir.csv]reservoir!XFD"&amp;(MATCH("reservoir_"&amp;$I$1&amp;"_"&amp;C15&amp;"_"&amp;B15&amp;"_"&amp;D15&amp;"_"&amp;A15&amp;"*",[1]reservoir!$A$1:$A$1202,0)+1),TRUE)  ) )</f>
        <v>3180.8286936038171</v>
      </c>
      <c r="K15">
        <f ca="1">AVERAGE(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)</f>
        <v>-451095.4885820662</v>
      </c>
      <c r="L15">
        <f ca="1">CONFIDENCE( 0.05, STDEV(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), COUNT( INDIRECT("[reservoir.csv]reservoir!B"&amp;(MATCH("reservoir_"&amp;$K$1&amp;"_"&amp;C15&amp;"_"&amp;B15&amp;"_"&amp;D15&amp;"_"&amp;A15&amp;"*",[1]reservoir!$A$1:$A$1202,0)+1),TRUE):INDIRECT("[reservoir.csv]reservoir!XFD"&amp;(MATCH("reservoir_"&amp;$K$1&amp;"_"&amp;C15&amp;"_"&amp;B15&amp;"_"&amp;D15&amp;"_"&amp;A15&amp;"*",[1]reservoir!$A$1:$A$1202,0)+1),TRUE)  ) )</f>
        <v>39668.579840690953</v>
      </c>
      <c r="M15">
        <f ca="1">AVERAGE(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)</f>
        <v>-556171.12188183283</v>
      </c>
      <c r="N15">
        <f ca="1">CONFIDENCE( 0.05, STDEV(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), COUNT( INDIRECT("[reservoir.csv]reservoir!B"&amp;(MATCH("reservoir_"&amp;$M$1&amp;"_"&amp;C15&amp;"_"&amp;B15&amp;"_"&amp;D15&amp;"_"&amp;A15&amp;"*",[1]reservoir!$A$1:$A$1202,0)+1),TRUE):INDIRECT("[reservoir.csv]reservoir!XFD"&amp;(MATCH("reservoir_"&amp;$M$1&amp;"_"&amp;C15&amp;"_"&amp;B15&amp;"_"&amp;D15&amp;"_"&amp;A15&amp;"*",[1]reservoir!$A$1:$A$1202,0)+1),TRUE)  ) )</f>
        <v>32790.527279691167</v>
      </c>
    </row>
    <row r="16" spans="1:14" x14ac:dyDescent="0.25">
      <c r="A16" t="s">
        <v>0</v>
      </c>
      <c r="B16">
        <v>10</v>
      </c>
      <c r="C16">
        <v>0.25</v>
      </c>
      <c r="D16">
        <v>5</v>
      </c>
      <c r="E16" t="e">
        <f ca="1">AVERAGE(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)</f>
        <v>#N/A</v>
      </c>
      <c r="F16" t="e">
        <f ca="1">CONFIDENCE( 0.05, STDEV(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), COUNT( INDIRECT("[reservoir.csv]reservoir!B"&amp;(MATCH("reservoir_"&amp;E1&amp;"_"&amp;C16&amp;"_"&amp;B16&amp;"_"&amp;D16&amp;"_"&amp;A16&amp;"*",[1]reservoir!$A$1:$A$1202,0)+1),TRUE):INDIRECT("[reservoir.csv]reservoir!XFD"&amp;(MATCH("reservoir_"&amp;E1&amp;"_"&amp;C16&amp;"_"&amp;B16&amp;"_"&amp;D16&amp;"_"&amp;A16&amp;"*",[1]reservoir!$A$1:$A$1202,0)+1),TRUE)  ) )</f>
        <v>#N/A</v>
      </c>
      <c r="G16" t="e">
        <f ca="1">AVERAGE(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)</f>
        <v>#N/A</v>
      </c>
      <c r="H16" t="e">
        <f ca="1">CONFIDENCE( 0.05, STDEV(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), COUNT( INDIRECT("[reservoir.csv]reservoir!B"&amp;(MATCH("reservoir_"&amp;$G$1&amp;"_"&amp;C16&amp;"_"&amp;B16&amp;"_"&amp;D16&amp;"_"&amp;A16&amp;"*",[1]reservoir!$A$1:$A$1202,0)+1),TRUE):INDIRECT("[reservoir.csv]reservoir!XFD"&amp;(MATCH("reservoir_"&amp;$G$1&amp;"_"&amp;C16&amp;"_"&amp;B16&amp;"_"&amp;D16&amp;"_"&amp;A16&amp;"*",[1]reservoir!$A$1:$A$1202,0)+1),TRUE)  ) )</f>
        <v>#N/A</v>
      </c>
      <c r="I16" t="e">
        <f ca="1">AVERAGE(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)</f>
        <v>#N/A</v>
      </c>
      <c r="J16" t="e">
        <f ca="1">CONFIDENCE( 0.05, STDEV(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), COUNT( INDIRECT("[reservoir.csv]reservoir!B"&amp;(MATCH("reservoir_"&amp;$I$1&amp;"_"&amp;C16&amp;"_"&amp;B16&amp;"_"&amp;D16&amp;"_"&amp;A16&amp;"*",[1]reservoir!$A$1:$A$1202,0)+1),TRUE):INDIRECT("[reservoir.csv]reservoir!XFD"&amp;(MATCH("reservoir_"&amp;$I$1&amp;"_"&amp;C16&amp;"_"&amp;B16&amp;"_"&amp;D16&amp;"_"&amp;A16&amp;"*",[1]reservoir!$A$1:$A$1202,0)+1),TRUE)  ) )</f>
        <v>#N/A</v>
      </c>
      <c r="K16" t="e">
        <f ca="1">AVERAGE(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)</f>
        <v>#N/A</v>
      </c>
      <c r="L16" t="e">
        <f ca="1">CONFIDENCE( 0.05, STDEV(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), COUNT( INDIRECT("[reservoir.csv]reservoir!B"&amp;(MATCH("reservoir_"&amp;$K$1&amp;"_"&amp;C16&amp;"_"&amp;B16&amp;"_"&amp;D16&amp;"_"&amp;A16&amp;"*",[1]reservoir!$A$1:$A$1202,0)+1),TRUE):INDIRECT("[reservoir.csv]reservoir!XFD"&amp;(MATCH("reservoir_"&amp;$K$1&amp;"_"&amp;C16&amp;"_"&amp;B16&amp;"_"&amp;D16&amp;"_"&amp;A16&amp;"*",[1]reservoir!$A$1:$A$1202,0)+1),TRUE)  ) )</f>
        <v>#N/A</v>
      </c>
      <c r="M16" t="e">
        <f ca="1">AVERAGE(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)</f>
        <v>#N/A</v>
      </c>
      <c r="N16" t="e">
        <f ca="1">CONFIDENCE( 0.05, STDEV(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), COUNT( INDIRECT("[reservoir.csv]reservoir!B"&amp;(MATCH("reservoir_"&amp;$M$1&amp;"_"&amp;C16&amp;"_"&amp;B16&amp;"_"&amp;D16&amp;"_"&amp;A16&amp;"*",[1]reservoir!$A$1:$A$1202,0)+1),TRUE):INDIRECT("[reservoir.csv]reservoir!XFD"&amp;(MATCH("reservoir_"&amp;$M$1&amp;"_"&amp;C16&amp;"_"&amp;B16&amp;"_"&amp;D16&amp;"_"&amp;A16&amp;"*",[1]reservoir!$A$1:$A$1202,0)+1),TRUE)  ) )</f>
        <v>#N/A</v>
      </c>
    </row>
    <row r="17" spans="1:14" x14ac:dyDescent="0.25">
      <c r="A17" t="s">
        <v>0</v>
      </c>
      <c r="B17">
        <v>2</v>
      </c>
      <c r="C17">
        <v>0.5</v>
      </c>
      <c r="D17">
        <v>5</v>
      </c>
      <c r="E17" t="e">
        <f ca="1">AVERAGE(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)</f>
        <v>#N/A</v>
      </c>
      <c r="F17" t="e">
        <f ca="1">CONFIDENCE( 0.05, STDEV(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), COUNT( INDIRECT("[reservoir.csv]reservoir!B"&amp;(MATCH("reservoir_"&amp;E1&amp;"_"&amp;C17&amp;"_"&amp;B17&amp;"_"&amp;D17&amp;"_"&amp;A17&amp;"*",[1]reservoir!$A$1:$A$1202,0)+1),TRUE):INDIRECT("[reservoir.csv]reservoir!XFD"&amp;(MATCH("reservoir_"&amp;E1&amp;"_"&amp;C17&amp;"_"&amp;B17&amp;"_"&amp;D17&amp;"_"&amp;A17&amp;"*",[1]reservoir!$A$1:$A$1202,0)+1),TRUE)  ) )</f>
        <v>#N/A</v>
      </c>
      <c r="G17" t="e">
        <f ca="1">AVERAGE(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)</f>
        <v>#N/A</v>
      </c>
      <c r="H17" t="e">
        <f ca="1">CONFIDENCE( 0.05, STDEV(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), COUNT( INDIRECT("[reservoir.csv]reservoir!B"&amp;(MATCH("reservoir_"&amp;$G$1&amp;"_"&amp;C17&amp;"_"&amp;B17&amp;"_"&amp;D17&amp;"_"&amp;A17&amp;"*",[1]reservoir!$A$1:$A$1202,0)+1),TRUE):INDIRECT("[reservoir.csv]reservoir!XFD"&amp;(MATCH("reservoir_"&amp;$G$1&amp;"_"&amp;C17&amp;"_"&amp;B17&amp;"_"&amp;D17&amp;"_"&amp;A17&amp;"*",[1]reservoir!$A$1:$A$1202,0)+1),TRUE)  ) )</f>
        <v>#N/A</v>
      </c>
      <c r="I17" t="e">
        <f ca="1">AVERAGE(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)</f>
        <v>#N/A</v>
      </c>
      <c r="J17" t="e">
        <f ca="1">CONFIDENCE( 0.05, STDEV(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), COUNT( INDIRECT("[reservoir.csv]reservoir!B"&amp;(MATCH("reservoir_"&amp;$I$1&amp;"_"&amp;C17&amp;"_"&amp;B17&amp;"_"&amp;D17&amp;"_"&amp;A17&amp;"*",[1]reservoir!$A$1:$A$1202,0)+1),TRUE):INDIRECT("[reservoir.csv]reservoir!XFD"&amp;(MATCH("reservoir_"&amp;$I$1&amp;"_"&amp;C17&amp;"_"&amp;B17&amp;"_"&amp;D17&amp;"_"&amp;A17&amp;"*",[1]reservoir!$A$1:$A$1202,0)+1),TRUE)  ) )</f>
        <v>#N/A</v>
      </c>
      <c r="K17">
        <f ca="1">AVERAGE(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)</f>
        <v>-306196.70714129967</v>
      </c>
      <c r="L17">
        <f ca="1">CONFIDENCE( 0.05, STDEV(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), COUNT( INDIRECT("[reservoir.csv]reservoir!B"&amp;(MATCH("reservoir_"&amp;$K$1&amp;"_"&amp;C17&amp;"_"&amp;B17&amp;"_"&amp;D17&amp;"_"&amp;A17&amp;"*",[1]reservoir!$A$1:$A$1202,0)+1),TRUE):INDIRECT("[reservoir.csv]reservoir!XFD"&amp;(MATCH("reservoir_"&amp;$K$1&amp;"_"&amp;C17&amp;"_"&amp;B17&amp;"_"&amp;D17&amp;"_"&amp;A17&amp;"*",[1]reservoir!$A$1:$A$1202,0)+1),TRUE)  ) )</f>
        <v>1392.899641362475</v>
      </c>
      <c r="M17">
        <f ca="1">AVERAGE(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)</f>
        <v>-381044.18098769989</v>
      </c>
      <c r="N17">
        <f ca="1">CONFIDENCE( 0.05, STDEV(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), COUNT( INDIRECT("[reservoir.csv]reservoir!B"&amp;(MATCH("reservoir_"&amp;$M$1&amp;"_"&amp;C17&amp;"_"&amp;B17&amp;"_"&amp;D17&amp;"_"&amp;A17&amp;"*",[1]reservoir!$A$1:$A$1202,0)+1),TRUE):INDIRECT("[reservoir.csv]reservoir!XFD"&amp;(MATCH("reservoir_"&amp;$M$1&amp;"_"&amp;C17&amp;"_"&amp;B17&amp;"_"&amp;D17&amp;"_"&amp;A17&amp;"*",[1]reservoir!$A$1:$A$1202,0)+1),TRUE)  ) )</f>
        <v>1367.7896869596871</v>
      </c>
    </row>
    <row r="18" spans="1:14" x14ac:dyDescent="0.25">
      <c r="A18" t="s">
        <v>0</v>
      </c>
      <c r="B18" s="10">
        <v>5</v>
      </c>
      <c r="C18" s="10">
        <v>0.5</v>
      </c>
      <c r="D18" s="10">
        <v>5</v>
      </c>
      <c r="E18" t="e">
        <f ca="1">AVERAGE(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)</f>
        <v>#N/A</v>
      </c>
      <c r="F18" t="e">
        <f ca="1">CONFIDENCE( 0.05, STDEV(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), COUNT( INDIRECT("[reservoir.csv]reservoir!B"&amp;(MATCH("reservoir_"&amp;E1&amp;"_"&amp;C18&amp;"_"&amp;B18&amp;"_"&amp;D18&amp;"_"&amp;A18&amp;"*",[1]reservoir!$A$1:$A$1202,0)+1),TRUE):INDIRECT("[reservoir.csv]reservoir!XFD"&amp;(MATCH("reservoir_"&amp;E1&amp;"_"&amp;C18&amp;"_"&amp;B18&amp;"_"&amp;D18&amp;"_"&amp;A18&amp;"*",[1]reservoir!$A$1:$A$1202,0)+1),TRUE)  ) )</f>
        <v>#N/A</v>
      </c>
      <c r="G18">
        <f ca="1">AVERAGE(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)</f>
        <v>-154977.5600046333</v>
      </c>
      <c r="H18">
        <f ca="1">CONFIDENCE( 0.05, STDEV(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), COUNT( INDIRECT("[reservoir.csv]reservoir!B"&amp;(MATCH("reservoir_"&amp;$G$1&amp;"_"&amp;C18&amp;"_"&amp;B18&amp;"_"&amp;D18&amp;"_"&amp;A18&amp;"*",[1]reservoir!$A$1:$A$1202,0)+1),TRUE):INDIRECT("[reservoir.csv]reservoir!XFD"&amp;(MATCH("reservoir_"&amp;$G$1&amp;"_"&amp;C18&amp;"_"&amp;B18&amp;"_"&amp;D18&amp;"_"&amp;A18&amp;"*",[1]reservoir!$A$1:$A$1202,0)+1),TRUE)  ) )</f>
        <v>7431.1136457822859</v>
      </c>
      <c r="I18">
        <f ca="1">AVERAGE(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)</f>
        <v>-227519.40325543334</v>
      </c>
      <c r="J18">
        <f ca="1">CONFIDENCE( 0.05, STDEV(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), COUNT( INDIRECT("[reservoir.csv]reservoir!B"&amp;(MATCH("reservoir_"&amp;$I$1&amp;"_"&amp;C18&amp;"_"&amp;B18&amp;"_"&amp;D18&amp;"_"&amp;A18&amp;"*",[1]reservoir!$A$1:$A$1202,0)+1),TRUE):INDIRECT("[reservoir.csv]reservoir!XFD"&amp;(MATCH("reservoir_"&amp;$I$1&amp;"_"&amp;C18&amp;"_"&amp;B18&amp;"_"&amp;D18&amp;"_"&amp;A18&amp;"*",[1]reservoir!$A$1:$A$1202,0)+1),TRUE)  ) )</f>
        <v>759.8499982297102</v>
      </c>
      <c r="K18">
        <f ca="1">AVERAGE(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)</f>
        <v>-305206.44459386612</v>
      </c>
      <c r="L18">
        <f ca="1">CONFIDENCE( 0.05, STDEV(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), COUNT( INDIRECT("[reservoir.csv]reservoir!B"&amp;(MATCH("reservoir_"&amp;$K$1&amp;"_"&amp;C18&amp;"_"&amp;B18&amp;"_"&amp;D18&amp;"_"&amp;A18&amp;"*",[1]reservoir!$A$1:$A$1202,0)+1),TRUE):INDIRECT("[reservoir.csv]reservoir!XFD"&amp;(MATCH("reservoir_"&amp;$K$1&amp;"_"&amp;C18&amp;"_"&amp;B18&amp;"_"&amp;D18&amp;"_"&amp;A18&amp;"*",[1]reservoir!$A$1:$A$1202,0)+1),TRUE)  ) )</f>
        <v>2716.8891388678794</v>
      </c>
      <c r="M18">
        <f ca="1">AVERAGE(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)</f>
        <v>-393579.26934199937</v>
      </c>
      <c r="N18">
        <f ca="1">CONFIDENCE( 0.05, STDEV(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), COUNT( INDIRECT("[reservoir.csv]reservoir!B"&amp;(MATCH("reservoir_"&amp;$M$1&amp;"_"&amp;C18&amp;"_"&amp;B18&amp;"_"&amp;D18&amp;"_"&amp;A18&amp;"*",[1]reservoir!$A$1:$A$1202,0)+1),TRUE):INDIRECT("[reservoir.csv]reservoir!XFD"&amp;(MATCH("reservoir_"&amp;$M$1&amp;"_"&amp;C18&amp;"_"&amp;B18&amp;"_"&amp;D18&amp;"_"&amp;A18&amp;"*",[1]reservoir!$A$1:$A$1202,0)+1),TRUE)  ) )</f>
        <v>14509.790877810578</v>
      </c>
    </row>
    <row r="19" spans="1:14" x14ac:dyDescent="0.25">
      <c r="A19" t="s">
        <v>0</v>
      </c>
      <c r="B19">
        <v>10</v>
      </c>
      <c r="C19">
        <v>0.5</v>
      </c>
      <c r="D19">
        <v>5</v>
      </c>
      <c r="E19" t="e">
        <f ca="1">AVERAGE(INDIRECT("[reservoir.csv]reservoir!B"&amp;(MATCH("reservoir_"&amp;E1&amp;"_"&amp;C19&amp;"_"&amp;B19&amp;"_"&amp;D19&amp;"_"&amp;A19&amp;"*",[1]reservoir!$A$1:$A$1202,0)+1),TRUE):INDIRECT("[reservoir.csv]reservoir!XFD"&amp;(MATCH("reservoir_"&amp;E1&amp;"_"&amp;C19&amp;"_"&amp;B19&amp;"_"&amp;D19&amp;"_"&amp;A19&amp;"*",[1]reservoir!$A$1:$A$1202,0)+1),TRUE))</f>
        <v>#N/A</v>
      </c>
      <c r="F19" t="e">
        <f ca="1">CONFIDENCE( 0.05, STDEV(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), COUNT( INDIRECT("[reservoir.csv]reservoir!B"&amp;(MATCH("reservoir_"&amp;E2&amp;"_"&amp;C19&amp;"_"&amp;B19&amp;"_"&amp;D19&amp;"_"&amp;A19&amp;"*",[1]reservoir!$A$1:$A$1202,0)+1),TRUE):INDIRECT("[reservoir.csv]reservoir!XFD"&amp;(MATCH("reservoir_"&amp;E2&amp;"_"&amp;C19&amp;"_"&amp;B19&amp;"_"&amp;D19&amp;"_"&amp;A19&amp;"*",[1]reservoir!$A$1:$A$1202,0)+1),TRUE)  ) )</f>
        <v>#N/A</v>
      </c>
      <c r="G19" t="e">
        <f ca="1">AVERAGE(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)</f>
        <v>#N/A</v>
      </c>
      <c r="H19" t="e">
        <f ca="1">CONFIDENCE( 0.05, STDEV(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), COUNT( INDIRECT("[reservoir.csv]reservoir!B"&amp;(MATCH("reservoir_"&amp;$G$1&amp;"_"&amp;C19&amp;"_"&amp;B19&amp;"_"&amp;D19&amp;"_"&amp;A19&amp;"*",[1]reservoir!$A$1:$A$1202,0)+1),TRUE):INDIRECT("[reservoir.csv]reservoir!XFD"&amp;(MATCH("reservoir_"&amp;$G$1&amp;"_"&amp;C19&amp;"_"&amp;B19&amp;"_"&amp;D19&amp;"_"&amp;A19&amp;"*",[1]reservoir!$A$1:$A$1202,0)+1),TRUE)  ) )</f>
        <v>#N/A</v>
      </c>
      <c r="I19" t="e">
        <f ca="1">AVERAGE(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)</f>
        <v>#N/A</v>
      </c>
      <c r="J19" t="e">
        <f ca="1">CONFIDENCE( 0.05, STDEV(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), COUNT( INDIRECT("[reservoir.csv]reservoir!B"&amp;(MATCH("reservoir_"&amp;$I$1&amp;"_"&amp;C19&amp;"_"&amp;B19&amp;"_"&amp;D19&amp;"_"&amp;A19&amp;"*",[1]reservoir!$A$1:$A$1202,0)+1),TRUE):INDIRECT("[reservoir.csv]reservoir!XFD"&amp;(MATCH("reservoir_"&amp;$I$1&amp;"_"&amp;C19&amp;"_"&amp;B19&amp;"_"&amp;D19&amp;"_"&amp;A19&amp;"*",[1]reservoir!$A$1:$A$1202,0)+1),TRUE)  ) )</f>
        <v>#N/A</v>
      </c>
      <c r="K19" t="e">
        <f ca="1">AVERAGE(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)</f>
        <v>#N/A</v>
      </c>
      <c r="L19" t="e">
        <f ca="1">CONFIDENCE( 0.05, STDEV(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), COUNT( INDIRECT("[reservoir.csv]reservoir!B"&amp;(MATCH("reservoir_"&amp;$K$1&amp;"_"&amp;C19&amp;"_"&amp;B19&amp;"_"&amp;D19&amp;"_"&amp;A19&amp;"*",[1]reservoir!$A$1:$A$1202,0)+1),TRUE):INDIRECT("[reservoir.csv]reservoir!XFD"&amp;(MATCH("reservoir_"&amp;$K$1&amp;"_"&amp;C19&amp;"_"&amp;B19&amp;"_"&amp;D19&amp;"_"&amp;A19&amp;"*",[1]reservoir!$A$1:$A$1202,0)+1),TRUE)  ) )</f>
        <v>#N/A</v>
      </c>
      <c r="M19" t="e">
        <f ca="1">AVERAGE(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)</f>
        <v>#N/A</v>
      </c>
      <c r="N19" t="e">
        <f ca="1">CONFIDENCE( 0.05, STDEV(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), COUNT( INDIRECT("[reservoir.csv]reservoir!B"&amp;(MATCH("reservoir_"&amp;$M$1&amp;"_"&amp;C19&amp;"_"&amp;B19&amp;"_"&amp;D19&amp;"_"&amp;A19&amp;"*",[1]reservoir!$A$1:$A$1202,0)+1),TRUE):INDIRECT("[reservoir.csv]reservoir!XFD"&amp;(MATCH("reservoir_"&amp;$M$1&amp;"_"&amp;C19&amp;"_"&amp;B19&amp;"_"&amp;D19&amp;"_"&amp;A19&amp;"*",[1]reservoir!$A$1:$A$1202,0)+1),TRUE)  ) )</f>
        <v>#N/A</v>
      </c>
    </row>
    <row r="20" spans="1:14" x14ac:dyDescent="0.25">
      <c r="A20" t="s">
        <v>0</v>
      </c>
      <c r="B20">
        <v>2</v>
      </c>
      <c r="C20">
        <v>1</v>
      </c>
      <c r="D20">
        <v>5</v>
      </c>
      <c r="E20" t="e">
        <f ca="1">AVERAGE(INDIRECT("[reservoir.csv]reservoir!B"&amp;(MATCH("reservoir_"&amp;E1&amp;"_"&amp;C20&amp;"_"&amp;B20&amp;"_"&amp;D20&amp;"_"&amp;A20&amp;"*",[1]reservoir!$A$1:$A$1202,0)+1),TRUE):INDIRECT("[reservoir.csv]reservoir!XFD"&amp;(MATCH("reservoir_"&amp;E1&amp;"_"&amp;C20&amp;"_"&amp;B20&amp;"_"&amp;D20&amp;"_"&amp;A20&amp;"*",[1]reservoir!$A$1:$A$1202,0)+1),TRUE))</f>
        <v>#N/A</v>
      </c>
      <c r="F20" t="e">
        <f ca="1">CONFIDENCE( 0.05, STDEV(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), COUNT( INDIRECT("[reservoir.csv]reservoir!B"&amp;(MATCH("reservoir_"&amp;$E$1&amp;"_"&amp;C20&amp;"_"&amp;B20&amp;"_"&amp;D20&amp;"_"&amp;A20&amp;"*",[1]reservoir!$A$1:$A$1202,0)+1),TRUE):INDIRECT("[reservoir.csv]reservoir!XFD"&amp;(MATCH("reservoir_"&amp;$E$1&amp;"_"&amp;C20&amp;"_"&amp;B20&amp;"_"&amp;D20&amp;"_"&amp;A20&amp;"*",[1]reservoir!$A$1:$A$1202,0)+1),TRUE)  ) )</f>
        <v>#N/A</v>
      </c>
      <c r="G20">
        <f ca="1">AVERAGE(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)</f>
        <v>-155392.99714359985</v>
      </c>
      <c r="H20">
        <f ca="1">CONFIDENCE( 0.05, STDEV(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), COUNT( INDIRECT("[reservoir.csv]reservoir!B"&amp;(MATCH("reservoir_"&amp;$G$1&amp;"_"&amp;C20&amp;"_"&amp;B20&amp;"_"&amp;D20&amp;"_"&amp;A20&amp;"*",[1]reservoir!$A$1:$A$1202,0)+1),TRUE):INDIRECT("[reservoir.csv]reservoir!XFD"&amp;(MATCH("reservoir_"&amp;$G$1&amp;"_"&amp;C20&amp;"_"&amp;B20&amp;"_"&amp;D20&amp;"_"&amp;A20&amp;"*",[1]reservoir!$A$1:$A$1202,0)+1),TRUE)  ) )</f>
        <v>1279.3291701854694</v>
      </c>
      <c r="I20">
        <f ca="1">AVERAGE(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)</f>
        <v>-231300.75912346659</v>
      </c>
      <c r="J20">
        <f ca="1">CONFIDENCE( 0.05, STDEV(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), COUNT( INDIRECT("[reservoir.csv]reservoir!B"&amp;(MATCH("reservoir_"&amp;$I$1&amp;"_"&amp;C20&amp;"_"&amp;B20&amp;"_"&amp;D20&amp;"_"&amp;A20&amp;"*",[1]reservoir!$A$1:$A$1202,0)+1),TRUE):INDIRECT("[reservoir.csv]reservoir!XFD"&amp;(MATCH("reservoir_"&amp;$I$1&amp;"_"&amp;C20&amp;"_"&amp;B20&amp;"_"&amp;D20&amp;"_"&amp;A20&amp;"*",[1]reservoir!$A$1:$A$1202,0)+1),TRUE)  ) )</f>
        <v>1371.7301207559826</v>
      </c>
      <c r="K20">
        <f ca="1">AVERAGE(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)</f>
        <v>-304690.04398036649</v>
      </c>
      <c r="L20">
        <f ca="1">CONFIDENCE( 0.05, STDEV(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), COUNT( INDIRECT("[reservoir.csv]reservoir!B"&amp;(MATCH("reservoir_"&amp;$K$1&amp;"_"&amp;C20&amp;"_"&amp;B20&amp;"_"&amp;D20&amp;"_"&amp;A20&amp;"*",[1]reservoir!$A$1:$A$1202,0)+1),TRUE):INDIRECT("[reservoir.csv]reservoir!XFD"&amp;(MATCH("reservoir_"&amp;$K$1&amp;"_"&amp;C20&amp;"_"&amp;B20&amp;"_"&amp;D20&amp;"_"&amp;A20&amp;"*",[1]reservoir!$A$1:$A$1202,0)+1),TRUE)  ) )</f>
        <v>1173.1834817220733</v>
      </c>
      <c r="M20">
        <f ca="1">AVERAGE(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)</f>
        <v>-381649.40912036638</v>
      </c>
      <c r="N20">
        <f ca="1">CONFIDENCE( 0.05, STDEV(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), COUNT( INDIRECT("[reservoir.csv]reservoir!B"&amp;(MATCH("reservoir_"&amp;$M$1&amp;"_"&amp;C20&amp;"_"&amp;B20&amp;"_"&amp;D20&amp;"_"&amp;A20&amp;"*",[1]reservoir!$A$1:$A$1202,0)+1),TRUE):INDIRECT("[reservoir.csv]reservoir!XFD"&amp;(MATCH("reservoir_"&amp;$M$1&amp;"_"&amp;C20&amp;"_"&amp;B20&amp;"_"&amp;D20&amp;"_"&amp;A20&amp;"*",[1]reservoir!$A$1:$A$1202,0)+1),TRUE)  ) )</f>
        <v>1737.1878343534586</v>
      </c>
    </row>
    <row r="21" spans="1:14" x14ac:dyDescent="0.25">
      <c r="A21" t="s">
        <v>0</v>
      </c>
      <c r="B21" s="6">
        <v>5</v>
      </c>
      <c r="C21" s="6">
        <v>1</v>
      </c>
      <c r="D21" s="6">
        <v>5</v>
      </c>
      <c r="E21" t="e">
        <f ca="1">AVERAGE(INDIRECT("[reservoir.csv]reservoir!B"&amp;(MATCH("reservoir_"&amp;E1&amp;"_"&amp;C21&amp;"_"&amp;B21&amp;"_"&amp;D21&amp;"_"&amp;A21&amp;"*",[1]reservoir!$A$1:$A$1202,0)+1),TRUE):INDIRECT("[reservoir.csv]reservoir!XFD"&amp;(MATCH("reservoir_"&amp;E1&amp;"_"&amp;C21&amp;"_"&amp;B21&amp;"_"&amp;D21&amp;"_"&amp;A21&amp;"*",[1]reservoir!$A$1:$A$1202,0)+1),TRUE))</f>
        <v>#N/A</v>
      </c>
      <c r="F21" t="e">
        <f ca="1">CONFIDENCE( 0.05, STDEV(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), COUNT( INDIRECT("[reservoir.csv]reservoir!B"&amp;(MATCH("reservoir_"&amp;$E$1&amp;"_"&amp;C21&amp;"_"&amp;B21&amp;"_"&amp;D21&amp;"_"&amp;A21&amp;"*",[1]reservoir!$A$1:$A$1202,0)+1),TRUE):INDIRECT("[reservoir.csv]reservoir!XFD"&amp;(MATCH("reservoir_"&amp;$E$1&amp;"_"&amp;C21&amp;"_"&amp;B21&amp;"_"&amp;D21&amp;"_"&amp;A21&amp;"*",[1]reservoir!$A$1:$A$1202,0)+1),TRUE)  ) )</f>
        <v>#N/A</v>
      </c>
      <c r="G21">
        <f ca="1">AVERAGE(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)</f>
        <v>-151140.33433659998</v>
      </c>
      <c r="H21">
        <f ca="1">CONFIDENCE( 0.05, STDEV(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), COUNT( INDIRECT("[reservoir.csv]reservoir!B"&amp;(MATCH("reservoir_"&amp;$G$1&amp;"_"&amp;C21&amp;"_"&amp;B21&amp;"_"&amp;D21&amp;"_"&amp;A21&amp;"*",[1]reservoir!$A$1:$A$1202,0)+1),TRUE):INDIRECT("[reservoir.csv]reservoir!XFD"&amp;(MATCH("reservoir_"&amp;$G$1&amp;"_"&amp;C21&amp;"_"&amp;B21&amp;"_"&amp;D21&amp;"_"&amp;A21&amp;"*",[1]reservoir!$A$1:$A$1202,0)+1),TRUE)  ) )</f>
        <v>564.2204210656879</v>
      </c>
      <c r="I21">
        <f ca="1">AVERAGE(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)</f>
        <v>-228393.99913639991</v>
      </c>
      <c r="J21">
        <f ca="1">CONFIDENCE( 0.05, STDEV(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), COUNT( INDIRECT("[reservoir.csv]reservoir!B"&amp;(MATCH("reservoir_"&amp;$I$1&amp;"_"&amp;C21&amp;"_"&amp;B21&amp;"_"&amp;D21&amp;"_"&amp;A21&amp;"*",[1]reservoir!$A$1:$A$1202,0)+1),TRUE):INDIRECT("[reservoir.csv]reservoir!XFD"&amp;(MATCH("reservoir_"&amp;$I$1&amp;"_"&amp;C21&amp;"_"&amp;B21&amp;"_"&amp;D21&amp;"_"&amp;A21&amp;"*",[1]reservoir!$A$1:$A$1202,0)+1),TRUE)  ) )</f>
        <v>1337.481102807287</v>
      </c>
      <c r="K21">
        <f ca="1">AVERAGE(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)</f>
        <v>-303006.62451453262</v>
      </c>
      <c r="L21">
        <f ca="1">CONFIDENCE( 0.05, STDEV(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), COUNT( INDIRECT("[reservoir.csv]reservoir!B"&amp;(MATCH("reservoir_"&amp;$K$1&amp;"_"&amp;C21&amp;"_"&amp;B21&amp;"_"&amp;D21&amp;"_"&amp;A21&amp;"*",[1]reservoir!$A$1:$A$1202,0)+1),TRUE):INDIRECT("[reservoir.csv]reservoir!XFD"&amp;(MATCH("reservoir_"&amp;$K$1&amp;"_"&amp;C21&amp;"_"&amp;B21&amp;"_"&amp;D21&amp;"_"&amp;A21&amp;"*",[1]reservoir!$A$1:$A$1202,0)+1),TRUE)  ) )</f>
        <v>941.11619276829333</v>
      </c>
      <c r="M21">
        <f ca="1">AVERAGE(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)</f>
        <v>-398848.29414896597</v>
      </c>
      <c r="N21">
        <f ca="1">CONFIDENCE( 0.05, STDEV(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), COUNT( INDIRECT("[reservoir.csv]reservoir!B"&amp;(MATCH("reservoir_"&amp;$M$1&amp;"_"&amp;C21&amp;"_"&amp;B21&amp;"_"&amp;D21&amp;"_"&amp;A21&amp;"*",[1]reservoir!$A$1:$A$1202,0)+1),TRUE):INDIRECT("[reservoir.csv]reservoir!XFD"&amp;(MATCH("reservoir_"&amp;$M$1&amp;"_"&amp;C21&amp;"_"&amp;B21&amp;"_"&amp;D21&amp;"_"&amp;A21&amp;"*",[1]reservoir!$A$1:$A$1202,0)+1),TRUE)  ) )</f>
        <v>21219.331658817551</v>
      </c>
    </row>
    <row r="22" spans="1:14" x14ac:dyDescent="0.25">
      <c r="A22" t="s">
        <v>0</v>
      </c>
      <c r="B22">
        <v>10</v>
      </c>
      <c r="C22">
        <v>1</v>
      </c>
      <c r="D22">
        <v>5</v>
      </c>
      <c r="E22" t="e">
        <f ca="1">AVERAGE(INDIRECT("[reservoir.csv]reservoir!B"&amp;(MATCH("reservoir_"&amp;E1&amp;"_"&amp;C22&amp;"_"&amp;B22&amp;"_"&amp;D22&amp;"_"&amp;A22&amp;"*",[1]reservoir!$A$1:$A$1202,0)+1),TRUE):INDIRECT("[reservoir.csv]reservoir!XFD"&amp;(MATCH("reservoir_"&amp;E1&amp;"_"&amp;C22&amp;"_"&amp;B22&amp;"_"&amp;D22&amp;"_"&amp;A22&amp;"*",[1]reservoir!$A$1:$A$1202,0)+1),TRUE))</f>
        <v>#N/A</v>
      </c>
      <c r="F22" t="e">
        <f ca="1">CONFIDENCE( 0.05, STDEV(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), COUNT( INDIRECT("[reservoir.csv]reservoir!B"&amp;(MATCH("reservoir_"&amp;$E$1&amp;"_"&amp;C22&amp;"_"&amp;B22&amp;"_"&amp;D22&amp;"_"&amp;A22&amp;"*",[1]reservoir!$A$1:$A$1202,0)+1),TRUE):INDIRECT("[reservoir.csv]reservoir!XFD"&amp;(MATCH("reservoir_"&amp;$E$1&amp;"_"&amp;C22&amp;"_"&amp;B22&amp;"_"&amp;D22&amp;"_"&amp;A22&amp;"*",[1]reservoir!$A$1:$A$1202,0)+1),TRUE)  ) )</f>
        <v>#N/A</v>
      </c>
      <c r="G22" t="e">
        <f ca="1">AVERAGE(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)</f>
        <v>#N/A</v>
      </c>
      <c r="H22" t="e">
        <f ca="1">CONFIDENCE( 0.05, STDEV(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), COUNT( INDIRECT("[reservoir.csv]reservoir!B"&amp;(MATCH("reservoir_"&amp;$G$1&amp;"_"&amp;C22&amp;"_"&amp;B22&amp;"_"&amp;D22&amp;"_"&amp;A22&amp;"*",[1]reservoir!$A$1:$A$1202,0)+1),TRUE):INDIRECT("[reservoir.csv]reservoir!XFD"&amp;(MATCH("reservoir_"&amp;$G$1&amp;"_"&amp;C22&amp;"_"&amp;B22&amp;"_"&amp;D22&amp;"_"&amp;A22&amp;"*",[1]reservoir!$A$1:$A$1202,0)+1),TRUE)  ) )</f>
        <v>#N/A</v>
      </c>
      <c r="I22" t="e">
        <f ca="1">AVERAGE(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)</f>
        <v>#N/A</v>
      </c>
      <c r="J22" t="e">
        <f ca="1">CONFIDENCE( 0.05, STDEV(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), COUNT( INDIRECT("[reservoir.csv]reservoir!B"&amp;(MATCH("reservoir_"&amp;$I$1&amp;"_"&amp;C22&amp;"_"&amp;B22&amp;"_"&amp;D22&amp;"_"&amp;A22&amp;"*",[1]reservoir!$A$1:$A$1202,0)+1),TRUE):INDIRECT("[reservoir.csv]reservoir!XFD"&amp;(MATCH("reservoir_"&amp;$I$1&amp;"_"&amp;C22&amp;"_"&amp;B22&amp;"_"&amp;D22&amp;"_"&amp;A22&amp;"*",[1]reservoir!$A$1:$A$1202,0)+1),TRUE)  ) )</f>
        <v>#N/A</v>
      </c>
      <c r="K22" t="e">
        <f ca="1">AVERAGE(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)</f>
        <v>#N/A</v>
      </c>
      <c r="L22" t="e">
        <f ca="1">CONFIDENCE( 0.05, STDEV(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), COUNT( INDIRECT("[reservoir.csv]reservoir!B"&amp;(MATCH("reservoir_"&amp;$K$1&amp;"_"&amp;C22&amp;"_"&amp;B22&amp;"_"&amp;D22&amp;"_"&amp;A22&amp;"*",[1]reservoir!$A$1:$A$1202,0)+1),TRUE):INDIRECT("[reservoir.csv]reservoir!XFD"&amp;(MATCH("reservoir_"&amp;$K$1&amp;"_"&amp;C22&amp;"_"&amp;B22&amp;"_"&amp;D22&amp;"_"&amp;A22&amp;"*",[1]reservoir!$A$1:$A$1202,0)+1),TRUE)  ) )</f>
        <v>#N/A</v>
      </c>
      <c r="M22" t="e">
        <f ca="1">AVERAGE(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)</f>
        <v>#N/A</v>
      </c>
      <c r="N22" t="e">
        <f ca="1">CONFIDENCE( 0.05, STDEV(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), COUNT( INDIRECT("[reservoir.csv]reservoir!B"&amp;(MATCH("reservoir_"&amp;$M$1&amp;"_"&amp;C22&amp;"_"&amp;B22&amp;"_"&amp;D22&amp;"_"&amp;A22&amp;"*",[1]reservoir!$A$1:$A$1202,0)+1),TRUE):INDIRECT("[reservoir.csv]reservoir!XFD"&amp;(MATCH("reservoir_"&amp;$M$1&amp;"_"&amp;C22&amp;"_"&amp;B22&amp;"_"&amp;D22&amp;"_"&amp;A22&amp;"*",[1]reservoir!$A$1:$A$1202,0)+1),TRUE)  ) )</f>
        <v>#N/A</v>
      </c>
    </row>
    <row r="23" spans="1:14" x14ac:dyDescent="0.25">
      <c r="A23" t="s">
        <v>0</v>
      </c>
      <c r="B23" s="8">
        <v>2</v>
      </c>
      <c r="C23" s="8">
        <v>2</v>
      </c>
      <c r="D23" s="8">
        <v>5</v>
      </c>
      <c r="E23" t="e">
        <f ca="1">AVERAGE(INDIRECT("[reservoir.csv]reservoir!B"&amp;(MATCH("reservoir_"&amp;E1&amp;"_"&amp;C23&amp;"_"&amp;B23&amp;"_"&amp;D23&amp;"_"&amp;A23&amp;"*",[1]reservoir!$A$1:$A$1202,0)+1),TRUE):INDIRECT("[reservoir.csv]reservoir!XFD"&amp;(MATCH("reservoir_"&amp;E1&amp;"_"&amp;C23&amp;"_"&amp;B23&amp;"_"&amp;D23&amp;"_"&amp;A23&amp;"*",[1]reservoir!$A$1:$A$1202,0)+1),TRUE))</f>
        <v>#N/A</v>
      </c>
      <c r="F23" t="e">
        <f ca="1">CONFIDENCE( 0.05, STDEV(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), COUNT( INDIRECT("[reservoir.csv]reservoir!B"&amp;(MATCH("reservoir_"&amp;$E$1&amp;"_"&amp;C23&amp;"_"&amp;B23&amp;"_"&amp;D23&amp;"_"&amp;A23&amp;"*",[1]reservoir!$A$1:$A$1202,0)+1),TRUE):INDIRECT("[reservoir.csv]reservoir!XFD"&amp;(MATCH("reservoir_"&amp;$E$1&amp;"_"&amp;C23&amp;"_"&amp;B23&amp;"_"&amp;D23&amp;"_"&amp;A23&amp;"*",[1]reservoir!$A$1:$A$1202,0)+1),TRUE)  ) )</f>
        <v>#N/A</v>
      </c>
      <c r="G23">
        <f ca="1">AVERAGE(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)</f>
        <v>-154634.03764569978</v>
      </c>
      <c r="H23">
        <f ca="1">CONFIDENCE( 0.05, STDEV(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), COUNT( INDIRECT("[reservoir.csv]reservoir!B"&amp;(MATCH("reservoir_"&amp;$G$1&amp;"_"&amp;C23&amp;"_"&amp;B23&amp;"_"&amp;D23&amp;"_"&amp;A23&amp;"*",[1]reservoir!$A$1:$A$1202,0)+1),TRUE):INDIRECT("[reservoir.csv]reservoir!XFD"&amp;(MATCH("reservoir_"&amp;$G$1&amp;"_"&amp;C23&amp;"_"&amp;B23&amp;"_"&amp;D23&amp;"_"&amp;A23&amp;"*",[1]reservoir!$A$1:$A$1202,0)+1),TRUE)  ) )</f>
        <v>1347.5115957791954</v>
      </c>
      <c r="I23">
        <f ca="1">AVERAGE(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)</f>
        <v>-232403.21034536647</v>
      </c>
      <c r="J23">
        <f ca="1">CONFIDENCE( 0.05, STDEV(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), COUNT( INDIRECT("[reservoir.csv]reservoir!B"&amp;(MATCH("reservoir_"&amp;$I$1&amp;"_"&amp;C23&amp;"_"&amp;B23&amp;"_"&amp;D23&amp;"_"&amp;A23&amp;"*",[1]reservoir!$A$1:$A$1202,0)+1),TRUE):INDIRECT("[reservoir.csv]reservoir!XFD"&amp;(MATCH("reservoir_"&amp;$I$1&amp;"_"&amp;C23&amp;"_"&amp;B23&amp;"_"&amp;D23&amp;"_"&amp;A23&amp;"*",[1]reservoir!$A$1:$A$1202,0)+1),TRUE)  ) )</f>
        <v>1737.1676754489552</v>
      </c>
      <c r="K23">
        <f ca="1">AVERAGE(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)</f>
        <v>-305331.83041136654</v>
      </c>
      <c r="L23">
        <f ca="1">CONFIDENCE( 0.05, STDEV(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), COUNT( INDIRECT("[reservoir.csv]reservoir!B"&amp;(MATCH("reservoir_"&amp;$K$1&amp;"_"&amp;C23&amp;"_"&amp;B23&amp;"_"&amp;D23&amp;"_"&amp;A23&amp;"*",[1]reservoir!$A$1:$A$1202,0)+1),TRUE):INDIRECT("[reservoir.csv]reservoir!XFD"&amp;(MATCH("reservoir_"&amp;$K$1&amp;"_"&amp;C23&amp;"_"&amp;B23&amp;"_"&amp;D23&amp;"_"&amp;A23&amp;"*",[1]reservoir!$A$1:$A$1202,0)+1),TRUE)  ) )</f>
        <v>1344.8895128182428</v>
      </c>
      <c r="M23">
        <f ca="1">AVERAGE(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)</f>
        <v>-380435.87396523316</v>
      </c>
      <c r="N23">
        <f ca="1">CONFIDENCE( 0.05, STDEV(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), COUNT( INDIRECT("[reservoir.csv]reservoir!B"&amp;(MATCH("reservoir_"&amp;$M$1&amp;"_"&amp;C23&amp;"_"&amp;B23&amp;"_"&amp;D23&amp;"_"&amp;A23&amp;"*",[1]reservoir!$A$1:$A$1202,0)+1),TRUE):INDIRECT("[reservoir.csv]reservoir!XFD"&amp;(MATCH("reservoir_"&amp;$M$1&amp;"_"&amp;C23&amp;"_"&amp;B23&amp;"_"&amp;D23&amp;"_"&amp;A23&amp;"*",[1]reservoir!$A$1:$A$1202,0)+1),TRUE)  ) )</f>
        <v>1035.7199735961062</v>
      </c>
    </row>
    <row r="24" spans="1:14" x14ac:dyDescent="0.25">
      <c r="A24" t="s">
        <v>0</v>
      </c>
      <c r="B24" s="4">
        <v>5</v>
      </c>
      <c r="C24" s="4">
        <v>2</v>
      </c>
      <c r="D24" s="4">
        <v>5</v>
      </c>
      <c r="E24" t="e">
        <f ca="1">AVERAGE(INDIRECT("[reservoir.csv]reservoir!B"&amp;(MATCH("reservoir_"&amp;E1&amp;"_"&amp;C24&amp;"_"&amp;B24&amp;"_"&amp;D24&amp;"_"&amp;A24&amp;"*",[1]reservoir!$A$1:$A$1202,0)+1),TRUE):INDIRECT("[reservoir.csv]reservoir!XFD"&amp;(MATCH("reservoir_"&amp;E1&amp;"_"&amp;C24&amp;"_"&amp;B24&amp;"_"&amp;D24&amp;"_"&amp;A24&amp;"*",[1]reservoir!$A$1:$A$1202,0)+1),TRUE))</f>
        <v>#N/A</v>
      </c>
      <c r="F24" t="e">
        <f ca="1">CONFIDENCE( 0.05, STDEV(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), COUNT( INDIRECT("[reservoir.csv]reservoir!B"&amp;(MATCH("reservoir_"&amp;$E$1&amp;"_"&amp;C24&amp;"_"&amp;B24&amp;"_"&amp;D24&amp;"_"&amp;A24&amp;"*",[1]reservoir!$A$1:$A$1202,0)+1),TRUE):INDIRECT("[reservoir.csv]reservoir!XFD"&amp;(MATCH("reservoir_"&amp;$E$1&amp;"_"&amp;C24&amp;"_"&amp;B24&amp;"_"&amp;D24&amp;"_"&amp;A24&amp;"*",[1]reservoir!$A$1:$A$1202,0)+1),TRUE)  ) )</f>
        <v>#N/A</v>
      </c>
      <c r="G24">
        <f ca="1">AVERAGE(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)</f>
        <v>-151004.78483646669</v>
      </c>
      <c r="H24">
        <f ca="1">CONFIDENCE( 0.05, STDEV(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), COUNT( INDIRECT("[reservoir.csv]reservoir!B"&amp;(MATCH("reservoir_"&amp;$G$1&amp;"_"&amp;C24&amp;"_"&amp;B24&amp;"_"&amp;D24&amp;"_"&amp;A24&amp;"*",[1]reservoir!$A$1:$A$1202,0)+1),TRUE):INDIRECT("[reservoir.csv]reservoir!XFD"&amp;(MATCH("reservoir_"&amp;$G$1&amp;"_"&amp;C24&amp;"_"&amp;B24&amp;"_"&amp;D24&amp;"_"&amp;A24&amp;"*",[1]reservoir!$A$1:$A$1202,0)+1),TRUE)  ) )</f>
        <v>331.22314261694709</v>
      </c>
      <c r="I24">
        <f ca="1">AVERAGE(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)</f>
        <v>-227135.92624956652</v>
      </c>
      <c r="J24">
        <f ca="1">CONFIDENCE( 0.05, STDEV(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), COUNT( INDIRECT("[reservoir.csv]reservoir!B"&amp;(MATCH("reservoir_"&amp;$I$1&amp;"_"&amp;C24&amp;"_"&amp;B24&amp;"_"&amp;D24&amp;"_"&amp;A24&amp;"*",[1]reservoir!$A$1:$A$1202,0)+1),TRUE):INDIRECT("[reservoir.csv]reservoir!XFD"&amp;(MATCH("reservoir_"&amp;$I$1&amp;"_"&amp;C24&amp;"_"&amp;B24&amp;"_"&amp;D24&amp;"_"&amp;A24&amp;"*",[1]reservoir!$A$1:$A$1202,0)+1),TRUE)  ) )</f>
        <v>838.67820589280166</v>
      </c>
      <c r="K24">
        <f ca="1">AVERAGE(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)</f>
        <v>-302371.24586553272</v>
      </c>
      <c r="L24">
        <f ca="1">CONFIDENCE( 0.05, STDEV(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), COUNT( INDIRECT("[reservoir.csv]reservoir!B"&amp;(MATCH("reservoir_"&amp;$K$1&amp;"_"&amp;C24&amp;"_"&amp;B24&amp;"_"&amp;D24&amp;"_"&amp;A24&amp;"*",[1]reservoir!$A$1:$A$1202,0)+1),TRUE):INDIRECT("[reservoir.csv]reservoir!XFD"&amp;(MATCH("reservoir_"&amp;$K$1&amp;"_"&amp;C24&amp;"_"&amp;B24&amp;"_"&amp;D24&amp;"_"&amp;A24&amp;"*",[1]reservoir!$A$1:$A$1202,0)+1),TRUE)  ) )</f>
        <v>713.01950409074811</v>
      </c>
      <c r="M24">
        <f ca="1">AVERAGE(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)</f>
        <v>-376902.28740049922</v>
      </c>
      <c r="N24">
        <f ca="1">CONFIDENCE( 0.05, STDEV(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), COUNT( INDIRECT("[reservoir.csv]reservoir!B"&amp;(MATCH("reservoir_"&amp;$M$1&amp;"_"&amp;C24&amp;"_"&amp;B24&amp;"_"&amp;D24&amp;"_"&amp;A24&amp;"*",[1]reservoir!$A$1:$A$1202,0)+1),TRUE):INDIRECT("[reservoir.csv]reservoir!XFD"&amp;(MATCH("reservoir_"&amp;$M$1&amp;"_"&amp;C24&amp;"_"&amp;B24&amp;"_"&amp;D24&amp;"_"&amp;A24&amp;"*",[1]reservoir!$A$1:$A$1202,0)+1),TRUE)  ) )</f>
        <v>742.03817087210814</v>
      </c>
    </row>
    <row r="25" spans="1:14" x14ac:dyDescent="0.25">
      <c r="A25" t="s">
        <v>0</v>
      </c>
      <c r="B25" s="7">
        <v>10</v>
      </c>
      <c r="C25" s="7">
        <v>2</v>
      </c>
      <c r="D25" s="7">
        <v>5</v>
      </c>
      <c r="E25" t="e">
        <f ca="1">AVERAGE(INDIRECT("[reservoir.csv]reservoir!B"&amp;(MATCH("reservoir_"&amp;E1&amp;"_"&amp;C25&amp;"_"&amp;B25&amp;"_"&amp;D25&amp;"_"&amp;A25&amp;"*",[1]reservoir!$A$1:$A$1202,0)+1),TRUE):INDIRECT("[reservoir.csv]reservoir!XFD"&amp;(MATCH("reservoir_"&amp;E1&amp;"_"&amp;C25&amp;"_"&amp;B25&amp;"_"&amp;D25&amp;"_"&amp;A25&amp;"*",[1]reservoir!$A$1:$A$1202,0)+1),TRUE))</f>
        <v>#N/A</v>
      </c>
      <c r="F25" t="e">
        <f ca="1">CONFIDENCE( 0.05, STDEV(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), COUNT( INDIRECT("[reservoir.csv]reservoir!B"&amp;(MATCH("reservoir_"&amp;$E$1&amp;"_"&amp;C25&amp;"_"&amp;B25&amp;"_"&amp;D25&amp;"_"&amp;A25&amp;"*",[1]reservoir!$A$1:$A$1202,0)+1),TRUE):INDIRECT("[reservoir.csv]reservoir!XFD"&amp;(MATCH("reservoir_"&amp;$E$1&amp;"_"&amp;C25&amp;"_"&amp;B25&amp;"_"&amp;D25&amp;"_"&amp;A25&amp;"*",[1]reservoir!$A$1:$A$1202,0)+1),TRUE)  ) )</f>
        <v>#N/A</v>
      </c>
      <c r="G25" t="e">
        <f ca="1">AVERAGE(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)</f>
        <v>#N/A</v>
      </c>
      <c r="H25" t="e">
        <f ca="1">CONFIDENCE( 0.05, STDEV(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), COUNT( INDIRECT("[reservoir.csv]reservoir!B"&amp;(MATCH("reservoir_"&amp;$G$1&amp;"_"&amp;C25&amp;"_"&amp;B25&amp;"_"&amp;D25&amp;"_"&amp;A25&amp;"*",[1]reservoir!$A$1:$A$1202,0)+1),TRUE):INDIRECT("[reservoir.csv]reservoir!XFD"&amp;(MATCH("reservoir_"&amp;$G$1&amp;"_"&amp;C25&amp;"_"&amp;B25&amp;"_"&amp;D25&amp;"_"&amp;A25&amp;"*",[1]reservoir!$A$1:$A$1202,0)+1),TRUE)  ) )</f>
        <v>#N/A</v>
      </c>
      <c r="I25" t="e">
        <f ca="1">AVERAGE(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)</f>
        <v>#N/A</v>
      </c>
      <c r="J25" t="e">
        <f ca="1">CONFIDENCE( 0.05, STDEV(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), COUNT( INDIRECT("[reservoir.csv]reservoir!B"&amp;(MATCH("reservoir_"&amp;$I$1&amp;"_"&amp;C25&amp;"_"&amp;B25&amp;"_"&amp;D25&amp;"_"&amp;A25&amp;"*",[1]reservoir!$A$1:$A$1202,0)+1),TRUE):INDIRECT("[reservoir.csv]reservoir!XFD"&amp;(MATCH("reservoir_"&amp;$I$1&amp;"_"&amp;C25&amp;"_"&amp;B25&amp;"_"&amp;D25&amp;"_"&amp;A25&amp;"*",[1]reservoir!$A$1:$A$1202,0)+1),TRUE)  ) )</f>
        <v>#N/A</v>
      </c>
      <c r="K25" t="e">
        <f ca="1">AVERAGE(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)</f>
        <v>#N/A</v>
      </c>
      <c r="L25" t="e">
        <f ca="1">CONFIDENCE( 0.05, STDEV(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), COUNT( INDIRECT("[reservoir.csv]reservoir!B"&amp;(MATCH("reservoir_"&amp;$K$1&amp;"_"&amp;C25&amp;"_"&amp;B25&amp;"_"&amp;D25&amp;"_"&amp;A25&amp;"*",[1]reservoir!$A$1:$A$1202,0)+1),TRUE):INDIRECT("[reservoir.csv]reservoir!XFD"&amp;(MATCH("reservoir_"&amp;$K$1&amp;"_"&amp;C25&amp;"_"&amp;B25&amp;"_"&amp;D25&amp;"_"&amp;A25&amp;"*",[1]reservoir!$A$1:$A$1202,0)+1),TRUE)  ) )</f>
        <v>#N/A</v>
      </c>
      <c r="M25" t="e">
        <f ca="1">AVERAGE(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)</f>
        <v>#N/A</v>
      </c>
      <c r="N25" t="e">
        <f ca="1">CONFIDENCE( 0.05, STDEV(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), COUNT( INDIRECT("[reservoir.csv]reservoir!B"&amp;(MATCH("reservoir_"&amp;$M$1&amp;"_"&amp;C25&amp;"_"&amp;B25&amp;"_"&amp;D25&amp;"_"&amp;A25&amp;"*",[1]reservoir!$A$1:$A$1202,0)+1),TRUE):INDIRECT("[reservoir.csv]reservoir!XFD"&amp;(MATCH("reservoir_"&amp;$M$1&amp;"_"&amp;C25&amp;"_"&amp;B25&amp;"_"&amp;D25&amp;"_"&amp;A25&amp;"*",[1]reservoir!$A$1:$A$1202,0)+1),TRUE)  ) )</f>
        <v>#N/A</v>
      </c>
    </row>
    <row r="26" spans="1:14" x14ac:dyDescent="0.25">
      <c r="A26" t="s">
        <v>0</v>
      </c>
      <c r="B26">
        <v>2</v>
      </c>
      <c r="C26">
        <v>0.25</v>
      </c>
      <c r="D26">
        <v>10</v>
      </c>
      <c r="E26" t="e">
        <f ca="1">AVERAGE(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)</f>
        <v>#N/A</v>
      </c>
      <c r="F26" t="e">
        <f ca="1">CONFIDENCE( 0.05, STDEV(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), COUNT( INDIRECT("[reservoir.csv]reservoir!B"&amp;(MATCH("reservoir_"&amp;E1&amp;"_"&amp;C26&amp;"_"&amp;B26&amp;"_"&amp;D26&amp;"_"&amp;A26&amp;"*",[1]reservoir!$A$1:$A$1202,0)+1),TRUE):INDIRECT("[reservoir.csv]reservoir!XFD"&amp;(MATCH("reservoir_"&amp;E1&amp;"_"&amp;C26&amp;"_"&amp;B26&amp;"_"&amp;D26&amp;"_"&amp;A26&amp;"*",[1]reservoir!$A$1:$A$1202,0)+1),TRUE)  ) )</f>
        <v>#N/A</v>
      </c>
      <c r="G26">
        <f ca="1">AVERAGE(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)</f>
        <v>-155334.55564659979</v>
      </c>
      <c r="H26">
        <f ca="1">CONFIDENCE( 0.05, STDEV(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), COUNT( INDIRECT("[reservoir.csv]reservoir!B"&amp;(MATCH("reservoir_"&amp;$G$1&amp;"_"&amp;C26&amp;"_"&amp;B26&amp;"_"&amp;D26&amp;"_"&amp;A26&amp;"*",[1]reservoir!$A$1:$A$1202,0)+1),TRUE):INDIRECT("[reservoir.csv]reservoir!XFD"&amp;(MATCH("reservoir_"&amp;$G$1&amp;"_"&amp;C26&amp;"_"&amp;B26&amp;"_"&amp;D26&amp;"_"&amp;A26&amp;"*",[1]reservoir!$A$1:$A$1202,0)+1),TRUE)  ) )</f>
        <v>1364.0753475778406</v>
      </c>
      <c r="I26">
        <f ca="1">AVERAGE(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)</f>
        <v>-294374.43877483328</v>
      </c>
      <c r="J26">
        <f ca="1">CONFIDENCE( 0.05, STDEV(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), COUNT( INDIRECT("[reservoir.csv]reservoir!B"&amp;(MATCH("reservoir_"&amp;$I$1&amp;"_"&amp;C26&amp;"_"&amp;B26&amp;"_"&amp;D26&amp;"_"&amp;A26&amp;"*",[1]reservoir!$A$1:$A$1202,0)+1),TRUE):INDIRECT("[reservoir.csv]reservoir!XFD"&amp;(MATCH("reservoir_"&amp;$I$1&amp;"_"&amp;C26&amp;"_"&amp;B26&amp;"_"&amp;D26&amp;"_"&amp;A26&amp;"*",[1]reservoir!$A$1:$A$1202,0)+1),TRUE)  ) )</f>
        <v>37230.456842516804</v>
      </c>
      <c r="K26">
        <f ca="1">AVERAGE(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)</f>
        <v>-313684.48887339974</v>
      </c>
      <c r="L26">
        <f ca="1">CONFIDENCE( 0.05, STDEV(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), COUNT( INDIRECT("[reservoir.csv]reservoir!B"&amp;(MATCH("reservoir_"&amp;$K$1&amp;"_"&amp;C26&amp;"_"&amp;B26&amp;"_"&amp;D26&amp;"_"&amp;A26&amp;"*",[1]reservoir!$A$1:$A$1202,0)+1),TRUE):INDIRECT("[reservoir.csv]reservoir!XFD"&amp;(MATCH("reservoir_"&amp;$K$1&amp;"_"&amp;C26&amp;"_"&amp;B26&amp;"_"&amp;D26&amp;"_"&amp;A26&amp;"*",[1]reservoir!$A$1:$A$1202,0)+1),TRUE)  ) )</f>
        <v>15253.388665133773</v>
      </c>
      <c r="M26">
        <f ca="1">AVERAGE(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)</f>
        <v>-402095.36499576655</v>
      </c>
      <c r="N26">
        <f ca="1">CONFIDENCE( 0.05, STDEV(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), COUNT( INDIRECT("[reservoir.csv]reservoir!B"&amp;(MATCH("reservoir_"&amp;$M$1&amp;"_"&amp;C26&amp;"_"&amp;B26&amp;"_"&amp;D26&amp;"_"&amp;A26&amp;"*",[1]reservoir!$A$1:$A$1202,0)+1),TRUE):INDIRECT("[reservoir.csv]reservoir!XFD"&amp;(MATCH("reservoir_"&amp;$M$1&amp;"_"&amp;C26&amp;"_"&amp;B26&amp;"_"&amp;D26&amp;"_"&amp;A26&amp;"*",[1]reservoir!$A$1:$A$1202,0)+1),TRUE)  ) )</f>
        <v>22996.849606411364</v>
      </c>
    </row>
    <row r="27" spans="1:14" x14ac:dyDescent="0.25">
      <c r="A27" t="s">
        <v>0</v>
      </c>
      <c r="B27">
        <v>5</v>
      </c>
      <c r="C27">
        <v>0.25</v>
      </c>
      <c r="D27">
        <v>10</v>
      </c>
      <c r="E27" t="e">
        <f ca="1">AVERAGE(INDIRECT("[reservoir.csv]reservoir!B"&amp;(MATCH("reservoir_"&amp;E1&amp;"_"&amp;C27&amp;"_"&amp;B27&amp;"_"&amp;D27&amp;"_"&amp;A27&amp;"*",[1]reservoir!$A$1:$A$1202,0)+1),TRUE):INDIRECT("[reservoir.csv]reservoir!XFD"&amp;(MATCH("reservoir_"&amp;E1&amp;"_"&amp;C27&amp;"_"&amp;B27&amp;"_"&amp;D27&amp;"_"&amp;A27&amp;"*",[1]reservoir!$A$1:$A$1202,0)+1),TRUE))</f>
        <v>#N/A</v>
      </c>
      <c r="F27" t="e">
        <f ca="1">CONFIDENCE( 0.05, STDEV(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), COUNT( INDIRECT("[reservoir.csv]reservoir!B"&amp;(MATCH("reservoir_"&amp;E2&amp;"_"&amp;C27&amp;"_"&amp;B27&amp;"_"&amp;D27&amp;"_"&amp;A27&amp;"*",[1]reservoir!$A$1:$A$1202,0)+1),TRUE):INDIRECT("[reservoir.csv]reservoir!XFD"&amp;(MATCH("reservoir_"&amp;E2&amp;"_"&amp;C27&amp;"_"&amp;B27&amp;"_"&amp;D27&amp;"_"&amp;A27&amp;"*",[1]reservoir!$A$1:$A$1202,0)+1),TRUE)  ) )</f>
        <v>#N/A</v>
      </c>
      <c r="G27">
        <f ca="1">AVERAGE(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)</f>
        <v>-385263.72531576641</v>
      </c>
      <c r="H27">
        <f ca="1">CONFIDENCE( 0.05, STDEV(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), COUNT( INDIRECT("[reservoir.csv]reservoir!B"&amp;(MATCH("reservoir_"&amp;$G$1&amp;"_"&amp;C27&amp;"_"&amp;B27&amp;"_"&amp;D27&amp;"_"&amp;A27&amp;"*",[1]reservoir!$A$1:$A$1202,0)+1),TRUE):INDIRECT("[reservoir.csv]reservoir!XFD"&amp;(MATCH("reservoir_"&amp;$G$1&amp;"_"&amp;C27&amp;"_"&amp;B27&amp;"_"&amp;D27&amp;"_"&amp;A27&amp;"*",[1]reservoir!$A$1:$A$1202,0)+1),TRUE)  ) )</f>
        <v>17300.867445495413</v>
      </c>
      <c r="I27">
        <f ca="1">AVERAGE(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)</f>
        <v>-425633.72468666639</v>
      </c>
      <c r="J27">
        <f ca="1">CONFIDENCE( 0.05, STDEV(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), COUNT( INDIRECT("[reservoir.csv]reservoir!B"&amp;(MATCH("reservoir_"&amp;$I$1&amp;"_"&amp;C27&amp;"_"&amp;B27&amp;"_"&amp;D27&amp;"_"&amp;A27&amp;"*",[1]reservoir!$A$1:$A$1202,0)+1),TRUE):INDIRECT("[reservoir.csv]reservoir!XFD"&amp;(MATCH("reservoir_"&amp;$I$1&amp;"_"&amp;C27&amp;"_"&amp;B27&amp;"_"&amp;D27&amp;"_"&amp;A27&amp;"*",[1]reservoir!$A$1:$A$1202,0)+1),TRUE)  ) )</f>
        <v>25458.157330063957</v>
      </c>
      <c r="K27">
        <f ca="1">AVERAGE(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)</f>
        <v>-520657.03197099961</v>
      </c>
      <c r="L27">
        <f ca="1">CONFIDENCE( 0.05, STDEV(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), COUNT( INDIRECT("[reservoir.csv]reservoir!B"&amp;(MATCH("reservoir_"&amp;$K$1&amp;"_"&amp;C27&amp;"_"&amp;B27&amp;"_"&amp;D27&amp;"_"&amp;A27&amp;"*",[1]reservoir!$A$1:$A$1202,0)+1),TRUE):INDIRECT("[reservoir.csv]reservoir!XFD"&amp;(MATCH("reservoir_"&amp;$K$1&amp;"_"&amp;C27&amp;"_"&amp;B27&amp;"_"&amp;D27&amp;"_"&amp;A27&amp;"*",[1]reservoir!$A$1:$A$1202,0)+1),TRUE)  ) )</f>
        <v>25300.434520518989</v>
      </c>
      <c r="M27" t="e">
        <f ca="1">AVERAGE(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)</f>
        <v>#N/A</v>
      </c>
      <c r="N27" t="e">
        <f ca="1">CONFIDENCE( 0.05, STDEV(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), COUNT( INDIRECT("[reservoir.csv]reservoir!B"&amp;(MATCH("reservoir_"&amp;$M$1&amp;"_"&amp;C27&amp;"_"&amp;B27&amp;"_"&amp;D27&amp;"_"&amp;A27&amp;"*",[1]reservoir!$A$1:$A$1202,0)+1),TRUE):INDIRECT("[reservoir.csv]reservoir!XFD"&amp;(MATCH("reservoir_"&amp;$M$1&amp;"_"&amp;C27&amp;"_"&amp;B27&amp;"_"&amp;D27&amp;"_"&amp;A27&amp;"*",[1]reservoir!$A$1:$A$1202,0)+1),TRUE)  ) )</f>
        <v>#N/A</v>
      </c>
    </row>
    <row r="28" spans="1:14" x14ac:dyDescent="0.25">
      <c r="A28" t="s">
        <v>0</v>
      </c>
      <c r="B28">
        <v>10</v>
      </c>
      <c r="C28">
        <v>0.25</v>
      </c>
      <c r="D28">
        <v>10</v>
      </c>
      <c r="E28" t="e">
        <f ca="1">AVERAGE(INDIRECT("[reservoir.csv]reservoir!B"&amp;(MATCH("reservoir_"&amp;E1&amp;"_"&amp;C28&amp;"_"&amp;B28&amp;"_"&amp;D28&amp;"_"&amp;A28&amp;"*",[1]reservoir!$A$1:$A$1202,0)+1),TRUE):INDIRECT("[reservoir.csv]reservoir!XFD"&amp;(MATCH("reservoir_"&amp;E1&amp;"_"&amp;C28&amp;"_"&amp;B28&amp;"_"&amp;D28&amp;"_"&amp;A28&amp;"*",[1]reservoir!$A$1:$A$1202,0)+1),TRUE))</f>
        <v>#N/A</v>
      </c>
      <c r="F28" t="e">
        <f ca="1">CONFIDENCE( 0.05, STDEV(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), COUNT( INDIRECT("[reservoir.csv]reservoir!B"&amp;(MATCH("reservoir_"&amp;E3&amp;"_"&amp;C28&amp;"_"&amp;B28&amp;"_"&amp;D28&amp;"_"&amp;A28&amp;"*",[1]reservoir!$A$1:$A$1202,0)+1),TRUE):INDIRECT("[reservoir.csv]reservoir!XFD"&amp;(MATCH("reservoir_"&amp;E3&amp;"_"&amp;C28&amp;"_"&amp;B28&amp;"_"&amp;D28&amp;"_"&amp;A28&amp;"*",[1]reservoir!$A$1:$A$1202,0)+1),TRUE)  ) )</f>
        <v>#N/A</v>
      </c>
      <c r="G28" t="e">
        <f ca="1">AVERAGE(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)</f>
        <v>#N/A</v>
      </c>
      <c r="H28" t="e">
        <f ca="1">CONFIDENCE( 0.05, STDEV(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), COUNT( INDIRECT("[reservoir.csv]reservoir!B"&amp;(MATCH("reservoir_"&amp;$G$1&amp;"_"&amp;C28&amp;"_"&amp;B28&amp;"_"&amp;D28&amp;"_"&amp;A28&amp;"*",[1]reservoir!$A$1:$A$1202,0)+1),TRUE):INDIRECT("[reservoir.csv]reservoir!XFD"&amp;(MATCH("reservoir_"&amp;$G$1&amp;"_"&amp;C28&amp;"_"&amp;B28&amp;"_"&amp;D28&amp;"_"&amp;A28&amp;"*",[1]reservoir!$A$1:$A$1202,0)+1),TRUE)  ) )</f>
        <v>#N/A</v>
      </c>
      <c r="I28" t="e">
        <f ca="1">AVERAGE(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)</f>
        <v>#N/A</v>
      </c>
      <c r="J28" t="e">
        <f ca="1">CONFIDENCE( 0.05, STDEV(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), COUNT( INDIRECT("[reservoir.csv]reservoir!B"&amp;(MATCH("reservoir_"&amp;$I$1&amp;"_"&amp;C28&amp;"_"&amp;B28&amp;"_"&amp;D28&amp;"_"&amp;A28&amp;"*",[1]reservoir!$A$1:$A$1202,0)+1),TRUE):INDIRECT("[reservoir.csv]reservoir!XFD"&amp;(MATCH("reservoir_"&amp;$I$1&amp;"_"&amp;C28&amp;"_"&amp;B28&amp;"_"&amp;D28&amp;"_"&amp;A28&amp;"*",[1]reservoir!$A$1:$A$1202,0)+1),TRUE)  ) )</f>
        <v>#N/A</v>
      </c>
      <c r="K28" t="e">
        <f ca="1">AVERAGE(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)</f>
        <v>#N/A</v>
      </c>
      <c r="L28" t="e">
        <f ca="1">CONFIDENCE( 0.05, STDEV(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), COUNT( INDIRECT("[reservoir.csv]reservoir!B"&amp;(MATCH("reservoir_"&amp;$K$1&amp;"_"&amp;C28&amp;"_"&amp;B28&amp;"_"&amp;D28&amp;"_"&amp;A28&amp;"*",[1]reservoir!$A$1:$A$1202,0)+1),TRUE):INDIRECT("[reservoir.csv]reservoir!XFD"&amp;(MATCH("reservoir_"&amp;$K$1&amp;"_"&amp;C28&amp;"_"&amp;B28&amp;"_"&amp;D28&amp;"_"&amp;A28&amp;"*",[1]reservoir!$A$1:$A$1202,0)+1),TRUE)  ) )</f>
        <v>#N/A</v>
      </c>
      <c r="M28" t="e">
        <f ca="1">AVERAGE(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)</f>
        <v>#N/A</v>
      </c>
      <c r="N28" t="e">
        <f ca="1">CONFIDENCE( 0.05, STDEV(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), COUNT( INDIRECT("[reservoir.csv]reservoir!B"&amp;(MATCH("reservoir_"&amp;$M$1&amp;"_"&amp;C28&amp;"_"&amp;B28&amp;"_"&amp;D28&amp;"_"&amp;A28&amp;"*",[1]reservoir!$A$1:$A$1202,0)+1),TRUE):INDIRECT("[reservoir.csv]reservoir!XFD"&amp;(MATCH("reservoir_"&amp;$M$1&amp;"_"&amp;C28&amp;"_"&amp;B28&amp;"_"&amp;D28&amp;"_"&amp;A28&amp;"*",[1]reservoir!$A$1:$A$1202,0)+1),TRUE)  ) )</f>
        <v>#N/A</v>
      </c>
    </row>
    <row r="29" spans="1:14" x14ac:dyDescent="0.25">
      <c r="A29" t="s">
        <v>0</v>
      </c>
      <c r="B29">
        <v>2</v>
      </c>
      <c r="C29">
        <v>0.5</v>
      </c>
      <c r="D29">
        <v>10</v>
      </c>
      <c r="E29" t="e">
        <f ca="1">AVERAGE(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)</f>
        <v>#N/A</v>
      </c>
      <c r="F29" t="e">
        <f ca="1">CONFIDENCE( 0.05, STDEV(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), COUNT( INDIRECT("[reservoir.csv]reservoir!B"&amp;(MATCH("reservoir_"&amp;E1&amp;"_"&amp;C29&amp;"_"&amp;B29&amp;"_"&amp;D29&amp;"_"&amp;A29&amp;"*",[1]reservoir!$A$1:$A$1202,0)+1),TRUE):INDIRECT("[reservoir.csv]reservoir!XFD"&amp;(MATCH("reservoir_"&amp;E1&amp;"_"&amp;C29&amp;"_"&amp;B29&amp;"_"&amp;D29&amp;"_"&amp;A29&amp;"*",[1]reservoir!$A$1:$A$1202,0)+1),TRUE)  ) )</f>
        <v>#N/A</v>
      </c>
      <c r="G29">
        <f ca="1">AVERAGE(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)</f>
        <v>-153930.90511303328</v>
      </c>
      <c r="H29">
        <f ca="1">CONFIDENCE( 0.05, STDEV(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), COUNT( INDIRECT("[reservoir.csv]reservoir!B"&amp;(MATCH("reservoir_"&amp;$G$1&amp;"_"&amp;C29&amp;"_"&amp;B29&amp;"_"&amp;D29&amp;"_"&amp;A29&amp;"*",[1]reservoir!$A$1:$A$1202,0)+1),TRUE):INDIRECT("[reservoir.csv]reservoir!XFD"&amp;(MATCH("reservoir_"&amp;$G$1&amp;"_"&amp;C29&amp;"_"&amp;B29&amp;"_"&amp;D29&amp;"_"&amp;A29&amp;"*",[1]reservoir!$A$1:$A$1202,0)+1),TRUE)  ) )</f>
        <v>805.02794287119036</v>
      </c>
      <c r="I29">
        <f ca="1">AVERAGE(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)</f>
        <v>-230778.29135099991</v>
      </c>
      <c r="J29">
        <f ca="1">CONFIDENCE( 0.05, STDEV(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), COUNT( INDIRECT("[reservoir.csv]reservoir!B"&amp;(MATCH("reservoir_"&amp;$I$1&amp;"_"&amp;C29&amp;"_"&amp;B29&amp;"_"&amp;D29&amp;"_"&amp;A29&amp;"*",[1]reservoir!$A$1:$A$1202,0)+1),TRUE):INDIRECT("[reservoir.csv]reservoir!XFD"&amp;(MATCH("reservoir_"&amp;$I$1&amp;"_"&amp;C29&amp;"_"&amp;B29&amp;"_"&amp;D29&amp;"_"&amp;A29&amp;"*",[1]reservoir!$A$1:$A$1202,0)+1),TRUE)  ) )</f>
        <v>1247.449969706707</v>
      </c>
      <c r="K29">
        <f ca="1">AVERAGE(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)</f>
        <v>-304813.72248853318</v>
      </c>
      <c r="L29">
        <f ca="1">CONFIDENCE( 0.05, STDEV(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), COUNT( INDIRECT("[reservoir.csv]reservoir!B"&amp;(MATCH("reservoir_"&amp;$K$1&amp;"_"&amp;C29&amp;"_"&amp;B29&amp;"_"&amp;D29&amp;"_"&amp;A29&amp;"*",[1]reservoir!$A$1:$A$1202,0)+1),TRUE):INDIRECT("[reservoir.csv]reservoir!XFD"&amp;(MATCH("reservoir_"&amp;$K$1&amp;"_"&amp;C29&amp;"_"&amp;B29&amp;"_"&amp;D29&amp;"_"&amp;A29&amp;"*",[1]reservoir!$A$1:$A$1202,0)+1),TRUE)  ) )</f>
        <v>1172.3272650166539</v>
      </c>
      <c r="M29">
        <f ca="1">AVERAGE(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)</f>
        <v>-383662.84039856656</v>
      </c>
      <c r="N29">
        <f ca="1">CONFIDENCE( 0.05, STDEV(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), COUNT( INDIRECT("[reservoir.csv]reservoir!B"&amp;(MATCH("reservoir_"&amp;$M$1&amp;"_"&amp;C29&amp;"_"&amp;B29&amp;"_"&amp;D29&amp;"_"&amp;A29&amp;"*",[1]reservoir!$A$1:$A$1202,0)+1),TRUE):INDIRECT("[reservoir.csv]reservoir!XFD"&amp;(MATCH("reservoir_"&amp;$M$1&amp;"_"&amp;C29&amp;"_"&amp;B29&amp;"_"&amp;D29&amp;"_"&amp;A29&amp;"*",[1]reservoir!$A$1:$A$1202,0)+1),TRUE)  ) )</f>
        <v>5806.0202321658417</v>
      </c>
    </row>
    <row r="30" spans="1:14" x14ac:dyDescent="0.25">
      <c r="A30" t="s">
        <v>0</v>
      </c>
      <c r="B30">
        <v>5</v>
      </c>
      <c r="C30">
        <v>0.5</v>
      </c>
      <c r="D30">
        <v>10</v>
      </c>
      <c r="E30" t="e">
        <f ca="1">AVERAGE(INDIRECT("[reservoir.csv]reservoir!B"&amp;(MATCH("reservoir_"&amp;E1&amp;"_"&amp;C30&amp;"_"&amp;B30&amp;"_"&amp;D30&amp;"_"&amp;A30&amp;"*",[1]reservoir!$A$1:$A$1202,0)+1),TRUE):INDIRECT("[reservoir.csv]reservoir!XFD"&amp;(MATCH("reservoir_"&amp;E1&amp;"_"&amp;C30&amp;"_"&amp;B30&amp;"_"&amp;D30&amp;"_"&amp;A30&amp;"*",[1]reservoir!$A$1:$A$1202,0)+1),TRUE))</f>
        <v>#N/A</v>
      </c>
      <c r="F30" t="e">
        <f ca="1">CONFIDENCE( 0.05, STDEV(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), COUNT( INDIRECT("[reservoir.csv]reservoir!B"&amp;(MATCH("reservoir_"&amp;E2&amp;"_"&amp;C30&amp;"_"&amp;B30&amp;"_"&amp;D30&amp;"_"&amp;A30&amp;"*",[1]reservoir!$A$1:$A$1202,0)+1),TRUE):INDIRECT("[reservoir.csv]reservoir!XFD"&amp;(MATCH("reservoir_"&amp;E2&amp;"_"&amp;C30&amp;"_"&amp;B30&amp;"_"&amp;D30&amp;"_"&amp;A30&amp;"*",[1]reservoir!$A$1:$A$1202,0)+1),TRUE)  ) )</f>
        <v>#N/A</v>
      </c>
      <c r="G30">
        <f ca="1">AVERAGE(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)</f>
        <v>-154533.34929799987</v>
      </c>
      <c r="H30">
        <f ca="1">CONFIDENCE( 0.05, STDEV(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), COUNT( INDIRECT("[reservoir.csv]reservoir!B"&amp;(MATCH("reservoir_"&amp;$G$1&amp;"_"&amp;C30&amp;"_"&amp;B30&amp;"_"&amp;D30&amp;"_"&amp;A30&amp;"*",[1]reservoir!$A$1:$A$1202,0)+1),TRUE):INDIRECT("[reservoir.csv]reservoir!XFD"&amp;(MATCH("reservoir_"&amp;$G$1&amp;"_"&amp;C30&amp;"_"&amp;B30&amp;"_"&amp;D30&amp;"_"&amp;A30&amp;"*",[1]reservoir!$A$1:$A$1202,0)+1),TRUE)  ) )</f>
        <v>3085.278154068742</v>
      </c>
      <c r="I30" t="e">
        <f ca="1">AVERAGE(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)</f>
        <v>#N/A</v>
      </c>
      <c r="J30" t="e">
        <f ca="1">CONFIDENCE( 0.05, STDEV(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), COUNT( INDIRECT("[reservoir.csv]reservoir!B"&amp;(MATCH("reservoir_"&amp;$I$1&amp;"_"&amp;C30&amp;"_"&amp;B30&amp;"_"&amp;D30&amp;"_"&amp;A30&amp;"*",[1]reservoir!$A$1:$A$1202,0)+1),TRUE):INDIRECT("[reservoir.csv]reservoir!XFD"&amp;(MATCH("reservoir_"&amp;$I$1&amp;"_"&amp;C30&amp;"_"&amp;B30&amp;"_"&amp;D30&amp;"_"&amp;A30&amp;"*",[1]reservoir!$A$1:$A$1202,0)+1),TRUE)  ) )</f>
        <v>#N/A</v>
      </c>
      <c r="K30">
        <f ca="1">AVERAGE(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)</f>
        <v>-520618.65712243301</v>
      </c>
      <c r="L30">
        <f ca="1">CONFIDENCE( 0.05, STDEV(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), COUNT( INDIRECT("[reservoir.csv]reservoir!B"&amp;(MATCH("reservoir_"&amp;$K$1&amp;"_"&amp;C30&amp;"_"&amp;B30&amp;"_"&amp;D30&amp;"_"&amp;A30&amp;"*",[1]reservoir!$A$1:$A$1202,0)+1),TRUE):INDIRECT("[reservoir.csv]reservoir!XFD"&amp;(MATCH("reservoir_"&amp;$K$1&amp;"_"&amp;C30&amp;"_"&amp;B30&amp;"_"&amp;D30&amp;"_"&amp;A30&amp;"*",[1]reservoir!$A$1:$A$1202,0)+1),TRUE)  ) )</f>
        <v>25280.662800660652</v>
      </c>
      <c r="M30" t="e">
        <f ca="1">AVERAGE(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)</f>
        <v>#N/A</v>
      </c>
      <c r="N30" t="e">
        <f ca="1">CONFIDENCE( 0.05, STDEV(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), COUNT( INDIRECT("[reservoir.csv]reservoir!B"&amp;(MATCH("reservoir_"&amp;$M$1&amp;"_"&amp;C30&amp;"_"&amp;B30&amp;"_"&amp;D30&amp;"_"&amp;A30&amp;"*",[1]reservoir!$A$1:$A$1202,0)+1),TRUE):INDIRECT("[reservoir.csv]reservoir!XFD"&amp;(MATCH("reservoir_"&amp;$M$1&amp;"_"&amp;C30&amp;"_"&amp;B30&amp;"_"&amp;D30&amp;"_"&amp;A30&amp;"*",[1]reservoir!$A$1:$A$1202,0)+1),TRUE)  ) )</f>
        <v>#N/A</v>
      </c>
    </row>
    <row r="31" spans="1:14" x14ac:dyDescent="0.25">
      <c r="A31" t="s">
        <v>0</v>
      </c>
      <c r="B31">
        <v>10</v>
      </c>
      <c r="C31">
        <v>0.5</v>
      </c>
      <c r="D31">
        <v>10</v>
      </c>
      <c r="E31" t="e">
        <f ca="1">AVERAGE(INDIRECT("[reservoir.csv]reservoir!B"&amp;(MATCH("reservoir_"&amp;E1&amp;"_"&amp;C31&amp;"_"&amp;B31&amp;"_"&amp;D31&amp;"_"&amp;A31&amp;"*",[1]reservoir!$A$1:$A$1202,0)+1),TRUE):INDIRECT("[reservoir.csv]reservoir!XFD"&amp;(MATCH("reservoir_"&amp;E1&amp;"_"&amp;C31&amp;"_"&amp;B31&amp;"_"&amp;D31&amp;"_"&amp;A31&amp;"*",[1]reservoir!$A$1:$A$1202,0)+1),TRUE))</f>
        <v>#N/A</v>
      </c>
      <c r="F31" t="e">
        <f ca="1">CONFIDENCE( 0.05, STDEV(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), COUNT( INDIRECT("[reservoir.csv]reservoir!B"&amp;(MATCH("reservoir_"&amp;E3&amp;"_"&amp;C31&amp;"_"&amp;B31&amp;"_"&amp;D31&amp;"_"&amp;A31&amp;"*",[1]reservoir!$A$1:$A$1202,0)+1),TRUE):INDIRECT("[reservoir.csv]reservoir!XFD"&amp;(MATCH("reservoir_"&amp;E3&amp;"_"&amp;C31&amp;"_"&amp;B31&amp;"_"&amp;D31&amp;"_"&amp;A31&amp;"*",[1]reservoir!$A$1:$A$1202,0)+1),TRUE)  ) )</f>
        <v>#N/A</v>
      </c>
      <c r="G31" t="e">
        <f ca="1">AVERAGE(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)</f>
        <v>#N/A</v>
      </c>
      <c r="H31" t="e">
        <f ca="1">CONFIDENCE( 0.05, STDEV(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), COUNT( INDIRECT("[reservoir.csv]reservoir!B"&amp;(MATCH("reservoir_"&amp;$G$1&amp;"_"&amp;C31&amp;"_"&amp;B31&amp;"_"&amp;D31&amp;"_"&amp;A31&amp;"*",[1]reservoir!$A$1:$A$1202,0)+1),TRUE):INDIRECT("[reservoir.csv]reservoir!XFD"&amp;(MATCH("reservoir_"&amp;$G$1&amp;"_"&amp;C31&amp;"_"&amp;B31&amp;"_"&amp;D31&amp;"_"&amp;A31&amp;"*",[1]reservoir!$A$1:$A$1202,0)+1),TRUE)  ) )</f>
        <v>#N/A</v>
      </c>
      <c r="I31" t="e">
        <f ca="1">AVERAGE(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)</f>
        <v>#N/A</v>
      </c>
      <c r="J31" t="e">
        <f ca="1">CONFIDENCE( 0.05, STDEV(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), COUNT( INDIRECT("[reservoir.csv]reservoir!B"&amp;(MATCH("reservoir_"&amp;$I$1&amp;"_"&amp;C31&amp;"_"&amp;B31&amp;"_"&amp;D31&amp;"_"&amp;A31&amp;"*",[1]reservoir!$A$1:$A$1202,0)+1),TRUE):INDIRECT("[reservoir.csv]reservoir!XFD"&amp;(MATCH("reservoir_"&amp;$I$1&amp;"_"&amp;C31&amp;"_"&amp;B31&amp;"_"&amp;D31&amp;"_"&amp;A31&amp;"*",[1]reservoir!$A$1:$A$1202,0)+1),TRUE)  ) )</f>
        <v>#N/A</v>
      </c>
      <c r="K31" t="e">
        <f ca="1">AVERAGE(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)</f>
        <v>#N/A</v>
      </c>
      <c r="L31" t="e">
        <f ca="1">CONFIDENCE( 0.05, STDEV(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), COUNT( INDIRECT("[reservoir.csv]reservoir!B"&amp;(MATCH("reservoir_"&amp;$K$1&amp;"_"&amp;C31&amp;"_"&amp;B31&amp;"_"&amp;D31&amp;"_"&amp;A31&amp;"*",[1]reservoir!$A$1:$A$1202,0)+1),TRUE):INDIRECT("[reservoir.csv]reservoir!XFD"&amp;(MATCH("reservoir_"&amp;$K$1&amp;"_"&amp;C31&amp;"_"&amp;B31&amp;"_"&amp;D31&amp;"_"&amp;A31&amp;"*",[1]reservoir!$A$1:$A$1202,0)+1),TRUE)  ) )</f>
        <v>#N/A</v>
      </c>
      <c r="M31" t="e">
        <f ca="1">AVERAGE(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)</f>
        <v>#N/A</v>
      </c>
      <c r="N31" t="e">
        <f ca="1">CONFIDENCE( 0.05, STDEV(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), COUNT( INDIRECT("[reservoir.csv]reservoir!B"&amp;(MATCH("reservoir_"&amp;$M$1&amp;"_"&amp;C31&amp;"_"&amp;B31&amp;"_"&amp;D31&amp;"_"&amp;A31&amp;"*",[1]reservoir!$A$1:$A$1202,0)+1),TRUE):INDIRECT("[reservoir.csv]reservoir!XFD"&amp;(MATCH("reservoir_"&amp;$M$1&amp;"_"&amp;C31&amp;"_"&amp;B31&amp;"_"&amp;D31&amp;"_"&amp;A31&amp;"*",[1]reservoir!$A$1:$A$1202,0)+1),TRUE)  ) )</f>
        <v>#N/A</v>
      </c>
    </row>
    <row r="32" spans="1:14" x14ac:dyDescent="0.25">
      <c r="A32" t="s">
        <v>0</v>
      </c>
      <c r="B32">
        <v>2</v>
      </c>
      <c r="C32">
        <v>1</v>
      </c>
      <c r="D32">
        <v>10</v>
      </c>
      <c r="E32" t="e">
        <f ca="1">AVERAGE(INDIRECT("[reservoir.csv]reservoir!B"&amp;(MATCH("reservoir_"&amp;E1&amp;"_"&amp;C32&amp;"_"&amp;B32&amp;"_"&amp;D32&amp;"_"&amp;A32&amp;"*",[1]reservoir!$A$1:$A$1202,0)+1),TRUE):INDIRECT("[reservoir.csv]reservoir!XFD"&amp;(MATCH("reservoir_"&amp;E1&amp;"_"&amp;C32&amp;"_"&amp;B32&amp;"_"&amp;D32&amp;"_"&amp;A32&amp;"*",[1]reservoir!$A$1:$A$1202,0)+1),TRUE))</f>
        <v>#N/A</v>
      </c>
      <c r="F32" t="e">
        <f ca="1">CONFIDENCE( 0.05, STDEV(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), COUNT( INDIRECT("[reservoir.csv]reservoir!B"&amp;(MATCH("reservoir_"&amp;$E$1&amp;"_"&amp;C32&amp;"_"&amp;B32&amp;"_"&amp;D32&amp;"_"&amp;A32&amp;"*",[1]reservoir!$A$1:$A$1202,0)+1),TRUE):INDIRECT("[reservoir.csv]reservoir!XFD"&amp;(MATCH("reservoir_"&amp;$E$1&amp;"_"&amp;C32&amp;"_"&amp;B32&amp;"_"&amp;D32&amp;"_"&amp;A32&amp;"*",[1]reservoir!$A$1:$A$1202,0)+1),TRUE)  ) )</f>
        <v>#N/A</v>
      </c>
      <c r="G32">
        <f ca="1">AVERAGE(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)</f>
        <v>-154378.51402019986</v>
      </c>
      <c r="H32">
        <f ca="1">CONFIDENCE( 0.05, STDEV(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), COUNT( INDIRECT("[reservoir.csv]reservoir!B"&amp;(MATCH("reservoir_"&amp;$G$1&amp;"_"&amp;C32&amp;"_"&amp;B32&amp;"_"&amp;D32&amp;"_"&amp;A32&amp;"*",[1]reservoir!$A$1:$A$1202,0)+1),TRUE):INDIRECT("[reservoir.csv]reservoir!XFD"&amp;(MATCH("reservoir_"&amp;$G$1&amp;"_"&amp;C32&amp;"_"&amp;B32&amp;"_"&amp;D32&amp;"_"&amp;A32&amp;"*",[1]reservoir!$A$1:$A$1202,0)+1),TRUE)  ) )</f>
        <v>1338.9881336930011</v>
      </c>
      <c r="I32" t="e">
        <f ca="1">AVERAGE(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)</f>
        <v>#N/A</v>
      </c>
      <c r="J32" t="e">
        <f ca="1">CONFIDENCE( 0.05, STDEV(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), COUNT( INDIRECT("[reservoir.csv]reservoir!B"&amp;(MATCH("reservoir_"&amp;$I$1&amp;"_"&amp;C32&amp;"_"&amp;B32&amp;"_"&amp;D32&amp;"_"&amp;A32&amp;"*",[1]reservoir!$A$1:$A$1202,0)+1),TRUE):INDIRECT("[reservoir.csv]reservoir!XFD"&amp;(MATCH("reservoir_"&amp;$I$1&amp;"_"&amp;C32&amp;"_"&amp;B32&amp;"_"&amp;D32&amp;"_"&amp;A32&amp;"*",[1]reservoir!$A$1:$A$1202,0)+1),TRUE)  ) )</f>
        <v>#N/A</v>
      </c>
      <c r="K32">
        <f ca="1">AVERAGE(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)</f>
        <v>-305393.32058683311</v>
      </c>
      <c r="L32">
        <f ca="1">CONFIDENCE( 0.05, STDEV(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), COUNT( INDIRECT("[reservoir.csv]reservoir!B"&amp;(MATCH("reservoir_"&amp;$K$1&amp;"_"&amp;C32&amp;"_"&amp;B32&amp;"_"&amp;D32&amp;"_"&amp;A32&amp;"*",[1]reservoir!$A$1:$A$1202,0)+1),TRUE):INDIRECT("[reservoir.csv]reservoir!XFD"&amp;(MATCH("reservoir_"&amp;$K$1&amp;"_"&amp;C32&amp;"_"&amp;B32&amp;"_"&amp;D32&amp;"_"&amp;A32&amp;"*",[1]reservoir!$A$1:$A$1202,0)+1),TRUE)  ) )</f>
        <v>1520.1685962824999</v>
      </c>
      <c r="M32">
        <f ca="1">AVERAGE(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)</f>
        <v>-380230.20815063309</v>
      </c>
      <c r="N32">
        <f ca="1">CONFIDENCE( 0.05, STDEV(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), COUNT( INDIRECT("[reservoir.csv]reservoir!B"&amp;(MATCH("reservoir_"&amp;$M$1&amp;"_"&amp;C32&amp;"_"&amp;B32&amp;"_"&amp;D32&amp;"_"&amp;A32&amp;"*",[1]reservoir!$A$1:$A$1202,0)+1),TRUE):INDIRECT("[reservoir.csv]reservoir!XFD"&amp;(MATCH("reservoir_"&amp;$M$1&amp;"_"&amp;C32&amp;"_"&amp;B32&amp;"_"&amp;D32&amp;"_"&amp;A32&amp;"*",[1]reservoir!$A$1:$A$1202,0)+1),TRUE)  ) )</f>
        <v>1248.4025961139423</v>
      </c>
    </row>
    <row r="33" spans="1:14" x14ac:dyDescent="0.25">
      <c r="A33" t="s">
        <v>0</v>
      </c>
      <c r="B33">
        <v>5</v>
      </c>
      <c r="C33">
        <v>1</v>
      </c>
      <c r="D33">
        <v>10</v>
      </c>
      <c r="E33" t="e">
        <f ca="1">AVERAGE(INDIRECT("[reservoir.csv]reservoir!B"&amp;(MATCH("reservoir_"&amp;E1&amp;"_"&amp;C33&amp;"_"&amp;B33&amp;"_"&amp;D33&amp;"_"&amp;A33&amp;"*",[1]reservoir!$A$1:$A$1202,0)+1),TRUE):INDIRECT("[reservoir.csv]reservoir!XFD"&amp;(MATCH("reservoir_"&amp;E1&amp;"_"&amp;C33&amp;"_"&amp;B33&amp;"_"&amp;D33&amp;"_"&amp;A33&amp;"*",[1]reservoir!$A$1:$A$1202,0)+1),TRUE))</f>
        <v>#N/A</v>
      </c>
      <c r="F33" t="e">
        <f ca="1">CONFIDENCE( 0.05, STDEV(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), COUNT( INDIRECT("[reservoir.csv]reservoir!B"&amp;(MATCH("reservoir_"&amp;$E$1&amp;"_"&amp;C33&amp;"_"&amp;B33&amp;"_"&amp;D33&amp;"_"&amp;A33&amp;"*",[1]reservoir!$A$1:$A$1202,0)+1),TRUE):INDIRECT("[reservoir.csv]reservoir!XFD"&amp;(MATCH("reservoir_"&amp;$E$1&amp;"_"&amp;C33&amp;"_"&amp;B33&amp;"_"&amp;D33&amp;"_"&amp;A33&amp;"*",[1]reservoir!$A$1:$A$1202,0)+1),TRUE)  ) )</f>
        <v>#N/A</v>
      </c>
      <c r="G33" t="e">
        <f ca="1">AVERAGE(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)</f>
        <v>#N/A</v>
      </c>
      <c r="H33" t="e">
        <f ca="1">CONFIDENCE( 0.05, STDEV(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), COUNT( INDIRECT("[reservoir.csv]reservoir!B"&amp;(MATCH("reservoir_"&amp;$G$1&amp;"_"&amp;C33&amp;"_"&amp;B33&amp;"_"&amp;D33&amp;"_"&amp;A33&amp;"*",[1]reservoir!$A$1:$A$1202,0)+1),TRUE):INDIRECT("[reservoir.csv]reservoir!XFD"&amp;(MATCH("reservoir_"&amp;$G$1&amp;"_"&amp;C33&amp;"_"&amp;B33&amp;"_"&amp;D33&amp;"_"&amp;A33&amp;"*",[1]reservoir!$A$1:$A$1202,0)+1),TRUE)  ) )</f>
        <v>#N/A</v>
      </c>
      <c r="I33">
        <f ca="1">AVERAGE(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)</f>
        <v>-238583.89131246659</v>
      </c>
      <c r="J33">
        <f ca="1">CONFIDENCE( 0.05, STDEV(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), COUNT( INDIRECT("[reservoir.csv]reservoir!B"&amp;(MATCH("reservoir_"&amp;$I$1&amp;"_"&amp;C33&amp;"_"&amp;B33&amp;"_"&amp;D33&amp;"_"&amp;A33&amp;"*",[1]reservoir!$A$1:$A$1202,0)+1),TRUE):INDIRECT("[reservoir.csv]reservoir!XFD"&amp;(MATCH("reservoir_"&amp;$I$1&amp;"_"&amp;C33&amp;"_"&amp;B33&amp;"_"&amp;D33&amp;"_"&amp;A33&amp;"*",[1]reservoir!$A$1:$A$1202,0)+1),TRUE)  ) )</f>
        <v>7742.9838334785418</v>
      </c>
      <c r="K33">
        <f ca="1">AVERAGE(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)</f>
        <v>-338563.58099463279</v>
      </c>
      <c r="L33">
        <f ca="1">CONFIDENCE( 0.05, STDEV(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), COUNT( INDIRECT("[reservoir.csv]reservoir!B"&amp;(MATCH("reservoir_"&amp;$K$1&amp;"_"&amp;C33&amp;"_"&amp;B33&amp;"_"&amp;D33&amp;"_"&amp;A33&amp;"*",[1]reservoir!$A$1:$A$1202,0)+1),TRUE):INDIRECT("[reservoir.csv]reservoir!XFD"&amp;(MATCH("reservoir_"&amp;$K$1&amp;"_"&amp;C33&amp;"_"&amp;B33&amp;"_"&amp;D33&amp;"_"&amp;A33&amp;"*",[1]reservoir!$A$1:$A$1202,0)+1),TRUE)  ) )</f>
        <v>16615.924954033246</v>
      </c>
      <c r="M33" t="e">
        <f ca="1">AVERAGE(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)</f>
        <v>#N/A</v>
      </c>
      <c r="N33" t="e">
        <f ca="1">CONFIDENCE( 0.05, STDEV(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), COUNT( INDIRECT("[reservoir.csv]reservoir!B"&amp;(MATCH("reservoir_"&amp;$M$1&amp;"_"&amp;C33&amp;"_"&amp;B33&amp;"_"&amp;D33&amp;"_"&amp;A33&amp;"*",[1]reservoir!$A$1:$A$1202,0)+1),TRUE):INDIRECT("[reservoir.csv]reservoir!XFD"&amp;(MATCH("reservoir_"&amp;$M$1&amp;"_"&amp;C33&amp;"_"&amp;B33&amp;"_"&amp;D33&amp;"_"&amp;A33&amp;"*",[1]reservoir!$A$1:$A$1202,0)+1),TRUE)  ) )</f>
        <v>#N/A</v>
      </c>
    </row>
    <row r="34" spans="1:14" x14ac:dyDescent="0.25">
      <c r="A34" t="s">
        <v>0</v>
      </c>
      <c r="B34">
        <v>10</v>
      </c>
      <c r="C34">
        <v>1</v>
      </c>
      <c r="D34">
        <v>10</v>
      </c>
      <c r="E34" t="e">
        <f ca="1">AVERAGE(INDIRECT("[reservoir.csv]reservoir!B"&amp;(MATCH("reservoir_"&amp;E1&amp;"_"&amp;C34&amp;"_"&amp;B34&amp;"_"&amp;D34&amp;"_"&amp;A34&amp;"*",[1]reservoir!$A$1:$A$1202,0)+1),TRUE):INDIRECT("[reservoir.csv]reservoir!XFD"&amp;(MATCH("reservoir_"&amp;E1&amp;"_"&amp;C34&amp;"_"&amp;B34&amp;"_"&amp;D34&amp;"_"&amp;A34&amp;"*",[1]reservoir!$A$1:$A$1202,0)+1),TRUE))</f>
        <v>#N/A</v>
      </c>
      <c r="F34" t="e">
        <f ca="1">CONFIDENCE( 0.05, STDEV(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), COUNT( INDIRECT("[reservoir.csv]reservoir!B"&amp;(MATCH("reservoir_"&amp;$E$1&amp;"_"&amp;C34&amp;"_"&amp;B34&amp;"_"&amp;D34&amp;"_"&amp;A34&amp;"*",[1]reservoir!$A$1:$A$1202,0)+1),TRUE):INDIRECT("[reservoir.csv]reservoir!XFD"&amp;(MATCH("reservoir_"&amp;$E$1&amp;"_"&amp;C34&amp;"_"&amp;B34&amp;"_"&amp;D34&amp;"_"&amp;A34&amp;"*",[1]reservoir!$A$1:$A$1202,0)+1),TRUE)  ) )</f>
        <v>#N/A</v>
      </c>
      <c r="G34" t="e">
        <f ca="1">AVERAGE(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)</f>
        <v>#N/A</v>
      </c>
      <c r="H34" t="e">
        <f ca="1">CONFIDENCE( 0.05, STDEV(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), COUNT( INDIRECT("[reservoir.csv]reservoir!B"&amp;(MATCH("reservoir_"&amp;$G$1&amp;"_"&amp;C34&amp;"_"&amp;B34&amp;"_"&amp;D34&amp;"_"&amp;A34&amp;"*",[1]reservoir!$A$1:$A$1202,0)+1),TRUE):INDIRECT("[reservoir.csv]reservoir!XFD"&amp;(MATCH("reservoir_"&amp;$G$1&amp;"_"&amp;C34&amp;"_"&amp;B34&amp;"_"&amp;D34&amp;"_"&amp;A34&amp;"*",[1]reservoir!$A$1:$A$1202,0)+1),TRUE)  ) )</f>
        <v>#N/A</v>
      </c>
      <c r="I34" t="e">
        <f ca="1">AVERAGE(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)</f>
        <v>#N/A</v>
      </c>
      <c r="J34" t="e">
        <f ca="1">CONFIDENCE( 0.05, STDEV(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), COUNT( INDIRECT("[reservoir.csv]reservoir!B"&amp;(MATCH("reservoir_"&amp;$I$1&amp;"_"&amp;C34&amp;"_"&amp;B34&amp;"_"&amp;D34&amp;"_"&amp;A34&amp;"*",[1]reservoir!$A$1:$A$1202,0)+1),TRUE):INDIRECT("[reservoir.csv]reservoir!XFD"&amp;(MATCH("reservoir_"&amp;$I$1&amp;"_"&amp;C34&amp;"_"&amp;B34&amp;"_"&amp;D34&amp;"_"&amp;A34&amp;"*",[1]reservoir!$A$1:$A$1202,0)+1),TRUE)  ) )</f>
        <v>#N/A</v>
      </c>
      <c r="K34" t="e">
        <f ca="1">AVERAGE(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)</f>
        <v>#N/A</v>
      </c>
      <c r="L34" t="e">
        <f ca="1">CONFIDENCE( 0.05, STDEV(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), COUNT( INDIRECT("[reservoir.csv]reservoir!B"&amp;(MATCH("reservoir_"&amp;$K$1&amp;"_"&amp;C34&amp;"_"&amp;B34&amp;"_"&amp;D34&amp;"_"&amp;A34&amp;"*",[1]reservoir!$A$1:$A$1202,0)+1),TRUE):INDIRECT("[reservoir.csv]reservoir!XFD"&amp;(MATCH("reservoir_"&amp;$K$1&amp;"_"&amp;C34&amp;"_"&amp;B34&amp;"_"&amp;D34&amp;"_"&amp;A34&amp;"*",[1]reservoir!$A$1:$A$1202,0)+1),TRUE)  ) )</f>
        <v>#N/A</v>
      </c>
      <c r="M34" t="e">
        <f ca="1">AVERAGE(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)</f>
        <v>#N/A</v>
      </c>
      <c r="N34" t="e">
        <f ca="1">CONFIDENCE( 0.05, STDEV(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), COUNT( INDIRECT("[reservoir.csv]reservoir!B"&amp;(MATCH("reservoir_"&amp;$M$1&amp;"_"&amp;C34&amp;"_"&amp;B34&amp;"_"&amp;D34&amp;"_"&amp;A34&amp;"*",[1]reservoir!$A$1:$A$1202,0)+1),TRUE):INDIRECT("[reservoir.csv]reservoir!XFD"&amp;(MATCH("reservoir_"&amp;$M$1&amp;"_"&amp;C34&amp;"_"&amp;B34&amp;"_"&amp;D34&amp;"_"&amp;A34&amp;"*",[1]reservoir!$A$1:$A$1202,0)+1),TRUE)  ) )</f>
        <v>#N/A</v>
      </c>
    </row>
    <row r="35" spans="1:14" x14ac:dyDescent="0.25">
      <c r="A35" t="s">
        <v>0</v>
      </c>
      <c r="B35">
        <v>2</v>
      </c>
      <c r="C35">
        <v>2</v>
      </c>
      <c r="D35">
        <v>10</v>
      </c>
      <c r="E35" t="e">
        <f ca="1">AVERAGE(INDIRECT("[reservoir.csv]reservoir!B"&amp;(MATCH("reservoir_"&amp;E1&amp;"_"&amp;C35&amp;"_"&amp;B35&amp;"_"&amp;D35&amp;"_"&amp;A35&amp;"*",[1]reservoir!$A$1:$A$1202,0)+1),TRUE):INDIRECT("[reservoir.csv]reservoir!XFD"&amp;(MATCH("reservoir_"&amp;E1&amp;"_"&amp;C35&amp;"_"&amp;B35&amp;"_"&amp;D35&amp;"_"&amp;A35&amp;"*",[1]reservoir!$A$1:$A$1202,0)+1),TRUE))</f>
        <v>#N/A</v>
      </c>
      <c r="F35" t="e">
        <f ca="1">CONFIDENCE( 0.05, STDEV(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), COUNT( INDIRECT("[reservoir.csv]reservoir!B"&amp;(MATCH("reservoir_"&amp;$E$1&amp;"_"&amp;C35&amp;"_"&amp;B35&amp;"_"&amp;D35&amp;"_"&amp;A35&amp;"*",[1]reservoir!$A$1:$A$1202,0)+1),TRUE):INDIRECT("[reservoir.csv]reservoir!XFD"&amp;(MATCH("reservoir_"&amp;$E$1&amp;"_"&amp;C35&amp;"_"&amp;B35&amp;"_"&amp;D35&amp;"_"&amp;A35&amp;"*",[1]reservoir!$A$1:$A$1202,0)+1),TRUE)  ) )</f>
        <v>#N/A</v>
      </c>
      <c r="G35">
        <f ca="1">AVERAGE(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)</f>
        <v>-153833.97406919996</v>
      </c>
      <c r="H35">
        <f ca="1">CONFIDENCE( 0.05, STDEV(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), COUNT( INDIRECT("[reservoir.csv]reservoir!B"&amp;(MATCH("reservoir_"&amp;$G$1&amp;"_"&amp;C35&amp;"_"&amp;B35&amp;"_"&amp;D35&amp;"_"&amp;A35&amp;"*",[1]reservoir!$A$1:$A$1202,0)+1),TRUE):INDIRECT("[reservoir.csv]reservoir!XFD"&amp;(MATCH("reservoir_"&amp;$G$1&amp;"_"&amp;C35&amp;"_"&amp;B35&amp;"_"&amp;D35&amp;"_"&amp;A35&amp;"*",[1]reservoir!$A$1:$A$1202,0)+1),TRUE)  ) )</f>
        <v>1045.4007821601811</v>
      </c>
      <c r="I35">
        <f ca="1">AVERAGE(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)</f>
        <v>-230208.6270922331</v>
      </c>
      <c r="J35">
        <f ca="1">CONFIDENCE( 0.05, STDEV(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), COUNT( INDIRECT("[reservoir.csv]reservoir!B"&amp;(MATCH("reservoir_"&amp;$I$1&amp;"_"&amp;C35&amp;"_"&amp;B35&amp;"_"&amp;D35&amp;"_"&amp;A35&amp;"*",[1]reservoir!$A$1:$A$1202,0)+1),TRUE):INDIRECT("[reservoir.csv]reservoir!XFD"&amp;(MATCH("reservoir_"&amp;$I$1&amp;"_"&amp;C35&amp;"_"&amp;B35&amp;"_"&amp;D35&amp;"_"&amp;A35&amp;"*",[1]reservoir!$A$1:$A$1202,0)+1),TRUE)  ) )</f>
        <v>1074.3805587754055</v>
      </c>
      <c r="K35">
        <f ca="1">AVERAGE(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)</f>
        <v>-305594.8805512999</v>
      </c>
      <c r="L35">
        <f ca="1">CONFIDENCE( 0.05, STDEV(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), COUNT( INDIRECT("[reservoir.csv]reservoir!B"&amp;(MATCH("reservoir_"&amp;$K$1&amp;"_"&amp;C35&amp;"_"&amp;B35&amp;"_"&amp;D35&amp;"_"&amp;A35&amp;"*",[1]reservoir!$A$1:$A$1202,0)+1),TRUE):INDIRECT("[reservoir.csv]reservoir!XFD"&amp;(MATCH("reservoir_"&amp;$K$1&amp;"_"&amp;C35&amp;"_"&amp;B35&amp;"_"&amp;D35&amp;"_"&amp;A35&amp;"*",[1]reservoir!$A$1:$A$1202,0)+1),TRUE)  ) )</f>
        <v>1353.7619531089631</v>
      </c>
      <c r="M35">
        <f ca="1">AVERAGE(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)</f>
        <v>-379948.37739483331</v>
      </c>
      <c r="N35">
        <f ca="1">CONFIDENCE( 0.05, STDEV(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), COUNT( INDIRECT("[reservoir.csv]reservoir!B"&amp;(MATCH("reservoir_"&amp;$M$1&amp;"_"&amp;C35&amp;"_"&amp;B35&amp;"_"&amp;D35&amp;"_"&amp;A35&amp;"*",[1]reservoir!$A$1:$A$1202,0)+1),TRUE):INDIRECT("[reservoir.csv]reservoir!XFD"&amp;(MATCH("reservoir_"&amp;$M$1&amp;"_"&amp;C35&amp;"_"&amp;B35&amp;"_"&amp;D35&amp;"_"&amp;A35&amp;"*",[1]reservoir!$A$1:$A$1202,0)+1),TRUE)  ) )</f>
        <v>1398.8332875754668</v>
      </c>
    </row>
    <row r="36" spans="1:14" x14ac:dyDescent="0.25">
      <c r="A36" t="s">
        <v>0</v>
      </c>
      <c r="B36" s="5">
        <v>5</v>
      </c>
      <c r="C36" s="5">
        <v>2</v>
      </c>
      <c r="D36" s="5">
        <v>10</v>
      </c>
      <c r="E36" t="e">
        <f ca="1">AVERAGE(INDIRECT("[reservoir.csv]reservoir!B"&amp;(MATCH("reservoir_"&amp;E1&amp;"_"&amp;C36&amp;"_"&amp;B36&amp;"_"&amp;D36&amp;"_"&amp;A36&amp;"*",[1]reservoir!$A$1:$A$1202,0)+1),TRUE):INDIRECT("[reservoir.csv]reservoir!XFD"&amp;(MATCH("reservoir_"&amp;E1&amp;"_"&amp;C36&amp;"_"&amp;B36&amp;"_"&amp;D36&amp;"_"&amp;A36&amp;"*",[1]reservoir!$A$1:$A$1202,0)+1),TRUE))</f>
        <v>#N/A</v>
      </c>
      <c r="F36" t="e">
        <f ca="1">CONFIDENCE( 0.05, STDEV(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), COUNT( INDIRECT("[reservoir.csv]reservoir!B"&amp;(MATCH("reservoir_"&amp;$E$1&amp;"_"&amp;C36&amp;"_"&amp;B36&amp;"_"&amp;D36&amp;"_"&amp;A36&amp;"*",[1]reservoir!$A$1:$A$1202,0)+1),TRUE):INDIRECT("[reservoir.csv]reservoir!XFD"&amp;(MATCH("reservoir_"&amp;$E$1&amp;"_"&amp;C36&amp;"_"&amp;B36&amp;"_"&amp;D36&amp;"_"&amp;A36&amp;"*",[1]reservoir!$A$1:$A$1202,0)+1),TRUE)  ) )</f>
        <v>#N/A</v>
      </c>
      <c r="G36" t="e">
        <f ca="1">AVERAGE(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)</f>
        <v>#N/A</v>
      </c>
      <c r="H36" t="e">
        <f ca="1">CONFIDENCE( 0.05, STDEV(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), COUNT( INDIRECT("[reservoir.csv]reservoir!B"&amp;(MATCH("reservoir_"&amp;$G$1&amp;"_"&amp;C36&amp;"_"&amp;B36&amp;"_"&amp;D36&amp;"_"&amp;A36&amp;"*",[1]reservoir!$A$1:$A$1202,0)+1),TRUE):INDIRECT("[reservoir.csv]reservoir!XFD"&amp;(MATCH("reservoir_"&amp;$G$1&amp;"_"&amp;C36&amp;"_"&amp;B36&amp;"_"&amp;D36&amp;"_"&amp;A36&amp;"*",[1]reservoir!$A$1:$A$1202,0)+1),TRUE)  ) )</f>
        <v>#N/A</v>
      </c>
      <c r="I36">
        <f ca="1">AVERAGE(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)</f>
        <v>-226035.00308889986</v>
      </c>
      <c r="J36">
        <f ca="1">CONFIDENCE( 0.05, STDEV(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), COUNT( INDIRECT("[reservoir.csv]reservoir!B"&amp;(MATCH("reservoir_"&amp;$I$1&amp;"_"&amp;C36&amp;"_"&amp;B36&amp;"_"&amp;D36&amp;"_"&amp;A36&amp;"*",[1]reservoir!$A$1:$A$1202,0)+1),TRUE):INDIRECT("[reservoir.csv]reservoir!XFD"&amp;(MATCH("reservoir_"&amp;$I$1&amp;"_"&amp;C36&amp;"_"&amp;B36&amp;"_"&amp;D36&amp;"_"&amp;A36&amp;"*",[1]reservoir!$A$1:$A$1202,0)+1),TRUE)  ) )</f>
        <v>424.82393808654552</v>
      </c>
      <c r="K36" t="e">
        <f ca="1">AVERAGE(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)</f>
        <v>#N/A</v>
      </c>
      <c r="L36" t="e">
        <f ca="1">CONFIDENCE( 0.05, STDEV(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), COUNT( INDIRECT("[reservoir.csv]reservoir!B"&amp;(MATCH("reservoir_"&amp;$K$1&amp;"_"&amp;C36&amp;"_"&amp;B36&amp;"_"&amp;D36&amp;"_"&amp;A36&amp;"*",[1]reservoir!$A$1:$A$1202,0)+1),TRUE):INDIRECT("[reservoir.csv]reservoir!XFD"&amp;(MATCH("reservoir_"&amp;$K$1&amp;"_"&amp;C36&amp;"_"&amp;B36&amp;"_"&amp;D36&amp;"_"&amp;A36&amp;"*",[1]reservoir!$A$1:$A$1202,0)+1),TRUE)  ) )</f>
        <v>#N/A</v>
      </c>
      <c r="M36" t="e">
        <f ca="1">AVERAGE(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)</f>
        <v>#N/A</v>
      </c>
      <c r="N36" t="e">
        <f ca="1">CONFIDENCE( 0.05, STDEV(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), COUNT( INDIRECT("[reservoir.csv]reservoir!B"&amp;(MATCH("reservoir_"&amp;$M$1&amp;"_"&amp;C36&amp;"_"&amp;B36&amp;"_"&amp;D36&amp;"_"&amp;A36&amp;"*",[1]reservoir!$A$1:$A$1202,0)+1),TRUE):INDIRECT("[reservoir.csv]reservoir!XFD"&amp;(MATCH("reservoir_"&amp;$M$1&amp;"_"&amp;C36&amp;"_"&amp;B36&amp;"_"&amp;D36&amp;"_"&amp;A36&amp;"*",[1]reservoir!$A$1:$A$1202,0)+1),TRUE)  ) )</f>
        <v>#N/A</v>
      </c>
    </row>
    <row r="37" spans="1:14" x14ac:dyDescent="0.25">
      <c r="A37" t="s">
        <v>0</v>
      </c>
      <c r="B37">
        <v>10</v>
      </c>
      <c r="C37">
        <v>2</v>
      </c>
      <c r="D37">
        <v>10</v>
      </c>
      <c r="E37" t="e">
        <f ca="1">AVERAGE(INDIRECT("[reservoir.csv]reservoir!B"&amp;(MATCH("reservoir_"&amp;E1&amp;"_"&amp;C37&amp;"_"&amp;B37&amp;"_"&amp;D37&amp;"_"&amp;A37&amp;"*",[1]reservoir!$A$1:$A$1202,0)+1),TRUE):INDIRECT("[reservoir.csv]reservoir!XFD"&amp;(MATCH("reservoir_"&amp;E1&amp;"_"&amp;C37&amp;"_"&amp;B37&amp;"_"&amp;D37&amp;"_"&amp;A37&amp;"*",[1]reservoir!$A$1:$A$1202,0)+1),TRUE))</f>
        <v>#N/A</v>
      </c>
      <c r="F37" t="e">
        <f ca="1">CONFIDENCE( 0.05, STDEV(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), COUNT( INDIRECT("[reservoir.csv]reservoir!B"&amp;(MATCH("reservoir_"&amp;$E$1&amp;"_"&amp;C37&amp;"_"&amp;B37&amp;"_"&amp;D37&amp;"_"&amp;A37&amp;"*",[1]reservoir!$A$1:$A$1202,0)+1),TRUE):INDIRECT("[reservoir.csv]reservoir!XFD"&amp;(MATCH("reservoir_"&amp;$E$1&amp;"_"&amp;C37&amp;"_"&amp;B37&amp;"_"&amp;D37&amp;"_"&amp;A37&amp;"*",[1]reservoir!$A$1:$A$1202,0)+1),TRUE)  ) )</f>
        <v>#N/A</v>
      </c>
      <c r="G37" t="e">
        <f ca="1">AVERAGE(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)</f>
        <v>#N/A</v>
      </c>
      <c r="H37" t="e">
        <f ca="1">CONFIDENCE( 0.05, STDEV(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), COUNT( INDIRECT("[reservoir.csv]reservoir!B"&amp;(MATCH("reservoir_"&amp;$G$1&amp;"_"&amp;C37&amp;"_"&amp;B37&amp;"_"&amp;D37&amp;"_"&amp;A37&amp;"*",[1]reservoir!$A$1:$A$1202,0)+1),TRUE):INDIRECT("[reservoir.csv]reservoir!XFD"&amp;(MATCH("reservoir_"&amp;$G$1&amp;"_"&amp;C37&amp;"_"&amp;B37&amp;"_"&amp;D37&amp;"_"&amp;A37&amp;"*",[1]reservoir!$A$1:$A$1202,0)+1),TRUE)  ) )</f>
        <v>#N/A</v>
      </c>
      <c r="I37" t="e">
        <f ca="1">AVERAGE(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)</f>
        <v>#N/A</v>
      </c>
      <c r="J37" t="e">
        <f ca="1">CONFIDENCE( 0.05, STDEV(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), COUNT( INDIRECT("[reservoir.csv]reservoir!B"&amp;(MATCH("reservoir_"&amp;$I$1&amp;"_"&amp;C37&amp;"_"&amp;B37&amp;"_"&amp;D37&amp;"_"&amp;A37&amp;"*",[1]reservoir!$A$1:$A$1202,0)+1),TRUE):INDIRECT("[reservoir.csv]reservoir!XFD"&amp;(MATCH("reservoir_"&amp;$I$1&amp;"_"&amp;C37&amp;"_"&amp;B37&amp;"_"&amp;D37&amp;"_"&amp;A37&amp;"*",[1]reservoir!$A$1:$A$1202,0)+1),TRUE)  ) )</f>
        <v>#N/A</v>
      </c>
      <c r="K37" t="e">
        <f ca="1">AVERAGE(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)</f>
        <v>#N/A</v>
      </c>
      <c r="L37" t="e">
        <f ca="1">CONFIDENCE( 0.05, STDEV(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), COUNT( INDIRECT("[reservoir.csv]reservoir!B"&amp;(MATCH("reservoir_"&amp;$K$1&amp;"_"&amp;C37&amp;"_"&amp;B37&amp;"_"&amp;D37&amp;"_"&amp;A37&amp;"*",[1]reservoir!$A$1:$A$1202,0)+1),TRUE):INDIRECT("[reservoir.csv]reservoir!XFD"&amp;(MATCH("reservoir_"&amp;$K$1&amp;"_"&amp;C37&amp;"_"&amp;B37&amp;"_"&amp;D37&amp;"_"&amp;A37&amp;"*",[1]reservoir!$A$1:$A$1202,0)+1),TRUE)  ) )</f>
        <v>#N/A</v>
      </c>
      <c r="M37" t="e">
        <f ca="1">AVERAGE(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)</f>
        <v>#N/A</v>
      </c>
      <c r="N37" t="e">
        <f ca="1">CONFIDENCE( 0.05, STDEV(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), COUNT( INDIRECT("[reservoir.csv]reservoir!B"&amp;(MATCH("reservoir_"&amp;$M$1&amp;"_"&amp;C37&amp;"_"&amp;B37&amp;"_"&amp;D37&amp;"_"&amp;A37&amp;"*",[1]reservoir!$A$1:$A$1202,0)+1),TRUE):INDIRECT("[reservoir.csv]reservoir!XFD"&amp;(MATCH("reservoir_"&amp;$M$1&amp;"_"&amp;C37&amp;"_"&amp;B37&amp;"_"&amp;D37&amp;"_"&amp;A37&amp;"*",[1]reservoir!$A$1:$A$1202,0)+1),TRUE)  ) )</f>
        <v>#N/A</v>
      </c>
    </row>
    <row r="38" spans="1:14" x14ac:dyDescent="0.25">
      <c r="A38" t="s">
        <v>0</v>
      </c>
      <c r="B38">
        <v>2</v>
      </c>
      <c r="C38">
        <v>0.25</v>
      </c>
      <c r="D38">
        <v>15</v>
      </c>
      <c r="E38" t="e">
        <f ca="1">AVERAGE(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)</f>
        <v>#N/A</v>
      </c>
      <c r="F38" t="e">
        <f ca="1">CONFIDENCE( 0.05, STDEV(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), COUNT( INDIRECT("[reservoir.csv]reservoir!B"&amp;(MATCH("reservoir_"&amp;E1&amp;"_"&amp;C38&amp;"_"&amp;B38&amp;"_"&amp;D38&amp;"_"&amp;A38&amp;"*",[1]reservoir!$A$1:$A$1202,0)+1),TRUE):INDIRECT("[reservoir.csv]reservoir!XFD"&amp;(MATCH("reservoir_"&amp;E1&amp;"_"&amp;C38&amp;"_"&amp;B38&amp;"_"&amp;D38&amp;"_"&amp;A38&amp;"*",[1]reservoir!$A$1:$A$1202,0)+1),TRUE)  ) )</f>
        <v>#N/A</v>
      </c>
      <c r="G38" t="e">
        <f ca="1">AVERAGE(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)</f>
        <v>#N/A</v>
      </c>
      <c r="H38" t="e">
        <f ca="1">CONFIDENCE( 0.05, STDEV(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), COUNT( INDIRECT("[reservoir.csv]reservoir!B"&amp;(MATCH("reservoir_"&amp;$G$1&amp;"_"&amp;C38&amp;"_"&amp;B38&amp;"_"&amp;D38&amp;"_"&amp;A38&amp;"*",[1]reservoir!$A$1:$A$1202,0)+1),TRUE):INDIRECT("[reservoir.csv]reservoir!XFD"&amp;(MATCH("reservoir_"&amp;$G$1&amp;"_"&amp;C38&amp;"_"&amp;B38&amp;"_"&amp;D38&amp;"_"&amp;A38&amp;"*",[1]reservoir!$A$1:$A$1202,0)+1),TRUE)  ) )</f>
        <v>#N/A</v>
      </c>
      <c r="I38" t="e">
        <f ca="1">AVERAGE(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)</f>
        <v>#N/A</v>
      </c>
      <c r="J38" t="e">
        <f ca="1">CONFIDENCE( 0.05, STDEV(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), COUNT( INDIRECT("[reservoir.csv]reservoir!B"&amp;(MATCH("reservoir_"&amp;$I$1&amp;"_"&amp;C38&amp;"_"&amp;B38&amp;"_"&amp;D38&amp;"_"&amp;A38&amp;"*",[1]reservoir!$A$1:$A$1202,0)+1),TRUE):INDIRECT("[reservoir.csv]reservoir!XFD"&amp;(MATCH("reservoir_"&amp;$I$1&amp;"_"&amp;C38&amp;"_"&amp;B38&amp;"_"&amp;D38&amp;"_"&amp;A38&amp;"*",[1]reservoir!$A$1:$A$1202,0)+1),TRUE)  ) )</f>
        <v>#N/A</v>
      </c>
      <c r="K38" t="e">
        <f ca="1">AVERAGE(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)</f>
        <v>#N/A</v>
      </c>
      <c r="L38" t="e">
        <f ca="1">CONFIDENCE( 0.05, STDEV(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), COUNT( INDIRECT("[reservoir.csv]reservoir!B"&amp;(MATCH("reservoir_"&amp;$K$1&amp;"_"&amp;C38&amp;"_"&amp;B38&amp;"_"&amp;D38&amp;"_"&amp;A38&amp;"*",[1]reservoir!$A$1:$A$1202,0)+1),TRUE):INDIRECT("[reservoir.csv]reservoir!XFD"&amp;(MATCH("reservoir_"&amp;$K$1&amp;"_"&amp;C38&amp;"_"&amp;B38&amp;"_"&amp;D38&amp;"_"&amp;A38&amp;"*",[1]reservoir!$A$1:$A$1202,0)+1),TRUE)  ) )</f>
        <v>#N/A</v>
      </c>
      <c r="M38" t="e">
        <f ca="1">AVERAGE(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)</f>
        <v>#N/A</v>
      </c>
      <c r="N38" t="e">
        <f ca="1">CONFIDENCE( 0.05, STDEV(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), COUNT( INDIRECT("[reservoir.csv]reservoir!B"&amp;(MATCH("reservoir_"&amp;$M$1&amp;"_"&amp;C38&amp;"_"&amp;B38&amp;"_"&amp;D38&amp;"_"&amp;A38&amp;"*",[1]reservoir!$A$1:$A$1202,0)+1),TRUE):INDIRECT("[reservoir.csv]reservoir!XFD"&amp;(MATCH("reservoir_"&amp;$M$1&amp;"_"&amp;C38&amp;"_"&amp;B38&amp;"_"&amp;D38&amp;"_"&amp;A38&amp;"*",[1]reservoir!$A$1:$A$1202,0)+1),TRUE)  ) )</f>
        <v>#N/A</v>
      </c>
    </row>
    <row r="39" spans="1:14" x14ac:dyDescent="0.25">
      <c r="A39" t="s">
        <v>0</v>
      </c>
      <c r="B39">
        <v>5</v>
      </c>
      <c r="C39">
        <v>0.25</v>
      </c>
      <c r="D39">
        <v>15</v>
      </c>
      <c r="E39" t="e">
        <f ca="1">AVERAGE(INDIRECT("[reservoir.csv]reservoir!B"&amp;(MATCH("reservoir_"&amp;E1&amp;"_"&amp;C39&amp;"_"&amp;B39&amp;"_"&amp;D39&amp;"_"&amp;A39&amp;"*",[1]reservoir!$A$1:$A$1202,0)+1),TRUE):INDIRECT("[reservoir.csv]reservoir!XFD"&amp;(MATCH("reservoir_"&amp;E1&amp;"_"&amp;C39&amp;"_"&amp;B39&amp;"_"&amp;D39&amp;"_"&amp;A39&amp;"*",[1]reservoir!$A$1:$A$1202,0)+1),TRUE))</f>
        <v>#N/A</v>
      </c>
      <c r="F39" t="e">
        <f ca="1">CONFIDENCE( 0.05, STDEV(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), COUNT( INDIRECT("[reservoir.csv]reservoir!B"&amp;(MATCH("reservoir_"&amp;E2&amp;"_"&amp;C39&amp;"_"&amp;B39&amp;"_"&amp;D39&amp;"_"&amp;A39&amp;"*",[1]reservoir!$A$1:$A$1202,0)+1),TRUE):INDIRECT("[reservoir.csv]reservoir!XFD"&amp;(MATCH("reservoir_"&amp;E2&amp;"_"&amp;C39&amp;"_"&amp;B39&amp;"_"&amp;D39&amp;"_"&amp;A39&amp;"*",[1]reservoir!$A$1:$A$1202,0)+1),TRUE)  ) )</f>
        <v>#N/A</v>
      </c>
      <c r="G39" t="e">
        <f ca="1">AVERAGE(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)</f>
        <v>#N/A</v>
      </c>
      <c r="H39" t="e">
        <f ca="1">CONFIDENCE( 0.05, STDEV(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), COUNT( INDIRECT("[reservoir.csv]reservoir!B"&amp;(MATCH("reservoir_"&amp;$G$1&amp;"_"&amp;C39&amp;"_"&amp;B39&amp;"_"&amp;D39&amp;"_"&amp;A39&amp;"*",[1]reservoir!$A$1:$A$1202,0)+1),TRUE):INDIRECT("[reservoir.csv]reservoir!XFD"&amp;(MATCH("reservoir_"&amp;$G$1&amp;"_"&amp;C39&amp;"_"&amp;B39&amp;"_"&amp;D39&amp;"_"&amp;A39&amp;"*",[1]reservoir!$A$1:$A$1202,0)+1),TRUE)  ) )</f>
        <v>#N/A</v>
      </c>
      <c r="I39" t="e">
        <f ca="1">AVERAGE(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)</f>
        <v>#N/A</v>
      </c>
      <c r="J39" t="e">
        <f ca="1">CONFIDENCE( 0.05, STDEV(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), COUNT( INDIRECT("[reservoir.csv]reservoir!B"&amp;(MATCH("reservoir_"&amp;$I$1&amp;"_"&amp;C39&amp;"_"&amp;B39&amp;"_"&amp;D39&amp;"_"&amp;A39&amp;"*",[1]reservoir!$A$1:$A$1202,0)+1),TRUE):INDIRECT("[reservoir.csv]reservoir!XFD"&amp;(MATCH("reservoir_"&amp;$I$1&amp;"_"&amp;C39&amp;"_"&amp;B39&amp;"_"&amp;D39&amp;"_"&amp;A39&amp;"*",[1]reservoir!$A$1:$A$1202,0)+1),TRUE)  ) )</f>
        <v>#N/A</v>
      </c>
      <c r="K39" t="e">
        <f ca="1">AVERAGE(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)</f>
        <v>#N/A</v>
      </c>
      <c r="L39" t="e">
        <f ca="1">CONFIDENCE( 0.05, STDEV(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), COUNT( INDIRECT("[reservoir.csv]reservoir!B"&amp;(MATCH("reservoir_"&amp;$K$1&amp;"_"&amp;C39&amp;"_"&amp;B39&amp;"_"&amp;D39&amp;"_"&amp;A39&amp;"*",[1]reservoir!$A$1:$A$1202,0)+1),TRUE):INDIRECT("[reservoir.csv]reservoir!XFD"&amp;(MATCH("reservoir_"&amp;$K$1&amp;"_"&amp;C39&amp;"_"&amp;B39&amp;"_"&amp;D39&amp;"_"&amp;A39&amp;"*",[1]reservoir!$A$1:$A$1202,0)+1),TRUE)  ) )</f>
        <v>#N/A</v>
      </c>
      <c r="M39" t="e">
        <f ca="1">AVERAGE(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)</f>
        <v>#N/A</v>
      </c>
      <c r="N39" t="e">
        <f ca="1">CONFIDENCE( 0.05, STDEV(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), COUNT( INDIRECT("[reservoir.csv]reservoir!B"&amp;(MATCH("reservoir_"&amp;$M$1&amp;"_"&amp;C39&amp;"_"&amp;B39&amp;"_"&amp;D39&amp;"_"&amp;A39&amp;"*",[1]reservoir!$A$1:$A$1202,0)+1),TRUE):INDIRECT("[reservoir.csv]reservoir!XFD"&amp;(MATCH("reservoir_"&amp;$M$1&amp;"_"&amp;C39&amp;"_"&amp;B39&amp;"_"&amp;D39&amp;"_"&amp;A39&amp;"*",[1]reservoir!$A$1:$A$1202,0)+1),TRUE)  ) )</f>
        <v>#N/A</v>
      </c>
    </row>
    <row r="40" spans="1:14" x14ac:dyDescent="0.25">
      <c r="A40" t="s">
        <v>0</v>
      </c>
      <c r="B40">
        <v>10</v>
      </c>
      <c r="C40">
        <v>0.25</v>
      </c>
      <c r="D40">
        <v>15</v>
      </c>
      <c r="E40" t="e">
        <f ca="1">AVERAGE(INDIRECT("[reservoir.csv]reservoir!B"&amp;(MATCH("reservoir_"&amp;E1&amp;"_"&amp;C40&amp;"_"&amp;B40&amp;"_"&amp;D40&amp;"_"&amp;A40&amp;"*",[1]reservoir!$A$1:$A$1202,0)+1),TRUE):INDIRECT("[reservoir.csv]reservoir!XFD"&amp;(MATCH("reservoir_"&amp;E1&amp;"_"&amp;C40&amp;"_"&amp;B40&amp;"_"&amp;D40&amp;"_"&amp;A40&amp;"*",[1]reservoir!$A$1:$A$1202,0)+1),TRUE))</f>
        <v>#N/A</v>
      </c>
      <c r="F40" t="e">
        <f ca="1">CONFIDENCE( 0.05, STDEV(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), COUNT( INDIRECT("[reservoir.csv]reservoir!B"&amp;(MATCH("reservoir_"&amp;E3&amp;"_"&amp;C40&amp;"_"&amp;B40&amp;"_"&amp;D40&amp;"_"&amp;A40&amp;"*",[1]reservoir!$A$1:$A$1202,0)+1),TRUE):INDIRECT("[reservoir.csv]reservoir!XFD"&amp;(MATCH("reservoir_"&amp;E3&amp;"_"&amp;C40&amp;"_"&amp;B40&amp;"_"&amp;D40&amp;"_"&amp;A40&amp;"*",[1]reservoir!$A$1:$A$1202,0)+1),TRUE)  ) )</f>
        <v>#N/A</v>
      </c>
      <c r="G40" t="e">
        <f ca="1">AVERAGE(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)</f>
        <v>#N/A</v>
      </c>
      <c r="H40" t="e">
        <f ca="1">CONFIDENCE( 0.05, STDEV(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), COUNT( INDIRECT("[reservoir.csv]reservoir!B"&amp;(MATCH("reservoir_"&amp;$G$1&amp;"_"&amp;C40&amp;"_"&amp;B40&amp;"_"&amp;D40&amp;"_"&amp;A40&amp;"*",[1]reservoir!$A$1:$A$1202,0)+1),TRUE):INDIRECT("[reservoir.csv]reservoir!XFD"&amp;(MATCH("reservoir_"&amp;$G$1&amp;"_"&amp;C40&amp;"_"&amp;B40&amp;"_"&amp;D40&amp;"_"&amp;A40&amp;"*",[1]reservoir!$A$1:$A$1202,0)+1),TRUE)  ) )</f>
        <v>#N/A</v>
      </c>
      <c r="I40" t="e">
        <f ca="1">AVERAGE(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)</f>
        <v>#N/A</v>
      </c>
      <c r="J40" t="e">
        <f ca="1">CONFIDENCE( 0.05, STDEV(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), COUNT( INDIRECT("[reservoir.csv]reservoir!B"&amp;(MATCH("reservoir_"&amp;$I$1&amp;"_"&amp;C40&amp;"_"&amp;B40&amp;"_"&amp;D40&amp;"_"&amp;A40&amp;"*",[1]reservoir!$A$1:$A$1202,0)+1),TRUE):INDIRECT("[reservoir.csv]reservoir!XFD"&amp;(MATCH("reservoir_"&amp;$I$1&amp;"_"&amp;C40&amp;"_"&amp;B40&amp;"_"&amp;D40&amp;"_"&amp;A40&amp;"*",[1]reservoir!$A$1:$A$1202,0)+1),TRUE)  ) )</f>
        <v>#N/A</v>
      </c>
      <c r="K40" t="e">
        <f ca="1">AVERAGE(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)</f>
        <v>#N/A</v>
      </c>
      <c r="L40" t="e">
        <f ca="1">CONFIDENCE( 0.05, STDEV(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), COUNT( INDIRECT("[reservoir.csv]reservoir!B"&amp;(MATCH("reservoir_"&amp;$K$1&amp;"_"&amp;C40&amp;"_"&amp;B40&amp;"_"&amp;D40&amp;"_"&amp;A40&amp;"*",[1]reservoir!$A$1:$A$1202,0)+1),TRUE):INDIRECT("[reservoir.csv]reservoir!XFD"&amp;(MATCH("reservoir_"&amp;$K$1&amp;"_"&amp;C40&amp;"_"&amp;B40&amp;"_"&amp;D40&amp;"_"&amp;A40&amp;"*",[1]reservoir!$A$1:$A$1202,0)+1),TRUE)  ) )</f>
        <v>#N/A</v>
      </c>
      <c r="M40" t="e">
        <f ca="1">AVERAGE(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)</f>
        <v>#N/A</v>
      </c>
      <c r="N40" t="e">
        <f ca="1">CONFIDENCE( 0.05, STDEV(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), COUNT( INDIRECT("[reservoir.csv]reservoir!B"&amp;(MATCH("reservoir_"&amp;$M$1&amp;"_"&amp;C40&amp;"_"&amp;B40&amp;"_"&amp;D40&amp;"_"&amp;A40&amp;"*",[1]reservoir!$A$1:$A$1202,0)+1),TRUE):INDIRECT("[reservoir.csv]reservoir!XFD"&amp;(MATCH("reservoir_"&amp;$M$1&amp;"_"&amp;C40&amp;"_"&amp;B40&amp;"_"&amp;D40&amp;"_"&amp;A40&amp;"*",[1]reservoir!$A$1:$A$1202,0)+1),TRUE)  ) )</f>
        <v>#N/A</v>
      </c>
    </row>
    <row r="41" spans="1:14" x14ac:dyDescent="0.25">
      <c r="A41" t="s">
        <v>0</v>
      </c>
      <c r="B41">
        <v>2</v>
      </c>
      <c r="C41">
        <v>0.5</v>
      </c>
      <c r="D41">
        <v>15</v>
      </c>
      <c r="E41" t="e">
        <f ca="1">AVERAGE(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)</f>
        <v>#N/A</v>
      </c>
      <c r="F41" t="e">
        <f ca="1">CONFIDENCE( 0.05, STDEV(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), COUNT( INDIRECT("[reservoir.csv]reservoir!B"&amp;(MATCH("reservoir_"&amp;E1&amp;"_"&amp;C41&amp;"_"&amp;B41&amp;"_"&amp;D41&amp;"_"&amp;A41&amp;"*",[1]reservoir!$A$1:$A$1202,0)+1),TRUE):INDIRECT("[reservoir.csv]reservoir!XFD"&amp;(MATCH("reservoir_"&amp;E1&amp;"_"&amp;C41&amp;"_"&amp;B41&amp;"_"&amp;D41&amp;"_"&amp;A41&amp;"*",[1]reservoir!$A$1:$A$1202,0)+1),TRUE)  ) )</f>
        <v>#N/A</v>
      </c>
      <c r="G41" t="e">
        <f ca="1">AVERAGE(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)</f>
        <v>#N/A</v>
      </c>
      <c r="H41" t="e">
        <f ca="1">CONFIDENCE( 0.05, STDEV(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), COUNT( INDIRECT("[reservoir.csv]reservoir!B"&amp;(MATCH("reservoir_"&amp;$G$1&amp;"_"&amp;C41&amp;"_"&amp;B41&amp;"_"&amp;D41&amp;"_"&amp;A41&amp;"*",[1]reservoir!$A$1:$A$1202,0)+1),TRUE):INDIRECT("[reservoir.csv]reservoir!XFD"&amp;(MATCH("reservoir_"&amp;$G$1&amp;"_"&amp;C41&amp;"_"&amp;B41&amp;"_"&amp;D41&amp;"_"&amp;A41&amp;"*",[1]reservoir!$A$1:$A$1202,0)+1),TRUE)  ) )</f>
        <v>#N/A</v>
      </c>
      <c r="I41" t="e">
        <f ca="1">AVERAGE(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)</f>
        <v>#N/A</v>
      </c>
      <c r="J41" t="e">
        <f ca="1">CONFIDENCE( 0.05, STDEV(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), COUNT( INDIRECT("[reservoir.csv]reservoir!B"&amp;(MATCH("reservoir_"&amp;$I$1&amp;"_"&amp;C41&amp;"_"&amp;B41&amp;"_"&amp;D41&amp;"_"&amp;A41&amp;"*",[1]reservoir!$A$1:$A$1202,0)+1),TRUE):INDIRECT("[reservoir.csv]reservoir!XFD"&amp;(MATCH("reservoir_"&amp;$I$1&amp;"_"&amp;C41&amp;"_"&amp;B41&amp;"_"&amp;D41&amp;"_"&amp;A41&amp;"*",[1]reservoir!$A$1:$A$1202,0)+1),TRUE)  ) )</f>
        <v>#N/A</v>
      </c>
      <c r="K41" t="e">
        <f ca="1">AVERAGE(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)</f>
        <v>#N/A</v>
      </c>
      <c r="L41" t="e">
        <f ca="1">CONFIDENCE( 0.05, STDEV(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), COUNT( INDIRECT("[reservoir.csv]reservoir!B"&amp;(MATCH("reservoir_"&amp;$K$1&amp;"_"&amp;C41&amp;"_"&amp;B41&amp;"_"&amp;D41&amp;"_"&amp;A41&amp;"*",[1]reservoir!$A$1:$A$1202,0)+1),TRUE):INDIRECT("[reservoir.csv]reservoir!XFD"&amp;(MATCH("reservoir_"&amp;$K$1&amp;"_"&amp;C41&amp;"_"&amp;B41&amp;"_"&amp;D41&amp;"_"&amp;A41&amp;"*",[1]reservoir!$A$1:$A$1202,0)+1),TRUE)  ) )</f>
        <v>#N/A</v>
      </c>
      <c r="M41" t="e">
        <f ca="1">AVERAGE(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)</f>
        <v>#N/A</v>
      </c>
      <c r="N41" t="e">
        <f ca="1">CONFIDENCE( 0.05, STDEV(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), COUNT( INDIRECT("[reservoir.csv]reservoir!B"&amp;(MATCH("reservoir_"&amp;$M$1&amp;"_"&amp;C41&amp;"_"&amp;B41&amp;"_"&amp;D41&amp;"_"&amp;A41&amp;"*",[1]reservoir!$A$1:$A$1202,0)+1),TRUE):INDIRECT("[reservoir.csv]reservoir!XFD"&amp;(MATCH("reservoir_"&amp;$M$1&amp;"_"&amp;C41&amp;"_"&amp;B41&amp;"_"&amp;D41&amp;"_"&amp;A41&amp;"*",[1]reservoir!$A$1:$A$1202,0)+1),TRUE)  ) )</f>
        <v>#N/A</v>
      </c>
    </row>
    <row r="42" spans="1:14" x14ac:dyDescent="0.25">
      <c r="A42" t="s">
        <v>0</v>
      </c>
      <c r="B42">
        <v>5</v>
      </c>
      <c r="C42">
        <v>0.5</v>
      </c>
      <c r="D42">
        <v>15</v>
      </c>
      <c r="E42" t="e">
        <f ca="1">AVERAGE(INDIRECT("[reservoir.csv]reservoir!B"&amp;(MATCH("reservoir_"&amp;E1&amp;"_"&amp;C42&amp;"_"&amp;B42&amp;"_"&amp;D42&amp;"_"&amp;A42&amp;"*",[1]reservoir!$A$1:$A$1202,0)+1),TRUE):INDIRECT("[reservoir.csv]reservoir!XFD"&amp;(MATCH("reservoir_"&amp;E1&amp;"_"&amp;C42&amp;"_"&amp;B42&amp;"_"&amp;D42&amp;"_"&amp;A42&amp;"*",[1]reservoir!$A$1:$A$1202,0)+1),TRUE))</f>
        <v>#N/A</v>
      </c>
      <c r="F42" t="e">
        <f ca="1">CONFIDENCE( 0.05, STDEV(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), COUNT( INDIRECT("[reservoir.csv]reservoir!B"&amp;(MATCH("reservoir_"&amp;E2&amp;"_"&amp;C42&amp;"_"&amp;B42&amp;"_"&amp;D42&amp;"_"&amp;A42&amp;"*",[1]reservoir!$A$1:$A$1202,0)+1),TRUE):INDIRECT("[reservoir.csv]reservoir!XFD"&amp;(MATCH("reservoir_"&amp;E2&amp;"_"&amp;C42&amp;"_"&amp;B42&amp;"_"&amp;D42&amp;"_"&amp;A42&amp;"*",[1]reservoir!$A$1:$A$1202,0)+1),TRUE)  ) )</f>
        <v>#N/A</v>
      </c>
      <c r="G42" t="e">
        <f ca="1">AVERAGE(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)</f>
        <v>#N/A</v>
      </c>
      <c r="H42" t="e">
        <f ca="1">CONFIDENCE( 0.05, STDEV(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), COUNT( INDIRECT("[reservoir.csv]reservoir!B"&amp;(MATCH("reservoir_"&amp;$G$1&amp;"_"&amp;C42&amp;"_"&amp;B42&amp;"_"&amp;D42&amp;"_"&amp;A42&amp;"*",[1]reservoir!$A$1:$A$1202,0)+1),TRUE):INDIRECT("[reservoir.csv]reservoir!XFD"&amp;(MATCH("reservoir_"&amp;$G$1&amp;"_"&amp;C42&amp;"_"&amp;B42&amp;"_"&amp;D42&amp;"_"&amp;A42&amp;"*",[1]reservoir!$A$1:$A$1202,0)+1),TRUE)  ) )</f>
        <v>#N/A</v>
      </c>
      <c r="I42" t="e">
        <f ca="1">AVERAGE(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)</f>
        <v>#N/A</v>
      </c>
      <c r="J42" t="e">
        <f ca="1">CONFIDENCE( 0.05, STDEV(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), COUNT( INDIRECT("[reservoir.csv]reservoir!B"&amp;(MATCH("reservoir_"&amp;$I$1&amp;"_"&amp;C42&amp;"_"&amp;B42&amp;"_"&amp;D42&amp;"_"&amp;A42&amp;"*",[1]reservoir!$A$1:$A$1202,0)+1),TRUE):INDIRECT("[reservoir.csv]reservoir!XFD"&amp;(MATCH("reservoir_"&amp;$I$1&amp;"_"&amp;C42&amp;"_"&amp;B42&amp;"_"&amp;D42&amp;"_"&amp;A42&amp;"*",[1]reservoir!$A$1:$A$1202,0)+1),TRUE)  ) )</f>
        <v>#N/A</v>
      </c>
      <c r="K42" t="e">
        <f ca="1">AVERAGE(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)</f>
        <v>#N/A</v>
      </c>
      <c r="L42" t="e">
        <f ca="1">CONFIDENCE( 0.05, STDEV(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), COUNT( INDIRECT("[reservoir.csv]reservoir!B"&amp;(MATCH("reservoir_"&amp;$K$1&amp;"_"&amp;C42&amp;"_"&amp;B42&amp;"_"&amp;D42&amp;"_"&amp;A42&amp;"*",[1]reservoir!$A$1:$A$1202,0)+1),TRUE):INDIRECT("[reservoir.csv]reservoir!XFD"&amp;(MATCH("reservoir_"&amp;$K$1&amp;"_"&amp;C42&amp;"_"&amp;B42&amp;"_"&amp;D42&amp;"_"&amp;A42&amp;"*",[1]reservoir!$A$1:$A$1202,0)+1),TRUE)  ) )</f>
        <v>#N/A</v>
      </c>
      <c r="M42" t="e">
        <f ca="1">AVERAGE(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)</f>
        <v>#N/A</v>
      </c>
      <c r="N42" t="e">
        <f ca="1">CONFIDENCE( 0.05, STDEV(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), COUNT( INDIRECT("[reservoir.csv]reservoir!B"&amp;(MATCH("reservoir_"&amp;$M$1&amp;"_"&amp;C42&amp;"_"&amp;B42&amp;"_"&amp;D42&amp;"_"&amp;A42&amp;"*",[1]reservoir!$A$1:$A$1202,0)+1),TRUE):INDIRECT("[reservoir.csv]reservoir!XFD"&amp;(MATCH("reservoir_"&amp;$M$1&amp;"_"&amp;C42&amp;"_"&amp;B42&amp;"_"&amp;D42&amp;"_"&amp;A42&amp;"*",[1]reservoir!$A$1:$A$1202,0)+1),TRUE)  ) )</f>
        <v>#N/A</v>
      </c>
    </row>
    <row r="43" spans="1:14" x14ac:dyDescent="0.25">
      <c r="A43" t="s">
        <v>0</v>
      </c>
      <c r="B43">
        <v>10</v>
      </c>
      <c r="C43">
        <v>0.5</v>
      </c>
      <c r="D43">
        <v>15</v>
      </c>
      <c r="E43" t="e">
        <f ca="1">AVERAGE(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)</f>
        <v>#N/A</v>
      </c>
      <c r="F43" t="e">
        <f ca="1">CONFIDENCE( 0.05, STDEV(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), COUNT( INDIRECT("[reservoir.csv]reservoir!B"&amp;(MATCH("reservoir_"&amp;E1&amp;"_"&amp;C43&amp;"_"&amp;B43&amp;"_"&amp;D43&amp;"_"&amp;A43&amp;"*",[1]reservoir!$A$1:$A$1202,0)+1),TRUE):INDIRECT("[reservoir.csv]reservoir!XFD"&amp;(MATCH("reservoir_"&amp;E1&amp;"_"&amp;C43&amp;"_"&amp;B43&amp;"_"&amp;D43&amp;"_"&amp;A43&amp;"*",[1]reservoir!$A$1:$A$1202,0)+1),TRUE)  ) )</f>
        <v>#N/A</v>
      </c>
      <c r="G43" t="e">
        <f ca="1">AVERAGE(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)</f>
        <v>#N/A</v>
      </c>
      <c r="H43" t="e">
        <f ca="1">CONFIDENCE( 0.05, STDEV(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), COUNT( INDIRECT("[reservoir.csv]reservoir!B"&amp;(MATCH("reservoir_"&amp;$G$1&amp;"_"&amp;C43&amp;"_"&amp;B43&amp;"_"&amp;D43&amp;"_"&amp;A43&amp;"*",[1]reservoir!$A$1:$A$1202,0)+1),TRUE):INDIRECT("[reservoir.csv]reservoir!XFD"&amp;(MATCH("reservoir_"&amp;$G$1&amp;"_"&amp;C43&amp;"_"&amp;B43&amp;"_"&amp;D43&amp;"_"&amp;A43&amp;"*",[1]reservoir!$A$1:$A$1202,0)+1),TRUE)  ) )</f>
        <v>#N/A</v>
      </c>
      <c r="I43" t="e">
        <f ca="1">AVERAGE(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)</f>
        <v>#N/A</v>
      </c>
      <c r="J43" t="e">
        <f ca="1">CONFIDENCE( 0.05, STDEV(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), COUNT( INDIRECT("[reservoir.csv]reservoir!B"&amp;(MATCH("reservoir_"&amp;$I$1&amp;"_"&amp;C43&amp;"_"&amp;B43&amp;"_"&amp;D43&amp;"_"&amp;A43&amp;"*",[1]reservoir!$A$1:$A$1202,0)+1),TRUE):INDIRECT("[reservoir.csv]reservoir!XFD"&amp;(MATCH("reservoir_"&amp;$I$1&amp;"_"&amp;C43&amp;"_"&amp;B43&amp;"_"&amp;D43&amp;"_"&amp;A43&amp;"*",[1]reservoir!$A$1:$A$1202,0)+1),TRUE)  ) )</f>
        <v>#N/A</v>
      </c>
      <c r="K43" t="e">
        <f ca="1">AVERAGE(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)</f>
        <v>#N/A</v>
      </c>
      <c r="L43" t="e">
        <f ca="1">CONFIDENCE( 0.05, STDEV(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), COUNT( INDIRECT("[reservoir.csv]reservoir!B"&amp;(MATCH("reservoir_"&amp;$K$1&amp;"_"&amp;C43&amp;"_"&amp;B43&amp;"_"&amp;D43&amp;"_"&amp;A43&amp;"*",[1]reservoir!$A$1:$A$1202,0)+1),TRUE):INDIRECT("[reservoir.csv]reservoir!XFD"&amp;(MATCH("reservoir_"&amp;$K$1&amp;"_"&amp;C43&amp;"_"&amp;B43&amp;"_"&amp;D43&amp;"_"&amp;A43&amp;"*",[1]reservoir!$A$1:$A$1202,0)+1),TRUE)  ) )</f>
        <v>#N/A</v>
      </c>
      <c r="M43" t="e">
        <f ca="1">AVERAGE(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)</f>
        <v>#N/A</v>
      </c>
      <c r="N43" t="e">
        <f ca="1">CONFIDENCE( 0.05, STDEV(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), COUNT( INDIRECT("[reservoir.csv]reservoir!B"&amp;(MATCH("reservoir_"&amp;$M$1&amp;"_"&amp;C43&amp;"_"&amp;B43&amp;"_"&amp;D43&amp;"_"&amp;A43&amp;"*",[1]reservoir!$A$1:$A$1202,0)+1),TRUE):INDIRECT("[reservoir.csv]reservoir!XFD"&amp;(MATCH("reservoir_"&amp;$M$1&amp;"_"&amp;C43&amp;"_"&amp;B43&amp;"_"&amp;D43&amp;"_"&amp;A43&amp;"*",[1]reservoir!$A$1:$A$1202,0)+1),TRUE)  ) )</f>
        <v>#N/A</v>
      </c>
    </row>
    <row r="44" spans="1:14" x14ac:dyDescent="0.25">
      <c r="A44" t="s">
        <v>0</v>
      </c>
      <c r="B44">
        <v>2</v>
      </c>
      <c r="C44">
        <v>1</v>
      </c>
      <c r="D44">
        <v>15</v>
      </c>
      <c r="E44" t="e">
        <f ca="1">AVERAGE(INDIRECT("[reservoir.csv]reservoir!B"&amp;(MATCH("reservoir_"&amp;E1&amp;"_"&amp;C44&amp;"_"&amp;B44&amp;"_"&amp;D44&amp;"_"&amp;A44&amp;"*",[1]reservoir!$A$1:$A$1202,0)+1),TRUE):INDIRECT("[reservoir.csv]reservoir!XFD"&amp;(MATCH("reservoir_"&amp;E1&amp;"_"&amp;C44&amp;"_"&amp;B44&amp;"_"&amp;D44&amp;"_"&amp;A44&amp;"*",[1]reservoir!$A$1:$A$1202,0)+1),TRUE))</f>
        <v>#N/A</v>
      </c>
      <c r="F44" t="e">
        <f ca="1">CONFIDENCE( 0.05, STDEV(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), COUNT( INDIRECT("[reservoir.csv]reservoir!B"&amp;(MATCH("reservoir_"&amp;$E$1&amp;"_"&amp;C44&amp;"_"&amp;B44&amp;"_"&amp;D44&amp;"_"&amp;A44&amp;"*",[1]reservoir!$A$1:$A$1202,0)+1),TRUE):INDIRECT("[reservoir.csv]reservoir!XFD"&amp;(MATCH("reservoir_"&amp;$E$1&amp;"_"&amp;C44&amp;"_"&amp;B44&amp;"_"&amp;D44&amp;"_"&amp;A44&amp;"*",[1]reservoir!$A$1:$A$1202,0)+1),TRUE)  ) )</f>
        <v>#N/A</v>
      </c>
      <c r="G44" t="e">
        <f ca="1">AVERAGE(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)</f>
        <v>#N/A</v>
      </c>
      <c r="H44" t="e">
        <f ca="1">CONFIDENCE( 0.05, STDEV(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), COUNT( INDIRECT("[reservoir.csv]reservoir!B"&amp;(MATCH("reservoir_"&amp;$G$1&amp;"_"&amp;C44&amp;"_"&amp;B44&amp;"_"&amp;D44&amp;"_"&amp;A44&amp;"*",[1]reservoir!$A$1:$A$1202,0)+1),TRUE):INDIRECT("[reservoir.csv]reservoir!XFD"&amp;(MATCH("reservoir_"&amp;$G$1&amp;"_"&amp;C44&amp;"_"&amp;B44&amp;"_"&amp;D44&amp;"_"&amp;A44&amp;"*",[1]reservoir!$A$1:$A$1202,0)+1),TRUE)  ) )</f>
        <v>#N/A</v>
      </c>
      <c r="I44" t="e">
        <f ca="1">AVERAGE(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)</f>
        <v>#N/A</v>
      </c>
      <c r="J44" t="e">
        <f ca="1">CONFIDENCE( 0.05, STDEV(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), COUNT( INDIRECT("[reservoir.csv]reservoir!B"&amp;(MATCH("reservoir_"&amp;$I$1&amp;"_"&amp;C44&amp;"_"&amp;B44&amp;"_"&amp;D44&amp;"_"&amp;A44&amp;"*",[1]reservoir!$A$1:$A$1202,0)+1),TRUE):INDIRECT("[reservoir.csv]reservoir!XFD"&amp;(MATCH("reservoir_"&amp;$I$1&amp;"_"&amp;C44&amp;"_"&amp;B44&amp;"_"&amp;D44&amp;"_"&amp;A44&amp;"*",[1]reservoir!$A$1:$A$1202,0)+1),TRUE)  ) )</f>
        <v>#N/A</v>
      </c>
      <c r="K44" t="e">
        <f ca="1">AVERAGE(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)</f>
        <v>#N/A</v>
      </c>
      <c r="L44" t="e">
        <f ca="1">CONFIDENCE( 0.05, STDEV(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), COUNT( INDIRECT("[reservoir.csv]reservoir!B"&amp;(MATCH("reservoir_"&amp;$K$1&amp;"_"&amp;C44&amp;"_"&amp;B44&amp;"_"&amp;D44&amp;"_"&amp;A44&amp;"*",[1]reservoir!$A$1:$A$1202,0)+1),TRUE):INDIRECT("[reservoir.csv]reservoir!XFD"&amp;(MATCH("reservoir_"&amp;$K$1&amp;"_"&amp;C44&amp;"_"&amp;B44&amp;"_"&amp;D44&amp;"_"&amp;A44&amp;"*",[1]reservoir!$A$1:$A$1202,0)+1),TRUE)  ) )</f>
        <v>#N/A</v>
      </c>
      <c r="M44" t="e">
        <f ca="1">AVERAGE(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)</f>
        <v>#N/A</v>
      </c>
      <c r="N44" t="e">
        <f ca="1">CONFIDENCE( 0.05, STDEV(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), COUNT( INDIRECT("[reservoir.csv]reservoir!B"&amp;(MATCH("reservoir_"&amp;$M$1&amp;"_"&amp;C44&amp;"_"&amp;B44&amp;"_"&amp;D44&amp;"_"&amp;A44&amp;"*",[1]reservoir!$A$1:$A$1202,0)+1),TRUE):INDIRECT("[reservoir.csv]reservoir!XFD"&amp;(MATCH("reservoir_"&amp;$M$1&amp;"_"&amp;C44&amp;"_"&amp;B44&amp;"_"&amp;D44&amp;"_"&amp;A44&amp;"*",[1]reservoir!$A$1:$A$1202,0)+1),TRUE)  ) )</f>
        <v>#N/A</v>
      </c>
    </row>
    <row r="45" spans="1:14" x14ac:dyDescent="0.25">
      <c r="A45" t="s">
        <v>0</v>
      </c>
      <c r="B45">
        <v>5</v>
      </c>
      <c r="C45">
        <v>1</v>
      </c>
      <c r="D45">
        <v>15</v>
      </c>
      <c r="E45" t="e">
        <f ca="1">AVERAGE(INDIRECT("[reservoir.csv]reservoir!B"&amp;(MATCH("reservoir_"&amp;E1&amp;"_"&amp;C45&amp;"_"&amp;B45&amp;"_"&amp;D45&amp;"_"&amp;A45&amp;"*",[1]reservoir!$A$1:$A$1202,0)+1),TRUE):INDIRECT("[reservoir.csv]reservoir!XFD"&amp;(MATCH("reservoir_"&amp;E1&amp;"_"&amp;C45&amp;"_"&amp;B45&amp;"_"&amp;D45&amp;"_"&amp;A45&amp;"*",[1]reservoir!$A$1:$A$1202,0)+1),TRUE))</f>
        <v>#N/A</v>
      </c>
      <c r="F45" t="e">
        <f ca="1">CONFIDENCE( 0.05, STDEV(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), COUNT( INDIRECT("[reservoir.csv]reservoir!B"&amp;(MATCH("reservoir_"&amp;$E$1&amp;"_"&amp;C45&amp;"_"&amp;B45&amp;"_"&amp;D45&amp;"_"&amp;A45&amp;"*",[1]reservoir!$A$1:$A$1202,0)+1),TRUE):INDIRECT("[reservoir.csv]reservoir!XFD"&amp;(MATCH("reservoir_"&amp;$E$1&amp;"_"&amp;C45&amp;"_"&amp;B45&amp;"_"&amp;D45&amp;"_"&amp;A45&amp;"*",[1]reservoir!$A$1:$A$1202,0)+1),TRUE)  ) )</f>
        <v>#N/A</v>
      </c>
      <c r="G45" t="e">
        <f ca="1">AVERAGE(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)</f>
        <v>#N/A</v>
      </c>
      <c r="H45" t="e">
        <f ca="1">CONFIDENCE( 0.05, STDEV(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), COUNT( INDIRECT("[reservoir.csv]reservoir!B"&amp;(MATCH("reservoir_"&amp;$G$1&amp;"_"&amp;C45&amp;"_"&amp;B45&amp;"_"&amp;D45&amp;"_"&amp;A45&amp;"*",[1]reservoir!$A$1:$A$1202,0)+1),TRUE):INDIRECT("[reservoir.csv]reservoir!XFD"&amp;(MATCH("reservoir_"&amp;$G$1&amp;"_"&amp;C45&amp;"_"&amp;B45&amp;"_"&amp;D45&amp;"_"&amp;A45&amp;"*",[1]reservoir!$A$1:$A$1202,0)+1),TRUE)  ) )</f>
        <v>#N/A</v>
      </c>
      <c r="I45" t="e">
        <f ca="1">AVERAGE(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)</f>
        <v>#N/A</v>
      </c>
      <c r="J45" t="e">
        <f ca="1">CONFIDENCE( 0.05, STDEV(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), COUNT( INDIRECT("[reservoir.csv]reservoir!B"&amp;(MATCH("reservoir_"&amp;$I$1&amp;"_"&amp;C45&amp;"_"&amp;B45&amp;"_"&amp;D45&amp;"_"&amp;A45&amp;"*",[1]reservoir!$A$1:$A$1202,0)+1),TRUE):INDIRECT("[reservoir.csv]reservoir!XFD"&amp;(MATCH("reservoir_"&amp;$I$1&amp;"_"&amp;C45&amp;"_"&amp;B45&amp;"_"&amp;D45&amp;"_"&amp;A45&amp;"*",[1]reservoir!$A$1:$A$1202,0)+1),TRUE)  ) )</f>
        <v>#N/A</v>
      </c>
      <c r="K45" t="e">
        <f ca="1">AVERAGE(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)</f>
        <v>#N/A</v>
      </c>
      <c r="L45" t="e">
        <f ca="1">CONFIDENCE( 0.05, STDEV(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), COUNT( INDIRECT("[reservoir.csv]reservoir!B"&amp;(MATCH("reservoir_"&amp;$K$1&amp;"_"&amp;C45&amp;"_"&amp;B45&amp;"_"&amp;D45&amp;"_"&amp;A45&amp;"*",[1]reservoir!$A$1:$A$1202,0)+1),TRUE):INDIRECT("[reservoir.csv]reservoir!XFD"&amp;(MATCH("reservoir_"&amp;$K$1&amp;"_"&amp;C45&amp;"_"&amp;B45&amp;"_"&amp;D45&amp;"_"&amp;A45&amp;"*",[1]reservoir!$A$1:$A$1202,0)+1),TRUE)  ) )</f>
        <v>#N/A</v>
      </c>
      <c r="M45" t="e">
        <f ca="1">AVERAGE(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)</f>
        <v>#N/A</v>
      </c>
      <c r="N45" t="e">
        <f ca="1">CONFIDENCE( 0.05, STDEV(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), COUNT( INDIRECT("[reservoir.csv]reservoir!B"&amp;(MATCH("reservoir_"&amp;$M$1&amp;"_"&amp;C45&amp;"_"&amp;B45&amp;"_"&amp;D45&amp;"_"&amp;A45&amp;"*",[1]reservoir!$A$1:$A$1202,0)+1),TRUE):INDIRECT("[reservoir.csv]reservoir!XFD"&amp;(MATCH("reservoir_"&amp;$M$1&amp;"_"&amp;C45&amp;"_"&amp;B45&amp;"_"&amp;D45&amp;"_"&amp;A45&amp;"*",[1]reservoir!$A$1:$A$1202,0)+1),TRUE)  ) )</f>
        <v>#N/A</v>
      </c>
    </row>
    <row r="46" spans="1:14" x14ac:dyDescent="0.25">
      <c r="A46" t="s">
        <v>0</v>
      </c>
      <c r="B46">
        <v>10</v>
      </c>
      <c r="C46">
        <v>1</v>
      </c>
      <c r="D46">
        <v>15</v>
      </c>
      <c r="E46" t="e">
        <f ca="1">AVERAGE(INDIRECT("[reservoir.csv]reservoir!B"&amp;(MATCH("reservoir_"&amp;E1&amp;"_"&amp;C46&amp;"_"&amp;B46&amp;"_"&amp;D46&amp;"_"&amp;A46&amp;"*",[1]reservoir!$A$1:$A$1202,0)+1),TRUE):INDIRECT("[reservoir.csv]reservoir!XFD"&amp;(MATCH("reservoir_"&amp;E1&amp;"_"&amp;C46&amp;"_"&amp;B46&amp;"_"&amp;D46&amp;"_"&amp;A46&amp;"*",[1]reservoir!$A$1:$A$1202,0)+1),TRUE))</f>
        <v>#N/A</v>
      </c>
      <c r="F46" t="e">
        <f ca="1">CONFIDENCE( 0.05, STDEV(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), COUNT( INDIRECT("[reservoir.csv]reservoir!B"&amp;(MATCH("reservoir_"&amp;$E$1&amp;"_"&amp;C46&amp;"_"&amp;B46&amp;"_"&amp;D46&amp;"_"&amp;A46&amp;"*",[1]reservoir!$A$1:$A$1202,0)+1),TRUE):INDIRECT("[reservoir.csv]reservoir!XFD"&amp;(MATCH("reservoir_"&amp;$E$1&amp;"_"&amp;C46&amp;"_"&amp;B46&amp;"_"&amp;D46&amp;"_"&amp;A46&amp;"*",[1]reservoir!$A$1:$A$1202,0)+1),TRUE)  ) )</f>
        <v>#N/A</v>
      </c>
      <c r="G46" t="e">
        <f ca="1">AVERAGE(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)</f>
        <v>#N/A</v>
      </c>
      <c r="H46" t="e">
        <f ca="1">CONFIDENCE( 0.05, STDEV(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), COUNT( INDIRECT("[reservoir.csv]reservoir!B"&amp;(MATCH("reservoir_"&amp;$G$1&amp;"_"&amp;C46&amp;"_"&amp;B46&amp;"_"&amp;D46&amp;"_"&amp;A46&amp;"*",[1]reservoir!$A$1:$A$1202,0)+1),TRUE):INDIRECT("[reservoir.csv]reservoir!XFD"&amp;(MATCH("reservoir_"&amp;$G$1&amp;"_"&amp;C46&amp;"_"&amp;B46&amp;"_"&amp;D46&amp;"_"&amp;A46&amp;"*",[1]reservoir!$A$1:$A$1202,0)+1),TRUE)  ) )</f>
        <v>#N/A</v>
      </c>
      <c r="I46" t="e">
        <f ca="1">AVERAGE(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)</f>
        <v>#N/A</v>
      </c>
      <c r="J46" t="e">
        <f ca="1">CONFIDENCE( 0.05, STDEV(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), COUNT( INDIRECT("[reservoir.csv]reservoir!B"&amp;(MATCH("reservoir_"&amp;$I$1&amp;"_"&amp;C46&amp;"_"&amp;B46&amp;"_"&amp;D46&amp;"_"&amp;A46&amp;"*",[1]reservoir!$A$1:$A$1202,0)+1),TRUE):INDIRECT("[reservoir.csv]reservoir!XFD"&amp;(MATCH("reservoir_"&amp;$I$1&amp;"_"&amp;C46&amp;"_"&amp;B46&amp;"_"&amp;D46&amp;"_"&amp;A46&amp;"*",[1]reservoir!$A$1:$A$1202,0)+1),TRUE)  ) )</f>
        <v>#N/A</v>
      </c>
      <c r="K46" t="e">
        <f ca="1">AVERAGE(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)</f>
        <v>#N/A</v>
      </c>
      <c r="L46" t="e">
        <f ca="1">CONFIDENCE( 0.05, STDEV(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), COUNT( INDIRECT("[reservoir.csv]reservoir!B"&amp;(MATCH("reservoir_"&amp;$K$1&amp;"_"&amp;C46&amp;"_"&amp;B46&amp;"_"&amp;D46&amp;"_"&amp;A46&amp;"*",[1]reservoir!$A$1:$A$1202,0)+1),TRUE):INDIRECT("[reservoir.csv]reservoir!XFD"&amp;(MATCH("reservoir_"&amp;$K$1&amp;"_"&amp;C46&amp;"_"&amp;B46&amp;"_"&amp;D46&amp;"_"&amp;A46&amp;"*",[1]reservoir!$A$1:$A$1202,0)+1),TRUE)  ) )</f>
        <v>#N/A</v>
      </c>
      <c r="M46" t="e">
        <f ca="1">AVERAGE(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)</f>
        <v>#N/A</v>
      </c>
      <c r="N46" t="e">
        <f ca="1">CONFIDENCE( 0.05, STDEV(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), COUNT( INDIRECT("[reservoir.csv]reservoir!B"&amp;(MATCH("reservoir_"&amp;$M$1&amp;"_"&amp;C46&amp;"_"&amp;B46&amp;"_"&amp;D46&amp;"_"&amp;A46&amp;"*",[1]reservoir!$A$1:$A$1202,0)+1),TRUE):INDIRECT("[reservoir.csv]reservoir!XFD"&amp;(MATCH("reservoir_"&amp;$M$1&amp;"_"&amp;C46&amp;"_"&amp;B46&amp;"_"&amp;D46&amp;"_"&amp;A46&amp;"*",[1]reservoir!$A$1:$A$1202,0)+1),TRUE)  ) )</f>
        <v>#N/A</v>
      </c>
    </row>
    <row r="47" spans="1:14" x14ac:dyDescent="0.25">
      <c r="A47" t="s">
        <v>0</v>
      </c>
      <c r="B47">
        <v>2</v>
      </c>
      <c r="C47">
        <v>2</v>
      </c>
      <c r="D47">
        <v>15</v>
      </c>
      <c r="E47" t="e">
        <f ca="1">AVERAGE(INDIRECT("[reservoir.csv]reservoir!B"&amp;(MATCH("reservoir_"&amp;E1&amp;"_"&amp;C47&amp;"_"&amp;B47&amp;"_"&amp;D47&amp;"_"&amp;A47&amp;"*",[1]reservoir!$A$1:$A$1202,0)+1),TRUE):INDIRECT("[reservoir.csv]reservoir!XFD"&amp;(MATCH("reservoir_"&amp;E1&amp;"_"&amp;C47&amp;"_"&amp;B47&amp;"_"&amp;D47&amp;"_"&amp;A47&amp;"*",[1]reservoir!$A$1:$A$1202,0)+1),TRUE))</f>
        <v>#N/A</v>
      </c>
      <c r="F47" t="e">
        <f ca="1">CONFIDENCE( 0.05, STDEV(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), COUNT( INDIRECT("[reservoir.csv]reservoir!B"&amp;(MATCH("reservoir_"&amp;$E$1&amp;"_"&amp;C47&amp;"_"&amp;B47&amp;"_"&amp;D47&amp;"_"&amp;A47&amp;"*",[1]reservoir!$A$1:$A$1202,0)+1),TRUE):INDIRECT("[reservoir.csv]reservoir!XFD"&amp;(MATCH("reservoir_"&amp;$E$1&amp;"_"&amp;C47&amp;"_"&amp;B47&amp;"_"&amp;D47&amp;"_"&amp;A47&amp;"*",[1]reservoir!$A$1:$A$1202,0)+1),TRUE)  ) )</f>
        <v>#N/A</v>
      </c>
      <c r="G47" t="e">
        <f ca="1">AVERAGE(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)</f>
        <v>#N/A</v>
      </c>
      <c r="H47" t="e">
        <f ca="1">CONFIDENCE( 0.05, STDEV(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), COUNT( INDIRECT("[reservoir.csv]reservoir!B"&amp;(MATCH("reservoir_"&amp;$G$1&amp;"_"&amp;C47&amp;"_"&amp;B47&amp;"_"&amp;D47&amp;"_"&amp;A47&amp;"*",[1]reservoir!$A$1:$A$1202,0)+1),TRUE):INDIRECT("[reservoir.csv]reservoir!XFD"&amp;(MATCH("reservoir_"&amp;$G$1&amp;"_"&amp;C47&amp;"_"&amp;B47&amp;"_"&amp;D47&amp;"_"&amp;A47&amp;"*",[1]reservoir!$A$1:$A$1202,0)+1),TRUE)  ) )</f>
        <v>#N/A</v>
      </c>
      <c r="I47" t="e">
        <f ca="1">AVERAGE(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)</f>
        <v>#N/A</v>
      </c>
      <c r="J47" t="e">
        <f ca="1">CONFIDENCE( 0.05, STDEV(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), COUNT( INDIRECT("[reservoir.csv]reservoir!B"&amp;(MATCH("reservoir_"&amp;$I$1&amp;"_"&amp;C47&amp;"_"&amp;B47&amp;"_"&amp;D47&amp;"_"&amp;A47&amp;"*",[1]reservoir!$A$1:$A$1202,0)+1),TRUE):INDIRECT("[reservoir.csv]reservoir!XFD"&amp;(MATCH("reservoir_"&amp;$I$1&amp;"_"&amp;C47&amp;"_"&amp;B47&amp;"_"&amp;D47&amp;"_"&amp;A47&amp;"*",[1]reservoir!$A$1:$A$1202,0)+1),TRUE)  ) )</f>
        <v>#N/A</v>
      </c>
      <c r="K47" t="e">
        <f ca="1">AVERAGE(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)</f>
        <v>#N/A</v>
      </c>
      <c r="L47" t="e">
        <f ca="1">CONFIDENCE( 0.05, STDEV(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), COUNT( INDIRECT("[reservoir.csv]reservoir!B"&amp;(MATCH("reservoir_"&amp;$K$1&amp;"_"&amp;C47&amp;"_"&amp;B47&amp;"_"&amp;D47&amp;"_"&amp;A47&amp;"*",[1]reservoir!$A$1:$A$1202,0)+1),TRUE):INDIRECT("[reservoir.csv]reservoir!XFD"&amp;(MATCH("reservoir_"&amp;$K$1&amp;"_"&amp;C47&amp;"_"&amp;B47&amp;"_"&amp;D47&amp;"_"&amp;A47&amp;"*",[1]reservoir!$A$1:$A$1202,0)+1),TRUE)  ) )</f>
        <v>#N/A</v>
      </c>
      <c r="M47" t="e">
        <f ca="1">AVERAGE(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)</f>
        <v>#N/A</v>
      </c>
      <c r="N47" t="e">
        <f ca="1">CONFIDENCE( 0.05, STDEV(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), COUNT( INDIRECT("[reservoir.csv]reservoir!B"&amp;(MATCH("reservoir_"&amp;$M$1&amp;"_"&amp;C47&amp;"_"&amp;B47&amp;"_"&amp;D47&amp;"_"&amp;A47&amp;"*",[1]reservoir!$A$1:$A$1202,0)+1),TRUE):INDIRECT("[reservoir.csv]reservoir!XFD"&amp;(MATCH("reservoir_"&amp;$M$1&amp;"_"&amp;C47&amp;"_"&amp;B47&amp;"_"&amp;D47&amp;"_"&amp;A47&amp;"*",[1]reservoir!$A$1:$A$1202,0)+1),TRUE)  ) )</f>
        <v>#N/A</v>
      </c>
    </row>
    <row r="48" spans="1:14" x14ac:dyDescent="0.25">
      <c r="A48" t="s">
        <v>0</v>
      </c>
      <c r="B48" s="9">
        <v>5</v>
      </c>
      <c r="C48" s="9">
        <v>2</v>
      </c>
      <c r="D48" s="9">
        <v>15</v>
      </c>
      <c r="E48" t="e">
        <f ca="1">AVERAGE(INDIRECT("[reservoir.csv]reservoir!B"&amp;(MATCH("reservoir_"&amp;E1&amp;"_"&amp;C48&amp;"_"&amp;B48&amp;"_"&amp;D48&amp;"_"&amp;A48&amp;"*",[1]reservoir!$A$1:$A$1202,0)+1),TRUE):INDIRECT("[reservoir.csv]reservoir!XFD"&amp;(MATCH("reservoir_"&amp;E1&amp;"_"&amp;C48&amp;"_"&amp;B48&amp;"_"&amp;D48&amp;"_"&amp;A48&amp;"*",[1]reservoir!$A$1:$A$1202,0)+1),TRUE))</f>
        <v>#N/A</v>
      </c>
      <c r="F48" t="e">
        <f ca="1">CONFIDENCE( 0.05, STDEV(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), COUNT( INDIRECT("[reservoir.csv]reservoir!B"&amp;(MATCH("reservoir_"&amp;$E$1&amp;"_"&amp;C48&amp;"_"&amp;B48&amp;"_"&amp;D48&amp;"_"&amp;A48&amp;"*",[1]reservoir!$A$1:$A$1202,0)+1),TRUE):INDIRECT("[reservoir.csv]reservoir!XFD"&amp;(MATCH("reservoir_"&amp;$E$1&amp;"_"&amp;C48&amp;"_"&amp;B48&amp;"_"&amp;D48&amp;"_"&amp;A48&amp;"*",[1]reservoir!$A$1:$A$1202,0)+1),TRUE)  ) )</f>
        <v>#N/A</v>
      </c>
      <c r="G48" t="e">
        <f ca="1">AVERAGE(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)</f>
        <v>#N/A</v>
      </c>
      <c r="H48" t="e">
        <f ca="1">CONFIDENCE( 0.05, STDEV(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), COUNT( INDIRECT("[reservoir.csv]reservoir!B"&amp;(MATCH("reservoir_"&amp;$G$1&amp;"_"&amp;C48&amp;"_"&amp;B48&amp;"_"&amp;D48&amp;"_"&amp;A48&amp;"*",[1]reservoir!$A$1:$A$1202,0)+1),TRUE):INDIRECT("[reservoir.csv]reservoir!XFD"&amp;(MATCH("reservoir_"&amp;$G$1&amp;"_"&amp;C48&amp;"_"&amp;B48&amp;"_"&amp;D48&amp;"_"&amp;A48&amp;"*",[1]reservoir!$A$1:$A$1202,0)+1),TRUE)  ) )</f>
        <v>#N/A</v>
      </c>
      <c r="I48" t="e">
        <f ca="1">AVERAGE(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)</f>
        <v>#N/A</v>
      </c>
      <c r="J48" t="e">
        <f ca="1">CONFIDENCE( 0.05, STDEV(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), COUNT( INDIRECT("[reservoir.csv]reservoir!B"&amp;(MATCH("reservoir_"&amp;$I$1&amp;"_"&amp;C48&amp;"_"&amp;B48&amp;"_"&amp;D48&amp;"_"&amp;A48&amp;"*",[1]reservoir!$A$1:$A$1202,0)+1),TRUE):INDIRECT("[reservoir.csv]reservoir!XFD"&amp;(MATCH("reservoir_"&amp;$I$1&amp;"_"&amp;C48&amp;"_"&amp;B48&amp;"_"&amp;D48&amp;"_"&amp;A48&amp;"*",[1]reservoir!$A$1:$A$1202,0)+1),TRUE)  ) )</f>
        <v>#N/A</v>
      </c>
      <c r="K48" t="e">
        <f ca="1">AVERAGE(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)</f>
        <v>#N/A</v>
      </c>
      <c r="L48" t="e">
        <f ca="1">CONFIDENCE( 0.05, STDEV(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), COUNT( INDIRECT("[reservoir.csv]reservoir!B"&amp;(MATCH("reservoir_"&amp;$K$1&amp;"_"&amp;C48&amp;"_"&amp;B48&amp;"_"&amp;D48&amp;"_"&amp;A48&amp;"*",[1]reservoir!$A$1:$A$1202,0)+1),TRUE):INDIRECT("[reservoir.csv]reservoir!XFD"&amp;(MATCH("reservoir_"&amp;$K$1&amp;"_"&amp;C48&amp;"_"&amp;B48&amp;"_"&amp;D48&amp;"_"&amp;A48&amp;"*",[1]reservoir!$A$1:$A$1202,0)+1),TRUE)  ) )</f>
        <v>#N/A</v>
      </c>
      <c r="M48" t="e">
        <f ca="1">AVERAGE(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)</f>
        <v>#N/A</v>
      </c>
      <c r="N48" t="e">
        <f ca="1">CONFIDENCE( 0.05, STDEV(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), COUNT( INDIRECT("[reservoir.csv]reservoir!B"&amp;(MATCH("reservoir_"&amp;$M$1&amp;"_"&amp;C48&amp;"_"&amp;B48&amp;"_"&amp;D48&amp;"_"&amp;A48&amp;"*",[1]reservoir!$A$1:$A$1202,0)+1),TRUE):INDIRECT("[reservoir.csv]reservoir!XFD"&amp;(MATCH("reservoir_"&amp;$M$1&amp;"_"&amp;C48&amp;"_"&amp;B48&amp;"_"&amp;D48&amp;"_"&amp;A48&amp;"*",[1]reservoir!$A$1:$A$1202,0)+1),TRUE)  ) )</f>
        <v>#N/A</v>
      </c>
    </row>
    <row r="49" spans="1:14" x14ac:dyDescent="0.25">
      <c r="A49" t="s">
        <v>0</v>
      </c>
      <c r="B49">
        <v>10</v>
      </c>
      <c r="C49">
        <v>2</v>
      </c>
      <c r="D49">
        <v>15</v>
      </c>
      <c r="E49" t="e">
        <f ca="1">AVERAGE(INDIRECT("[reservoir.csv]reservoir!B"&amp;(MATCH("reservoir_"&amp;E1&amp;"_"&amp;C49&amp;"_"&amp;B49&amp;"_"&amp;D49&amp;"_"&amp;A49&amp;"*",[1]reservoir!$A$1:$A$1202,0)+1),TRUE):INDIRECT("[reservoir.csv]reservoir!XFD"&amp;(MATCH("reservoir_"&amp;E1&amp;"_"&amp;C49&amp;"_"&amp;B49&amp;"_"&amp;D49&amp;"_"&amp;A49&amp;"*",[1]reservoir!$A$1:$A$1202,0)+1),TRUE))</f>
        <v>#N/A</v>
      </c>
      <c r="F49" t="e">
        <f ca="1">CONFIDENCE( 0.05, STDEV(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), COUNT( INDIRECT("[reservoir.csv]reservoir!B"&amp;(MATCH("reservoir_"&amp;$E$1&amp;"_"&amp;C49&amp;"_"&amp;B49&amp;"_"&amp;D49&amp;"_"&amp;A49&amp;"*",[1]reservoir!$A$1:$A$1202,0)+1),TRUE):INDIRECT("[reservoir.csv]reservoir!XFD"&amp;(MATCH("reservoir_"&amp;$E$1&amp;"_"&amp;C49&amp;"_"&amp;B49&amp;"_"&amp;D49&amp;"_"&amp;A49&amp;"*",[1]reservoir!$A$1:$A$1202,0)+1),TRUE)  ) )</f>
        <v>#N/A</v>
      </c>
      <c r="G49" t="e">
        <f ca="1">AVERAGE(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)</f>
        <v>#N/A</v>
      </c>
      <c r="H49" t="e">
        <f ca="1">CONFIDENCE( 0.05, STDEV(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), COUNT( INDIRECT("[reservoir.csv]reservoir!B"&amp;(MATCH("reservoir_"&amp;$G$1&amp;"_"&amp;C49&amp;"_"&amp;B49&amp;"_"&amp;D49&amp;"_"&amp;A49&amp;"*",[1]reservoir!$A$1:$A$1202,0)+1),TRUE):INDIRECT("[reservoir.csv]reservoir!XFD"&amp;(MATCH("reservoir_"&amp;$G$1&amp;"_"&amp;C49&amp;"_"&amp;B49&amp;"_"&amp;D49&amp;"_"&amp;A49&amp;"*",[1]reservoir!$A$1:$A$1202,0)+1),TRUE)  ) )</f>
        <v>#N/A</v>
      </c>
      <c r="I49" t="e">
        <f ca="1">AVERAGE(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)</f>
        <v>#N/A</v>
      </c>
      <c r="J49" t="e">
        <f ca="1">CONFIDENCE( 0.05, STDEV(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), COUNT( INDIRECT("[reservoir.csv]reservoir!B"&amp;(MATCH("reservoir_"&amp;$I$1&amp;"_"&amp;C49&amp;"_"&amp;B49&amp;"_"&amp;D49&amp;"_"&amp;A49&amp;"*",[1]reservoir!$A$1:$A$1202,0)+1),TRUE):INDIRECT("[reservoir.csv]reservoir!XFD"&amp;(MATCH("reservoir_"&amp;$I$1&amp;"_"&amp;C49&amp;"_"&amp;B49&amp;"_"&amp;D49&amp;"_"&amp;A49&amp;"*",[1]reservoir!$A$1:$A$1202,0)+1),TRUE)  ) )</f>
        <v>#N/A</v>
      </c>
      <c r="K49" t="e">
        <f ca="1">AVERAGE(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)</f>
        <v>#N/A</v>
      </c>
      <c r="L49" t="e">
        <f ca="1">CONFIDENCE( 0.05, STDEV(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), COUNT( INDIRECT("[reservoir.csv]reservoir!B"&amp;(MATCH("reservoir_"&amp;$K$1&amp;"_"&amp;C49&amp;"_"&amp;B49&amp;"_"&amp;D49&amp;"_"&amp;A49&amp;"*",[1]reservoir!$A$1:$A$1202,0)+1),TRUE):INDIRECT("[reservoir.csv]reservoir!XFD"&amp;(MATCH("reservoir_"&amp;$K$1&amp;"_"&amp;C49&amp;"_"&amp;B49&amp;"_"&amp;D49&amp;"_"&amp;A49&amp;"*",[1]reservoir!$A$1:$A$1202,0)+1),TRUE)  ) )</f>
        <v>#N/A</v>
      </c>
      <c r="M49" t="e">
        <f ca="1">AVERAGE(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)</f>
        <v>#N/A</v>
      </c>
      <c r="N49" t="e">
        <f ca="1">CONFIDENCE( 0.05, STDEV(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), COUNT( INDIRECT("[reservoir.csv]reservoir!B"&amp;(MATCH("reservoir_"&amp;$M$1&amp;"_"&amp;C49&amp;"_"&amp;B49&amp;"_"&amp;D49&amp;"_"&amp;A49&amp;"*",[1]reservoir!$A$1:$A$1202,0)+1),TRUE):INDIRECT("[reservoir.csv]reservoir!XFD"&amp;(MATCH("reservoir_"&amp;$M$1&amp;"_"&amp;C49&amp;"_"&amp;B49&amp;"_"&amp;D49&amp;"_"&amp;A49&amp;"*",[1]reservoir!$A$1:$A$1202,0)+1),TRUE)  ) )</f>
        <v>#N/A</v>
      </c>
    </row>
    <row r="50" spans="1:14" x14ac:dyDescent="0.25">
      <c r="A50" t="s">
        <v>0</v>
      </c>
      <c r="B50">
        <v>2</v>
      </c>
      <c r="C50">
        <v>0.25</v>
      </c>
      <c r="D50">
        <v>30</v>
      </c>
      <c r="E50" t="e">
        <f ca="1">AVERAGE(INDIRECT("[reservoir.csv]reservoir!B"&amp;(MATCH("reservoir_"&amp;E1&amp;"_"&amp;C50&amp;"_"&amp;B50&amp;"_"&amp;D50&amp;"_"&amp;A50&amp;"*",[1]reservoir!$A$1:$A$1202,0)+1),TRUE):INDIRECT("[reservoir.csv]reservoir!XFD"&amp;(MATCH("reservoir_"&amp;E1&amp;"_"&amp;C50&amp;"_"&amp;B50&amp;"_"&amp;D50&amp;"_"&amp;A50&amp;"*",[1]reservoir!$A$1:$A$1202,0)+1),TRUE))</f>
        <v>#N/A</v>
      </c>
      <c r="F50" t="e">
        <f ca="1">CONFIDENCE( 0.05, STDEV(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), COUNT( INDIRECT("[reservoir.csv]reservoir!B"&amp;(MATCH("reservoir_"&amp;E5&amp;"_"&amp;C50&amp;"_"&amp;B50&amp;"_"&amp;D50&amp;"_"&amp;A50&amp;"*",[1]reservoir!$A$1:$A$1202,0)+1),TRUE):INDIRECT("[reservoir.csv]reservoir!XFD"&amp;(MATCH("reservoir_"&amp;E5&amp;"_"&amp;C50&amp;"_"&amp;B50&amp;"_"&amp;D50&amp;"_"&amp;A50&amp;"*",[1]reservoir!$A$1:$A$1202,0)+1),TRUE)  ) )</f>
        <v>#N/A</v>
      </c>
      <c r="G50" t="e">
        <f ca="1">AVERAGE(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)</f>
        <v>#N/A</v>
      </c>
      <c r="H50" t="e">
        <f ca="1">CONFIDENCE( 0.05, STDEV(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), COUNT( INDIRECT("[reservoir.csv]reservoir!B"&amp;(MATCH("reservoir_"&amp;$G$1&amp;"_"&amp;C50&amp;"_"&amp;B50&amp;"_"&amp;D50&amp;"_"&amp;A50&amp;"*",[1]reservoir!$A$1:$A$1202,0)+1),TRUE):INDIRECT("[reservoir.csv]reservoir!XFD"&amp;(MATCH("reservoir_"&amp;$G$1&amp;"_"&amp;C50&amp;"_"&amp;B50&amp;"_"&amp;D50&amp;"_"&amp;A50&amp;"*",[1]reservoir!$A$1:$A$1202,0)+1),TRUE)  ) )</f>
        <v>#N/A</v>
      </c>
      <c r="I50" t="e">
        <f ca="1">AVERAGE(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)</f>
        <v>#N/A</v>
      </c>
      <c r="J50" t="e">
        <f ca="1">CONFIDENCE( 0.05, STDEV(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), COUNT( INDIRECT("[reservoir.csv]reservoir!B"&amp;(MATCH("reservoir_"&amp;$I$1&amp;"_"&amp;C50&amp;"_"&amp;B50&amp;"_"&amp;D50&amp;"_"&amp;A50&amp;"*",[1]reservoir!$A$1:$A$1202,0)+1),TRUE):INDIRECT("[reservoir.csv]reservoir!XFD"&amp;(MATCH("reservoir_"&amp;$I$1&amp;"_"&amp;C50&amp;"_"&amp;B50&amp;"_"&amp;D50&amp;"_"&amp;A50&amp;"*",[1]reservoir!$A$1:$A$1202,0)+1),TRUE)  ) )</f>
        <v>#N/A</v>
      </c>
      <c r="K50" t="e">
        <f ca="1">AVERAGE(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)</f>
        <v>#N/A</v>
      </c>
      <c r="L50" t="e">
        <f ca="1">CONFIDENCE( 0.05, STDEV(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), COUNT( INDIRECT("[reservoir.csv]reservoir!B"&amp;(MATCH("reservoir_"&amp;$K$1&amp;"_"&amp;C50&amp;"_"&amp;B50&amp;"_"&amp;D50&amp;"_"&amp;A50&amp;"*",[1]reservoir!$A$1:$A$1202,0)+1),TRUE):INDIRECT("[reservoir.csv]reservoir!XFD"&amp;(MATCH("reservoir_"&amp;$K$1&amp;"_"&amp;C50&amp;"_"&amp;B50&amp;"_"&amp;D50&amp;"_"&amp;A50&amp;"*",[1]reservoir!$A$1:$A$1202,0)+1),TRUE)  ) )</f>
        <v>#N/A</v>
      </c>
      <c r="M50" t="e">
        <f ca="1">AVERAGE(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)</f>
        <v>#N/A</v>
      </c>
      <c r="N50" t="e">
        <f ca="1">CONFIDENCE( 0.05, STDEV(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), COUNT( INDIRECT("[reservoir.csv]reservoir!B"&amp;(MATCH("reservoir_"&amp;$M$1&amp;"_"&amp;C50&amp;"_"&amp;B50&amp;"_"&amp;D50&amp;"_"&amp;A50&amp;"*",[1]reservoir!$A$1:$A$1202,0)+1),TRUE):INDIRECT("[reservoir.csv]reservoir!XFD"&amp;(MATCH("reservoir_"&amp;$M$1&amp;"_"&amp;C50&amp;"_"&amp;B50&amp;"_"&amp;D50&amp;"_"&amp;A50&amp;"*",[1]reservoir!$A$1:$A$1202,0)+1),TRUE)  ) )</f>
        <v>#N/A</v>
      </c>
    </row>
    <row r="51" spans="1:14" x14ac:dyDescent="0.25">
      <c r="A51" t="s">
        <v>0</v>
      </c>
      <c r="B51">
        <v>5</v>
      </c>
      <c r="C51">
        <v>0.25</v>
      </c>
      <c r="D51">
        <v>30</v>
      </c>
      <c r="E51" t="e">
        <f ca="1">AVERAGE(INDIRECT("[reservoir.csv]reservoir!B"&amp;(MATCH("reservoir_"&amp;E1&amp;"_"&amp;C51&amp;"_"&amp;B51&amp;"_"&amp;D51&amp;"_"&amp;A51&amp;"*",[1]reservoir!$A$1:$A$1202,0)+1),TRUE):INDIRECT("[reservoir.csv]reservoir!XFD"&amp;(MATCH("reservoir_"&amp;E1&amp;"_"&amp;C51&amp;"_"&amp;B51&amp;"_"&amp;D51&amp;"_"&amp;A51&amp;"*",[1]reservoir!$A$1:$A$1202,0)+1),TRUE))</f>
        <v>#N/A</v>
      </c>
      <c r="F51" t="e">
        <f ca="1">CONFIDENCE( 0.05, STDEV(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), COUNT( INDIRECT("[reservoir.csv]reservoir!B"&amp;(MATCH("reservoir_"&amp;E6&amp;"_"&amp;C51&amp;"_"&amp;B51&amp;"_"&amp;D51&amp;"_"&amp;A51&amp;"*",[1]reservoir!$A$1:$A$1202,0)+1),TRUE):INDIRECT("[reservoir.csv]reservoir!XFD"&amp;(MATCH("reservoir_"&amp;E6&amp;"_"&amp;C51&amp;"_"&amp;B51&amp;"_"&amp;D51&amp;"_"&amp;A51&amp;"*",[1]reservoir!$A$1:$A$1202,0)+1),TRUE)  ) )</f>
        <v>#N/A</v>
      </c>
      <c r="G51" t="e">
        <f ca="1">AVERAGE(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)</f>
        <v>#N/A</v>
      </c>
      <c r="H51" t="e">
        <f ca="1">CONFIDENCE( 0.05, STDEV(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), COUNT( INDIRECT("[reservoir.csv]reservoir!B"&amp;(MATCH("reservoir_"&amp;$G$1&amp;"_"&amp;C51&amp;"_"&amp;B51&amp;"_"&amp;D51&amp;"_"&amp;A51&amp;"*",[1]reservoir!$A$1:$A$1202,0)+1),TRUE):INDIRECT("[reservoir.csv]reservoir!XFD"&amp;(MATCH("reservoir_"&amp;$G$1&amp;"_"&amp;C51&amp;"_"&amp;B51&amp;"_"&amp;D51&amp;"_"&amp;A51&amp;"*",[1]reservoir!$A$1:$A$1202,0)+1),TRUE)  ) )</f>
        <v>#N/A</v>
      </c>
      <c r="I51" t="e">
        <f ca="1">AVERAGE(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)</f>
        <v>#N/A</v>
      </c>
      <c r="J51" t="e">
        <f ca="1">CONFIDENCE( 0.05, STDEV(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), COUNT( INDIRECT("[reservoir.csv]reservoir!B"&amp;(MATCH("reservoir_"&amp;$I$1&amp;"_"&amp;C51&amp;"_"&amp;B51&amp;"_"&amp;D51&amp;"_"&amp;A51&amp;"*",[1]reservoir!$A$1:$A$1202,0)+1),TRUE):INDIRECT("[reservoir.csv]reservoir!XFD"&amp;(MATCH("reservoir_"&amp;$I$1&amp;"_"&amp;C51&amp;"_"&amp;B51&amp;"_"&amp;D51&amp;"_"&amp;A51&amp;"*",[1]reservoir!$A$1:$A$1202,0)+1),TRUE)  ) )</f>
        <v>#N/A</v>
      </c>
      <c r="K51" t="e">
        <f ca="1">AVERAGE(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)</f>
        <v>#N/A</v>
      </c>
      <c r="L51" t="e">
        <f ca="1">CONFIDENCE( 0.05, STDEV(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), COUNT( INDIRECT("[reservoir.csv]reservoir!B"&amp;(MATCH("reservoir_"&amp;$K$1&amp;"_"&amp;C51&amp;"_"&amp;B51&amp;"_"&amp;D51&amp;"_"&amp;A51&amp;"*",[1]reservoir!$A$1:$A$1202,0)+1),TRUE):INDIRECT("[reservoir.csv]reservoir!XFD"&amp;(MATCH("reservoir_"&amp;$K$1&amp;"_"&amp;C51&amp;"_"&amp;B51&amp;"_"&amp;D51&amp;"_"&amp;A51&amp;"*",[1]reservoir!$A$1:$A$1202,0)+1),TRUE)  ) )</f>
        <v>#N/A</v>
      </c>
      <c r="M51" t="e">
        <f ca="1">AVERAGE(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)</f>
        <v>#N/A</v>
      </c>
      <c r="N51" t="e">
        <f ca="1">CONFIDENCE( 0.05, STDEV(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), COUNT( INDIRECT("[reservoir.csv]reservoir!B"&amp;(MATCH("reservoir_"&amp;$M$1&amp;"_"&amp;C51&amp;"_"&amp;B51&amp;"_"&amp;D51&amp;"_"&amp;A51&amp;"*",[1]reservoir!$A$1:$A$1202,0)+1),TRUE):INDIRECT("[reservoir.csv]reservoir!XFD"&amp;(MATCH("reservoir_"&amp;$M$1&amp;"_"&amp;C51&amp;"_"&amp;B51&amp;"_"&amp;D51&amp;"_"&amp;A51&amp;"*",[1]reservoir!$A$1:$A$1202,0)+1),TRUE)  ) )</f>
        <v>#N/A</v>
      </c>
    </row>
    <row r="52" spans="1:14" x14ac:dyDescent="0.25">
      <c r="A52" t="s">
        <v>0</v>
      </c>
      <c r="B52">
        <v>10</v>
      </c>
      <c r="C52">
        <v>0.25</v>
      </c>
      <c r="D52">
        <v>30</v>
      </c>
      <c r="E52" t="e">
        <f ca="1">AVERAGE(INDIRECT("[reservoir.csv]reservoir!B"&amp;(MATCH("reservoir_"&amp;E1&amp;"_"&amp;C52&amp;"_"&amp;B52&amp;"_"&amp;D52&amp;"_"&amp;A52&amp;"*",[1]reservoir!$A$1:$A$1202,0)+1),TRUE):INDIRECT("[reservoir.csv]reservoir!XFD"&amp;(MATCH("reservoir_"&amp;E1&amp;"_"&amp;C52&amp;"_"&amp;B52&amp;"_"&amp;D52&amp;"_"&amp;A52&amp;"*",[1]reservoir!$A$1:$A$1202,0)+1),TRUE))</f>
        <v>#N/A</v>
      </c>
      <c r="F52" t="e">
        <f ca="1">CONFIDENCE( 0.05, STDEV(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), COUNT( INDIRECT("[reservoir.csv]reservoir!B"&amp;(MATCH("reservoir_"&amp;E7&amp;"_"&amp;C52&amp;"_"&amp;B52&amp;"_"&amp;D52&amp;"_"&amp;A52&amp;"*",[1]reservoir!$A$1:$A$1202,0)+1),TRUE):INDIRECT("[reservoir.csv]reservoir!XFD"&amp;(MATCH("reservoir_"&amp;E7&amp;"_"&amp;C52&amp;"_"&amp;B52&amp;"_"&amp;D52&amp;"_"&amp;A52&amp;"*",[1]reservoir!$A$1:$A$1202,0)+1),TRUE)  ) )</f>
        <v>#N/A</v>
      </c>
      <c r="G52" t="e">
        <f ca="1">AVERAGE(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)</f>
        <v>#N/A</v>
      </c>
      <c r="H52" t="e">
        <f ca="1">CONFIDENCE( 0.05, STDEV(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), COUNT( INDIRECT("[reservoir.csv]reservoir!B"&amp;(MATCH("reservoir_"&amp;$G$1&amp;"_"&amp;C52&amp;"_"&amp;B52&amp;"_"&amp;D52&amp;"_"&amp;A52&amp;"*",[1]reservoir!$A$1:$A$1202,0)+1),TRUE):INDIRECT("[reservoir.csv]reservoir!XFD"&amp;(MATCH("reservoir_"&amp;$G$1&amp;"_"&amp;C52&amp;"_"&amp;B52&amp;"_"&amp;D52&amp;"_"&amp;A52&amp;"*",[1]reservoir!$A$1:$A$1202,0)+1),TRUE)  ) )</f>
        <v>#N/A</v>
      </c>
      <c r="I52" t="e">
        <f ca="1">AVERAGE(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)</f>
        <v>#N/A</v>
      </c>
      <c r="J52" t="e">
        <f ca="1">CONFIDENCE( 0.05, STDEV(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), COUNT( INDIRECT("[reservoir.csv]reservoir!B"&amp;(MATCH("reservoir_"&amp;$I$1&amp;"_"&amp;C52&amp;"_"&amp;B52&amp;"_"&amp;D52&amp;"_"&amp;A52&amp;"*",[1]reservoir!$A$1:$A$1202,0)+1),TRUE):INDIRECT("[reservoir.csv]reservoir!XFD"&amp;(MATCH("reservoir_"&amp;$I$1&amp;"_"&amp;C52&amp;"_"&amp;B52&amp;"_"&amp;D52&amp;"_"&amp;A52&amp;"*",[1]reservoir!$A$1:$A$1202,0)+1),TRUE)  ) )</f>
        <v>#N/A</v>
      </c>
      <c r="K52" t="e">
        <f ca="1">AVERAGE(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)</f>
        <v>#N/A</v>
      </c>
      <c r="L52" t="e">
        <f ca="1">CONFIDENCE( 0.05, STDEV(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), COUNT( INDIRECT("[reservoir.csv]reservoir!B"&amp;(MATCH("reservoir_"&amp;$K$1&amp;"_"&amp;C52&amp;"_"&amp;B52&amp;"_"&amp;D52&amp;"_"&amp;A52&amp;"*",[1]reservoir!$A$1:$A$1202,0)+1),TRUE):INDIRECT("[reservoir.csv]reservoir!XFD"&amp;(MATCH("reservoir_"&amp;$K$1&amp;"_"&amp;C52&amp;"_"&amp;B52&amp;"_"&amp;D52&amp;"_"&amp;A52&amp;"*",[1]reservoir!$A$1:$A$1202,0)+1),TRUE)  ) )</f>
        <v>#N/A</v>
      </c>
      <c r="M52" t="e">
        <f ca="1">AVERAGE(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)</f>
        <v>#N/A</v>
      </c>
      <c r="N52" t="e">
        <f ca="1">CONFIDENCE( 0.05, STDEV(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), COUNT( INDIRECT("[reservoir.csv]reservoir!B"&amp;(MATCH("reservoir_"&amp;$M$1&amp;"_"&amp;C52&amp;"_"&amp;B52&amp;"_"&amp;D52&amp;"_"&amp;A52&amp;"*",[1]reservoir!$A$1:$A$1202,0)+1),TRUE):INDIRECT("[reservoir.csv]reservoir!XFD"&amp;(MATCH("reservoir_"&amp;$M$1&amp;"_"&amp;C52&amp;"_"&amp;B52&amp;"_"&amp;D52&amp;"_"&amp;A52&amp;"*",[1]reservoir!$A$1:$A$1202,0)+1),TRUE)  ) )</f>
        <v>#N/A</v>
      </c>
    </row>
    <row r="53" spans="1:14" x14ac:dyDescent="0.25">
      <c r="A53" t="s">
        <v>0</v>
      </c>
      <c r="B53">
        <v>2</v>
      </c>
      <c r="C53">
        <v>0.5</v>
      </c>
      <c r="D53">
        <v>30</v>
      </c>
      <c r="E53" t="e">
        <f ca="1">AVERAGE(INDIRECT("[reservoir.csv]reservoir!B"&amp;(MATCH("reservoir_"&amp;E1&amp;"_"&amp;C53&amp;"_"&amp;B53&amp;"_"&amp;D53&amp;"_"&amp;A53&amp;"*",[1]reservoir!$A$1:$A$1202,0)+1),TRUE):INDIRECT("[reservoir.csv]reservoir!XFD"&amp;(MATCH("reservoir_"&amp;E1&amp;"_"&amp;C53&amp;"_"&amp;B53&amp;"_"&amp;D53&amp;"_"&amp;A53&amp;"*",[1]reservoir!$A$1:$A$1202,0)+1),TRUE))</f>
        <v>#N/A</v>
      </c>
      <c r="F53" t="e">
        <f ca="1">CONFIDENCE( 0.05, STDEV(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), COUNT( INDIRECT("[reservoir.csv]reservoir!B"&amp;(MATCH("reservoir_"&amp;#REF!&amp;"_"&amp;C53&amp;"_"&amp;B53&amp;"_"&amp;D53&amp;"_"&amp;A53&amp;"*",[1]reservoir!$A$1:$A$1202,0)+1),TRUE):INDIRECT("[reservoir.csv]reservoir!XFD"&amp;(MATCH("reservoir_"&amp;#REF!&amp;"_"&amp;C53&amp;"_"&amp;B53&amp;"_"&amp;D53&amp;"_"&amp;A53&amp;"*",[1]reservoir!$A$1:$A$1202,0)+1),TRUE)  ) )</f>
        <v>#REF!</v>
      </c>
      <c r="G53" t="e">
        <f ca="1">AVERAGE(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)</f>
        <v>#N/A</v>
      </c>
      <c r="H53" t="e">
        <f ca="1">CONFIDENCE( 0.05, STDEV(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), COUNT( INDIRECT("[reservoir.csv]reservoir!B"&amp;(MATCH("reservoir_"&amp;$G$1&amp;"_"&amp;C53&amp;"_"&amp;B53&amp;"_"&amp;D53&amp;"_"&amp;A53&amp;"*",[1]reservoir!$A$1:$A$1202,0)+1),TRUE):INDIRECT("[reservoir.csv]reservoir!XFD"&amp;(MATCH("reservoir_"&amp;$G$1&amp;"_"&amp;C53&amp;"_"&amp;B53&amp;"_"&amp;D53&amp;"_"&amp;A53&amp;"*",[1]reservoir!$A$1:$A$1202,0)+1),TRUE)  ) )</f>
        <v>#N/A</v>
      </c>
      <c r="I53" t="e">
        <f ca="1">AVERAGE(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)</f>
        <v>#N/A</v>
      </c>
      <c r="J53" t="e">
        <f ca="1">CONFIDENCE( 0.05, STDEV(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), COUNT( INDIRECT("[reservoir.csv]reservoir!B"&amp;(MATCH("reservoir_"&amp;$I$1&amp;"_"&amp;C53&amp;"_"&amp;B53&amp;"_"&amp;D53&amp;"_"&amp;A53&amp;"*",[1]reservoir!$A$1:$A$1202,0)+1),TRUE):INDIRECT("[reservoir.csv]reservoir!XFD"&amp;(MATCH("reservoir_"&amp;$I$1&amp;"_"&amp;C53&amp;"_"&amp;B53&amp;"_"&amp;D53&amp;"_"&amp;A53&amp;"*",[1]reservoir!$A$1:$A$1202,0)+1),TRUE)  ) )</f>
        <v>#N/A</v>
      </c>
      <c r="K53" t="e">
        <f ca="1">AVERAGE(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)</f>
        <v>#N/A</v>
      </c>
      <c r="L53" t="e">
        <f ca="1">CONFIDENCE( 0.05, STDEV(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), COUNT( INDIRECT("[reservoir.csv]reservoir!B"&amp;(MATCH("reservoir_"&amp;$K$1&amp;"_"&amp;C53&amp;"_"&amp;B53&amp;"_"&amp;D53&amp;"_"&amp;A53&amp;"*",[1]reservoir!$A$1:$A$1202,0)+1),TRUE):INDIRECT("[reservoir.csv]reservoir!XFD"&amp;(MATCH("reservoir_"&amp;$K$1&amp;"_"&amp;C53&amp;"_"&amp;B53&amp;"_"&amp;D53&amp;"_"&amp;A53&amp;"*",[1]reservoir!$A$1:$A$1202,0)+1),TRUE)  ) )</f>
        <v>#N/A</v>
      </c>
      <c r="M53" t="e">
        <f ca="1">AVERAGE(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)</f>
        <v>#N/A</v>
      </c>
      <c r="N53" t="e">
        <f ca="1">CONFIDENCE( 0.05, STDEV(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), COUNT( INDIRECT("[reservoir.csv]reservoir!B"&amp;(MATCH("reservoir_"&amp;$M$1&amp;"_"&amp;C53&amp;"_"&amp;B53&amp;"_"&amp;D53&amp;"_"&amp;A53&amp;"*",[1]reservoir!$A$1:$A$1202,0)+1),TRUE):INDIRECT("[reservoir.csv]reservoir!XFD"&amp;(MATCH("reservoir_"&amp;$M$1&amp;"_"&amp;C53&amp;"_"&amp;B53&amp;"_"&amp;D53&amp;"_"&amp;A53&amp;"*",[1]reservoir!$A$1:$A$1202,0)+1),TRUE)  ) )</f>
        <v>#N/A</v>
      </c>
    </row>
    <row r="54" spans="1:14" x14ac:dyDescent="0.25">
      <c r="A54" t="s">
        <v>0</v>
      </c>
      <c r="B54">
        <v>5</v>
      </c>
      <c r="C54">
        <v>0.5</v>
      </c>
      <c r="D54">
        <v>30</v>
      </c>
      <c r="E54" t="e">
        <f ca="1">AVERAGE(INDIRECT("[reservoir.csv]reservoir!B"&amp;(MATCH("reservoir_"&amp;E1&amp;"_"&amp;C54&amp;"_"&amp;B54&amp;"_"&amp;D54&amp;"_"&amp;A54&amp;"*",[1]reservoir!$A$1:$A$1202,0)+1),TRUE):INDIRECT("[reservoir.csv]reservoir!XFD"&amp;(MATCH("reservoir_"&amp;E1&amp;"_"&amp;C54&amp;"_"&amp;B54&amp;"_"&amp;D54&amp;"_"&amp;A54&amp;"*",[1]reservoir!$A$1:$A$1202,0)+1),TRUE))</f>
        <v>#N/A</v>
      </c>
      <c r="F54" t="e">
        <f ca="1">CONFIDENCE( 0.05, STDEV(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), COUNT( INDIRECT("[reservoir.csv]reservoir!B"&amp;(MATCH("reservoir_"&amp;E14&amp;"_"&amp;C54&amp;"_"&amp;B54&amp;"_"&amp;D54&amp;"_"&amp;A54&amp;"*",[1]reservoir!$A$1:$A$1202,0)+1),TRUE):INDIRECT("[reservoir.csv]reservoir!XFD"&amp;(MATCH("reservoir_"&amp;E14&amp;"_"&amp;C54&amp;"_"&amp;B54&amp;"_"&amp;D54&amp;"_"&amp;A54&amp;"*",[1]reservoir!$A$1:$A$1202,0)+1),TRUE)  ) )</f>
        <v>#N/A</v>
      </c>
      <c r="G54" t="e">
        <f ca="1">AVERAGE(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)</f>
        <v>#N/A</v>
      </c>
      <c r="H54" t="e">
        <f ca="1">CONFIDENCE( 0.05, STDEV(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), COUNT( INDIRECT("[reservoir.csv]reservoir!B"&amp;(MATCH("reservoir_"&amp;$G$1&amp;"_"&amp;C54&amp;"_"&amp;B54&amp;"_"&amp;D54&amp;"_"&amp;A54&amp;"*",[1]reservoir!$A$1:$A$1202,0)+1),TRUE):INDIRECT("[reservoir.csv]reservoir!XFD"&amp;(MATCH("reservoir_"&amp;$G$1&amp;"_"&amp;C54&amp;"_"&amp;B54&amp;"_"&amp;D54&amp;"_"&amp;A54&amp;"*",[1]reservoir!$A$1:$A$1202,0)+1),TRUE)  ) )</f>
        <v>#N/A</v>
      </c>
      <c r="I54" t="e">
        <f ca="1">AVERAGE(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)</f>
        <v>#N/A</v>
      </c>
      <c r="J54" t="e">
        <f ca="1">CONFIDENCE( 0.05, STDEV(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), COUNT( INDIRECT("[reservoir.csv]reservoir!B"&amp;(MATCH("reservoir_"&amp;$I$1&amp;"_"&amp;C54&amp;"_"&amp;B54&amp;"_"&amp;D54&amp;"_"&amp;A54&amp;"*",[1]reservoir!$A$1:$A$1202,0)+1),TRUE):INDIRECT("[reservoir.csv]reservoir!XFD"&amp;(MATCH("reservoir_"&amp;$I$1&amp;"_"&amp;C54&amp;"_"&amp;B54&amp;"_"&amp;D54&amp;"_"&amp;A54&amp;"*",[1]reservoir!$A$1:$A$1202,0)+1),TRUE)  ) )</f>
        <v>#N/A</v>
      </c>
      <c r="K54" t="e">
        <f ca="1">AVERAGE(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)</f>
        <v>#N/A</v>
      </c>
      <c r="L54" t="e">
        <f ca="1">CONFIDENCE( 0.05, STDEV(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), COUNT( INDIRECT("[reservoir.csv]reservoir!B"&amp;(MATCH("reservoir_"&amp;$K$1&amp;"_"&amp;C54&amp;"_"&amp;B54&amp;"_"&amp;D54&amp;"_"&amp;A54&amp;"*",[1]reservoir!$A$1:$A$1202,0)+1),TRUE):INDIRECT("[reservoir.csv]reservoir!XFD"&amp;(MATCH("reservoir_"&amp;$K$1&amp;"_"&amp;C54&amp;"_"&amp;B54&amp;"_"&amp;D54&amp;"_"&amp;A54&amp;"*",[1]reservoir!$A$1:$A$1202,0)+1),TRUE)  ) )</f>
        <v>#N/A</v>
      </c>
      <c r="M54" t="e">
        <f ca="1">AVERAGE(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)</f>
        <v>#N/A</v>
      </c>
      <c r="N54" t="e">
        <f ca="1">CONFIDENCE( 0.05, STDEV(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), COUNT( INDIRECT("[reservoir.csv]reservoir!B"&amp;(MATCH("reservoir_"&amp;$M$1&amp;"_"&amp;C54&amp;"_"&amp;B54&amp;"_"&amp;D54&amp;"_"&amp;A54&amp;"*",[1]reservoir!$A$1:$A$1202,0)+1),TRUE):INDIRECT("[reservoir.csv]reservoir!XFD"&amp;(MATCH("reservoir_"&amp;$M$1&amp;"_"&amp;C54&amp;"_"&amp;B54&amp;"_"&amp;D54&amp;"_"&amp;A54&amp;"*",[1]reservoir!$A$1:$A$1202,0)+1),TRUE)  ) )</f>
        <v>#N/A</v>
      </c>
    </row>
    <row r="55" spans="1:14" x14ac:dyDescent="0.25">
      <c r="A55" t="s">
        <v>0</v>
      </c>
      <c r="B55">
        <v>10</v>
      </c>
      <c r="C55">
        <v>0.5</v>
      </c>
      <c r="D55">
        <v>30</v>
      </c>
      <c r="E55" t="e">
        <f ca="1">AVERAGE(INDIRECT("[reservoir.csv]reservoir!B"&amp;(MATCH("reservoir_"&amp;E1&amp;"_"&amp;C55&amp;"_"&amp;B55&amp;"_"&amp;D55&amp;"_"&amp;A55&amp;"*",[1]reservoir!$A$1:$A$1202,0)+1),TRUE):INDIRECT("[reservoir.csv]reservoir!XFD"&amp;(MATCH("reservoir_"&amp;E1&amp;"_"&amp;C55&amp;"_"&amp;B55&amp;"_"&amp;D55&amp;"_"&amp;A55&amp;"*",[1]reservoir!$A$1:$A$1202,0)+1),TRUE))</f>
        <v>#N/A</v>
      </c>
      <c r="F55" t="e">
        <f ca="1">CONFIDENCE( 0.05, STDEV(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), COUNT( INDIRECT("[reservoir.csv]reservoir!B"&amp;(MATCH("reservoir_"&amp;E15&amp;"_"&amp;C55&amp;"_"&amp;B55&amp;"_"&amp;D55&amp;"_"&amp;A55&amp;"*",[1]reservoir!$A$1:$A$1202,0)+1),TRUE):INDIRECT("[reservoir.csv]reservoir!XFD"&amp;(MATCH("reservoir_"&amp;E15&amp;"_"&amp;C55&amp;"_"&amp;B55&amp;"_"&amp;D55&amp;"_"&amp;A55&amp;"*",[1]reservoir!$A$1:$A$1202,0)+1),TRUE)  ) )</f>
        <v>#N/A</v>
      </c>
      <c r="G55" t="e">
        <f ca="1">AVERAGE(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)</f>
        <v>#N/A</v>
      </c>
      <c r="H55" t="e">
        <f ca="1">CONFIDENCE( 0.05, STDEV(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), COUNT( INDIRECT("[reservoir.csv]reservoir!B"&amp;(MATCH("reservoir_"&amp;$G$1&amp;"_"&amp;C55&amp;"_"&amp;B55&amp;"_"&amp;D55&amp;"_"&amp;A55&amp;"*",[1]reservoir!$A$1:$A$1202,0)+1),TRUE):INDIRECT("[reservoir.csv]reservoir!XFD"&amp;(MATCH("reservoir_"&amp;$G$1&amp;"_"&amp;C55&amp;"_"&amp;B55&amp;"_"&amp;D55&amp;"_"&amp;A55&amp;"*",[1]reservoir!$A$1:$A$1202,0)+1),TRUE)  ) )</f>
        <v>#N/A</v>
      </c>
      <c r="I55" t="e">
        <f ca="1">AVERAGE(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)</f>
        <v>#N/A</v>
      </c>
      <c r="J55" t="e">
        <f ca="1">CONFIDENCE( 0.05, STDEV(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), COUNT( INDIRECT("[reservoir.csv]reservoir!B"&amp;(MATCH("reservoir_"&amp;$I$1&amp;"_"&amp;C55&amp;"_"&amp;B55&amp;"_"&amp;D55&amp;"_"&amp;A55&amp;"*",[1]reservoir!$A$1:$A$1202,0)+1),TRUE):INDIRECT("[reservoir.csv]reservoir!XFD"&amp;(MATCH("reservoir_"&amp;$I$1&amp;"_"&amp;C55&amp;"_"&amp;B55&amp;"_"&amp;D55&amp;"_"&amp;A55&amp;"*",[1]reservoir!$A$1:$A$1202,0)+1),TRUE)  ) )</f>
        <v>#N/A</v>
      </c>
      <c r="K55" t="e">
        <f ca="1">AVERAGE(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)</f>
        <v>#N/A</v>
      </c>
      <c r="L55" t="e">
        <f ca="1">CONFIDENCE( 0.05, STDEV(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), COUNT( INDIRECT("[reservoir.csv]reservoir!B"&amp;(MATCH("reservoir_"&amp;$K$1&amp;"_"&amp;C55&amp;"_"&amp;B55&amp;"_"&amp;D55&amp;"_"&amp;A55&amp;"*",[1]reservoir!$A$1:$A$1202,0)+1),TRUE):INDIRECT("[reservoir.csv]reservoir!XFD"&amp;(MATCH("reservoir_"&amp;$K$1&amp;"_"&amp;C55&amp;"_"&amp;B55&amp;"_"&amp;D55&amp;"_"&amp;A55&amp;"*",[1]reservoir!$A$1:$A$1202,0)+1),TRUE)  ) )</f>
        <v>#N/A</v>
      </c>
      <c r="M55" t="e">
        <f ca="1">AVERAGE(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)</f>
        <v>#N/A</v>
      </c>
      <c r="N55" t="e">
        <f ca="1">CONFIDENCE( 0.05, STDEV(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), COUNT( INDIRECT("[reservoir.csv]reservoir!B"&amp;(MATCH("reservoir_"&amp;$M$1&amp;"_"&amp;C55&amp;"_"&amp;B55&amp;"_"&amp;D55&amp;"_"&amp;A55&amp;"*",[1]reservoir!$A$1:$A$1202,0)+1),TRUE):INDIRECT("[reservoir.csv]reservoir!XFD"&amp;(MATCH("reservoir_"&amp;$M$1&amp;"_"&amp;C55&amp;"_"&amp;B55&amp;"_"&amp;D55&amp;"_"&amp;A55&amp;"*",[1]reservoir!$A$1:$A$1202,0)+1),TRUE)  ) )</f>
        <v>#N/A</v>
      </c>
    </row>
    <row r="56" spans="1:14" x14ac:dyDescent="0.25">
      <c r="A56" t="s">
        <v>0</v>
      </c>
      <c r="B56">
        <v>2</v>
      </c>
      <c r="C56">
        <v>1</v>
      </c>
      <c r="D56">
        <v>30</v>
      </c>
      <c r="E56" t="e">
        <f ca="1">AVERAGE(INDIRECT("[reservoir.csv]reservoir!B"&amp;(MATCH("reservoir_"&amp;E1&amp;"_"&amp;C56&amp;"_"&amp;B56&amp;"_"&amp;D56&amp;"_"&amp;A56&amp;"*",[1]reservoir!$A$1:$A$1202,0)+1),TRUE):INDIRECT("[reservoir.csv]reservoir!XFD"&amp;(MATCH("reservoir_"&amp;E1&amp;"_"&amp;C56&amp;"_"&amp;B56&amp;"_"&amp;D56&amp;"_"&amp;A56&amp;"*",[1]reservoir!$A$1:$A$1202,0)+1),TRUE))</f>
        <v>#N/A</v>
      </c>
      <c r="F56" t="e">
        <f ca="1">CONFIDENCE( 0.05, STDEV(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), COUNT( INDIRECT("[reservoir.csv]reservoir!B"&amp;(MATCH("reservoir_"&amp;$E$1&amp;"_"&amp;C56&amp;"_"&amp;B56&amp;"_"&amp;D56&amp;"_"&amp;A56&amp;"*",[1]reservoir!$A$1:$A$1202,0)+1),TRUE):INDIRECT("[reservoir.csv]reservoir!XFD"&amp;(MATCH("reservoir_"&amp;$E$1&amp;"_"&amp;C56&amp;"_"&amp;B56&amp;"_"&amp;D56&amp;"_"&amp;A56&amp;"*",[1]reservoir!$A$1:$A$1202,0)+1),TRUE)  ) )</f>
        <v>#N/A</v>
      </c>
      <c r="G56" t="e">
        <f ca="1">AVERAGE(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)</f>
        <v>#N/A</v>
      </c>
      <c r="H56" t="e">
        <f ca="1">CONFIDENCE( 0.05, STDEV(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), COUNT( INDIRECT("[reservoir.csv]reservoir!B"&amp;(MATCH("reservoir_"&amp;$G$1&amp;"_"&amp;C56&amp;"_"&amp;B56&amp;"_"&amp;D56&amp;"_"&amp;A56&amp;"*",[1]reservoir!$A$1:$A$1202,0)+1),TRUE):INDIRECT("[reservoir.csv]reservoir!XFD"&amp;(MATCH("reservoir_"&amp;$G$1&amp;"_"&amp;C56&amp;"_"&amp;B56&amp;"_"&amp;D56&amp;"_"&amp;A56&amp;"*",[1]reservoir!$A$1:$A$1202,0)+1),TRUE)  ) )</f>
        <v>#N/A</v>
      </c>
      <c r="I56" t="e">
        <f ca="1">AVERAGE(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)</f>
        <v>#N/A</v>
      </c>
      <c r="J56" t="e">
        <f ca="1">CONFIDENCE( 0.05, STDEV(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), COUNT( INDIRECT("[reservoir.csv]reservoir!B"&amp;(MATCH("reservoir_"&amp;$I$1&amp;"_"&amp;C56&amp;"_"&amp;B56&amp;"_"&amp;D56&amp;"_"&amp;A56&amp;"*",[1]reservoir!$A$1:$A$1202,0)+1),TRUE):INDIRECT("[reservoir.csv]reservoir!XFD"&amp;(MATCH("reservoir_"&amp;$I$1&amp;"_"&amp;C56&amp;"_"&amp;B56&amp;"_"&amp;D56&amp;"_"&amp;A56&amp;"*",[1]reservoir!$A$1:$A$1202,0)+1),TRUE)  ) )</f>
        <v>#N/A</v>
      </c>
      <c r="K56" t="e">
        <f ca="1">AVERAGE(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)</f>
        <v>#N/A</v>
      </c>
      <c r="L56" t="e">
        <f ca="1">CONFIDENCE( 0.05, STDEV(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), COUNT( INDIRECT("[reservoir.csv]reservoir!B"&amp;(MATCH("reservoir_"&amp;$K$1&amp;"_"&amp;C56&amp;"_"&amp;B56&amp;"_"&amp;D56&amp;"_"&amp;A56&amp;"*",[1]reservoir!$A$1:$A$1202,0)+1),TRUE):INDIRECT("[reservoir.csv]reservoir!XFD"&amp;(MATCH("reservoir_"&amp;$K$1&amp;"_"&amp;C56&amp;"_"&amp;B56&amp;"_"&amp;D56&amp;"_"&amp;A56&amp;"*",[1]reservoir!$A$1:$A$1202,0)+1),TRUE)  ) )</f>
        <v>#N/A</v>
      </c>
      <c r="M56" t="e">
        <f ca="1">AVERAGE(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)</f>
        <v>#N/A</v>
      </c>
      <c r="N56" t="e">
        <f ca="1">CONFIDENCE( 0.05, STDEV(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), COUNT( INDIRECT("[reservoir.csv]reservoir!B"&amp;(MATCH("reservoir_"&amp;$M$1&amp;"_"&amp;C56&amp;"_"&amp;B56&amp;"_"&amp;D56&amp;"_"&amp;A56&amp;"*",[1]reservoir!$A$1:$A$1202,0)+1),TRUE):INDIRECT("[reservoir.csv]reservoir!XFD"&amp;(MATCH("reservoir_"&amp;$M$1&amp;"_"&amp;C56&amp;"_"&amp;B56&amp;"_"&amp;D56&amp;"_"&amp;A56&amp;"*",[1]reservoir!$A$1:$A$1202,0)+1),TRUE)  ) )</f>
        <v>#N/A</v>
      </c>
    </row>
    <row r="57" spans="1:14" x14ac:dyDescent="0.25">
      <c r="A57" t="s">
        <v>0</v>
      </c>
      <c r="B57">
        <v>5</v>
      </c>
      <c r="C57">
        <v>1</v>
      </c>
      <c r="D57">
        <v>30</v>
      </c>
      <c r="E57" t="e">
        <f ca="1">AVERAGE(INDIRECT("[reservoir.csv]reservoir!B"&amp;(MATCH("reservoir_"&amp;E1&amp;"_"&amp;C57&amp;"_"&amp;B57&amp;"_"&amp;D57&amp;"_"&amp;A57&amp;"*",[1]reservoir!$A$1:$A$1202,0)+1),TRUE):INDIRECT("[reservoir.csv]reservoir!XFD"&amp;(MATCH("reservoir_"&amp;E1&amp;"_"&amp;C57&amp;"_"&amp;B57&amp;"_"&amp;D57&amp;"_"&amp;A57&amp;"*",[1]reservoir!$A$1:$A$1202,0)+1),TRUE))</f>
        <v>#N/A</v>
      </c>
      <c r="F57" t="e">
        <f ca="1">CONFIDENCE( 0.05, STDEV(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), COUNT( INDIRECT("[reservoir.csv]reservoir!B"&amp;(MATCH("reservoir_"&amp;$E$1&amp;"_"&amp;C57&amp;"_"&amp;B57&amp;"_"&amp;D57&amp;"_"&amp;A57&amp;"*",[1]reservoir!$A$1:$A$1202,0)+1),TRUE):INDIRECT("[reservoir.csv]reservoir!XFD"&amp;(MATCH("reservoir_"&amp;$E$1&amp;"_"&amp;C57&amp;"_"&amp;B57&amp;"_"&amp;D57&amp;"_"&amp;A57&amp;"*",[1]reservoir!$A$1:$A$1202,0)+1),TRUE)  ) )</f>
        <v>#N/A</v>
      </c>
      <c r="G57" t="e">
        <f ca="1">AVERAGE(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)</f>
        <v>#N/A</v>
      </c>
      <c r="H57" t="e">
        <f ca="1">CONFIDENCE( 0.05, STDEV(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), COUNT( INDIRECT("[reservoir.csv]reservoir!B"&amp;(MATCH("reservoir_"&amp;$G$1&amp;"_"&amp;C57&amp;"_"&amp;B57&amp;"_"&amp;D57&amp;"_"&amp;A57&amp;"*",[1]reservoir!$A$1:$A$1202,0)+1),TRUE):INDIRECT("[reservoir.csv]reservoir!XFD"&amp;(MATCH("reservoir_"&amp;$G$1&amp;"_"&amp;C57&amp;"_"&amp;B57&amp;"_"&amp;D57&amp;"_"&amp;A57&amp;"*",[1]reservoir!$A$1:$A$1202,0)+1),TRUE)  ) )</f>
        <v>#N/A</v>
      </c>
      <c r="I57" t="e">
        <f ca="1">AVERAGE(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)</f>
        <v>#N/A</v>
      </c>
      <c r="J57" t="e">
        <f ca="1">CONFIDENCE( 0.05, STDEV(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), COUNT( INDIRECT("[reservoir.csv]reservoir!B"&amp;(MATCH("reservoir_"&amp;$I$1&amp;"_"&amp;C57&amp;"_"&amp;B57&amp;"_"&amp;D57&amp;"_"&amp;A57&amp;"*",[1]reservoir!$A$1:$A$1202,0)+1),TRUE):INDIRECT("[reservoir.csv]reservoir!XFD"&amp;(MATCH("reservoir_"&amp;$I$1&amp;"_"&amp;C57&amp;"_"&amp;B57&amp;"_"&amp;D57&amp;"_"&amp;A57&amp;"*",[1]reservoir!$A$1:$A$1202,0)+1),TRUE)  ) )</f>
        <v>#N/A</v>
      </c>
      <c r="K57" t="e">
        <f ca="1">AVERAGE(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)</f>
        <v>#N/A</v>
      </c>
      <c r="L57" t="e">
        <f ca="1">CONFIDENCE( 0.05, STDEV(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), COUNT( INDIRECT("[reservoir.csv]reservoir!B"&amp;(MATCH("reservoir_"&amp;$K$1&amp;"_"&amp;C57&amp;"_"&amp;B57&amp;"_"&amp;D57&amp;"_"&amp;A57&amp;"*",[1]reservoir!$A$1:$A$1202,0)+1),TRUE):INDIRECT("[reservoir.csv]reservoir!XFD"&amp;(MATCH("reservoir_"&amp;$K$1&amp;"_"&amp;C57&amp;"_"&amp;B57&amp;"_"&amp;D57&amp;"_"&amp;A57&amp;"*",[1]reservoir!$A$1:$A$1202,0)+1),TRUE)  ) )</f>
        <v>#N/A</v>
      </c>
      <c r="M57" t="e">
        <f ca="1">AVERAGE(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)</f>
        <v>#N/A</v>
      </c>
      <c r="N57" t="e">
        <f ca="1">CONFIDENCE( 0.05, STDEV(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), COUNT( INDIRECT("[reservoir.csv]reservoir!B"&amp;(MATCH("reservoir_"&amp;$M$1&amp;"_"&amp;C57&amp;"_"&amp;B57&amp;"_"&amp;D57&amp;"_"&amp;A57&amp;"*",[1]reservoir!$A$1:$A$1202,0)+1),TRUE):INDIRECT("[reservoir.csv]reservoir!XFD"&amp;(MATCH("reservoir_"&amp;$M$1&amp;"_"&amp;C57&amp;"_"&amp;B57&amp;"_"&amp;D57&amp;"_"&amp;A57&amp;"*",[1]reservoir!$A$1:$A$1202,0)+1),TRUE)  ) )</f>
        <v>#N/A</v>
      </c>
    </row>
    <row r="58" spans="1:14" x14ac:dyDescent="0.25">
      <c r="A58" t="s">
        <v>0</v>
      </c>
      <c r="B58">
        <v>10</v>
      </c>
      <c r="C58">
        <v>1</v>
      </c>
      <c r="D58">
        <v>30</v>
      </c>
      <c r="E58" t="e">
        <f ca="1">AVERAGE(INDIRECT("[reservoir.csv]reservoir!B"&amp;(MATCH("reservoir_"&amp;E1&amp;"_"&amp;C58&amp;"_"&amp;B58&amp;"_"&amp;D58&amp;"_"&amp;A58&amp;"*",[1]reservoir!$A$1:$A$1202,0)+1),TRUE):INDIRECT("[reservoir.csv]reservoir!XFD"&amp;(MATCH("reservoir_"&amp;E1&amp;"_"&amp;C58&amp;"_"&amp;B58&amp;"_"&amp;D58&amp;"_"&amp;A58&amp;"*",[1]reservoir!$A$1:$A$1202,0)+1),TRUE))</f>
        <v>#N/A</v>
      </c>
      <c r="F58" t="e">
        <f ca="1">CONFIDENCE( 0.05, STDEV(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), COUNT( INDIRECT("[reservoir.csv]reservoir!B"&amp;(MATCH("reservoir_"&amp;$E$1&amp;"_"&amp;C58&amp;"_"&amp;B58&amp;"_"&amp;D58&amp;"_"&amp;A58&amp;"*",[1]reservoir!$A$1:$A$1202,0)+1),TRUE):INDIRECT("[reservoir.csv]reservoir!XFD"&amp;(MATCH("reservoir_"&amp;$E$1&amp;"_"&amp;C58&amp;"_"&amp;B58&amp;"_"&amp;D58&amp;"_"&amp;A58&amp;"*",[1]reservoir!$A$1:$A$1202,0)+1),TRUE)  ) )</f>
        <v>#N/A</v>
      </c>
      <c r="G58" t="e">
        <f ca="1">AVERAGE(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)</f>
        <v>#N/A</v>
      </c>
      <c r="H58" t="e">
        <f ca="1">CONFIDENCE( 0.05, STDEV(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), COUNT( INDIRECT("[reservoir.csv]reservoir!B"&amp;(MATCH("reservoir_"&amp;$G$1&amp;"_"&amp;C58&amp;"_"&amp;B58&amp;"_"&amp;D58&amp;"_"&amp;A58&amp;"*",[1]reservoir!$A$1:$A$1202,0)+1),TRUE):INDIRECT("[reservoir.csv]reservoir!XFD"&amp;(MATCH("reservoir_"&amp;$G$1&amp;"_"&amp;C58&amp;"_"&amp;B58&amp;"_"&amp;D58&amp;"_"&amp;A58&amp;"*",[1]reservoir!$A$1:$A$1202,0)+1),TRUE)  ) )</f>
        <v>#N/A</v>
      </c>
      <c r="I58" t="e">
        <f ca="1">AVERAGE(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)</f>
        <v>#N/A</v>
      </c>
      <c r="J58" t="e">
        <f ca="1">CONFIDENCE( 0.05, STDEV(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), COUNT( INDIRECT("[reservoir.csv]reservoir!B"&amp;(MATCH("reservoir_"&amp;$I$1&amp;"_"&amp;C58&amp;"_"&amp;B58&amp;"_"&amp;D58&amp;"_"&amp;A58&amp;"*",[1]reservoir!$A$1:$A$1202,0)+1),TRUE):INDIRECT("[reservoir.csv]reservoir!XFD"&amp;(MATCH("reservoir_"&amp;$I$1&amp;"_"&amp;C58&amp;"_"&amp;B58&amp;"_"&amp;D58&amp;"_"&amp;A58&amp;"*",[1]reservoir!$A$1:$A$1202,0)+1),TRUE)  ) )</f>
        <v>#N/A</v>
      </c>
      <c r="K58" t="e">
        <f ca="1">AVERAGE(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)</f>
        <v>#N/A</v>
      </c>
      <c r="L58" t="e">
        <f ca="1">CONFIDENCE( 0.05, STDEV(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), COUNT( INDIRECT("[reservoir.csv]reservoir!B"&amp;(MATCH("reservoir_"&amp;$K$1&amp;"_"&amp;C58&amp;"_"&amp;B58&amp;"_"&amp;D58&amp;"_"&amp;A58&amp;"*",[1]reservoir!$A$1:$A$1202,0)+1),TRUE):INDIRECT("[reservoir.csv]reservoir!XFD"&amp;(MATCH("reservoir_"&amp;$K$1&amp;"_"&amp;C58&amp;"_"&amp;B58&amp;"_"&amp;D58&amp;"_"&amp;A58&amp;"*",[1]reservoir!$A$1:$A$1202,0)+1),TRUE)  ) )</f>
        <v>#N/A</v>
      </c>
      <c r="M58" t="e">
        <f ca="1">AVERAGE(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)</f>
        <v>#N/A</v>
      </c>
      <c r="N58" t="e">
        <f ca="1">CONFIDENCE( 0.05, STDEV(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), COUNT( INDIRECT("[reservoir.csv]reservoir!B"&amp;(MATCH("reservoir_"&amp;$M$1&amp;"_"&amp;C58&amp;"_"&amp;B58&amp;"_"&amp;D58&amp;"_"&amp;A58&amp;"*",[1]reservoir!$A$1:$A$1202,0)+1),TRUE):INDIRECT("[reservoir.csv]reservoir!XFD"&amp;(MATCH("reservoir_"&amp;$M$1&amp;"_"&amp;C58&amp;"_"&amp;B58&amp;"_"&amp;D58&amp;"_"&amp;A58&amp;"*",[1]reservoir!$A$1:$A$1202,0)+1),TRUE)  ) )</f>
        <v>#N/A</v>
      </c>
    </row>
    <row r="59" spans="1:14" x14ac:dyDescent="0.25">
      <c r="A59" t="s">
        <v>0</v>
      </c>
      <c r="B59">
        <v>2</v>
      </c>
      <c r="C59">
        <v>2</v>
      </c>
      <c r="D59">
        <v>30</v>
      </c>
      <c r="E59" t="e">
        <f ca="1">AVERAGE(INDIRECT("[reservoir.csv]reservoir!B"&amp;(MATCH("reservoir_"&amp;E1&amp;"_"&amp;C59&amp;"_"&amp;B59&amp;"_"&amp;D59&amp;"_"&amp;A59&amp;"*",[1]reservoir!$A$1:$A$1202,0)+1),TRUE):INDIRECT("[reservoir.csv]reservoir!XFD"&amp;(MATCH("reservoir_"&amp;E1&amp;"_"&amp;C59&amp;"_"&amp;B59&amp;"_"&amp;D59&amp;"_"&amp;A59&amp;"*",[1]reservoir!$A$1:$A$1202,0)+1),TRUE))</f>
        <v>#N/A</v>
      </c>
      <c r="F59" t="e">
        <f ca="1">CONFIDENCE( 0.05, STDEV(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), COUNT( INDIRECT("[reservoir.csv]reservoir!B"&amp;(MATCH("reservoir_"&amp;$E$1&amp;"_"&amp;C59&amp;"_"&amp;B59&amp;"_"&amp;D59&amp;"_"&amp;A59&amp;"*",[1]reservoir!$A$1:$A$1202,0)+1),TRUE):INDIRECT("[reservoir.csv]reservoir!XFD"&amp;(MATCH("reservoir_"&amp;$E$1&amp;"_"&amp;C59&amp;"_"&amp;B59&amp;"_"&amp;D59&amp;"_"&amp;A59&amp;"*",[1]reservoir!$A$1:$A$1202,0)+1),TRUE)  ) )</f>
        <v>#N/A</v>
      </c>
      <c r="G59" t="e">
        <f ca="1">AVERAGE(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)</f>
        <v>#N/A</v>
      </c>
      <c r="H59" t="e">
        <f ca="1">CONFIDENCE( 0.05, STDEV(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), COUNT( INDIRECT("[reservoir.csv]reservoir!B"&amp;(MATCH("reservoir_"&amp;$G$1&amp;"_"&amp;C59&amp;"_"&amp;B59&amp;"_"&amp;D59&amp;"_"&amp;A59&amp;"*",[1]reservoir!$A$1:$A$1202,0)+1),TRUE):INDIRECT("[reservoir.csv]reservoir!XFD"&amp;(MATCH("reservoir_"&amp;$G$1&amp;"_"&amp;C59&amp;"_"&amp;B59&amp;"_"&amp;D59&amp;"_"&amp;A59&amp;"*",[1]reservoir!$A$1:$A$1202,0)+1),TRUE)  ) )</f>
        <v>#N/A</v>
      </c>
      <c r="I59" t="e">
        <f ca="1">AVERAGE(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)</f>
        <v>#N/A</v>
      </c>
      <c r="J59" t="e">
        <f ca="1">CONFIDENCE( 0.05, STDEV(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), COUNT( INDIRECT("[reservoir.csv]reservoir!B"&amp;(MATCH("reservoir_"&amp;$I$1&amp;"_"&amp;C59&amp;"_"&amp;B59&amp;"_"&amp;D59&amp;"_"&amp;A59&amp;"*",[1]reservoir!$A$1:$A$1202,0)+1),TRUE):INDIRECT("[reservoir.csv]reservoir!XFD"&amp;(MATCH("reservoir_"&amp;$I$1&amp;"_"&amp;C59&amp;"_"&amp;B59&amp;"_"&amp;D59&amp;"_"&amp;A59&amp;"*",[1]reservoir!$A$1:$A$1202,0)+1),TRUE)  ) )</f>
        <v>#N/A</v>
      </c>
      <c r="K59" t="e">
        <f ca="1">AVERAGE(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)</f>
        <v>#N/A</v>
      </c>
      <c r="L59" t="e">
        <f ca="1">CONFIDENCE( 0.05, STDEV(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), COUNT( INDIRECT("[reservoir.csv]reservoir!B"&amp;(MATCH("reservoir_"&amp;$K$1&amp;"_"&amp;C59&amp;"_"&amp;B59&amp;"_"&amp;D59&amp;"_"&amp;A59&amp;"*",[1]reservoir!$A$1:$A$1202,0)+1),TRUE):INDIRECT("[reservoir.csv]reservoir!XFD"&amp;(MATCH("reservoir_"&amp;$K$1&amp;"_"&amp;C59&amp;"_"&amp;B59&amp;"_"&amp;D59&amp;"_"&amp;A59&amp;"*",[1]reservoir!$A$1:$A$1202,0)+1),TRUE)  ) )</f>
        <v>#N/A</v>
      </c>
      <c r="M59" t="e">
        <f ca="1">AVERAGE(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)</f>
        <v>#N/A</v>
      </c>
      <c r="N59" t="e">
        <f ca="1">CONFIDENCE( 0.05, STDEV(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), COUNT( INDIRECT("[reservoir.csv]reservoir!B"&amp;(MATCH("reservoir_"&amp;$M$1&amp;"_"&amp;C59&amp;"_"&amp;B59&amp;"_"&amp;D59&amp;"_"&amp;A59&amp;"*",[1]reservoir!$A$1:$A$1202,0)+1),TRUE):INDIRECT("[reservoir.csv]reservoir!XFD"&amp;(MATCH("reservoir_"&amp;$M$1&amp;"_"&amp;C59&amp;"_"&amp;B59&amp;"_"&amp;D59&amp;"_"&amp;A59&amp;"*",[1]reservoir!$A$1:$A$1202,0)+1),TRUE)  ) )</f>
        <v>#N/A</v>
      </c>
    </row>
    <row r="60" spans="1:14" x14ac:dyDescent="0.25">
      <c r="A60" t="s">
        <v>0</v>
      </c>
      <c r="B60">
        <v>5</v>
      </c>
      <c r="C60">
        <v>2</v>
      </c>
      <c r="D60">
        <v>30</v>
      </c>
      <c r="E60" t="e">
        <f ca="1">AVERAGE(INDIRECT("[reservoir.csv]reservoir!B"&amp;(MATCH("reservoir_"&amp;E1&amp;"_"&amp;C60&amp;"_"&amp;B60&amp;"_"&amp;D60&amp;"_"&amp;A60&amp;"*",[1]reservoir!$A$1:$A$1202,0)+1),TRUE):INDIRECT("[reservoir.csv]reservoir!XFD"&amp;(MATCH("reservoir_"&amp;E1&amp;"_"&amp;C60&amp;"_"&amp;B60&amp;"_"&amp;D60&amp;"_"&amp;A60&amp;"*",[1]reservoir!$A$1:$A$1202,0)+1),TRUE))</f>
        <v>#N/A</v>
      </c>
      <c r="F60" t="e">
        <f ca="1">CONFIDENCE( 0.05, STDEV(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), COUNT( INDIRECT("[reservoir.csv]reservoir!B"&amp;(MATCH("reservoir_"&amp;$E$1&amp;"_"&amp;C60&amp;"_"&amp;B60&amp;"_"&amp;D60&amp;"_"&amp;A60&amp;"*",[1]reservoir!$A$1:$A$1202,0)+1),TRUE):INDIRECT("[reservoir.csv]reservoir!XFD"&amp;(MATCH("reservoir_"&amp;$E$1&amp;"_"&amp;C60&amp;"_"&amp;B60&amp;"_"&amp;D60&amp;"_"&amp;A60&amp;"*",[1]reservoir!$A$1:$A$1202,0)+1),TRUE)  ) )</f>
        <v>#N/A</v>
      </c>
      <c r="G60" t="e">
        <f ca="1">AVERAGE(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)</f>
        <v>#N/A</v>
      </c>
      <c r="H60" t="e">
        <f ca="1">CONFIDENCE( 0.05, STDEV(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), COUNT( INDIRECT("[reservoir.csv]reservoir!B"&amp;(MATCH("reservoir_"&amp;$G$1&amp;"_"&amp;C60&amp;"_"&amp;B60&amp;"_"&amp;D60&amp;"_"&amp;A60&amp;"*",[1]reservoir!$A$1:$A$1202,0)+1),TRUE):INDIRECT("[reservoir.csv]reservoir!XFD"&amp;(MATCH("reservoir_"&amp;$G$1&amp;"_"&amp;C60&amp;"_"&amp;B60&amp;"_"&amp;D60&amp;"_"&amp;A60&amp;"*",[1]reservoir!$A$1:$A$1202,0)+1),TRUE)  ) )</f>
        <v>#N/A</v>
      </c>
      <c r="I60" t="e">
        <f ca="1">AVERAGE(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)</f>
        <v>#N/A</v>
      </c>
      <c r="J60" t="e">
        <f ca="1">CONFIDENCE( 0.05, STDEV(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), COUNT( INDIRECT("[reservoir.csv]reservoir!B"&amp;(MATCH("reservoir_"&amp;$I$1&amp;"_"&amp;C60&amp;"_"&amp;B60&amp;"_"&amp;D60&amp;"_"&amp;A60&amp;"*",[1]reservoir!$A$1:$A$1202,0)+1),TRUE):INDIRECT("[reservoir.csv]reservoir!XFD"&amp;(MATCH("reservoir_"&amp;$I$1&amp;"_"&amp;C60&amp;"_"&amp;B60&amp;"_"&amp;D60&amp;"_"&amp;A60&amp;"*",[1]reservoir!$A$1:$A$1202,0)+1),TRUE)  ) )</f>
        <v>#N/A</v>
      </c>
      <c r="K60" t="e">
        <f ca="1">AVERAGE(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)</f>
        <v>#N/A</v>
      </c>
      <c r="L60" t="e">
        <f ca="1">CONFIDENCE( 0.05, STDEV(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), COUNT( INDIRECT("[reservoir.csv]reservoir!B"&amp;(MATCH("reservoir_"&amp;$K$1&amp;"_"&amp;C60&amp;"_"&amp;B60&amp;"_"&amp;D60&amp;"_"&amp;A60&amp;"*",[1]reservoir!$A$1:$A$1202,0)+1),TRUE):INDIRECT("[reservoir.csv]reservoir!XFD"&amp;(MATCH("reservoir_"&amp;$K$1&amp;"_"&amp;C60&amp;"_"&amp;B60&amp;"_"&amp;D60&amp;"_"&amp;A60&amp;"*",[1]reservoir!$A$1:$A$1202,0)+1),TRUE)  ) )</f>
        <v>#N/A</v>
      </c>
      <c r="M60" t="e">
        <f ca="1">AVERAGE(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)</f>
        <v>#N/A</v>
      </c>
      <c r="N60" t="e">
        <f ca="1">CONFIDENCE( 0.05, STDEV(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), COUNT( INDIRECT("[reservoir.csv]reservoir!B"&amp;(MATCH("reservoir_"&amp;$M$1&amp;"_"&amp;C60&amp;"_"&amp;B60&amp;"_"&amp;D60&amp;"_"&amp;A60&amp;"*",[1]reservoir!$A$1:$A$1202,0)+1),TRUE):INDIRECT("[reservoir.csv]reservoir!XFD"&amp;(MATCH("reservoir_"&amp;$M$1&amp;"_"&amp;C60&amp;"_"&amp;B60&amp;"_"&amp;D60&amp;"_"&amp;A60&amp;"*",[1]reservoir!$A$1:$A$1202,0)+1),TRUE)  ) )</f>
        <v>#N/A</v>
      </c>
    </row>
    <row r="61" spans="1:14" x14ac:dyDescent="0.25">
      <c r="A61" t="s">
        <v>0</v>
      </c>
      <c r="B61">
        <v>10</v>
      </c>
      <c r="C61">
        <v>2</v>
      </c>
      <c r="D61">
        <v>30</v>
      </c>
      <c r="E61" t="e">
        <f ca="1">AVERAGE(INDIRECT("[reservoir.csv]reservoir!B"&amp;(MATCH("reservoir_"&amp;E1&amp;"_"&amp;C61&amp;"_"&amp;B61&amp;"_"&amp;D61&amp;"_"&amp;A61&amp;"*",[1]reservoir!$A$1:$A$1202,0)+1),TRUE):INDIRECT("[reservoir.csv]reservoir!XFD"&amp;(MATCH("reservoir_"&amp;E1&amp;"_"&amp;C61&amp;"_"&amp;B61&amp;"_"&amp;D61&amp;"_"&amp;A61&amp;"*",[1]reservoir!$A$1:$A$1202,0)+1),TRUE))</f>
        <v>#N/A</v>
      </c>
      <c r="F61" t="e">
        <f ca="1">CONFIDENCE( 0.05, STDEV(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), COUNT( INDIRECT("[reservoir.csv]reservoir!B"&amp;(MATCH("reservoir_"&amp;$E$1&amp;"_"&amp;C61&amp;"_"&amp;B61&amp;"_"&amp;D61&amp;"_"&amp;A61&amp;"*",[1]reservoir!$A$1:$A$1202,0)+1),TRUE):INDIRECT("[reservoir.csv]reservoir!XFD"&amp;(MATCH("reservoir_"&amp;$E$1&amp;"_"&amp;C61&amp;"_"&amp;B61&amp;"_"&amp;D61&amp;"_"&amp;A61&amp;"*",[1]reservoir!$A$1:$A$1202,0)+1),TRUE)  ) )</f>
        <v>#N/A</v>
      </c>
      <c r="G61" t="e">
        <f ca="1">AVERAGE(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)</f>
        <v>#N/A</v>
      </c>
      <c r="H61" t="e">
        <f ca="1">CONFIDENCE( 0.05, STDEV(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), COUNT( INDIRECT("[reservoir.csv]reservoir!B"&amp;(MATCH("reservoir_"&amp;$G$1&amp;"_"&amp;C61&amp;"_"&amp;B61&amp;"_"&amp;D61&amp;"_"&amp;A61&amp;"*",[1]reservoir!$A$1:$A$1202,0)+1),TRUE):INDIRECT("[reservoir.csv]reservoir!XFD"&amp;(MATCH("reservoir_"&amp;$G$1&amp;"_"&amp;C61&amp;"_"&amp;B61&amp;"_"&amp;D61&amp;"_"&amp;A61&amp;"*",[1]reservoir!$A$1:$A$1202,0)+1),TRUE)  ) )</f>
        <v>#N/A</v>
      </c>
      <c r="I61" t="e">
        <f ca="1">AVERAGE(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)</f>
        <v>#N/A</v>
      </c>
      <c r="J61" t="e">
        <f ca="1">CONFIDENCE( 0.05, STDEV(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), COUNT( INDIRECT("[reservoir.csv]reservoir!B"&amp;(MATCH("reservoir_"&amp;$I$1&amp;"_"&amp;C61&amp;"_"&amp;B61&amp;"_"&amp;D61&amp;"_"&amp;A61&amp;"*",[1]reservoir!$A$1:$A$1202,0)+1),TRUE):INDIRECT("[reservoir.csv]reservoir!XFD"&amp;(MATCH("reservoir_"&amp;$I$1&amp;"_"&amp;C61&amp;"_"&amp;B61&amp;"_"&amp;D61&amp;"_"&amp;A61&amp;"*",[1]reservoir!$A$1:$A$1202,0)+1),TRUE)  ) )</f>
        <v>#N/A</v>
      </c>
      <c r="K61" t="e">
        <f ca="1">AVERAGE(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)</f>
        <v>#N/A</v>
      </c>
      <c r="L61" t="e">
        <f ca="1">CONFIDENCE( 0.05, STDEV(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), COUNT( INDIRECT("[reservoir.csv]reservoir!B"&amp;(MATCH("reservoir_"&amp;$K$1&amp;"_"&amp;C61&amp;"_"&amp;B61&amp;"_"&amp;D61&amp;"_"&amp;A61&amp;"*",[1]reservoir!$A$1:$A$1202,0)+1),TRUE):INDIRECT("[reservoir.csv]reservoir!XFD"&amp;(MATCH("reservoir_"&amp;$K$1&amp;"_"&amp;C61&amp;"_"&amp;B61&amp;"_"&amp;D61&amp;"_"&amp;A61&amp;"*",[1]reservoir!$A$1:$A$1202,0)+1),TRUE)  ) )</f>
        <v>#N/A</v>
      </c>
      <c r="M61" t="e">
        <f ca="1">AVERAGE(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)</f>
        <v>#N/A</v>
      </c>
      <c r="N61" t="e">
        <f ca="1">CONFIDENCE( 0.05, STDEV(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), COUNT( INDIRECT("[reservoir.csv]reservoir!B"&amp;(MATCH("reservoir_"&amp;$M$1&amp;"_"&amp;C61&amp;"_"&amp;B61&amp;"_"&amp;D61&amp;"_"&amp;A61&amp;"*",[1]reservoir!$A$1:$A$1202,0)+1),TRUE):INDIRECT("[reservoir.csv]reservoir!XFD"&amp;(MATCH("reservoir_"&amp;$M$1&amp;"_"&amp;C61&amp;"_"&amp;B61&amp;"_"&amp;D61&amp;"_"&amp;A61&amp;"*",[1]reservoir!$A$1:$A$1202,0)+1),TRUE)  ) )</f>
        <v>#N/A</v>
      </c>
    </row>
    <row r="63" spans="1:14" x14ac:dyDescent="0.25">
      <c r="A63" t="s">
        <v>17</v>
      </c>
    </row>
    <row r="64" spans="1:14" x14ac:dyDescent="0.25">
      <c r="A64" t="s">
        <v>14</v>
      </c>
      <c r="B64">
        <v>2</v>
      </c>
      <c r="C64">
        <v>0.25</v>
      </c>
      <c r="D64">
        <v>1</v>
      </c>
      <c r="E64" t="e">
        <f ca="1">AVERAGE(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)</f>
        <v>#N/A</v>
      </c>
      <c r="F64" t="e">
        <f ca="1">CONFIDENCE( 0.05, STDEV(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), COUNT( INDIRECT("[reservoir.csv]reservoir!B"&amp;(MATCH("reservoir_"&amp;$E$1&amp;"_"&amp;C64&amp;"_"&amp;B64&amp;"_"&amp;D64&amp;"_"&amp;A64&amp;"*",[1]reservoir!$A$1:$A$1202,0)+1),TRUE):INDIRECT("[reservoir.csv]reservoir!XFD"&amp;(MATCH("reservoir_"&amp;$E$1&amp;"_"&amp;C64&amp;"_"&amp;B64&amp;"_"&amp;D64&amp;"_"&amp;A64&amp;"*",[1]reservoir!$A$1:$A$1202,0)+1),TRUE)  ) )</f>
        <v>#N/A</v>
      </c>
      <c r="G64" t="e">
        <f ca="1">AVERAGE(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)</f>
        <v>#N/A</v>
      </c>
      <c r="H64" t="e">
        <f ca="1">CONFIDENCE( 0.05, STDEV(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), COUNT( INDIRECT("[reservoir.csv]reservoir!B"&amp;(MATCH("reservoir_"&amp;$G$1&amp;"_"&amp;C64&amp;"_"&amp;B64&amp;"_"&amp;D64&amp;"_"&amp;A64&amp;"*",[1]reservoir!$A$1:$A$1202,0)+1),TRUE):INDIRECT("[reservoir.csv]reservoir!XFD"&amp;(MATCH("reservoir_"&amp;$G$1&amp;"_"&amp;C64&amp;"_"&amp;B64&amp;"_"&amp;D64&amp;"_"&amp;A64&amp;"*",[1]reservoir!$A$1:$A$1202,0)+1),TRUE)  ) )</f>
        <v>#N/A</v>
      </c>
      <c r="I64" t="e">
        <f ca="1">AVERAGE(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)</f>
        <v>#N/A</v>
      </c>
      <c r="J64" t="e">
        <f ca="1">CONFIDENCE( 0.05, STDEV(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), COUNT( INDIRECT("[reservoir.csv]reservoir!B"&amp;(MATCH("reservoir_"&amp;$I$1&amp;"_"&amp;C64&amp;"_"&amp;B64&amp;"_"&amp;D64&amp;"_"&amp;A64&amp;"*",[1]reservoir!$A$1:$A$1202,0)+1),TRUE):INDIRECT("[reservoir.csv]reservoir!XFD"&amp;(MATCH("reservoir_"&amp;$I$1&amp;"_"&amp;C64&amp;"_"&amp;B64&amp;"_"&amp;D64&amp;"_"&amp;A64&amp;"*",[1]reservoir!$A$1:$A$1202,0)+1),TRUE)  ) )</f>
        <v>#N/A</v>
      </c>
      <c r="K64" t="e">
        <f ca="1">AVERAGE(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)</f>
        <v>#N/A</v>
      </c>
      <c r="L64" t="e">
        <f ca="1">CONFIDENCE( 0.05, STDEV(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), COUNT( INDIRECT("[reservoir.csv]reservoir!B"&amp;(MATCH("reservoir_"&amp;$K$1&amp;"_"&amp;C64&amp;"_"&amp;B64&amp;"_"&amp;D64&amp;"_"&amp;A64&amp;"*",[1]reservoir!$A$1:$A$1202,0)+1),TRUE):INDIRECT("[reservoir.csv]reservoir!XFD"&amp;(MATCH("reservoir_"&amp;$K$1&amp;"_"&amp;C64&amp;"_"&amp;B64&amp;"_"&amp;D64&amp;"_"&amp;A64&amp;"*",[1]reservoir!$A$1:$A$1202,0)+1),TRUE)  ) )</f>
        <v>#N/A</v>
      </c>
      <c r="M64" t="e">
        <f ca="1">AVERAGE(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)</f>
        <v>#N/A</v>
      </c>
      <c r="N64" t="e">
        <f ca="1">CONFIDENCE( 0.05, STDEV(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), COUNT( INDIRECT("[reservoir.csv]reservoir!B"&amp;(MATCH("reservoir_"&amp;$M$1&amp;"_"&amp;C64&amp;"_"&amp;B64&amp;"_"&amp;D64&amp;"_"&amp;A64&amp;"*",[1]reservoir!$A$1:$A$1202,0)+1),TRUE):INDIRECT("[reservoir.csv]reservoir!XFD"&amp;(MATCH("reservoir_"&amp;$M$1&amp;"_"&amp;C64&amp;"_"&amp;B64&amp;"_"&amp;D64&amp;"_"&amp;A64&amp;"*",[1]reservoir!$A$1:$A$1202,0)+1),TRUE)  ) )</f>
        <v>#N/A</v>
      </c>
    </row>
    <row r="65" spans="1:14" x14ac:dyDescent="0.25">
      <c r="A65" t="s">
        <v>14</v>
      </c>
      <c r="B65">
        <v>5</v>
      </c>
      <c r="C65">
        <v>0.25</v>
      </c>
      <c r="D65">
        <v>1</v>
      </c>
      <c r="E65" t="e">
        <f ca="1">AVERAGE(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)</f>
        <v>#N/A</v>
      </c>
      <c r="F65" t="e">
        <f ca="1">CONFIDENCE( 0.05, STDEV(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), COUNT( INDIRECT("[reservoir.csv]reservoir!B"&amp;(MATCH("reservoir_"&amp;$E$1&amp;"_"&amp;C65&amp;"_"&amp;B65&amp;"_"&amp;D65&amp;"_"&amp;A65&amp;"*",[1]reservoir!$A$1:$A$1202,0)+1),TRUE):INDIRECT("[reservoir.csv]reservoir!XFD"&amp;(MATCH("reservoir_"&amp;$E$1&amp;"_"&amp;C65&amp;"_"&amp;B65&amp;"_"&amp;D65&amp;"_"&amp;A65&amp;"*",[1]reservoir!$A$1:$A$1202,0)+1),TRUE)  ) )</f>
        <v>#N/A</v>
      </c>
      <c r="G65" t="e">
        <f ca="1">AVERAGE(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)</f>
        <v>#N/A</v>
      </c>
      <c r="H65" t="e">
        <f ca="1">CONFIDENCE( 0.05, STDEV(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), COUNT( INDIRECT("[reservoir.csv]reservoir!B"&amp;(MATCH("reservoir_"&amp;$G$1&amp;"_"&amp;C65&amp;"_"&amp;B65&amp;"_"&amp;D65&amp;"_"&amp;A65&amp;"*",[1]reservoir!$A$1:$A$1202,0)+1),TRUE):INDIRECT("[reservoir.csv]reservoir!XFD"&amp;(MATCH("reservoir_"&amp;$G$1&amp;"_"&amp;C65&amp;"_"&amp;B65&amp;"_"&amp;D65&amp;"_"&amp;A65&amp;"*",[1]reservoir!$A$1:$A$1202,0)+1),TRUE)  ) )</f>
        <v>#N/A</v>
      </c>
      <c r="I65" t="e">
        <f ca="1">AVERAGE(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)</f>
        <v>#N/A</v>
      </c>
      <c r="J65" t="e">
        <f ca="1">CONFIDENCE( 0.05, STDEV(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), COUNT( INDIRECT("[reservoir.csv]reservoir!B"&amp;(MATCH("reservoir_"&amp;$I$1&amp;"_"&amp;C65&amp;"_"&amp;B65&amp;"_"&amp;D65&amp;"_"&amp;A65&amp;"*",[1]reservoir!$A$1:$A$1202,0)+1),TRUE):INDIRECT("[reservoir.csv]reservoir!XFD"&amp;(MATCH("reservoir_"&amp;$I$1&amp;"_"&amp;C65&amp;"_"&amp;B65&amp;"_"&amp;D65&amp;"_"&amp;A65&amp;"*",[1]reservoir!$A$1:$A$1202,0)+1),TRUE)  ) )</f>
        <v>#N/A</v>
      </c>
      <c r="K65" t="e">
        <f ca="1">AVERAGE(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)</f>
        <v>#N/A</v>
      </c>
      <c r="L65" t="e">
        <f ca="1">CONFIDENCE( 0.05, STDEV(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), COUNT( INDIRECT("[reservoir.csv]reservoir!B"&amp;(MATCH("reservoir_"&amp;$K$1&amp;"_"&amp;C65&amp;"_"&amp;B65&amp;"_"&amp;D65&amp;"_"&amp;A65&amp;"*",[1]reservoir!$A$1:$A$1202,0)+1),TRUE):INDIRECT("[reservoir.csv]reservoir!XFD"&amp;(MATCH("reservoir_"&amp;$K$1&amp;"_"&amp;C65&amp;"_"&amp;B65&amp;"_"&amp;D65&amp;"_"&amp;A65&amp;"*",[1]reservoir!$A$1:$A$1202,0)+1),TRUE)  ) )</f>
        <v>#N/A</v>
      </c>
      <c r="M65">
        <f ca="1">AVERAGE(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)</f>
        <v>-408219.14806299965</v>
      </c>
      <c r="N65">
        <f ca="1">CONFIDENCE( 0.05, STDEV(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), COUNT( INDIRECT("[reservoir.csv]reservoir!B"&amp;(MATCH("reservoir_"&amp;$M$1&amp;"_"&amp;C65&amp;"_"&amp;B65&amp;"_"&amp;D65&amp;"_"&amp;A65&amp;"*",[1]reservoir!$A$1:$A$1202,0)+1),TRUE):INDIRECT("[reservoir.csv]reservoir!XFD"&amp;(MATCH("reservoir_"&amp;$M$1&amp;"_"&amp;C65&amp;"_"&amp;B65&amp;"_"&amp;D65&amp;"_"&amp;A65&amp;"*",[1]reservoir!$A$1:$A$1202,0)+1),TRUE)  ) )</f>
        <v>5643.5125826061694</v>
      </c>
    </row>
    <row r="66" spans="1:14" x14ac:dyDescent="0.25">
      <c r="A66" t="s">
        <v>14</v>
      </c>
      <c r="B66">
        <v>10</v>
      </c>
      <c r="C66">
        <v>0.25</v>
      </c>
      <c r="D66">
        <v>1</v>
      </c>
      <c r="E66" t="e">
        <f ca="1">AVERAGE(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)</f>
        <v>#N/A</v>
      </c>
      <c r="F66" t="e">
        <f ca="1">CONFIDENCE( 0.05, STDEV(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), COUNT( INDIRECT("[reservoir.csv]reservoir!B"&amp;(MATCH("reservoir_"&amp;$E$1&amp;"_"&amp;C66&amp;"_"&amp;B66&amp;"_"&amp;D66&amp;"_"&amp;A66&amp;"*",[1]reservoir!$A$1:$A$1202,0)+1),TRUE):INDIRECT("[reservoir.csv]reservoir!XFD"&amp;(MATCH("reservoir_"&amp;$E$1&amp;"_"&amp;C66&amp;"_"&amp;B66&amp;"_"&amp;D66&amp;"_"&amp;A66&amp;"*",[1]reservoir!$A$1:$A$1202,0)+1),TRUE)  ) )</f>
        <v>#N/A</v>
      </c>
      <c r="G66">
        <f ca="1">AVERAGE(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)</f>
        <v>-185723.44686293308</v>
      </c>
      <c r="H66">
        <f ca="1">CONFIDENCE( 0.05, STDEV(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), COUNT( INDIRECT("[reservoir.csv]reservoir!B"&amp;(MATCH("reservoir_"&amp;$G$1&amp;"_"&amp;C66&amp;"_"&amp;B66&amp;"_"&amp;D66&amp;"_"&amp;A66&amp;"*",[1]reservoir!$A$1:$A$1202,0)+1),TRUE):INDIRECT("[reservoir.csv]reservoir!XFD"&amp;(MATCH("reservoir_"&amp;$G$1&amp;"_"&amp;C66&amp;"_"&amp;B66&amp;"_"&amp;D66&amp;"_"&amp;A66&amp;"*",[1]reservoir!$A$1:$A$1202,0)+1),TRUE)  ) )</f>
        <v>4239.4296377279379</v>
      </c>
      <c r="I66" t="e">
        <f ca="1">AVERAGE(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)</f>
        <v>#N/A</v>
      </c>
      <c r="J66" t="e">
        <f ca="1">CONFIDENCE( 0.05, STDEV(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), COUNT( INDIRECT("[reservoir.csv]reservoir!B"&amp;(MATCH("reservoir_"&amp;$I$1&amp;"_"&amp;C66&amp;"_"&amp;B66&amp;"_"&amp;D66&amp;"_"&amp;A66&amp;"*",[1]reservoir!$A$1:$A$1202,0)+1),TRUE):INDIRECT("[reservoir.csv]reservoir!XFD"&amp;(MATCH("reservoir_"&amp;$I$1&amp;"_"&amp;C66&amp;"_"&amp;B66&amp;"_"&amp;D66&amp;"_"&amp;A66&amp;"*",[1]reservoir!$A$1:$A$1202,0)+1),TRUE)  ) )</f>
        <v>#N/A</v>
      </c>
      <c r="K66" t="e">
        <f ca="1">AVERAGE(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)</f>
        <v>#N/A</v>
      </c>
      <c r="L66" t="e">
        <f ca="1">CONFIDENCE( 0.05, STDEV(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), COUNT( INDIRECT("[reservoir.csv]reservoir!B"&amp;(MATCH("reservoir_"&amp;$K$1&amp;"_"&amp;C66&amp;"_"&amp;B66&amp;"_"&amp;D66&amp;"_"&amp;A66&amp;"*",[1]reservoir!$A$1:$A$1202,0)+1),TRUE):INDIRECT("[reservoir.csv]reservoir!XFD"&amp;(MATCH("reservoir_"&amp;$K$1&amp;"_"&amp;C66&amp;"_"&amp;B66&amp;"_"&amp;D66&amp;"_"&amp;A66&amp;"*",[1]reservoir!$A$1:$A$1202,0)+1),TRUE)  ) )</f>
        <v>#N/A</v>
      </c>
      <c r="M66" t="e">
        <f ca="1">AVERAGE(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)</f>
        <v>#N/A</v>
      </c>
      <c r="N66" t="e">
        <f ca="1">CONFIDENCE( 0.05, STDEV(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), COUNT( INDIRECT("[reservoir.csv]reservoir!B"&amp;(MATCH("reservoir_"&amp;$M$1&amp;"_"&amp;C66&amp;"_"&amp;B66&amp;"_"&amp;D66&amp;"_"&amp;A66&amp;"*",[1]reservoir!$A$1:$A$1202,0)+1),TRUE):INDIRECT("[reservoir.csv]reservoir!XFD"&amp;(MATCH("reservoir_"&amp;$M$1&amp;"_"&amp;C66&amp;"_"&amp;B66&amp;"_"&amp;D66&amp;"_"&amp;A66&amp;"*",[1]reservoir!$A$1:$A$1202,0)+1),TRUE)  ) )</f>
        <v>#N/A</v>
      </c>
    </row>
    <row r="67" spans="1:14" x14ac:dyDescent="0.25">
      <c r="A67" t="s">
        <v>14</v>
      </c>
      <c r="B67">
        <v>2</v>
      </c>
      <c r="C67">
        <v>0.5</v>
      </c>
      <c r="D67">
        <v>1</v>
      </c>
      <c r="E67" t="e">
        <f ca="1">AVERAGE(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)</f>
        <v>#N/A</v>
      </c>
      <c r="F67" t="e">
        <f ca="1">CONFIDENCE( 0.05, STDEV(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), COUNT( INDIRECT("[reservoir.csv]reservoir!B"&amp;(MATCH("reservoir_"&amp;$E$1&amp;"_"&amp;C67&amp;"_"&amp;B67&amp;"_"&amp;D67&amp;"_"&amp;A67&amp;"*",[1]reservoir!$A$1:$A$1202,0)+1),TRUE):INDIRECT("[reservoir.csv]reservoir!XFD"&amp;(MATCH("reservoir_"&amp;$E$1&amp;"_"&amp;C67&amp;"_"&amp;B67&amp;"_"&amp;D67&amp;"_"&amp;A67&amp;"*",[1]reservoir!$A$1:$A$1202,0)+1),TRUE)  ) )</f>
        <v>#N/A</v>
      </c>
      <c r="G67" t="e">
        <f ca="1">AVERAGE(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)</f>
        <v>#N/A</v>
      </c>
      <c r="H67" t="e">
        <f ca="1">CONFIDENCE( 0.05, STDEV(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), COUNT( INDIRECT("[reservoir.csv]reservoir!B"&amp;(MATCH("reservoir_"&amp;$G$1&amp;"_"&amp;C67&amp;"_"&amp;B67&amp;"_"&amp;D67&amp;"_"&amp;A67&amp;"*",[1]reservoir!$A$1:$A$1202,0)+1),TRUE):INDIRECT("[reservoir.csv]reservoir!XFD"&amp;(MATCH("reservoir_"&amp;$G$1&amp;"_"&amp;C67&amp;"_"&amp;B67&amp;"_"&amp;D67&amp;"_"&amp;A67&amp;"*",[1]reservoir!$A$1:$A$1202,0)+1),TRUE)  ) )</f>
        <v>#N/A</v>
      </c>
      <c r="I67" t="e">
        <f ca="1">AVERAGE(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)</f>
        <v>#N/A</v>
      </c>
      <c r="J67" t="e">
        <f ca="1">CONFIDENCE( 0.05, STDEV(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), COUNT( INDIRECT("[reservoir.csv]reservoir!B"&amp;(MATCH("reservoir_"&amp;$I$1&amp;"_"&amp;C67&amp;"_"&amp;B67&amp;"_"&amp;D67&amp;"_"&amp;A67&amp;"*",[1]reservoir!$A$1:$A$1202,0)+1),TRUE):INDIRECT("[reservoir.csv]reservoir!XFD"&amp;(MATCH("reservoir_"&amp;$I$1&amp;"_"&amp;C67&amp;"_"&amp;B67&amp;"_"&amp;D67&amp;"_"&amp;A67&amp;"*",[1]reservoir!$A$1:$A$1202,0)+1),TRUE)  ) )</f>
        <v>#N/A</v>
      </c>
      <c r="K67" t="e">
        <f ca="1">AVERAGE(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)</f>
        <v>#N/A</v>
      </c>
      <c r="L67" t="e">
        <f ca="1">CONFIDENCE( 0.05, STDEV(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), COUNT( INDIRECT("[reservoir.csv]reservoir!B"&amp;(MATCH("reservoir_"&amp;$K$1&amp;"_"&amp;C67&amp;"_"&amp;B67&amp;"_"&amp;D67&amp;"_"&amp;A67&amp;"*",[1]reservoir!$A$1:$A$1202,0)+1),TRUE):INDIRECT("[reservoir.csv]reservoir!XFD"&amp;(MATCH("reservoir_"&amp;$K$1&amp;"_"&amp;C67&amp;"_"&amp;B67&amp;"_"&amp;D67&amp;"_"&amp;A67&amp;"*",[1]reservoir!$A$1:$A$1202,0)+1),TRUE)  ) )</f>
        <v>#N/A</v>
      </c>
      <c r="M67">
        <f ca="1">AVERAGE(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)</f>
        <v>-383207.67715169961</v>
      </c>
      <c r="N67">
        <f ca="1">CONFIDENCE( 0.05, STDEV(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), COUNT( INDIRECT("[reservoir.csv]reservoir!B"&amp;(MATCH("reservoir_"&amp;$M$1&amp;"_"&amp;C67&amp;"_"&amp;B67&amp;"_"&amp;D67&amp;"_"&amp;A67&amp;"*",[1]reservoir!$A$1:$A$1202,0)+1),TRUE):INDIRECT("[reservoir.csv]reservoir!XFD"&amp;(MATCH("reservoir_"&amp;$M$1&amp;"_"&amp;C67&amp;"_"&amp;B67&amp;"_"&amp;D67&amp;"_"&amp;A67&amp;"*",[1]reservoir!$A$1:$A$1202,0)+1),TRUE)  ) )</f>
        <v>1572.7339981239572</v>
      </c>
    </row>
    <row r="68" spans="1:14" x14ac:dyDescent="0.25">
      <c r="A68" t="s">
        <v>14</v>
      </c>
      <c r="B68">
        <v>5</v>
      </c>
      <c r="C68">
        <v>0.5</v>
      </c>
      <c r="D68">
        <v>1</v>
      </c>
      <c r="E68" t="e">
        <f ca="1">AVERAGE(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)</f>
        <v>#N/A</v>
      </c>
      <c r="F68" t="e">
        <f ca="1">CONFIDENCE( 0.05, STDEV(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), COUNT( INDIRECT("[reservoir.csv]reservoir!B"&amp;(MATCH("reservoir_"&amp;$E$1&amp;"_"&amp;C68&amp;"_"&amp;B68&amp;"_"&amp;D68&amp;"_"&amp;A68&amp;"*",[1]reservoir!$A$1:$A$1202,0)+1),TRUE):INDIRECT("[reservoir.csv]reservoir!XFD"&amp;(MATCH("reservoir_"&amp;$E$1&amp;"_"&amp;C68&amp;"_"&amp;B68&amp;"_"&amp;D68&amp;"_"&amp;A68&amp;"*",[1]reservoir!$A$1:$A$1202,0)+1),TRUE)  ) )</f>
        <v>#N/A</v>
      </c>
      <c r="G68" t="e">
        <f ca="1">AVERAGE(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)</f>
        <v>#N/A</v>
      </c>
      <c r="H68" t="e">
        <f ca="1">CONFIDENCE( 0.05, STDEV(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), COUNT( INDIRECT("[reservoir.csv]reservoir!B"&amp;(MATCH("reservoir_"&amp;$G$1&amp;"_"&amp;C68&amp;"_"&amp;B68&amp;"_"&amp;D68&amp;"_"&amp;A68&amp;"*",[1]reservoir!$A$1:$A$1202,0)+1),TRUE):INDIRECT("[reservoir.csv]reservoir!XFD"&amp;(MATCH("reservoir_"&amp;$G$1&amp;"_"&amp;C68&amp;"_"&amp;B68&amp;"_"&amp;D68&amp;"_"&amp;A68&amp;"*",[1]reservoir!$A$1:$A$1202,0)+1),TRUE)  ) )</f>
        <v>#N/A</v>
      </c>
      <c r="I68" t="e">
        <f ca="1">AVERAGE(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)</f>
        <v>#N/A</v>
      </c>
      <c r="J68" t="e">
        <f ca="1">CONFIDENCE( 0.05, STDEV(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), COUNT( INDIRECT("[reservoir.csv]reservoir!B"&amp;(MATCH("reservoir_"&amp;$I$1&amp;"_"&amp;C68&amp;"_"&amp;B68&amp;"_"&amp;D68&amp;"_"&amp;A68&amp;"*",[1]reservoir!$A$1:$A$1202,0)+1),TRUE):INDIRECT("[reservoir.csv]reservoir!XFD"&amp;(MATCH("reservoir_"&amp;$I$1&amp;"_"&amp;C68&amp;"_"&amp;B68&amp;"_"&amp;D68&amp;"_"&amp;A68&amp;"*",[1]reservoir!$A$1:$A$1202,0)+1),TRUE)  ) )</f>
        <v>#N/A</v>
      </c>
      <c r="K68" t="e">
        <f ca="1">AVERAGE(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)</f>
        <v>#N/A</v>
      </c>
      <c r="L68" t="e">
        <f ca="1">CONFIDENCE( 0.05, STDEV(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), COUNT( INDIRECT("[reservoir.csv]reservoir!B"&amp;(MATCH("reservoir_"&amp;$K$1&amp;"_"&amp;C68&amp;"_"&amp;B68&amp;"_"&amp;D68&amp;"_"&amp;A68&amp;"*",[1]reservoir!$A$1:$A$1202,0)+1),TRUE):INDIRECT("[reservoir.csv]reservoir!XFD"&amp;(MATCH("reservoir_"&amp;$K$1&amp;"_"&amp;C68&amp;"_"&amp;B68&amp;"_"&amp;D68&amp;"_"&amp;A68&amp;"*",[1]reservoir!$A$1:$A$1202,0)+1),TRUE)  ) )</f>
        <v>#N/A</v>
      </c>
      <c r="M68">
        <f ca="1">AVERAGE(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)</f>
        <v>-408508.43287583289</v>
      </c>
      <c r="N68">
        <f ca="1">CONFIDENCE( 0.05, STDEV(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), COUNT( INDIRECT("[reservoir.csv]reservoir!B"&amp;(MATCH("reservoir_"&amp;$M$1&amp;"_"&amp;C68&amp;"_"&amp;B68&amp;"_"&amp;D68&amp;"_"&amp;A68&amp;"*",[1]reservoir!$A$1:$A$1202,0)+1),TRUE):INDIRECT("[reservoir.csv]reservoir!XFD"&amp;(MATCH("reservoir_"&amp;$M$1&amp;"_"&amp;C68&amp;"_"&amp;B68&amp;"_"&amp;D68&amp;"_"&amp;A68&amp;"*",[1]reservoir!$A$1:$A$1202,0)+1),TRUE)  ) )</f>
        <v>4527.4416758936122</v>
      </c>
    </row>
    <row r="69" spans="1:14" x14ac:dyDescent="0.25">
      <c r="A69" t="s">
        <v>14</v>
      </c>
      <c r="B69">
        <v>10</v>
      </c>
      <c r="C69">
        <v>0.5</v>
      </c>
      <c r="D69">
        <v>1</v>
      </c>
      <c r="E69" t="e">
        <f ca="1">AVERAGE(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)</f>
        <v>#N/A</v>
      </c>
      <c r="F69" t="e">
        <f ca="1">CONFIDENCE( 0.05, STDEV(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), COUNT( INDIRECT("[reservoir.csv]reservoir!B"&amp;(MATCH("reservoir_"&amp;$E$1&amp;"_"&amp;C69&amp;"_"&amp;B69&amp;"_"&amp;D69&amp;"_"&amp;A69&amp;"*",[1]reservoir!$A$1:$A$1202,0)+1),TRUE):INDIRECT("[reservoir.csv]reservoir!XFD"&amp;(MATCH("reservoir_"&amp;$E$1&amp;"_"&amp;C69&amp;"_"&amp;B69&amp;"_"&amp;D69&amp;"_"&amp;A69&amp;"*",[1]reservoir!$A$1:$A$1202,0)+1),TRUE)  ) )</f>
        <v>#N/A</v>
      </c>
      <c r="G69" t="e">
        <f ca="1">AVERAGE(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)</f>
        <v>#N/A</v>
      </c>
      <c r="H69" t="e">
        <f ca="1">CONFIDENCE( 0.05, STDEV(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), COUNT( INDIRECT("[reservoir.csv]reservoir!B"&amp;(MATCH("reservoir_"&amp;$G$1&amp;"_"&amp;C69&amp;"_"&amp;B69&amp;"_"&amp;D69&amp;"_"&amp;A69&amp;"*",[1]reservoir!$A$1:$A$1202,0)+1),TRUE):INDIRECT("[reservoir.csv]reservoir!XFD"&amp;(MATCH("reservoir_"&amp;$G$1&amp;"_"&amp;C69&amp;"_"&amp;B69&amp;"_"&amp;D69&amp;"_"&amp;A69&amp;"*",[1]reservoir!$A$1:$A$1202,0)+1),TRUE)  ) )</f>
        <v>#N/A</v>
      </c>
      <c r="I69" t="e">
        <f ca="1">AVERAGE(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)</f>
        <v>#N/A</v>
      </c>
      <c r="J69" t="e">
        <f ca="1">CONFIDENCE( 0.05, STDEV(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), COUNT( INDIRECT("[reservoir.csv]reservoir!B"&amp;(MATCH("reservoir_"&amp;$I$1&amp;"_"&amp;C69&amp;"_"&amp;B69&amp;"_"&amp;D69&amp;"_"&amp;A69&amp;"*",[1]reservoir!$A$1:$A$1202,0)+1),TRUE):INDIRECT("[reservoir.csv]reservoir!XFD"&amp;(MATCH("reservoir_"&amp;$I$1&amp;"_"&amp;C69&amp;"_"&amp;B69&amp;"_"&amp;D69&amp;"_"&amp;A69&amp;"*",[1]reservoir!$A$1:$A$1202,0)+1),TRUE)  ) )</f>
        <v>#N/A</v>
      </c>
      <c r="K69" t="e">
        <f ca="1">AVERAGE(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)</f>
        <v>#N/A</v>
      </c>
      <c r="L69" t="e">
        <f ca="1">CONFIDENCE( 0.05, STDEV(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), COUNT( INDIRECT("[reservoir.csv]reservoir!B"&amp;(MATCH("reservoir_"&amp;$K$1&amp;"_"&amp;C69&amp;"_"&amp;B69&amp;"_"&amp;D69&amp;"_"&amp;A69&amp;"*",[1]reservoir!$A$1:$A$1202,0)+1),TRUE):INDIRECT("[reservoir.csv]reservoir!XFD"&amp;(MATCH("reservoir_"&amp;$K$1&amp;"_"&amp;C69&amp;"_"&amp;B69&amp;"_"&amp;D69&amp;"_"&amp;A69&amp;"*",[1]reservoir!$A$1:$A$1202,0)+1),TRUE)  ) )</f>
        <v>#N/A</v>
      </c>
      <c r="M69" t="e">
        <f ca="1">AVERAGE(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)</f>
        <v>#N/A</v>
      </c>
      <c r="N69" t="e">
        <f ca="1">CONFIDENCE( 0.05, STDEV(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), COUNT( INDIRECT("[reservoir.csv]reservoir!B"&amp;(MATCH("reservoir_"&amp;$M$1&amp;"_"&amp;C69&amp;"_"&amp;B69&amp;"_"&amp;D69&amp;"_"&amp;A69&amp;"*",[1]reservoir!$A$1:$A$1202,0)+1),TRUE):INDIRECT("[reservoir.csv]reservoir!XFD"&amp;(MATCH("reservoir_"&amp;$M$1&amp;"_"&amp;C69&amp;"_"&amp;B69&amp;"_"&amp;D69&amp;"_"&amp;A69&amp;"*",[1]reservoir!$A$1:$A$1202,0)+1),TRUE)  ) )</f>
        <v>#N/A</v>
      </c>
    </row>
    <row r="70" spans="1:14" x14ac:dyDescent="0.25">
      <c r="A70" t="s">
        <v>14</v>
      </c>
      <c r="B70">
        <v>2</v>
      </c>
      <c r="C70">
        <v>1</v>
      </c>
      <c r="D70">
        <v>1</v>
      </c>
      <c r="E70" t="e">
        <f ca="1">AVERAGE(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)</f>
        <v>#N/A</v>
      </c>
      <c r="F70" t="e">
        <f ca="1">CONFIDENCE( 0.05, STDEV(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), COUNT( INDIRECT("[reservoir.csv]reservoir!B"&amp;(MATCH("reservoir_"&amp;$E$1&amp;"_"&amp;C70&amp;"_"&amp;B70&amp;"_"&amp;D70&amp;"_"&amp;A70&amp;"*",[1]reservoir!$A$1:$A$1202,0)+1),TRUE):INDIRECT("[reservoir.csv]reservoir!XFD"&amp;(MATCH("reservoir_"&amp;$E$1&amp;"_"&amp;C70&amp;"_"&amp;B70&amp;"_"&amp;D70&amp;"_"&amp;A70&amp;"*",[1]reservoir!$A$1:$A$1202,0)+1),TRUE)  ) )</f>
        <v>#N/A</v>
      </c>
      <c r="G70" t="e">
        <f ca="1">AVERAGE(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)</f>
        <v>#N/A</v>
      </c>
      <c r="H70" t="e">
        <f ca="1">CONFIDENCE( 0.05, STDEV(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), COUNT( INDIRECT("[reservoir.csv]reservoir!B"&amp;(MATCH("reservoir_"&amp;$G$1&amp;"_"&amp;C70&amp;"_"&amp;B70&amp;"_"&amp;D70&amp;"_"&amp;A70&amp;"*",[1]reservoir!$A$1:$A$1202,0)+1),TRUE):INDIRECT("[reservoir.csv]reservoir!XFD"&amp;(MATCH("reservoir_"&amp;$G$1&amp;"_"&amp;C70&amp;"_"&amp;B70&amp;"_"&amp;D70&amp;"_"&amp;A70&amp;"*",[1]reservoir!$A$1:$A$1202,0)+1),TRUE)  ) )</f>
        <v>#N/A</v>
      </c>
      <c r="I70" t="e">
        <f ca="1">AVERAGE(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)</f>
        <v>#N/A</v>
      </c>
      <c r="J70" t="e">
        <f ca="1">CONFIDENCE( 0.05, STDEV(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), COUNT( INDIRECT("[reservoir.csv]reservoir!B"&amp;(MATCH("reservoir_"&amp;$I$1&amp;"_"&amp;C70&amp;"_"&amp;B70&amp;"_"&amp;D70&amp;"_"&amp;A70&amp;"*",[1]reservoir!$A$1:$A$1202,0)+1),TRUE):INDIRECT("[reservoir.csv]reservoir!XFD"&amp;(MATCH("reservoir_"&amp;$I$1&amp;"_"&amp;C70&amp;"_"&amp;B70&amp;"_"&amp;D70&amp;"_"&amp;A70&amp;"*",[1]reservoir!$A$1:$A$1202,0)+1),TRUE)  ) )</f>
        <v>#N/A</v>
      </c>
      <c r="K70" t="e">
        <f ca="1">AVERAGE(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)</f>
        <v>#N/A</v>
      </c>
      <c r="L70" t="e">
        <f ca="1">CONFIDENCE( 0.05, STDEV(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), COUNT( INDIRECT("[reservoir.csv]reservoir!B"&amp;(MATCH("reservoir_"&amp;$K$1&amp;"_"&amp;C70&amp;"_"&amp;B70&amp;"_"&amp;D70&amp;"_"&amp;A70&amp;"*",[1]reservoir!$A$1:$A$1202,0)+1),TRUE):INDIRECT("[reservoir.csv]reservoir!XFD"&amp;(MATCH("reservoir_"&amp;$K$1&amp;"_"&amp;C70&amp;"_"&amp;B70&amp;"_"&amp;D70&amp;"_"&amp;A70&amp;"*",[1]reservoir!$A$1:$A$1202,0)+1),TRUE)  ) )</f>
        <v>#N/A</v>
      </c>
      <c r="M70" t="e">
        <f ca="1">AVERAGE(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)</f>
        <v>#N/A</v>
      </c>
      <c r="N70" t="e">
        <f ca="1">CONFIDENCE( 0.05, STDEV(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), COUNT( INDIRECT("[reservoir.csv]reservoir!B"&amp;(MATCH("reservoir_"&amp;$M$1&amp;"_"&amp;C70&amp;"_"&amp;B70&amp;"_"&amp;D70&amp;"_"&amp;A70&amp;"*",[1]reservoir!$A$1:$A$1202,0)+1),TRUE):INDIRECT("[reservoir.csv]reservoir!XFD"&amp;(MATCH("reservoir_"&amp;$M$1&amp;"_"&amp;C70&amp;"_"&amp;B70&amp;"_"&amp;D70&amp;"_"&amp;A70&amp;"*",[1]reservoir!$A$1:$A$1202,0)+1),TRUE)  ) )</f>
        <v>#N/A</v>
      </c>
    </row>
    <row r="71" spans="1:14" x14ac:dyDescent="0.25">
      <c r="A71" t="s">
        <v>14</v>
      </c>
      <c r="B71">
        <v>5</v>
      </c>
      <c r="C71">
        <v>1</v>
      </c>
      <c r="D71">
        <v>1</v>
      </c>
      <c r="E71" t="e">
        <f ca="1">AVERAGE(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)</f>
        <v>#N/A</v>
      </c>
      <c r="F71" t="e">
        <f ca="1">CONFIDENCE( 0.05, STDEV(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), COUNT( INDIRECT("[reservoir.csv]reservoir!B"&amp;(MATCH("reservoir_"&amp;$E$1&amp;"_"&amp;C71&amp;"_"&amp;B71&amp;"_"&amp;D71&amp;"_"&amp;A71&amp;"*",[1]reservoir!$A$1:$A$1202,0)+1),TRUE):INDIRECT("[reservoir.csv]reservoir!XFD"&amp;(MATCH("reservoir_"&amp;$E$1&amp;"_"&amp;C71&amp;"_"&amp;B71&amp;"_"&amp;D71&amp;"_"&amp;A71&amp;"*",[1]reservoir!$A$1:$A$1202,0)+1),TRUE)  ) )</f>
        <v>#N/A</v>
      </c>
      <c r="G71" t="e">
        <f ca="1">AVERAGE(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)</f>
        <v>#N/A</v>
      </c>
      <c r="H71" t="e">
        <f ca="1">CONFIDENCE( 0.05, STDEV(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), COUNT( INDIRECT("[reservoir.csv]reservoir!B"&amp;(MATCH("reservoir_"&amp;$G$1&amp;"_"&amp;C71&amp;"_"&amp;B71&amp;"_"&amp;D71&amp;"_"&amp;A71&amp;"*",[1]reservoir!$A$1:$A$1202,0)+1),TRUE):INDIRECT("[reservoir.csv]reservoir!XFD"&amp;(MATCH("reservoir_"&amp;$G$1&amp;"_"&amp;C71&amp;"_"&amp;B71&amp;"_"&amp;D71&amp;"_"&amp;A71&amp;"*",[1]reservoir!$A$1:$A$1202,0)+1),TRUE)  ) )</f>
        <v>#N/A</v>
      </c>
      <c r="I71" t="e">
        <f ca="1">AVERAGE(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)</f>
        <v>#N/A</v>
      </c>
      <c r="J71" t="e">
        <f ca="1">CONFIDENCE( 0.05, STDEV(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), COUNT( INDIRECT("[reservoir.csv]reservoir!B"&amp;(MATCH("reservoir_"&amp;$I$1&amp;"_"&amp;C71&amp;"_"&amp;B71&amp;"_"&amp;D71&amp;"_"&amp;A71&amp;"*",[1]reservoir!$A$1:$A$1202,0)+1),TRUE):INDIRECT("[reservoir.csv]reservoir!XFD"&amp;(MATCH("reservoir_"&amp;$I$1&amp;"_"&amp;C71&amp;"_"&amp;B71&amp;"_"&amp;D71&amp;"_"&amp;A71&amp;"*",[1]reservoir!$A$1:$A$1202,0)+1),TRUE)  ) )</f>
        <v>#N/A</v>
      </c>
      <c r="K71" t="e">
        <f ca="1">AVERAGE(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)</f>
        <v>#N/A</v>
      </c>
      <c r="L71" t="e">
        <f ca="1">CONFIDENCE( 0.05, STDEV(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), COUNT( INDIRECT("[reservoir.csv]reservoir!B"&amp;(MATCH("reservoir_"&amp;$K$1&amp;"_"&amp;C71&amp;"_"&amp;B71&amp;"_"&amp;D71&amp;"_"&amp;A71&amp;"*",[1]reservoir!$A$1:$A$1202,0)+1),TRUE):INDIRECT("[reservoir.csv]reservoir!XFD"&amp;(MATCH("reservoir_"&amp;$K$1&amp;"_"&amp;C71&amp;"_"&amp;B71&amp;"_"&amp;D71&amp;"_"&amp;A71&amp;"*",[1]reservoir!$A$1:$A$1202,0)+1),TRUE)  ) )</f>
        <v>#N/A</v>
      </c>
      <c r="M71" t="e">
        <f ca="1">AVERAGE(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)</f>
        <v>#N/A</v>
      </c>
      <c r="N71" t="e">
        <f ca="1">CONFIDENCE( 0.05, STDEV(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), COUNT( INDIRECT("[reservoir.csv]reservoir!B"&amp;(MATCH("reservoir_"&amp;$M$1&amp;"_"&amp;C71&amp;"_"&amp;B71&amp;"_"&amp;D71&amp;"_"&amp;A71&amp;"*",[1]reservoir!$A$1:$A$1202,0)+1),TRUE):INDIRECT("[reservoir.csv]reservoir!XFD"&amp;(MATCH("reservoir_"&amp;$M$1&amp;"_"&amp;C71&amp;"_"&amp;B71&amp;"_"&amp;D71&amp;"_"&amp;A71&amp;"*",[1]reservoir!$A$1:$A$1202,0)+1),TRUE)  ) )</f>
        <v>#N/A</v>
      </c>
    </row>
    <row r="72" spans="1:14" x14ac:dyDescent="0.25">
      <c r="A72" t="s">
        <v>14</v>
      </c>
      <c r="B72">
        <v>10</v>
      </c>
      <c r="C72">
        <v>1</v>
      </c>
      <c r="D72">
        <v>1</v>
      </c>
      <c r="E72" t="e">
        <f ca="1">AVERAGE(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)</f>
        <v>#N/A</v>
      </c>
      <c r="F72" t="e">
        <f ca="1">CONFIDENCE( 0.05, STDEV(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), COUNT( INDIRECT("[reservoir.csv]reservoir!B"&amp;(MATCH("reservoir_"&amp;$E$1&amp;"_"&amp;C72&amp;"_"&amp;B72&amp;"_"&amp;D72&amp;"_"&amp;A72&amp;"*",[1]reservoir!$A$1:$A$1202,0)+1),TRUE):INDIRECT("[reservoir.csv]reservoir!XFD"&amp;(MATCH("reservoir_"&amp;$E$1&amp;"_"&amp;C72&amp;"_"&amp;B72&amp;"_"&amp;D72&amp;"_"&amp;A72&amp;"*",[1]reservoir!$A$1:$A$1202,0)+1),TRUE)  ) )</f>
        <v>#N/A</v>
      </c>
      <c r="G72" t="e">
        <f ca="1">AVERAGE(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)</f>
        <v>#N/A</v>
      </c>
      <c r="H72" t="e">
        <f ca="1">CONFIDENCE( 0.05, STDEV(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), COUNT( INDIRECT("[reservoir.csv]reservoir!B"&amp;(MATCH("reservoir_"&amp;$G$1&amp;"_"&amp;C72&amp;"_"&amp;B72&amp;"_"&amp;D72&amp;"_"&amp;A72&amp;"*",[1]reservoir!$A$1:$A$1202,0)+1),TRUE):INDIRECT("[reservoir.csv]reservoir!XFD"&amp;(MATCH("reservoir_"&amp;$G$1&amp;"_"&amp;C72&amp;"_"&amp;B72&amp;"_"&amp;D72&amp;"_"&amp;A72&amp;"*",[1]reservoir!$A$1:$A$1202,0)+1),TRUE)  ) )</f>
        <v>#N/A</v>
      </c>
      <c r="I72" t="e">
        <f ca="1">AVERAGE(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)</f>
        <v>#N/A</v>
      </c>
      <c r="J72" t="e">
        <f ca="1">CONFIDENCE( 0.05, STDEV(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), COUNT( INDIRECT("[reservoir.csv]reservoir!B"&amp;(MATCH("reservoir_"&amp;$I$1&amp;"_"&amp;C72&amp;"_"&amp;B72&amp;"_"&amp;D72&amp;"_"&amp;A72&amp;"*",[1]reservoir!$A$1:$A$1202,0)+1),TRUE):INDIRECT("[reservoir.csv]reservoir!XFD"&amp;(MATCH("reservoir_"&amp;$I$1&amp;"_"&amp;C72&amp;"_"&amp;B72&amp;"_"&amp;D72&amp;"_"&amp;A72&amp;"*",[1]reservoir!$A$1:$A$1202,0)+1),TRUE)  ) )</f>
        <v>#N/A</v>
      </c>
      <c r="K72" t="e">
        <f ca="1">AVERAGE(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)</f>
        <v>#N/A</v>
      </c>
      <c r="L72" t="e">
        <f ca="1">CONFIDENCE( 0.05, STDEV(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), COUNT( INDIRECT("[reservoir.csv]reservoir!B"&amp;(MATCH("reservoir_"&amp;$K$1&amp;"_"&amp;C72&amp;"_"&amp;B72&amp;"_"&amp;D72&amp;"_"&amp;A72&amp;"*",[1]reservoir!$A$1:$A$1202,0)+1),TRUE):INDIRECT("[reservoir.csv]reservoir!XFD"&amp;(MATCH("reservoir_"&amp;$K$1&amp;"_"&amp;C72&amp;"_"&amp;B72&amp;"_"&amp;D72&amp;"_"&amp;A72&amp;"*",[1]reservoir!$A$1:$A$1202,0)+1),TRUE)  ) )</f>
        <v>#N/A</v>
      </c>
      <c r="M72" t="e">
        <f ca="1">AVERAGE(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)</f>
        <v>#N/A</v>
      </c>
      <c r="N72" t="e">
        <f ca="1">CONFIDENCE( 0.05, STDEV(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), COUNT( INDIRECT("[reservoir.csv]reservoir!B"&amp;(MATCH("reservoir_"&amp;$M$1&amp;"_"&amp;C72&amp;"_"&amp;B72&amp;"_"&amp;D72&amp;"_"&amp;A72&amp;"*",[1]reservoir!$A$1:$A$1202,0)+1),TRUE):INDIRECT("[reservoir.csv]reservoir!XFD"&amp;(MATCH("reservoir_"&amp;$M$1&amp;"_"&amp;C72&amp;"_"&amp;B72&amp;"_"&amp;D72&amp;"_"&amp;A72&amp;"*",[1]reservoir!$A$1:$A$1202,0)+1),TRUE)  ) )</f>
        <v>#N/A</v>
      </c>
    </row>
    <row r="73" spans="1:14" x14ac:dyDescent="0.25">
      <c r="A73" t="s">
        <v>14</v>
      </c>
      <c r="B73">
        <v>2</v>
      </c>
      <c r="C73">
        <v>2</v>
      </c>
      <c r="D73">
        <v>1</v>
      </c>
      <c r="E73" t="e">
        <f ca="1">AVERAGE(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)</f>
        <v>#N/A</v>
      </c>
      <c r="F73" t="e">
        <f ca="1">CONFIDENCE( 0.05, STDEV(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), COUNT( INDIRECT("[reservoir.csv]reservoir!B"&amp;(MATCH("reservoir_"&amp;$E$1&amp;"_"&amp;C73&amp;"_"&amp;B73&amp;"_"&amp;D73&amp;"_"&amp;A73&amp;"*",[1]reservoir!$A$1:$A$1202,0)+1),TRUE):INDIRECT("[reservoir.csv]reservoir!XFD"&amp;(MATCH("reservoir_"&amp;$E$1&amp;"_"&amp;C73&amp;"_"&amp;B73&amp;"_"&amp;D73&amp;"_"&amp;A73&amp;"*",[1]reservoir!$A$1:$A$1202,0)+1),TRUE)  ) )</f>
        <v>#N/A</v>
      </c>
      <c r="G73" t="e">
        <f ca="1">AVERAGE(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)</f>
        <v>#N/A</v>
      </c>
      <c r="H73" t="e">
        <f ca="1">CONFIDENCE( 0.05, STDEV(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), COUNT( INDIRECT("[reservoir.csv]reservoir!B"&amp;(MATCH("reservoir_"&amp;$G$1&amp;"_"&amp;C73&amp;"_"&amp;B73&amp;"_"&amp;D73&amp;"_"&amp;A73&amp;"*",[1]reservoir!$A$1:$A$1202,0)+1),TRUE):INDIRECT("[reservoir.csv]reservoir!XFD"&amp;(MATCH("reservoir_"&amp;$G$1&amp;"_"&amp;C73&amp;"_"&amp;B73&amp;"_"&amp;D73&amp;"_"&amp;A73&amp;"*",[1]reservoir!$A$1:$A$1202,0)+1),TRUE)  ) )</f>
        <v>#N/A</v>
      </c>
      <c r="I73" t="e">
        <f ca="1">AVERAGE(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)</f>
        <v>#N/A</v>
      </c>
      <c r="J73" t="e">
        <f ca="1">CONFIDENCE( 0.05, STDEV(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), COUNT( INDIRECT("[reservoir.csv]reservoir!B"&amp;(MATCH("reservoir_"&amp;$I$1&amp;"_"&amp;C73&amp;"_"&amp;B73&amp;"_"&amp;D73&amp;"_"&amp;A73&amp;"*",[1]reservoir!$A$1:$A$1202,0)+1),TRUE):INDIRECT("[reservoir.csv]reservoir!XFD"&amp;(MATCH("reservoir_"&amp;$I$1&amp;"_"&amp;C73&amp;"_"&amp;B73&amp;"_"&amp;D73&amp;"_"&amp;A73&amp;"*",[1]reservoir!$A$1:$A$1202,0)+1),TRUE)  ) )</f>
        <v>#N/A</v>
      </c>
      <c r="K73" t="e">
        <f ca="1">AVERAGE(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)</f>
        <v>#N/A</v>
      </c>
      <c r="L73" t="e">
        <f ca="1">CONFIDENCE( 0.05, STDEV(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), COUNT( INDIRECT("[reservoir.csv]reservoir!B"&amp;(MATCH("reservoir_"&amp;$K$1&amp;"_"&amp;C73&amp;"_"&amp;B73&amp;"_"&amp;D73&amp;"_"&amp;A73&amp;"*",[1]reservoir!$A$1:$A$1202,0)+1),TRUE):INDIRECT("[reservoir.csv]reservoir!XFD"&amp;(MATCH("reservoir_"&amp;$K$1&amp;"_"&amp;C73&amp;"_"&amp;B73&amp;"_"&amp;D73&amp;"_"&amp;A73&amp;"*",[1]reservoir!$A$1:$A$1202,0)+1),TRUE)  ) )</f>
        <v>#N/A</v>
      </c>
      <c r="M73" t="e">
        <f ca="1">AVERAGE(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)</f>
        <v>#N/A</v>
      </c>
      <c r="N73" t="e">
        <f ca="1">CONFIDENCE( 0.05, STDEV(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), COUNT( INDIRECT("[reservoir.csv]reservoir!B"&amp;(MATCH("reservoir_"&amp;$M$1&amp;"_"&amp;C73&amp;"_"&amp;B73&amp;"_"&amp;D73&amp;"_"&amp;A73&amp;"*",[1]reservoir!$A$1:$A$1202,0)+1),TRUE):INDIRECT("[reservoir.csv]reservoir!XFD"&amp;(MATCH("reservoir_"&amp;$M$1&amp;"_"&amp;C73&amp;"_"&amp;B73&amp;"_"&amp;D73&amp;"_"&amp;A73&amp;"*",[1]reservoir!$A$1:$A$1202,0)+1),TRUE)  ) )</f>
        <v>#N/A</v>
      </c>
    </row>
    <row r="74" spans="1:14" x14ac:dyDescent="0.25">
      <c r="A74" t="s">
        <v>14</v>
      </c>
      <c r="B74">
        <v>5</v>
      </c>
      <c r="C74">
        <v>2</v>
      </c>
      <c r="D74">
        <v>1</v>
      </c>
      <c r="E74" t="e">
        <f ca="1">AVERAGE(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)</f>
        <v>#N/A</v>
      </c>
      <c r="F74" t="e">
        <f ca="1">CONFIDENCE( 0.05, STDEV(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), COUNT( INDIRECT("[reservoir.csv]reservoir!B"&amp;(MATCH("reservoir_"&amp;$E$1&amp;"_"&amp;C74&amp;"_"&amp;B74&amp;"_"&amp;D74&amp;"_"&amp;A74&amp;"*",[1]reservoir!$A$1:$A$1202,0)+1),TRUE):INDIRECT("[reservoir.csv]reservoir!XFD"&amp;(MATCH("reservoir_"&amp;$E$1&amp;"_"&amp;C74&amp;"_"&amp;B74&amp;"_"&amp;D74&amp;"_"&amp;A74&amp;"*",[1]reservoir!$A$1:$A$1202,0)+1),TRUE)  ) )</f>
        <v>#N/A</v>
      </c>
      <c r="G74" t="e">
        <f ca="1">AVERAGE(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)</f>
        <v>#N/A</v>
      </c>
      <c r="H74" t="e">
        <f ca="1">CONFIDENCE( 0.05, STDEV(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), COUNT( INDIRECT("[reservoir.csv]reservoir!B"&amp;(MATCH("reservoir_"&amp;$G$1&amp;"_"&amp;C74&amp;"_"&amp;B74&amp;"_"&amp;D74&amp;"_"&amp;A74&amp;"*",[1]reservoir!$A$1:$A$1202,0)+1),TRUE):INDIRECT("[reservoir.csv]reservoir!XFD"&amp;(MATCH("reservoir_"&amp;$G$1&amp;"_"&amp;C74&amp;"_"&amp;B74&amp;"_"&amp;D74&amp;"_"&amp;A74&amp;"*",[1]reservoir!$A$1:$A$1202,0)+1),TRUE)  ) )</f>
        <v>#N/A</v>
      </c>
      <c r="I74" t="e">
        <f ca="1">AVERAGE(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)</f>
        <v>#N/A</v>
      </c>
      <c r="J74" t="e">
        <f ca="1">CONFIDENCE( 0.05, STDEV(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), COUNT( INDIRECT("[reservoir.csv]reservoir!B"&amp;(MATCH("reservoir_"&amp;$I$1&amp;"_"&amp;C74&amp;"_"&amp;B74&amp;"_"&amp;D74&amp;"_"&amp;A74&amp;"*",[1]reservoir!$A$1:$A$1202,0)+1),TRUE):INDIRECT("[reservoir.csv]reservoir!XFD"&amp;(MATCH("reservoir_"&amp;$I$1&amp;"_"&amp;C74&amp;"_"&amp;B74&amp;"_"&amp;D74&amp;"_"&amp;A74&amp;"*",[1]reservoir!$A$1:$A$1202,0)+1),TRUE)  ) )</f>
        <v>#N/A</v>
      </c>
      <c r="K74" t="e">
        <f ca="1">AVERAGE(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)</f>
        <v>#N/A</v>
      </c>
      <c r="L74" t="e">
        <f ca="1">CONFIDENCE( 0.05, STDEV(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), COUNT( INDIRECT("[reservoir.csv]reservoir!B"&amp;(MATCH("reservoir_"&amp;$K$1&amp;"_"&amp;C74&amp;"_"&amp;B74&amp;"_"&amp;D74&amp;"_"&amp;A74&amp;"*",[1]reservoir!$A$1:$A$1202,0)+1),TRUE):INDIRECT("[reservoir.csv]reservoir!XFD"&amp;(MATCH("reservoir_"&amp;$K$1&amp;"_"&amp;C74&amp;"_"&amp;B74&amp;"_"&amp;D74&amp;"_"&amp;A74&amp;"*",[1]reservoir!$A$1:$A$1202,0)+1),TRUE)  ) )</f>
        <v>#N/A</v>
      </c>
      <c r="M74" t="e">
        <f ca="1">AVERAGE(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)</f>
        <v>#N/A</v>
      </c>
      <c r="N74" t="e">
        <f ca="1">CONFIDENCE( 0.05, STDEV(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), COUNT( INDIRECT("[reservoir.csv]reservoir!B"&amp;(MATCH("reservoir_"&amp;$M$1&amp;"_"&amp;C74&amp;"_"&amp;B74&amp;"_"&amp;D74&amp;"_"&amp;A74&amp;"*",[1]reservoir!$A$1:$A$1202,0)+1),TRUE):INDIRECT("[reservoir.csv]reservoir!XFD"&amp;(MATCH("reservoir_"&amp;$M$1&amp;"_"&amp;C74&amp;"_"&amp;B74&amp;"_"&amp;D74&amp;"_"&amp;A74&amp;"*",[1]reservoir!$A$1:$A$1202,0)+1),TRUE)  ) )</f>
        <v>#N/A</v>
      </c>
    </row>
    <row r="75" spans="1:14" x14ac:dyDescent="0.25">
      <c r="A75" t="s">
        <v>14</v>
      </c>
      <c r="B75">
        <v>10</v>
      </c>
      <c r="C75">
        <v>2</v>
      </c>
      <c r="D75">
        <v>1</v>
      </c>
      <c r="E75" t="e">
        <f ca="1">AVERAGE(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)</f>
        <v>#N/A</v>
      </c>
      <c r="F75" t="e">
        <f ca="1">CONFIDENCE( 0.05, STDEV(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), COUNT( INDIRECT("[reservoir.csv]reservoir!B"&amp;(MATCH("reservoir_"&amp;$E$1&amp;"_"&amp;C75&amp;"_"&amp;B75&amp;"_"&amp;D75&amp;"_"&amp;A75&amp;"*",[1]reservoir!$A$1:$A$1202,0)+1),TRUE):INDIRECT("[reservoir.csv]reservoir!XFD"&amp;(MATCH("reservoir_"&amp;$E$1&amp;"_"&amp;C75&amp;"_"&amp;B75&amp;"_"&amp;D75&amp;"_"&amp;A75&amp;"*",[1]reservoir!$A$1:$A$1202,0)+1),TRUE)  ) )</f>
        <v>#N/A</v>
      </c>
      <c r="G75" t="e">
        <f ca="1">AVERAGE(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)</f>
        <v>#N/A</v>
      </c>
      <c r="H75" t="e">
        <f ca="1">CONFIDENCE( 0.05, STDEV(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), COUNT( INDIRECT("[reservoir.csv]reservoir!B"&amp;(MATCH("reservoir_"&amp;$G$1&amp;"_"&amp;C75&amp;"_"&amp;B75&amp;"_"&amp;D75&amp;"_"&amp;A75&amp;"*",[1]reservoir!$A$1:$A$1202,0)+1),TRUE):INDIRECT("[reservoir.csv]reservoir!XFD"&amp;(MATCH("reservoir_"&amp;$G$1&amp;"_"&amp;C75&amp;"_"&amp;B75&amp;"_"&amp;D75&amp;"_"&amp;A75&amp;"*",[1]reservoir!$A$1:$A$1202,0)+1),TRUE)  ) )</f>
        <v>#N/A</v>
      </c>
      <c r="I75" t="e">
        <f ca="1">AVERAGE(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)</f>
        <v>#N/A</v>
      </c>
      <c r="J75" t="e">
        <f ca="1">CONFIDENCE( 0.05, STDEV(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), COUNT( INDIRECT("[reservoir.csv]reservoir!B"&amp;(MATCH("reservoir_"&amp;$I$1&amp;"_"&amp;C75&amp;"_"&amp;B75&amp;"_"&amp;D75&amp;"_"&amp;A75&amp;"*",[1]reservoir!$A$1:$A$1202,0)+1),TRUE):INDIRECT("[reservoir.csv]reservoir!XFD"&amp;(MATCH("reservoir_"&amp;$I$1&amp;"_"&amp;C75&amp;"_"&amp;B75&amp;"_"&amp;D75&amp;"_"&amp;A75&amp;"*",[1]reservoir!$A$1:$A$1202,0)+1),TRUE)  ) )</f>
        <v>#N/A</v>
      </c>
      <c r="K75" t="e">
        <f ca="1">AVERAGE(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)</f>
        <v>#N/A</v>
      </c>
      <c r="L75" t="e">
        <f ca="1">CONFIDENCE( 0.05, STDEV(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), COUNT( INDIRECT("[reservoir.csv]reservoir!B"&amp;(MATCH("reservoir_"&amp;$K$1&amp;"_"&amp;C75&amp;"_"&amp;B75&amp;"_"&amp;D75&amp;"_"&amp;A75&amp;"*",[1]reservoir!$A$1:$A$1202,0)+1),TRUE):INDIRECT("[reservoir.csv]reservoir!XFD"&amp;(MATCH("reservoir_"&amp;$K$1&amp;"_"&amp;C75&amp;"_"&amp;B75&amp;"_"&amp;D75&amp;"_"&amp;A75&amp;"*",[1]reservoir!$A$1:$A$1202,0)+1),TRUE)  ) )</f>
        <v>#N/A</v>
      </c>
      <c r="M75" t="e">
        <f ca="1">AVERAGE(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)</f>
        <v>#N/A</v>
      </c>
      <c r="N75" t="e">
        <f ca="1">CONFIDENCE( 0.05, STDEV(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), COUNT( INDIRECT("[reservoir.csv]reservoir!B"&amp;(MATCH("reservoir_"&amp;$M$1&amp;"_"&amp;C75&amp;"_"&amp;B75&amp;"_"&amp;D75&amp;"_"&amp;A75&amp;"*",[1]reservoir!$A$1:$A$1202,0)+1),TRUE):INDIRECT("[reservoir.csv]reservoir!XFD"&amp;(MATCH("reservoir_"&amp;$M$1&amp;"_"&amp;C75&amp;"_"&amp;B75&amp;"_"&amp;D75&amp;"_"&amp;A75&amp;"*",[1]reservoir!$A$1:$A$1202,0)+1),TRUE)  ) )</f>
        <v>#N/A</v>
      </c>
    </row>
    <row r="76" spans="1:14" x14ac:dyDescent="0.25">
      <c r="A76" t="s">
        <v>14</v>
      </c>
      <c r="B76">
        <v>2</v>
      </c>
      <c r="C76">
        <v>0.25</v>
      </c>
      <c r="D76">
        <v>5</v>
      </c>
      <c r="E76" t="e">
        <f ca="1">AVERAGE(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)</f>
        <v>#N/A</v>
      </c>
      <c r="F76" t="e">
        <f ca="1">CONFIDENCE( 0.05, STDEV(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), COUNT( INDIRECT("[reservoir.csv]reservoir!B"&amp;(MATCH("reservoir_"&amp;$E$1&amp;"_"&amp;C76&amp;"_"&amp;B76&amp;"_"&amp;D76&amp;"_"&amp;A76&amp;"*",[1]reservoir!$A$1:$A$1202,0)+1),TRUE):INDIRECT("[reservoir.csv]reservoir!XFD"&amp;(MATCH("reservoir_"&amp;$E$1&amp;"_"&amp;C76&amp;"_"&amp;B76&amp;"_"&amp;D76&amp;"_"&amp;A76&amp;"*",[1]reservoir!$A$1:$A$1202,0)+1),TRUE)  ) )</f>
        <v>#N/A</v>
      </c>
      <c r="G76">
        <f ca="1">AVERAGE(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)</f>
        <v>-154313.18616666651</v>
      </c>
      <c r="H76">
        <f ca="1">CONFIDENCE( 0.05, STDEV(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), COUNT( INDIRECT("[reservoir.csv]reservoir!B"&amp;(MATCH("reservoir_"&amp;$G$1&amp;"_"&amp;C76&amp;"_"&amp;B76&amp;"_"&amp;D76&amp;"_"&amp;A76&amp;"*",[1]reservoir!$A$1:$A$1202,0)+1),TRUE):INDIRECT("[reservoir.csv]reservoir!XFD"&amp;(MATCH("reservoir_"&amp;$G$1&amp;"_"&amp;C76&amp;"_"&amp;B76&amp;"_"&amp;D76&amp;"_"&amp;A76&amp;"*",[1]reservoir!$A$1:$A$1202,0)+1),TRUE)  ) )</f>
        <v>1299.1948805222928</v>
      </c>
      <c r="I76">
        <f ca="1">AVERAGE(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)</f>
        <v>-231705.38877646643</v>
      </c>
      <c r="J76">
        <f ca="1">CONFIDENCE( 0.05, STDEV(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), COUNT( INDIRECT("[reservoir.csv]reservoir!B"&amp;(MATCH("reservoir_"&amp;$I$1&amp;"_"&amp;C76&amp;"_"&amp;B76&amp;"_"&amp;D76&amp;"_"&amp;A76&amp;"*",[1]reservoir!$A$1:$A$1202,0)+1),TRUE):INDIRECT("[reservoir.csv]reservoir!XFD"&amp;(MATCH("reservoir_"&amp;$I$1&amp;"_"&amp;C76&amp;"_"&amp;B76&amp;"_"&amp;D76&amp;"_"&amp;A76&amp;"*",[1]reservoir!$A$1:$A$1202,0)+1),TRUE)  ) )</f>
        <v>1459.2465328203646</v>
      </c>
      <c r="K76">
        <f ca="1">AVERAGE(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)</f>
        <v>-305201.92762286647</v>
      </c>
      <c r="L76">
        <f ca="1">CONFIDENCE( 0.05, STDEV(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), COUNT( INDIRECT("[reservoir.csv]reservoir!B"&amp;(MATCH("reservoir_"&amp;$K$1&amp;"_"&amp;C76&amp;"_"&amp;B76&amp;"_"&amp;D76&amp;"_"&amp;A76&amp;"*",[1]reservoir!$A$1:$A$1202,0)+1),TRUE):INDIRECT("[reservoir.csv]reservoir!XFD"&amp;(MATCH("reservoir_"&amp;$K$1&amp;"_"&amp;C76&amp;"_"&amp;B76&amp;"_"&amp;D76&amp;"_"&amp;A76&amp;"*",[1]reservoir!$A$1:$A$1202,0)+1),TRUE)  ) )</f>
        <v>1114.1700681052253</v>
      </c>
      <c r="M76" t="e">
        <f ca="1">AVERAGE(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)</f>
        <v>#N/A</v>
      </c>
      <c r="N76" t="e">
        <f ca="1">CONFIDENCE( 0.05, STDEV(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), COUNT( INDIRECT("[reservoir.csv]reservoir!B"&amp;(MATCH("reservoir_"&amp;$M$1&amp;"_"&amp;C76&amp;"_"&amp;B76&amp;"_"&amp;D76&amp;"_"&amp;A76&amp;"*",[1]reservoir!$A$1:$A$1202,0)+1),TRUE):INDIRECT("[reservoir.csv]reservoir!XFD"&amp;(MATCH("reservoir_"&amp;$M$1&amp;"_"&amp;C76&amp;"_"&amp;B76&amp;"_"&amp;D76&amp;"_"&amp;A76&amp;"*",[1]reservoir!$A$1:$A$1202,0)+1),TRUE)  ) )</f>
        <v>#N/A</v>
      </c>
    </row>
    <row r="77" spans="1:14" x14ac:dyDescent="0.25">
      <c r="A77" t="s">
        <v>14</v>
      </c>
      <c r="B77">
        <v>5</v>
      </c>
      <c r="C77">
        <v>0.25</v>
      </c>
      <c r="D77">
        <v>5</v>
      </c>
      <c r="E77" t="e">
        <f ca="1">AVERAGE(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)</f>
        <v>#N/A</v>
      </c>
      <c r="F77" t="e">
        <f ca="1">CONFIDENCE( 0.05, STDEV(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), COUNT( INDIRECT("[reservoir.csv]reservoir!B"&amp;(MATCH("reservoir_"&amp;$E$1&amp;"_"&amp;C77&amp;"_"&amp;B77&amp;"_"&amp;D77&amp;"_"&amp;A77&amp;"*",[1]reservoir!$A$1:$A$1202,0)+1),TRUE):INDIRECT("[reservoir.csv]reservoir!XFD"&amp;(MATCH("reservoir_"&amp;$E$1&amp;"_"&amp;C77&amp;"_"&amp;B77&amp;"_"&amp;D77&amp;"_"&amp;A77&amp;"*",[1]reservoir!$A$1:$A$1202,0)+1),TRUE)  ) )</f>
        <v>#N/A</v>
      </c>
      <c r="G77">
        <f ca="1">AVERAGE(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)</f>
        <v>-153286.71304893334</v>
      </c>
      <c r="H77">
        <f ca="1">CONFIDENCE( 0.05, STDEV(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), COUNT( INDIRECT("[reservoir.csv]reservoir!B"&amp;(MATCH("reservoir_"&amp;$G$1&amp;"_"&amp;C77&amp;"_"&amp;B77&amp;"_"&amp;D77&amp;"_"&amp;A77&amp;"*",[1]reservoir!$A$1:$A$1202,0)+1),TRUE):INDIRECT("[reservoir.csv]reservoir!XFD"&amp;(MATCH("reservoir_"&amp;$G$1&amp;"_"&amp;C77&amp;"_"&amp;B77&amp;"_"&amp;D77&amp;"_"&amp;A77&amp;"*",[1]reservoir!$A$1:$A$1202,0)+1),TRUE)  ) )</f>
        <v>1540.3828499442234</v>
      </c>
      <c r="I77">
        <f ca="1">AVERAGE(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)</f>
        <v>-248578.38459613323</v>
      </c>
      <c r="J77">
        <f ca="1">CONFIDENCE( 0.05, STDEV(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), COUNT( INDIRECT("[reservoir.csv]reservoir!B"&amp;(MATCH("reservoir_"&amp;$I$1&amp;"_"&amp;C77&amp;"_"&amp;B77&amp;"_"&amp;D77&amp;"_"&amp;A77&amp;"*",[1]reservoir!$A$1:$A$1202,0)+1),TRUE):INDIRECT("[reservoir.csv]reservoir!XFD"&amp;(MATCH("reservoir_"&amp;$I$1&amp;"_"&amp;C77&amp;"_"&amp;B77&amp;"_"&amp;D77&amp;"_"&amp;A77&amp;"*",[1]reservoir!$A$1:$A$1202,0)+1),TRUE)  ) )</f>
        <v>8762.1169691682517</v>
      </c>
      <c r="K77">
        <f ca="1">AVERAGE(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)</f>
        <v>-520883.96802533302</v>
      </c>
      <c r="L77">
        <f ca="1">CONFIDENCE( 0.05, STDEV(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), COUNT( INDIRECT("[reservoir.csv]reservoir!B"&amp;(MATCH("reservoir_"&amp;$K$1&amp;"_"&amp;C77&amp;"_"&amp;B77&amp;"_"&amp;D77&amp;"_"&amp;A77&amp;"*",[1]reservoir!$A$1:$A$1202,0)+1),TRUE):INDIRECT("[reservoir.csv]reservoir!XFD"&amp;(MATCH("reservoir_"&amp;$K$1&amp;"_"&amp;C77&amp;"_"&amp;B77&amp;"_"&amp;D77&amp;"_"&amp;A77&amp;"*",[1]reservoir!$A$1:$A$1202,0)+1),TRUE)  ) )</f>
        <v>25241.139492501487</v>
      </c>
      <c r="M77" t="e">
        <f ca="1">AVERAGE(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)</f>
        <v>#N/A</v>
      </c>
      <c r="N77" t="e">
        <f ca="1">CONFIDENCE( 0.05, STDEV(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), COUNT( INDIRECT("[reservoir.csv]reservoir!B"&amp;(MATCH("reservoir_"&amp;$M$1&amp;"_"&amp;C77&amp;"_"&amp;B77&amp;"_"&amp;D77&amp;"_"&amp;A77&amp;"*",[1]reservoir!$A$1:$A$1202,0)+1),TRUE):INDIRECT("[reservoir.csv]reservoir!XFD"&amp;(MATCH("reservoir_"&amp;$M$1&amp;"_"&amp;C77&amp;"_"&amp;B77&amp;"_"&amp;D77&amp;"_"&amp;A77&amp;"*",[1]reservoir!$A$1:$A$1202,0)+1),TRUE)  ) )</f>
        <v>#N/A</v>
      </c>
    </row>
    <row r="78" spans="1:14" x14ac:dyDescent="0.25">
      <c r="A78" t="s">
        <v>14</v>
      </c>
      <c r="B78">
        <v>10</v>
      </c>
      <c r="C78">
        <v>0.25</v>
      </c>
      <c r="D78">
        <v>5</v>
      </c>
      <c r="E78" t="e">
        <f ca="1">AVERAGE(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)</f>
        <v>#N/A</v>
      </c>
      <c r="F78" t="e">
        <f ca="1">CONFIDENCE( 0.05, STDEV(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), COUNT( INDIRECT("[reservoir.csv]reservoir!B"&amp;(MATCH("reservoir_"&amp;$E$1&amp;"_"&amp;C78&amp;"_"&amp;B78&amp;"_"&amp;D78&amp;"_"&amp;A78&amp;"*",[1]reservoir!$A$1:$A$1202,0)+1),TRUE):INDIRECT("[reservoir.csv]reservoir!XFD"&amp;(MATCH("reservoir_"&amp;$E$1&amp;"_"&amp;C78&amp;"_"&amp;B78&amp;"_"&amp;D78&amp;"_"&amp;A78&amp;"*",[1]reservoir!$A$1:$A$1202,0)+1),TRUE)  ) )</f>
        <v>#N/A</v>
      </c>
      <c r="G78" t="e">
        <f ca="1">AVERAGE(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)</f>
        <v>#N/A</v>
      </c>
      <c r="H78" t="e">
        <f ca="1">CONFIDENCE( 0.05, STDEV(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), COUNT( INDIRECT("[reservoir.csv]reservoir!B"&amp;(MATCH("reservoir_"&amp;$G$1&amp;"_"&amp;C78&amp;"_"&amp;B78&amp;"_"&amp;D78&amp;"_"&amp;A78&amp;"*",[1]reservoir!$A$1:$A$1202,0)+1),TRUE):INDIRECT("[reservoir.csv]reservoir!XFD"&amp;(MATCH("reservoir_"&amp;$G$1&amp;"_"&amp;C78&amp;"_"&amp;B78&amp;"_"&amp;D78&amp;"_"&amp;A78&amp;"*",[1]reservoir!$A$1:$A$1202,0)+1),TRUE)  ) )</f>
        <v>#N/A</v>
      </c>
      <c r="I78" t="e">
        <f ca="1">AVERAGE(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)</f>
        <v>#N/A</v>
      </c>
      <c r="J78" t="e">
        <f ca="1">CONFIDENCE( 0.05, STDEV(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), COUNT( INDIRECT("[reservoir.csv]reservoir!B"&amp;(MATCH("reservoir_"&amp;$I$1&amp;"_"&amp;C78&amp;"_"&amp;B78&amp;"_"&amp;D78&amp;"_"&amp;A78&amp;"*",[1]reservoir!$A$1:$A$1202,0)+1),TRUE):INDIRECT("[reservoir.csv]reservoir!XFD"&amp;(MATCH("reservoir_"&amp;$I$1&amp;"_"&amp;C78&amp;"_"&amp;B78&amp;"_"&amp;D78&amp;"_"&amp;A78&amp;"*",[1]reservoir!$A$1:$A$1202,0)+1),TRUE)  ) )</f>
        <v>#N/A</v>
      </c>
      <c r="K78" t="e">
        <f ca="1">AVERAGE(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)</f>
        <v>#N/A</v>
      </c>
      <c r="L78" t="e">
        <f ca="1">CONFIDENCE( 0.05, STDEV(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), COUNT( INDIRECT("[reservoir.csv]reservoir!B"&amp;(MATCH("reservoir_"&amp;$K$1&amp;"_"&amp;C78&amp;"_"&amp;B78&amp;"_"&amp;D78&amp;"_"&amp;A78&amp;"*",[1]reservoir!$A$1:$A$1202,0)+1),TRUE):INDIRECT("[reservoir.csv]reservoir!XFD"&amp;(MATCH("reservoir_"&amp;$K$1&amp;"_"&amp;C78&amp;"_"&amp;B78&amp;"_"&amp;D78&amp;"_"&amp;A78&amp;"*",[1]reservoir!$A$1:$A$1202,0)+1),TRUE)  ) )</f>
        <v>#N/A</v>
      </c>
      <c r="M78" t="e">
        <f ca="1">AVERAGE(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)</f>
        <v>#N/A</v>
      </c>
      <c r="N78" t="e">
        <f ca="1">CONFIDENCE( 0.05, STDEV(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), COUNT( INDIRECT("[reservoir.csv]reservoir!B"&amp;(MATCH("reservoir_"&amp;$M$1&amp;"_"&amp;C78&amp;"_"&amp;B78&amp;"_"&amp;D78&amp;"_"&amp;A78&amp;"*",[1]reservoir!$A$1:$A$1202,0)+1),TRUE):INDIRECT("[reservoir.csv]reservoir!XFD"&amp;(MATCH("reservoir_"&amp;$M$1&amp;"_"&amp;C78&amp;"_"&amp;B78&amp;"_"&amp;D78&amp;"_"&amp;A78&amp;"*",[1]reservoir!$A$1:$A$1202,0)+1),TRUE)  ) )</f>
        <v>#N/A</v>
      </c>
    </row>
    <row r="79" spans="1:14" x14ac:dyDescent="0.25">
      <c r="A79" t="s">
        <v>14</v>
      </c>
      <c r="B79">
        <v>2</v>
      </c>
      <c r="C79">
        <v>0.5</v>
      </c>
      <c r="D79">
        <v>5</v>
      </c>
      <c r="E79" t="e">
        <f ca="1">AVERAGE(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)</f>
        <v>#N/A</v>
      </c>
      <c r="F79" t="e">
        <f ca="1">CONFIDENCE( 0.05, STDEV(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), COUNT( INDIRECT("[reservoir.csv]reservoir!B"&amp;(MATCH("reservoir_"&amp;$E$1&amp;"_"&amp;C79&amp;"_"&amp;B79&amp;"_"&amp;D79&amp;"_"&amp;A79&amp;"*",[1]reservoir!$A$1:$A$1202,0)+1),TRUE):INDIRECT("[reservoir.csv]reservoir!XFD"&amp;(MATCH("reservoir_"&amp;$E$1&amp;"_"&amp;C79&amp;"_"&amp;B79&amp;"_"&amp;D79&amp;"_"&amp;A79&amp;"*",[1]reservoir!$A$1:$A$1202,0)+1),TRUE)  ) )</f>
        <v>#N/A</v>
      </c>
      <c r="G79" t="e">
        <f ca="1">AVERAGE(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)</f>
        <v>#N/A</v>
      </c>
      <c r="H79" t="e">
        <f ca="1">CONFIDENCE( 0.05, STDEV(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), COUNT( INDIRECT("[reservoir.csv]reservoir!B"&amp;(MATCH("reservoir_"&amp;$G$1&amp;"_"&amp;C79&amp;"_"&amp;B79&amp;"_"&amp;D79&amp;"_"&amp;A79&amp;"*",[1]reservoir!$A$1:$A$1202,0)+1),TRUE):INDIRECT("[reservoir.csv]reservoir!XFD"&amp;(MATCH("reservoir_"&amp;$G$1&amp;"_"&amp;C79&amp;"_"&amp;B79&amp;"_"&amp;D79&amp;"_"&amp;A79&amp;"*",[1]reservoir!$A$1:$A$1202,0)+1),TRUE)  ) )</f>
        <v>#N/A</v>
      </c>
      <c r="I79">
        <f ca="1">AVERAGE(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)</f>
        <v>-231354.5909056665</v>
      </c>
      <c r="J79">
        <f ca="1">CONFIDENCE( 0.05, STDEV(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), COUNT( INDIRECT("[reservoir.csv]reservoir!B"&amp;(MATCH("reservoir_"&amp;$I$1&amp;"_"&amp;C79&amp;"_"&amp;B79&amp;"_"&amp;D79&amp;"_"&amp;A79&amp;"*",[1]reservoir!$A$1:$A$1202,0)+1),TRUE):INDIRECT("[reservoir.csv]reservoir!XFD"&amp;(MATCH("reservoir_"&amp;$I$1&amp;"_"&amp;C79&amp;"_"&amp;B79&amp;"_"&amp;D79&amp;"_"&amp;A79&amp;"*",[1]reservoir!$A$1:$A$1202,0)+1),TRUE)  ) )</f>
        <v>1247.7247325401074</v>
      </c>
      <c r="K79">
        <f ca="1">AVERAGE(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)</f>
        <v>-305121.90868793312</v>
      </c>
      <c r="L79">
        <f ca="1">CONFIDENCE( 0.05, STDEV(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), COUNT( INDIRECT("[reservoir.csv]reservoir!B"&amp;(MATCH("reservoir_"&amp;$K$1&amp;"_"&amp;C79&amp;"_"&amp;B79&amp;"_"&amp;D79&amp;"_"&amp;A79&amp;"*",[1]reservoir!$A$1:$A$1202,0)+1),TRUE):INDIRECT("[reservoir.csv]reservoir!XFD"&amp;(MATCH("reservoir_"&amp;$K$1&amp;"_"&amp;C79&amp;"_"&amp;B79&amp;"_"&amp;D79&amp;"_"&amp;A79&amp;"*",[1]reservoir!$A$1:$A$1202,0)+1),TRUE)  ) )</f>
        <v>858.22248140994566</v>
      </c>
      <c r="M79" t="e">
        <f ca="1">AVERAGE(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)</f>
        <v>#N/A</v>
      </c>
      <c r="N79" t="e">
        <f ca="1">CONFIDENCE( 0.05, STDEV(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), COUNT( INDIRECT("[reservoir.csv]reservoir!B"&amp;(MATCH("reservoir_"&amp;$M$1&amp;"_"&amp;C79&amp;"_"&amp;B79&amp;"_"&amp;D79&amp;"_"&amp;A79&amp;"*",[1]reservoir!$A$1:$A$1202,0)+1),TRUE):INDIRECT("[reservoir.csv]reservoir!XFD"&amp;(MATCH("reservoir_"&amp;$M$1&amp;"_"&amp;C79&amp;"_"&amp;B79&amp;"_"&amp;D79&amp;"_"&amp;A79&amp;"*",[1]reservoir!$A$1:$A$1202,0)+1),TRUE)  ) )</f>
        <v>#N/A</v>
      </c>
    </row>
    <row r="80" spans="1:14" x14ac:dyDescent="0.25">
      <c r="A80" t="s">
        <v>14</v>
      </c>
      <c r="B80">
        <v>5</v>
      </c>
      <c r="C80">
        <v>0.5</v>
      </c>
      <c r="D80">
        <v>5</v>
      </c>
      <c r="E80" t="e">
        <f ca="1">AVERAGE(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)</f>
        <v>#N/A</v>
      </c>
      <c r="F80" t="e">
        <f ca="1">CONFIDENCE( 0.05, STDEV(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), COUNT( INDIRECT("[reservoir.csv]reservoir!B"&amp;(MATCH("reservoir_"&amp;$E$1&amp;"_"&amp;C80&amp;"_"&amp;B80&amp;"_"&amp;D80&amp;"_"&amp;A80&amp;"*",[1]reservoir!$A$1:$A$1202,0)+1),TRUE):INDIRECT("[reservoir.csv]reservoir!XFD"&amp;(MATCH("reservoir_"&amp;$E$1&amp;"_"&amp;C80&amp;"_"&amp;B80&amp;"_"&amp;D80&amp;"_"&amp;A80&amp;"*",[1]reservoir!$A$1:$A$1202,0)+1),TRUE)  ) )</f>
        <v>#N/A</v>
      </c>
      <c r="G80">
        <f ca="1">AVERAGE(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)</f>
        <v>-178276.49227536659</v>
      </c>
      <c r="H80">
        <f ca="1">CONFIDENCE( 0.05, STDEV(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), COUNT( INDIRECT("[reservoir.csv]reservoir!B"&amp;(MATCH("reservoir_"&amp;$G$1&amp;"_"&amp;C80&amp;"_"&amp;B80&amp;"_"&amp;D80&amp;"_"&amp;A80&amp;"*",[1]reservoir!$A$1:$A$1202,0)+1),TRUE):INDIRECT("[reservoir.csv]reservoir!XFD"&amp;(MATCH("reservoir_"&amp;$G$1&amp;"_"&amp;C80&amp;"_"&amp;B80&amp;"_"&amp;D80&amp;"_"&amp;A80&amp;"*",[1]reservoir!$A$1:$A$1202,0)+1),TRUE)  ) )</f>
        <v>9098.9808762518514</v>
      </c>
      <c r="I80">
        <f ca="1">AVERAGE(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)</f>
        <v>-227932.24678416669</v>
      </c>
      <c r="J80">
        <f ca="1">CONFIDENCE( 0.05, STDEV(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), COUNT( INDIRECT("[reservoir.csv]reservoir!B"&amp;(MATCH("reservoir_"&amp;$I$1&amp;"_"&amp;C80&amp;"_"&amp;B80&amp;"_"&amp;D80&amp;"_"&amp;A80&amp;"*",[1]reservoir!$A$1:$A$1202,0)+1),TRUE):INDIRECT("[reservoir.csv]reservoir!XFD"&amp;(MATCH("reservoir_"&amp;$I$1&amp;"_"&amp;C80&amp;"_"&amp;B80&amp;"_"&amp;D80&amp;"_"&amp;A80&amp;"*",[1]reservoir!$A$1:$A$1202,0)+1),TRUE)  ) )</f>
        <v>1068.8191265013593</v>
      </c>
      <c r="K80" t="e">
        <f ca="1">AVERAGE(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)</f>
        <v>#N/A</v>
      </c>
      <c r="L80" t="e">
        <f ca="1">CONFIDENCE( 0.05, STDEV(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), COUNT( INDIRECT("[reservoir.csv]reservoir!B"&amp;(MATCH("reservoir_"&amp;$K$1&amp;"_"&amp;C80&amp;"_"&amp;B80&amp;"_"&amp;D80&amp;"_"&amp;A80&amp;"*",[1]reservoir!$A$1:$A$1202,0)+1),TRUE):INDIRECT("[reservoir.csv]reservoir!XFD"&amp;(MATCH("reservoir_"&amp;$K$1&amp;"_"&amp;C80&amp;"_"&amp;B80&amp;"_"&amp;D80&amp;"_"&amp;A80&amp;"*",[1]reservoir!$A$1:$A$1202,0)+1),TRUE)  ) )</f>
        <v>#N/A</v>
      </c>
      <c r="M80" t="e">
        <f ca="1">AVERAGE(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)</f>
        <v>#N/A</v>
      </c>
      <c r="N80" t="e">
        <f ca="1">CONFIDENCE( 0.05, STDEV(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), COUNT( INDIRECT("[reservoir.csv]reservoir!B"&amp;(MATCH("reservoir_"&amp;$M$1&amp;"_"&amp;C80&amp;"_"&amp;B80&amp;"_"&amp;D80&amp;"_"&amp;A80&amp;"*",[1]reservoir!$A$1:$A$1202,0)+1),TRUE):INDIRECT("[reservoir.csv]reservoir!XFD"&amp;(MATCH("reservoir_"&amp;$M$1&amp;"_"&amp;C80&amp;"_"&amp;B80&amp;"_"&amp;D80&amp;"_"&amp;A80&amp;"*",[1]reservoir!$A$1:$A$1202,0)+1),TRUE)  ) )</f>
        <v>#N/A</v>
      </c>
    </row>
    <row r="81" spans="1:14" x14ac:dyDescent="0.25">
      <c r="A81" t="s">
        <v>14</v>
      </c>
      <c r="B81">
        <v>10</v>
      </c>
      <c r="C81">
        <v>0.5</v>
      </c>
      <c r="D81">
        <v>5</v>
      </c>
      <c r="E81" t="e">
        <f ca="1">AVERAGE(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)</f>
        <v>#N/A</v>
      </c>
      <c r="F81" t="e">
        <f ca="1">CONFIDENCE( 0.05, STDEV(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), COUNT( INDIRECT("[reservoir.csv]reservoir!B"&amp;(MATCH("reservoir_"&amp;$E$1&amp;"_"&amp;C81&amp;"_"&amp;B81&amp;"_"&amp;D81&amp;"_"&amp;A81&amp;"*",[1]reservoir!$A$1:$A$1202,0)+1),TRUE):INDIRECT("[reservoir.csv]reservoir!XFD"&amp;(MATCH("reservoir_"&amp;$E$1&amp;"_"&amp;C81&amp;"_"&amp;B81&amp;"_"&amp;D81&amp;"_"&amp;A81&amp;"*",[1]reservoir!$A$1:$A$1202,0)+1),TRUE)  ) )</f>
        <v>#N/A</v>
      </c>
      <c r="G81" t="e">
        <f ca="1">AVERAGE(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)</f>
        <v>#N/A</v>
      </c>
      <c r="H81" t="e">
        <f ca="1">CONFIDENCE( 0.05, STDEV(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), COUNT( INDIRECT("[reservoir.csv]reservoir!B"&amp;(MATCH("reservoir_"&amp;$G$1&amp;"_"&amp;C81&amp;"_"&amp;B81&amp;"_"&amp;D81&amp;"_"&amp;A81&amp;"*",[1]reservoir!$A$1:$A$1202,0)+1),TRUE):INDIRECT("[reservoir.csv]reservoir!XFD"&amp;(MATCH("reservoir_"&amp;$G$1&amp;"_"&amp;C81&amp;"_"&amp;B81&amp;"_"&amp;D81&amp;"_"&amp;A81&amp;"*",[1]reservoir!$A$1:$A$1202,0)+1),TRUE)  ) )</f>
        <v>#N/A</v>
      </c>
      <c r="I81" t="e">
        <f ca="1">AVERAGE(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)</f>
        <v>#N/A</v>
      </c>
      <c r="J81" t="e">
        <f ca="1">CONFIDENCE( 0.05, STDEV(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), COUNT( INDIRECT("[reservoir.csv]reservoir!B"&amp;(MATCH("reservoir_"&amp;$I$1&amp;"_"&amp;C81&amp;"_"&amp;B81&amp;"_"&amp;D81&amp;"_"&amp;A81&amp;"*",[1]reservoir!$A$1:$A$1202,0)+1),TRUE):INDIRECT("[reservoir.csv]reservoir!XFD"&amp;(MATCH("reservoir_"&amp;$I$1&amp;"_"&amp;C81&amp;"_"&amp;B81&amp;"_"&amp;D81&amp;"_"&amp;A81&amp;"*",[1]reservoir!$A$1:$A$1202,0)+1),TRUE)  ) )</f>
        <v>#N/A</v>
      </c>
      <c r="K81" t="e">
        <f ca="1">AVERAGE(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)</f>
        <v>#N/A</v>
      </c>
      <c r="L81" t="e">
        <f ca="1">CONFIDENCE( 0.05, STDEV(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), COUNT( INDIRECT("[reservoir.csv]reservoir!B"&amp;(MATCH("reservoir_"&amp;$K$1&amp;"_"&amp;C81&amp;"_"&amp;B81&amp;"_"&amp;D81&amp;"_"&amp;A81&amp;"*",[1]reservoir!$A$1:$A$1202,0)+1),TRUE):INDIRECT("[reservoir.csv]reservoir!XFD"&amp;(MATCH("reservoir_"&amp;$K$1&amp;"_"&amp;C81&amp;"_"&amp;B81&amp;"_"&amp;D81&amp;"_"&amp;A81&amp;"*",[1]reservoir!$A$1:$A$1202,0)+1),TRUE)  ) )</f>
        <v>#N/A</v>
      </c>
      <c r="M81" t="e">
        <f ca="1">AVERAGE(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)</f>
        <v>#N/A</v>
      </c>
      <c r="N81" t="e">
        <f ca="1">CONFIDENCE( 0.05, STDEV(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), COUNT( INDIRECT("[reservoir.csv]reservoir!B"&amp;(MATCH("reservoir_"&amp;$M$1&amp;"_"&amp;C81&amp;"_"&amp;B81&amp;"_"&amp;D81&amp;"_"&amp;A81&amp;"*",[1]reservoir!$A$1:$A$1202,0)+1),TRUE):INDIRECT("[reservoir.csv]reservoir!XFD"&amp;(MATCH("reservoir_"&amp;$M$1&amp;"_"&amp;C81&amp;"_"&amp;B81&amp;"_"&amp;D81&amp;"_"&amp;A81&amp;"*",[1]reservoir!$A$1:$A$1202,0)+1),TRUE)  ) )</f>
        <v>#N/A</v>
      </c>
    </row>
    <row r="82" spans="1:14" x14ac:dyDescent="0.25">
      <c r="A82" t="s">
        <v>14</v>
      </c>
      <c r="B82">
        <v>2</v>
      </c>
      <c r="C82">
        <v>1</v>
      </c>
      <c r="D82">
        <v>5</v>
      </c>
      <c r="E82" t="e">
        <f ca="1">AVERAGE(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)</f>
        <v>#N/A</v>
      </c>
      <c r="F82" t="e">
        <f ca="1">CONFIDENCE( 0.05, STDEV(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), COUNT( INDIRECT("[reservoir.csv]reservoir!B"&amp;(MATCH("reservoir_"&amp;$E$1&amp;"_"&amp;C82&amp;"_"&amp;B82&amp;"_"&amp;D82&amp;"_"&amp;A82&amp;"*",[1]reservoir!$A$1:$A$1202,0)+1),TRUE):INDIRECT("[reservoir.csv]reservoir!XFD"&amp;(MATCH("reservoir_"&amp;$E$1&amp;"_"&amp;C82&amp;"_"&amp;B82&amp;"_"&amp;D82&amp;"_"&amp;A82&amp;"*",[1]reservoir!$A$1:$A$1202,0)+1),TRUE)  ) )</f>
        <v>#N/A</v>
      </c>
      <c r="G82">
        <f ca="1">AVERAGE(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)</f>
        <v>-156737.51325576653</v>
      </c>
      <c r="H82">
        <f ca="1">CONFIDENCE( 0.05, STDEV(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), COUNT( INDIRECT("[reservoir.csv]reservoir!B"&amp;(MATCH("reservoir_"&amp;$G$1&amp;"_"&amp;C82&amp;"_"&amp;B82&amp;"_"&amp;D82&amp;"_"&amp;A82&amp;"*",[1]reservoir!$A$1:$A$1202,0)+1),TRUE):INDIRECT("[reservoir.csv]reservoir!XFD"&amp;(MATCH("reservoir_"&amp;$G$1&amp;"_"&amp;C82&amp;"_"&amp;B82&amp;"_"&amp;D82&amp;"_"&amp;A82&amp;"*",[1]reservoir!$A$1:$A$1202,0)+1),TRUE)  ) )</f>
        <v>2680.4551703946777</v>
      </c>
      <c r="I82">
        <f ca="1">AVERAGE(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)</f>
        <v>-231194.47167633314</v>
      </c>
      <c r="J82">
        <f ca="1">CONFIDENCE( 0.05, STDEV(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), COUNT( INDIRECT("[reservoir.csv]reservoir!B"&amp;(MATCH("reservoir_"&amp;$I$1&amp;"_"&amp;C82&amp;"_"&amp;B82&amp;"_"&amp;D82&amp;"_"&amp;A82&amp;"*",[1]reservoir!$A$1:$A$1202,0)+1),TRUE):INDIRECT("[reservoir.csv]reservoir!XFD"&amp;(MATCH("reservoir_"&amp;$I$1&amp;"_"&amp;C82&amp;"_"&amp;B82&amp;"_"&amp;D82&amp;"_"&amp;A82&amp;"*",[1]reservoir!$A$1:$A$1202,0)+1),TRUE)  ) )</f>
        <v>1097.1575475584391</v>
      </c>
      <c r="K82" t="e">
        <f ca="1">AVERAGE(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)</f>
        <v>#N/A</v>
      </c>
      <c r="L82" t="e">
        <f ca="1">CONFIDENCE( 0.05, STDEV(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), COUNT( INDIRECT("[reservoir.csv]reservoir!B"&amp;(MATCH("reservoir_"&amp;$K$1&amp;"_"&amp;C82&amp;"_"&amp;B82&amp;"_"&amp;D82&amp;"_"&amp;A82&amp;"*",[1]reservoir!$A$1:$A$1202,0)+1),TRUE):INDIRECT("[reservoir.csv]reservoir!XFD"&amp;(MATCH("reservoir_"&amp;$K$1&amp;"_"&amp;C82&amp;"_"&amp;B82&amp;"_"&amp;D82&amp;"_"&amp;A82&amp;"*",[1]reservoir!$A$1:$A$1202,0)+1),TRUE)  ) )</f>
        <v>#N/A</v>
      </c>
      <c r="M82" t="e">
        <f ca="1">AVERAGE(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)</f>
        <v>#N/A</v>
      </c>
      <c r="N82" t="e">
        <f ca="1">CONFIDENCE( 0.05, STDEV(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), COUNT( INDIRECT("[reservoir.csv]reservoir!B"&amp;(MATCH("reservoir_"&amp;$M$1&amp;"_"&amp;C82&amp;"_"&amp;B82&amp;"_"&amp;D82&amp;"_"&amp;A82&amp;"*",[1]reservoir!$A$1:$A$1202,0)+1),TRUE):INDIRECT("[reservoir.csv]reservoir!XFD"&amp;(MATCH("reservoir_"&amp;$M$1&amp;"_"&amp;C82&amp;"_"&amp;B82&amp;"_"&amp;D82&amp;"_"&amp;A82&amp;"*",[1]reservoir!$A$1:$A$1202,0)+1),TRUE)  ) )</f>
        <v>#N/A</v>
      </c>
    </row>
    <row r="83" spans="1:14" x14ac:dyDescent="0.25">
      <c r="A83" t="s">
        <v>14</v>
      </c>
      <c r="B83">
        <v>5</v>
      </c>
      <c r="C83">
        <v>1</v>
      </c>
      <c r="D83">
        <v>5</v>
      </c>
      <c r="E83" t="e">
        <f ca="1">AVERAGE(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)</f>
        <v>#N/A</v>
      </c>
      <c r="F83" t="e">
        <f ca="1">CONFIDENCE( 0.05, STDEV(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), COUNT( INDIRECT("[reservoir.csv]reservoir!B"&amp;(MATCH("reservoir_"&amp;$E$1&amp;"_"&amp;C83&amp;"_"&amp;B83&amp;"_"&amp;D83&amp;"_"&amp;A83&amp;"*",[1]reservoir!$A$1:$A$1202,0)+1),TRUE):INDIRECT("[reservoir.csv]reservoir!XFD"&amp;(MATCH("reservoir_"&amp;$E$1&amp;"_"&amp;C83&amp;"_"&amp;B83&amp;"_"&amp;D83&amp;"_"&amp;A83&amp;"*",[1]reservoir!$A$1:$A$1202,0)+1),TRUE)  ) )</f>
        <v>#N/A</v>
      </c>
      <c r="G83">
        <f ca="1">AVERAGE(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)</f>
        <v>-154312.21924903331</v>
      </c>
      <c r="H83">
        <f ca="1">CONFIDENCE( 0.05, STDEV(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), COUNT( INDIRECT("[reservoir.csv]reservoir!B"&amp;(MATCH("reservoir_"&amp;$G$1&amp;"_"&amp;C83&amp;"_"&amp;B83&amp;"_"&amp;D83&amp;"_"&amp;A83&amp;"*",[1]reservoir!$A$1:$A$1202,0)+1),TRUE):INDIRECT("[reservoir.csv]reservoir!XFD"&amp;(MATCH("reservoir_"&amp;$G$1&amp;"_"&amp;C83&amp;"_"&amp;B83&amp;"_"&amp;D83&amp;"_"&amp;A83&amp;"*",[1]reservoir!$A$1:$A$1202,0)+1),TRUE)  ) )</f>
        <v>1234.9304239513929</v>
      </c>
      <c r="I83">
        <f ca="1">AVERAGE(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)</f>
        <v>-228999.90454336655</v>
      </c>
      <c r="J83">
        <f ca="1">CONFIDENCE( 0.05, STDEV(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), COUNT( INDIRECT("[reservoir.csv]reservoir!B"&amp;(MATCH("reservoir_"&amp;$I$1&amp;"_"&amp;C83&amp;"_"&amp;B83&amp;"_"&amp;D83&amp;"_"&amp;A83&amp;"*",[1]reservoir!$A$1:$A$1202,0)+1),TRUE):INDIRECT("[reservoir.csv]reservoir!XFD"&amp;(MATCH("reservoir_"&amp;$I$1&amp;"_"&amp;C83&amp;"_"&amp;B83&amp;"_"&amp;D83&amp;"_"&amp;A83&amp;"*",[1]reservoir!$A$1:$A$1202,0)+1),TRUE)  ) )</f>
        <v>1259.4270507140516</v>
      </c>
      <c r="K83" t="e">
        <f ca="1">AVERAGE(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)</f>
        <v>#N/A</v>
      </c>
      <c r="L83" t="e">
        <f ca="1">CONFIDENCE( 0.05, STDEV(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), COUNT( INDIRECT("[reservoir.csv]reservoir!B"&amp;(MATCH("reservoir_"&amp;$K$1&amp;"_"&amp;C83&amp;"_"&amp;B83&amp;"_"&amp;D83&amp;"_"&amp;A83&amp;"*",[1]reservoir!$A$1:$A$1202,0)+1),TRUE):INDIRECT("[reservoir.csv]reservoir!XFD"&amp;(MATCH("reservoir_"&amp;$K$1&amp;"_"&amp;C83&amp;"_"&amp;B83&amp;"_"&amp;D83&amp;"_"&amp;A83&amp;"*",[1]reservoir!$A$1:$A$1202,0)+1),TRUE)  ) )</f>
        <v>#N/A</v>
      </c>
      <c r="M83" t="e">
        <f ca="1">AVERAGE(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)</f>
        <v>#N/A</v>
      </c>
      <c r="N83" t="e">
        <f ca="1">CONFIDENCE( 0.05, STDEV(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), COUNT( INDIRECT("[reservoir.csv]reservoir!B"&amp;(MATCH("reservoir_"&amp;$M$1&amp;"_"&amp;C83&amp;"_"&amp;B83&amp;"_"&amp;D83&amp;"_"&amp;A83&amp;"*",[1]reservoir!$A$1:$A$1202,0)+1),TRUE):INDIRECT("[reservoir.csv]reservoir!XFD"&amp;(MATCH("reservoir_"&amp;$M$1&amp;"_"&amp;C83&amp;"_"&amp;B83&amp;"_"&amp;D83&amp;"_"&amp;A83&amp;"*",[1]reservoir!$A$1:$A$1202,0)+1),TRUE)  ) )</f>
        <v>#N/A</v>
      </c>
    </row>
    <row r="84" spans="1:14" x14ac:dyDescent="0.25">
      <c r="A84" t="s">
        <v>14</v>
      </c>
      <c r="B84">
        <v>10</v>
      </c>
      <c r="C84">
        <v>1</v>
      </c>
      <c r="D84">
        <v>5</v>
      </c>
      <c r="E84" t="e">
        <f ca="1">AVERAGE(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)</f>
        <v>#N/A</v>
      </c>
      <c r="F84" t="e">
        <f ca="1">CONFIDENCE( 0.05, STDEV(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), COUNT( INDIRECT("[reservoir.csv]reservoir!B"&amp;(MATCH("reservoir_"&amp;$E$1&amp;"_"&amp;C84&amp;"_"&amp;B84&amp;"_"&amp;D84&amp;"_"&amp;A84&amp;"*",[1]reservoir!$A$1:$A$1202,0)+1),TRUE):INDIRECT("[reservoir.csv]reservoir!XFD"&amp;(MATCH("reservoir_"&amp;$E$1&amp;"_"&amp;C84&amp;"_"&amp;B84&amp;"_"&amp;D84&amp;"_"&amp;A84&amp;"*",[1]reservoir!$A$1:$A$1202,0)+1),TRUE)  ) )</f>
        <v>#N/A</v>
      </c>
      <c r="G84" t="e">
        <f ca="1">AVERAGE(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)</f>
        <v>#N/A</v>
      </c>
      <c r="H84" t="e">
        <f ca="1">CONFIDENCE( 0.05, STDEV(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), COUNT( INDIRECT("[reservoir.csv]reservoir!B"&amp;(MATCH("reservoir_"&amp;$G$1&amp;"_"&amp;C84&amp;"_"&amp;B84&amp;"_"&amp;D84&amp;"_"&amp;A84&amp;"*",[1]reservoir!$A$1:$A$1202,0)+1),TRUE):INDIRECT("[reservoir.csv]reservoir!XFD"&amp;(MATCH("reservoir_"&amp;$G$1&amp;"_"&amp;C84&amp;"_"&amp;B84&amp;"_"&amp;D84&amp;"_"&amp;A84&amp;"*",[1]reservoir!$A$1:$A$1202,0)+1),TRUE)  ) )</f>
        <v>#N/A</v>
      </c>
      <c r="I84" t="e">
        <f ca="1">AVERAGE(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)</f>
        <v>#N/A</v>
      </c>
      <c r="J84" t="e">
        <f ca="1">CONFIDENCE( 0.05, STDEV(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), COUNT( INDIRECT("[reservoir.csv]reservoir!B"&amp;(MATCH("reservoir_"&amp;$I$1&amp;"_"&amp;C84&amp;"_"&amp;B84&amp;"_"&amp;D84&amp;"_"&amp;A84&amp;"*",[1]reservoir!$A$1:$A$1202,0)+1),TRUE):INDIRECT("[reservoir.csv]reservoir!XFD"&amp;(MATCH("reservoir_"&amp;$I$1&amp;"_"&amp;C84&amp;"_"&amp;B84&amp;"_"&amp;D84&amp;"_"&amp;A84&amp;"*",[1]reservoir!$A$1:$A$1202,0)+1),TRUE)  ) )</f>
        <v>#N/A</v>
      </c>
      <c r="K84" t="e">
        <f ca="1">AVERAGE(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)</f>
        <v>#N/A</v>
      </c>
      <c r="L84" t="e">
        <f ca="1">CONFIDENCE( 0.05, STDEV(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), COUNT( INDIRECT("[reservoir.csv]reservoir!B"&amp;(MATCH("reservoir_"&amp;$K$1&amp;"_"&amp;C84&amp;"_"&amp;B84&amp;"_"&amp;D84&amp;"_"&amp;A84&amp;"*",[1]reservoir!$A$1:$A$1202,0)+1),TRUE):INDIRECT("[reservoir.csv]reservoir!XFD"&amp;(MATCH("reservoir_"&amp;$K$1&amp;"_"&amp;C84&amp;"_"&amp;B84&amp;"_"&amp;D84&amp;"_"&amp;A84&amp;"*",[1]reservoir!$A$1:$A$1202,0)+1),TRUE)  ) )</f>
        <v>#N/A</v>
      </c>
      <c r="M84" t="e">
        <f ca="1">AVERAGE(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)</f>
        <v>#N/A</v>
      </c>
      <c r="N84" t="e">
        <f ca="1">CONFIDENCE( 0.05, STDEV(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), COUNT( INDIRECT("[reservoir.csv]reservoir!B"&amp;(MATCH("reservoir_"&amp;$M$1&amp;"_"&amp;C84&amp;"_"&amp;B84&amp;"_"&amp;D84&amp;"_"&amp;A84&amp;"*",[1]reservoir!$A$1:$A$1202,0)+1),TRUE):INDIRECT("[reservoir.csv]reservoir!XFD"&amp;(MATCH("reservoir_"&amp;$M$1&amp;"_"&amp;C84&amp;"_"&amp;B84&amp;"_"&amp;D84&amp;"_"&amp;A84&amp;"*",[1]reservoir!$A$1:$A$1202,0)+1),TRUE)  ) )</f>
        <v>#N/A</v>
      </c>
    </row>
    <row r="85" spans="1:14" x14ac:dyDescent="0.25">
      <c r="A85" t="s">
        <v>14</v>
      </c>
      <c r="B85" s="8">
        <v>2</v>
      </c>
      <c r="C85" s="8">
        <v>2</v>
      </c>
      <c r="D85" s="8">
        <v>5</v>
      </c>
      <c r="E85" t="e">
        <f ca="1">AVERAGE(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)</f>
        <v>#N/A</v>
      </c>
      <c r="F85" t="e">
        <f ca="1">CONFIDENCE( 0.05, STDEV(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), COUNT( INDIRECT("[reservoir.csv]reservoir!B"&amp;(MATCH("reservoir_"&amp;$E$1&amp;"_"&amp;C85&amp;"_"&amp;B85&amp;"_"&amp;D85&amp;"_"&amp;A85&amp;"*",[1]reservoir!$A$1:$A$1202,0)+1),TRUE):INDIRECT("[reservoir.csv]reservoir!XFD"&amp;(MATCH("reservoir_"&amp;$E$1&amp;"_"&amp;C85&amp;"_"&amp;B85&amp;"_"&amp;D85&amp;"_"&amp;A85&amp;"*",[1]reservoir!$A$1:$A$1202,0)+1),TRUE)  ) )</f>
        <v>#N/A</v>
      </c>
      <c r="G85" t="e">
        <f ca="1">AVERAGE(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)</f>
        <v>#N/A</v>
      </c>
      <c r="H85" t="e">
        <f ca="1">CONFIDENCE( 0.05, STDEV(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), COUNT( INDIRECT("[reservoir.csv]reservoir!B"&amp;(MATCH("reservoir_"&amp;$G$1&amp;"_"&amp;C85&amp;"_"&amp;B85&amp;"_"&amp;D85&amp;"_"&amp;A85&amp;"*",[1]reservoir!$A$1:$A$1202,0)+1),TRUE):INDIRECT("[reservoir.csv]reservoir!XFD"&amp;(MATCH("reservoir_"&amp;$G$1&amp;"_"&amp;C85&amp;"_"&amp;B85&amp;"_"&amp;D85&amp;"_"&amp;A85&amp;"*",[1]reservoir!$A$1:$A$1202,0)+1),TRUE)  ) )</f>
        <v>#N/A</v>
      </c>
      <c r="I85">
        <f ca="1">AVERAGE(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)</f>
        <v>-231149.70072646654</v>
      </c>
      <c r="J85">
        <f ca="1">CONFIDENCE( 0.05, STDEV(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), COUNT( INDIRECT("[reservoir.csv]reservoir!B"&amp;(MATCH("reservoir_"&amp;$I$1&amp;"_"&amp;C85&amp;"_"&amp;B85&amp;"_"&amp;D85&amp;"_"&amp;A85&amp;"*",[1]reservoir!$A$1:$A$1202,0)+1),TRUE):INDIRECT("[reservoir.csv]reservoir!XFD"&amp;(MATCH("reservoir_"&amp;$I$1&amp;"_"&amp;C85&amp;"_"&amp;B85&amp;"_"&amp;D85&amp;"_"&amp;A85&amp;"*",[1]reservoir!$A$1:$A$1202,0)+1),TRUE)  ) )</f>
        <v>1397.4312302377432</v>
      </c>
      <c r="K85" t="e">
        <f ca="1">AVERAGE(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)</f>
        <v>#N/A</v>
      </c>
      <c r="L85" t="e">
        <f ca="1">CONFIDENCE( 0.05, STDEV(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), COUNT( INDIRECT("[reservoir.csv]reservoir!B"&amp;(MATCH("reservoir_"&amp;$K$1&amp;"_"&amp;C85&amp;"_"&amp;B85&amp;"_"&amp;D85&amp;"_"&amp;A85&amp;"*",[1]reservoir!$A$1:$A$1202,0)+1),TRUE):INDIRECT("[reservoir.csv]reservoir!XFD"&amp;(MATCH("reservoir_"&amp;$K$1&amp;"_"&amp;C85&amp;"_"&amp;B85&amp;"_"&amp;D85&amp;"_"&amp;A85&amp;"*",[1]reservoir!$A$1:$A$1202,0)+1),TRUE)  ) )</f>
        <v>#N/A</v>
      </c>
      <c r="M85" t="e">
        <f ca="1">AVERAGE(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)</f>
        <v>#N/A</v>
      </c>
      <c r="N85" t="e">
        <f ca="1">CONFIDENCE( 0.05, STDEV(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), COUNT( INDIRECT("[reservoir.csv]reservoir!B"&amp;(MATCH("reservoir_"&amp;$M$1&amp;"_"&amp;C85&amp;"_"&amp;B85&amp;"_"&amp;D85&amp;"_"&amp;A85&amp;"*",[1]reservoir!$A$1:$A$1202,0)+1),TRUE):INDIRECT("[reservoir.csv]reservoir!XFD"&amp;(MATCH("reservoir_"&amp;$M$1&amp;"_"&amp;C85&amp;"_"&amp;B85&amp;"_"&amp;D85&amp;"_"&amp;A85&amp;"*",[1]reservoir!$A$1:$A$1202,0)+1),TRUE)  ) )</f>
        <v>#N/A</v>
      </c>
    </row>
    <row r="86" spans="1:14" x14ac:dyDescent="0.25">
      <c r="A86" t="s">
        <v>14</v>
      </c>
      <c r="B86" s="4">
        <v>5</v>
      </c>
      <c r="C86" s="4">
        <v>2</v>
      </c>
      <c r="D86" s="4">
        <v>5</v>
      </c>
      <c r="E86" t="e">
        <f ca="1">AVERAGE(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)</f>
        <v>#N/A</v>
      </c>
      <c r="F86" t="e">
        <f ca="1">CONFIDENCE( 0.05, STDEV(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), COUNT( INDIRECT("[reservoir.csv]reservoir!B"&amp;(MATCH("reservoir_"&amp;$E$1&amp;"_"&amp;C86&amp;"_"&amp;B86&amp;"_"&amp;D86&amp;"_"&amp;A86&amp;"*",[1]reservoir!$A$1:$A$1202,0)+1),TRUE):INDIRECT("[reservoir.csv]reservoir!XFD"&amp;(MATCH("reservoir_"&amp;$E$1&amp;"_"&amp;C86&amp;"_"&amp;B86&amp;"_"&amp;D86&amp;"_"&amp;A86&amp;"*",[1]reservoir!$A$1:$A$1202,0)+1),TRUE)  ) )</f>
        <v>#N/A</v>
      </c>
      <c r="G86" t="e">
        <f ca="1">AVERAGE(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)</f>
        <v>#N/A</v>
      </c>
      <c r="H86" t="e">
        <f ca="1">CONFIDENCE( 0.05, STDEV(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), COUNT( INDIRECT("[reservoir.csv]reservoir!B"&amp;(MATCH("reservoir_"&amp;$G$1&amp;"_"&amp;C86&amp;"_"&amp;B86&amp;"_"&amp;D86&amp;"_"&amp;A86&amp;"*",[1]reservoir!$A$1:$A$1202,0)+1),TRUE):INDIRECT("[reservoir.csv]reservoir!XFD"&amp;(MATCH("reservoir_"&amp;$G$1&amp;"_"&amp;C86&amp;"_"&amp;B86&amp;"_"&amp;D86&amp;"_"&amp;A86&amp;"*",[1]reservoir!$A$1:$A$1202,0)+1),TRUE)  ) )</f>
        <v>#N/A</v>
      </c>
      <c r="I86">
        <f ca="1">AVERAGE(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)</f>
        <v>-229348.97434053311</v>
      </c>
      <c r="J86">
        <f ca="1">CONFIDENCE( 0.05, STDEV(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), COUNT( INDIRECT("[reservoir.csv]reservoir!B"&amp;(MATCH("reservoir_"&amp;$I$1&amp;"_"&amp;C86&amp;"_"&amp;B86&amp;"_"&amp;D86&amp;"_"&amp;A86&amp;"*",[1]reservoir!$A$1:$A$1202,0)+1),TRUE):INDIRECT("[reservoir.csv]reservoir!XFD"&amp;(MATCH("reservoir_"&amp;$I$1&amp;"_"&amp;C86&amp;"_"&amp;B86&amp;"_"&amp;D86&amp;"_"&amp;A86&amp;"*",[1]reservoir!$A$1:$A$1202,0)+1),TRUE)  ) )</f>
        <v>1339.2904010681068</v>
      </c>
      <c r="K86" t="e">
        <f ca="1">AVERAGE(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)</f>
        <v>#N/A</v>
      </c>
      <c r="L86" t="e">
        <f ca="1">CONFIDENCE( 0.05, STDEV(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), COUNT( INDIRECT("[reservoir.csv]reservoir!B"&amp;(MATCH("reservoir_"&amp;$K$1&amp;"_"&amp;C86&amp;"_"&amp;B86&amp;"_"&amp;D86&amp;"_"&amp;A86&amp;"*",[1]reservoir!$A$1:$A$1202,0)+1),TRUE):INDIRECT("[reservoir.csv]reservoir!XFD"&amp;(MATCH("reservoir_"&amp;$K$1&amp;"_"&amp;C86&amp;"_"&amp;B86&amp;"_"&amp;D86&amp;"_"&amp;A86&amp;"*",[1]reservoir!$A$1:$A$1202,0)+1),TRUE)  ) )</f>
        <v>#N/A</v>
      </c>
      <c r="M86" t="e">
        <f ca="1">AVERAGE(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)</f>
        <v>#N/A</v>
      </c>
      <c r="N86" t="e">
        <f ca="1">CONFIDENCE( 0.05, STDEV(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), COUNT( INDIRECT("[reservoir.csv]reservoir!B"&amp;(MATCH("reservoir_"&amp;$M$1&amp;"_"&amp;C86&amp;"_"&amp;B86&amp;"_"&amp;D86&amp;"_"&amp;A86&amp;"*",[1]reservoir!$A$1:$A$1202,0)+1),TRUE):INDIRECT("[reservoir.csv]reservoir!XFD"&amp;(MATCH("reservoir_"&amp;$M$1&amp;"_"&amp;C86&amp;"_"&amp;B86&amp;"_"&amp;D86&amp;"_"&amp;A86&amp;"*",[1]reservoir!$A$1:$A$1202,0)+1),TRUE)  ) )</f>
        <v>#N/A</v>
      </c>
    </row>
    <row r="87" spans="1:14" x14ac:dyDescent="0.25">
      <c r="A87" t="s">
        <v>14</v>
      </c>
      <c r="B87" s="7">
        <v>10</v>
      </c>
      <c r="C87" s="7">
        <v>2</v>
      </c>
      <c r="D87" s="7">
        <v>5</v>
      </c>
      <c r="E87" t="e">
        <f ca="1">AVERAGE(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)</f>
        <v>#N/A</v>
      </c>
      <c r="F87" t="e">
        <f ca="1">CONFIDENCE( 0.05, STDEV(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), COUNT( INDIRECT("[reservoir.csv]reservoir!B"&amp;(MATCH("reservoir_"&amp;$E$1&amp;"_"&amp;C87&amp;"_"&amp;B87&amp;"_"&amp;D87&amp;"_"&amp;A87&amp;"*",[1]reservoir!$A$1:$A$1202,0)+1),TRUE):INDIRECT("[reservoir.csv]reservoir!XFD"&amp;(MATCH("reservoir_"&amp;$E$1&amp;"_"&amp;C87&amp;"_"&amp;B87&amp;"_"&amp;D87&amp;"_"&amp;A87&amp;"*",[1]reservoir!$A$1:$A$1202,0)+1),TRUE)  ) )</f>
        <v>#N/A</v>
      </c>
      <c r="G87" t="e">
        <f ca="1">AVERAGE(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)</f>
        <v>#N/A</v>
      </c>
      <c r="H87" t="e">
        <f ca="1">CONFIDENCE( 0.05, STDEV(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), COUNT( INDIRECT("[reservoir.csv]reservoir!B"&amp;(MATCH("reservoir_"&amp;$G$1&amp;"_"&amp;C87&amp;"_"&amp;B87&amp;"_"&amp;D87&amp;"_"&amp;A87&amp;"*",[1]reservoir!$A$1:$A$1202,0)+1),TRUE):INDIRECT("[reservoir.csv]reservoir!XFD"&amp;(MATCH("reservoir_"&amp;$G$1&amp;"_"&amp;C87&amp;"_"&amp;B87&amp;"_"&amp;D87&amp;"_"&amp;A87&amp;"*",[1]reservoir!$A$1:$A$1202,0)+1),TRUE)  ) )</f>
        <v>#N/A</v>
      </c>
      <c r="I87" t="e">
        <f ca="1">AVERAGE(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)</f>
        <v>#N/A</v>
      </c>
      <c r="J87" t="e">
        <f ca="1">CONFIDENCE( 0.05, STDEV(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), COUNT( INDIRECT("[reservoir.csv]reservoir!B"&amp;(MATCH("reservoir_"&amp;$I$1&amp;"_"&amp;C87&amp;"_"&amp;B87&amp;"_"&amp;D87&amp;"_"&amp;A87&amp;"*",[1]reservoir!$A$1:$A$1202,0)+1),TRUE):INDIRECT("[reservoir.csv]reservoir!XFD"&amp;(MATCH("reservoir_"&amp;$I$1&amp;"_"&amp;C87&amp;"_"&amp;B87&amp;"_"&amp;D87&amp;"_"&amp;A87&amp;"*",[1]reservoir!$A$1:$A$1202,0)+1),TRUE)  ) )</f>
        <v>#N/A</v>
      </c>
      <c r="K87" t="e">
        <f ca="1">AVERAGE(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)</f>
        <v>#N/A</v>
      </c>
      <c r="L87" t="e">
        <f ca="1">CONFIDENCE( 0.05, STDEV(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), COUNT( INDIRECT("[reservoir.csv]reservoir!B"&amp;(MATCH("reservoir_"&amp;$K$1&amp;"_"&amp;C87&amp;"_"&amp;B87&amp;"_"&amp;D87&amp;"_"&amp;A87&amp;"*",[1]reservoir!$A$1:$A$1202,0)+1),TRUE):INDIRECT("[reservoir.csv]reservoir!XFD"&amp;(MATCH("reservoir_"&amp;$K$1&amp;"_"&amp;C87&amp;"_"&amp;B87&amp;"_"&amp;D87&amp;"_"&amp;A87&amp;"*",[1]reservoir!$A$1:$A$1202,0)+1),TRUE)  ) )</f>
        <v>#N/A</v>
      </c>
      <c r="M87" t="e">
        <f ca="1">AVERAGE(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)</f>
        <v>#N/A</v>
      </c>
      <c r="N87" t="e">
        <f ca="1">CONFIDENCE( 0.05, STDEV(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), COUNT( INDIRECT("[reservoir.csv]reservoir!B"&amp;(MATCH("reservoir_"&amp;$M$1&amp;"_"&amp;C87&amp;"_"&amp;B87&amp;"_"&amp;D87&amp;"_"&amp;A87&amp;"*",[1]reservoir!$A$1:$A$1202,0)+1),TRUE):INDIRECT("[reservoir.csv]reservoir!XFD"&amp;(MATCH("reservoir_"&amp;$M$1&amp;"_"&amp;C87&amp;"_"&amp;B87&amp;"_"&amp;D87&amp;"_"&amp;A87&amp;"*",[1]reservoir!$A$1:$A$1202,0)+1),TRUE)  ) )</f>
        <v>#N/A</v>
      </c>
    </row>
    <row r="88" spans="1:14" x14ac:dyDescent="0.25">
      <c r="A88" t="s">
        <v>14</v>
      </c>
      <c r="B88">
        <v>2</v>
      </c>
      <c r="C88">
        <v>0.25</v>
      </c>
      <c r="D88">
        <v>10</v>
      </c>
      <c r="E88" t="e">
        <f ca="1">AVERAGE(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)</f>
        <v>#N/A</v>
      </c>
      <c r="F88" t="e">
        <f ca="1">CONFIDENCE( 0.05, STDEV(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), COUNT( INDIRECT("[reservoir.csv]reservoir!B"&amp;(MATCH("reservoir_"&amp;$E$1&amp;"_"&amp;C88&amp;"_"&amp;B88&amp;"_"&amp;D88&amp;"_"&amp;A88&amp;"*",[1]reservoir!$A$1:$A$1202,0)+1),TRUE):INDIRECT("[reservoir.csv]reservoir!XFD"&amp;(MATCH("reservoir_"&amp;$E$1&amp;"_"&amp;C88&amp;"_"&amp;B88&amp;"_"&amp;D88&amp;"_"&amp;A88&amp;"*",[1]reservoir!$A$1:$A$1202,0)+1),TRUE)  ) )</f>
        <v>#N/A</v>
      </c>
      <c r="G88">
        <f ca="1">AVERAGE(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)</f>
        <v>-162995.41419913329</v>
      </c>
      <c r="H88">
        <f ca="1">CONFIDENCE( 0.05, STDEV(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), COUNT( INDIRECT("[reservoir.csv]reservoir!B"&amp;(MATCH("reservoir_"&amp;$G$1&amp;"_"&amp;C88&amp;"_"&amp;B88&amp;"_"&amp;D88&amp;"_"&amp;A88&amp;"*",[1]reservoir!$A$1:$A$1202,0)+1),TRUE):INDIRECT("[reservoir.csv]reservoir!XFD"&amp;(MATCH("reservoir_"&amp;$G$1&amp;"_"&amp;C88&amp;"_"&amp;B88&amp;"_"&amp;D88&amp;"_"&amp;A88&amp;"*",[1]reservoir!$A$1:$A$1202,0)+1),TRUE)  ) )</f>
        <v>3231.8922740072026</v>
      </c>
      <c r="I88">
        <f ca="1">AVERAGE(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)</f>
        <v>-230788.09260183328</v>
      </c>
      <c r="J88">
        <f ca="1">CONFIDENCE( 0.05, STDEV(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), COUNT( INDIRECT("[reservoir.csv]reservoir!B"&amp;(MATCH("reservoir_"&amp;$I$1&amp;"_"&amp;C88&amp;"_"&amp;B88&amp;"_"&amp;D88&amp;"_"&amp;A88&amp;"*",[1]reservoir!$A$1:$A$1202,0)+1),TRUE):INDIRECT("[reservoir.csv]reservoir!XFD"&amp;(MATCH("reservoir_"&amp;$I$1&amp;"_"&amp;C88&amp;"_"&amp;B88&amp;"_"&amp;D88&amp;"_"&amp;A88&amp;"*",[1]reservoir!$A$1:$A$1202,0)+1),TRUE)  ) )</f>
        <v>1607.2345643089088</v>
      </c>
      <c r="K88">
        <f ca="1">AVERAGE(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)</f>
        <v>-307652.91504996631</v>
      </c>
      <c r="L88">
        <f ca="1">CONFIDENCE( 0.05, STDEV(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), COUNT( INDIRECT("[reservoir.csv]reservoir!B"&amp;(MATCH("reservoir_"&amp;$K$1&amp;"_"&amp;C88&amp;"_"&amp;B88&amp;"_"&amp;D88&amp;"_"&amp;A88&amp;"*",[1]reservoir!$A$1:$A$1202,0)+1),TRUE):INDIRECT("[reservoir.csv]reservoir!XFD"&amp;(MATCH("reservoir_"&amp;$K$1&amp;"_"&amp;C88&amp;"_"&amp;B88&amp;"_"&amp;D88&amp;"_"&amp;A88&amp;"*",[1]reservoir!$A$1:$A$1202,0)+1),TRUE)  ) )</f>
        <v>4330.8412765979892</v>
      </c>
      <c r="M88" t="e">
        <f ca="1">AVERAGE(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)</f>
        <v>#N/A</v>
      </c>
      <c r="N88" t="e">
        <f ca="1">CONFIDENCE( 0.05, STDEV(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), COUNT( INDIRECT("[reservoir.csv]reservoir!B"&amp;(MATCH("reservoir_"&amp;$M$1&amp;"_"&amp;C88&amp;"_"&amp;B88&amp;"_"&amp;D88&amp;"_"&amp;A88&amp;"*",[1]reservoir!$A$1:$A$1202,0)+1),TRUE):INDIRECT("[reservoir.csv]reservoir!XFD"&amp;(MATCH("reservoir_"&amp;$M$1&amp;"_"&amp;C88&amp;"_"&amp;B88&amp;"_"&amp;D88&amp;"_"&amp;A88&amp;"*",[1]reservoir!$A$1:$A$1202,0)+1),TRUE)  ) )</f>
        <v>#N/A</v>
      </c>
    </row>
    <row r="89" spans="1:14" x14ac:dyDescent="0.25">
      <c r="A89" t="s">
        <v>14</v>
      </c>
      <c r="B89">
        <v>5</v>
      </c>
      <c r="C89">
        <v>0.25</v>
      </c>
      <c r="D89">
        <v>10</v>
      </c>
      <c r="E89" t="e">
        <f ca="1">AVERAGE(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)</f>
        <v>#N/A</v>
      </c>
      <c r="F89" t="e">
        <f ca="1">CONFIDENCE( 0.05, STDEV(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), COUNT( INDIRECT("[reservoir.csv]reservoir!B"&amp;(MATCH("reservoir_"&amp;$E$1&amp;"_"&amp;C89&amp;"_"&amp;B89&amp;"_"&amp;D89&amp;"_"&amp;A89&amp;"*",[1]reservoir!$A$1:$A$1202,0)+1),TRUE):INDIRECT("[reservoir.csv]reservoir!XFD"&amp;(MATCH("reservoir_"&amp;$E$1&amp;"_"&amp;C89&amp;"_"&amp;B89&amp;"_"&amp;D89&amp;"_"&amp;A89&amp;"*",[1]reservoir!$A$1:$A$1202,0)+1),TRUE)  ) )</f>
        <v>#N/A</v>
      </c>
      <c r="G89">
        <f ca="1">AVERAGE(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)</f>
        <v>-390144.14513739973</v>
      </c>
      <c r="H89">
        <f ca="1">CONFIDENCE( 0.05, STDEV(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), COUNT( INDIRECT("[reservoir.csv]reservoir!B"&amp;(MATCH("reservoir_"&amp;$G$1&amp;"_"&amp;C89&amp;"_"&amp;B89&amp;"_"&amp;D89&amp;"_"&amp;A89&amp;"*",[1]reservoir!$A$1:$A$1202,0)+1),TRUE):INDIRECT("[reservoir.csv]reservoir!XFD"&amp;(MATCH("reservoir_"&amp;$G$1&amp;"_"&amp;C89&amp;"_"&amp;B89&amp;"_"&amp;D89&amp;"_"&amp;A89&amp;"*",[1]reservoir!$A$1:$A$1202,0)+1),TRUE)  ) )</f>
        <v>20704.042253580526</v>
      </c>
      <c r="I89">
        <f ca="1">AVERAGE(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)</f>
        <v>-424332.77962519979</v>
      </c>
      <c r="J89">
        <f ca="1">CONFIDENCE( 0.05, STDEV(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), COUNT( INDIRECT("[reservoir.csv]reservoir!B"&amp;(MATCH("reservoir_"&amp;$I$1&amp;"_"&amp;C89&amp;"_"&amp;B89&amp;"_"&amp;D89&amp;"_"&amp;A89&amp;"*",[1]reservoir!$A$1:$A$1202,0)+1),TRUE):INDIRECT("[reservoir.csv]reservoir!XFD"&amp;(MATCH("reservoir_"&amp;$I$1&amp;"_"&amp;C89&amp;"_"&amp;B89&amp;"_"&amp;D89&amp;"_"&amp;A89&amp;"*",[1]reservoir!$A$1:$A$1202,0)+1),TRUE)  ) )</f>
        <v>25520.707971990512</v>
      </c>
      <c r="K89" t="e">
        <f ca="1">AVERAGE(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)</f>
        <v>#N/A</v>
      </c>
      <c r="L89" t="e">
        <f ca="1">CONFIDENCE( 0.05, STDEV(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), COUNT( INDIRECT("[reservoir.csv]reservoir!B"&amp;(MATCH("reservoir_"&amp;$K$1&amp;"_"&amp;C89&amp;"_"&amp;B89&amp;"_"&amp;D89&amp;"_"&amp;A89&amp;"*",[1]reservoir!$A$1:$A$1202,0)+1),TRUE):INDIRECT("[reservoir.csv]reservoir!XFD"&amp;(MATCH("reservoir_"&amp;$K$1&amp;"_"&amp;C89&amp;"_"&amp;B89&amp;"_"&amp;D89&amp;"_"&amp;A89&amp;"*",[1]reservoir!$A$1:$A$1202,0)+1),TRUE)  ) )</f>
        <v>#N/A</v>
      </c>
      <c r="M89" t="e">
        <f ca="1">AVERAGE(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)</f>
        <v>#N/A</v>
      </c>
      <c r="N89" t="e">
        <f ca="1">CONFIDENCE( 0.05, STDEV(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), COUNT( INDIRECT("[reservoir.csv]reservoir!B"&amp;(MATCH("reservoir_"&amp;$M$1&amp;"_"&amp;C89&amp;"_"&amp;B89&amp;"_"&amp;D89&amp;"_"&amp;A89&amp;"*",[1]reservoir!$A$1:$A$1202,0)+1),TRUE):INDIRECT("[reservoir.csv]reservoir!XFD"&amp;(MATCH("reservoir_"&amp;$M$1&amp;"_"&amp;C89&amp;"_"&amp;B89&amp;"_"&amp;D89&amp;"_"&amp;A89&amp;"*",[1]reservoir!$A$1:$A$1202,0)+1),TRUE)  ) )</f>
        <v>#N/A</v>
      </c>
    </row>
    <row r="90" spans="1:14" x14ac:dyDescent="0.25">
      <c r="A90" t="s">
        <v>14</v>
      </c>
      <c r="B90">
        <v>10</v>
      </c>
      <c r="C90">
        <v>0.25</v>
      </c>
      <c r="D90">
        <v>10</v>
      </c>
      <c r="E90" t="e">
        <f ca="1">AVERAGE(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)</f>
        <v>#N/A</v>
      </c>
      <c r="F90" t="e">
        <f ca="1">CONFIDENCE( 0.05, STDEV(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), COUNT( INDIRECT("[reservoir.csv]reservoir!B"&amp;(MATCH("reservoir_"&amp;$E$1&amp;"_"&amp;C90&amp;"_"&amp;B90&amp;"_"&amp;D90&amp;"_"&amp;A90&amp;"*",[1]reservoir!$A$1:$A$1202,0)+1),TRUE):INDIRECT("[reservoir.csv]reservoir!XFD"&amp;(MATCH("reservoir_"&amp;$E$1&amp;"_"&amp;C90&amp;"_"&amp;B90&amp;"_"&amp;D90&amp;"_"&amp;A90&amp;"*",[1]reservoir!$A$1:$A$1202,0)+1),TRUE)  ) )</f>
        <v>#N/A</v>
      </c>
      <c r="G90" t="e">
        <f ca="1">AVERAGE(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)</f>
        <v>#N/A</v>
      </c>
      <c r="H90" t="e">
        <f ca="1">CONFIDENCE( 0.05, STDEV(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), COUNT( INDIRECT("[reservoir.csv]reservoir!B"&amp;(MATCH("reservoir_"&amp;$G$1&amp;"_"&amp;C90&amp;"_"&amp;B90&amp;"_"&amp;D90&amp;"_"&amp;A90&amp;"*",[1]reservoir!$A$1:$A$1202,0)+1),TRUE):INDIRECT("[reservoir.csv]reservoir!XFD"&amp;(MATCH("reservoir_"&amp;$G$1&amp;"_"&amp;C90&amp;"_"&amp;B90&amp;"_"&amp;D90&amp;"_"&amp;A90&amp;"*",[1]reservoir!$A$1:$A$1202,0)+1),TRUE)  ) )</f>
        <v>#N/A</v>
      </c>
      <c r="I90" t="e">
        <f ca="1">AVERAGE(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)</f>
        <v>#N/A</v>
      </c>
      <c r="J90" t="e">
        <f ca="1">CONFIDENCE( 0.05, STDEV(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), COUNT( INDIRECT("[reservoir.csv]reservoir!B"&amp;(MATCH("reservoir_"&amp;$I$1&amp;"_"&amp;C90&amp;"_"&amp;B90&amp;"_"&amp;D90&amp;"_"&amp;A90&amp;"*",[1]reservoir!$A$1:$A$1202,0)+1),TRUE):INDIRECT("[reservoir.csv]reservoir!XFD"&amp;(MATCH("reservoir_"&amp;$I$1&amp;"_"&amp;C90&amp;"_"&amp;B90&amp;"_"&amp;D90&amp;"_"&amp;A90&amp;"*",[1]reservoir!$A$1:$A$1202,0)+1),TRUE)  ) )</f>
        <v>#N/A</v>
      </c>
      <c r="K90" t="e">
        <f ca="1">AVERAGE(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)</f>
        <v>#N/A</v>
      </c>
      <c r="L90" t="e">
        <f ca="1">CONFIDENCE( 0.05, STDEV(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), COUNT( INDIRECT("[reservoir.csv]reservoir!B"&amp;(MATCH("reservoir_"&amp;$K$1&amp;"_"&amp;C90&amp;"_"&amp;B90&amp;"_"&amp;D90&amp;"_"&amp;A90&amp;"*",[1]reservoir!$A$1:$A$1202,0)+1),TRUE):INDIRECT("[reservoir.csv]reservoir!XFD"&amp;(MATCH("reservoir_"&amp;$K$1&amp;"_"&amp;C90&amp;"_"&amp;B90&amp;"_"&amp;D90&amp;"_"&amp;A90&amp;"*",[1]reservoir!$A$1:$A$1202,0)+1),TRUE)  ) )</f>
        <v>#N/A</v>
      </c>
      <c r="M90" t="e">
        <f ca="1">AVERAGE(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)</f>
        <v>#N/A</v>
      </c>
      <c r="N90" t="e">
        <f ca="1">CONFIDENCE( 0.05, STDEV(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), COUNT( INDIRECT("[reservoir.csv]reservoir!B"&amp;(MATCH("reservoir_"&amp;$M$1&amp;"_"&amp;C90&amp;"_"&amp;B90&amp;"_"&amp;D90&amp;"_"&amp;A90&amp;"*",[1]reservoir!$A$1:$A$1202,0)+1),TRUE):INDIRECT("[reservoir.csv]reservoir!XFD"&amp;(MATCH("reservoir_"&amp;$M$1&amp;"_"&amp;C90&amp;"_"&amp;B90&amp;"_"&amp;D90&amp;"_"&amp;A90&amp;"*",[1]reservoir!$A$1:$A$1202,0)+1),TRUE)  ) )</f>
        <v>#N/A</v>
      </c>
    </row>
    <row r="91" spans="1:14" x14ac:dyDescent="0.25">
      <c r="A91" t="s">
        <v>14</v>
      </c>
      <c r="B91">
        <v>2</v>
      </c>
      <c r="C91">
        <v>0.5</v>
      </c>
      <c r="D91">
        <v>10</v>
      </c>
      <c r="E91" t="e">
        <f ca="1">AVERAGE(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)</f>
        <v>#N/A</v>
      </c>
      <c r="F91" t="e">
        <f ca="1">CONFIDENCE( 0.05, STDEV(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), COUNT( INDIRECT("[reservoir.csv]reservoir!B"&amp;(MATCH("reservoir_"&amp;$E$1&amp;"_"&amp;C91&amp;"_"&amp;B91&amp;"_"&amp;D91&amp;"_"&amp;A91&amp;"*",[1]reservoir!$A$1:$A$1202,0)+1),TRUE):INDIRECT("[reservoir.csv]reservoir!XFD"&amp;(MATCH("reservoir_"&amp;$E$1&amp;"_"&amp;C91&amp;"_"&amp;B91&amp;"_"&amp;D91&amp;"_"&amp;A91&amp;"*",[1]reservoir!$A$1:$A$1202,0)+1),TRUE)  ) )</f>
        <v>#N/A</v>
      </c>
      <c r="G91">
        <f ca="1">AVERAGE(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)</f>
        <v>-160193.17802643316</v>
      </c>
      <c r="H91">
        <f ca="1">CONFIDENCE( 0.05, STDEV(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), COUNT( INDIRECT("[reservoir.csv]reservoir!B"&amp;(MATCH("reservoir_"&amp;$G$1&amp;"_"&amp;C91&amp;"_"&amp;B91&amp;"_"&amp;D91&amp;"_"&amp;A91&amp;"*",[1]reservoir!$A$1:$A$1202,0)+1),TRUE):INDIRECT("[reservoir.csv]reservoir!XFD"&amp;(MATCH("reservoir_"&amp;$G$1&amp;"_"&amp;C91&amp;"_"&amp;B91&amp;"_"&amp;D91&amp;"_"&amp;A91&amp;"*",[1]reservoir!$A$1:$A$1202,0)+1),TRUE)  ) )</f>
        <v>2561.2947647711358</v>
      </c>
      <c r="I91">
        <f ca="1">AVERAGE(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)</f>
        <v>-230227.9139978</v>
      </c>
      <c r="J91">
        <f ca="1">CONFIDENCE( 0.05, STDEV(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), COUNT( INDIRECT("[reservoir.csv]reservoir!B"&amp;(MATCH("reservoir_"&amp;$I$1&amp;"_"&amp;C91&amp;"_"&amp;B91&amp;"_"&amp;D91&amp;"_"&amp;A91&amp;"*",[1]reservoir!$A$1:$A$1202,0)+1),TRUE):INDIRECT("[reservoir.csv]reservoir!XFD"&amp;(MATCH("reservoir_"&amp;$I$1&amp;"_"&amp;C91&amp;"_"&amp;B91&amp;"_"&amp;D91&amp;"_"&amp;A91&amp;"*",[1]reservoir!$A$1:$A$1202,0)+1),TRUE)  ) )</f>
        <v>1471.6358001642977</v>
      </c>
      <c r="K91">
        <f ca="1">AVERAGE(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)</f>
        <v>-303372.45221636642</v>
      </c>
      <c r="L91">
        <f ca="1">CONFIDENCE( 0.05, STDEV(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), COUNT( INDIRECT("[reservoir.csv]reservoir!B"&amp;(MATCH("reservoir_"&amp;$K$1&amp;"_"&amp;C91&amp;"_"&amp;B91&amp;"_"&amp;D91&amp;"_"&amp;A91&amp;"*",[1]reservoir!$A$1:$A$1202,0)+1),TRUE):INDIRECT("[reservoir.csv]reservoir!XFD"&amp;(MATCH("reservoir_"&amp;$K$1&amp;"_"&amp;C91&amp;"_"&amp;B91&amp;"_"&amp;D91&amp;"_"&amp;A91&amp;"*",[1]reservoir!$A$1:$A$1202,0)+1),TRUE)  ) )</f>
        <v>1022.1855558961531</v>
      </c>
      <c r="M91" t="e">
        <f ca="1">AVERAGE(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)</f>
        <v>#N/A</v>
      </c>
      <c r="N91" t="e">
        <f ca="1">CONFIDENCE( 0.05, STDEV(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), COUNT( INDIRECT("[reservoir.csv]reservoir!B"&amp;(MATCH("reservoir_"&amp;$M$1&amp;"_"&amp;C91&amp;"_"&amp;B91&amp;"_"&amp;D91&amp;"_"&amp;A91&amp;"*",[1]reservoir!$A$1:$A$1202,0)+1),TRUE):INDIRECT("[reservoir.csv]reservoir!XFD"&amp;(MATCH("reservoir_"&amp;$M$1&amp;"_"&amp;C91&amp;"_"&amp;B91&amp;"_"&amp;D91&amp;"_"&amp;A91&amp;"*",[1]reservoir!$A$1:$A$1202,0)+1),TRUE)  ) )</f>
        <v>#N/A</v>
      </c>
    </row>
    <row r="92" spans="1:14" x14ac:dyDescent="0.25">
      <c r="A92" t="s">
        <v>14</v>
      </c>
      <c r="B92">
        <v>5</v>
      </c>
      <c r="C92">
        <v>0.5</v>
      </c>
      <c r="D92">
        <v>10</v>
      </c>
      <c r="E92" t="e">
        <f ca="1">AVERAGE(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)</f>
        <v>#N/A</v>
      </c>
      <c r="F92" t="e">
        <f ca="1">CONFIDENCE( 0.05, STDEV(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), COUNT( INDIRECT("[reservoir.csv]reservoir!B"&amp;(MATCH("reservoir_"&amp;$E$1&amp;"_"&amp;C92&amp;"_"&amp;B92&amp;"_"&amp;D92&amp;"_"&amp;A92&amp;"*",[1]reservoir!$A$1:$A$1202,0)+1),TRUE):INDIRECT("[reservoir.csv]reservoir!XFD"&amp;(MATCH("reservoir_"&amp;$E$1&amp;"_"&amp;C92&amp;"_"&amp;B92&amp;"_"&amp;D92&amp;"_"&amp;A92&amp;"*",[1]reservoir!$A$1:$A$1202,0)+1),TRUE)  ) )</f>
        <v>#N/A</v>
      </c>
      <c r="G92">
        <f ca="1">AVERAGE(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)</f>
        <v>-369409.4054292998</v>
      </c>
      <c r="H92">
        <f ca="1">CONFIDENCE( 0.05, STDEV(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), COUNT( INDIRECT("[reservoir.csv]reservoir!B"&amp;(MATCH("reservoir_"&amp;$G$1&amp;"_"&amp;C92&amp;"_"&amp;B92&amp;"_"&amp;D92&amp;"_"&amp;A92&amp;"*",[1]reservoir!$A$1:$A$1202,0)+1),TRUE):INDIRECT("[reservoir.csv]reservoir!XFD"&amp;(MATCH("reservoir_"&amp;$G$1&amp;"_"&amp;C92&amp;"_"&amp;B92&amp;"_"&amp;D92&amp;"_"&amp;A92&amp;"*",[1]reservoir!$A$1:$A$1202,0)+1),TRUE)  ) )</f>
        <v>29646.004329763593</v>
      </c>
      <c r="I92">
        <f ca="1">AVERAGE(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)</f>
        <v>-462266.36761956644</v>
      </c>
      <c r="J92">
        <f ca="1">CONFIDENCE( 0.05, STDEV(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), COUNT( INDIRECT("[reservoir.csv]reservoir!B"&amp;(MATCH("reservoir_"&amp;$I$1&amp;"_"&amp;C92&amp;"_"&amp;B92&amp;"_"&amp;D92&amp;"_"&amp;A92&amp;"*",[1]reservoir!$A$1:$A$1202,0)+1),TRUE):INDIRECT("[reservoir.csv]reservoir!XFD"&amp;(MATCH("reservoir_"&amp;$I$1&amp;"_"&amp;C92&amp;"_"&amp;B92&amp;"_"&amp;D92&amp;"_"&amp;A92&amp;"*",[1]reservoir!$A$1:$A$1202,0)+1),TRUE)  ) )</f>
        <v>32315.876224301537</v>
      </c>
      <c r="K92" t="e">
        <f ca="1">AVERAGE(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)</f>
        <v>#N/A</v>
      </c>
      <c r="L92" t="e">
        <f ca="1">CONFIDENCE( 0.05, STDEV(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), COUNT( INDIRECT("[reservoir.csv]reservoir!B"&amp;(MATCH("reservoir_"&amp;$K$1&amp;"_"&amp;C92&amp;"_"&amp;B92&amp;"_"&amp;D92&amp;"_"&amp;A92&amp;"*",[1]reservoir!$A$1:$A$1202,0)+1),TRUE):INDIRECT("[reservoir.csv]reservoir!XFD"&amp;(MATCH("reservoir_"&amp;$K$1&amp;"_"&amp;C92&amp;"_"&amp;B92&amp;"_"&amp;D92&amp;"_"&amp;A92&amp;"*",[1]reservoir!$A$1:$A$1202,0)+1),TRUE)  ) )</f>
        <v>#N/A</v>
      </c>
      <c r="M92" t="e">
        <f ca="1">AVERAGE(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)</f>
        <v>#N/A</v>
      </c>
      <c r="N92" t="e">
        <f ca="1">CONFIDENCE( 0.05, STDEV(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), COUNT( INDIRECT("[reservoir.csv]reservoir!B"&amp;(MATCH("reservoir_"&amp;$M$1&amp;"_"&amp;C92&amp;"_"&amp;B92&amp;"_"&amp;D92&amp;"_"&amp;A92&amp;"*",[1]reservoir!$A$1:$A$1202,0)+1),TRUE):INDIRECT("[reservoir.csv]reservoir!XFD"&amp;(MATCH("reservoir_"&amp;$M$1&amp;"_"&amp;C92&amp;"_"&amp;B92&amp;"_"&amp;D92&amp;"_"&amp;A92&amp;"*",[1]reservoir!$A$1:$A$1202,0)+1),TRUE)  ) )</f>
        <v>#N/A</v>
      </c>
    </row>
    <row r="93" spans="1:14" x14ac:dyDescent="0.25">
      <c r="A93" t="s">
        <v>14</v>
      </c>
      <c r="B93">
        <v>10</v>
      </c>
      <c r="C93">
        <v>0.5</v>
      </c>
      <c r="D93">
        <v>10</v>
      </c>
      <c r="E93" t="e">
        <f ca="1">AVERAGE(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)</f>
        <v>#N/A</v>
      </c>
      <c r="F93" t="e">
        <f ca="1">CONFIDENCE( 0.05, STDEV(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), COUNT( INDIRECT("[reservoir.csv]reservoir!B"&amp;(MATCH("reservoir_"&amp;$E$1&amp;"_"&amp;C93&amp;"_"&amp;B93&amp;"_"&amp;D93&amp;"_"&amp;A93&amp;"*",[1]reservoir!$A$1:$A$1202,0)+1),TRUE):INDIRECT("[reservoir.csv]reservoir!XFD"&amp;(MATCH("reservoir_"&amp;$E$1&amp;"_"&amp;C93&amp;"_"&amp;B93&amp;"_"&amp;D93&amp;"_"&amp;A93&amp;"*",[1]reservoir!$A$1:$A$1202,0)+1),TRUE)  ) )</f>
        <v>#N/A</v>
      </c>
      <c r="G93" t="e">
        <f ca="1">AVERAGE(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)</f>
        <v>#N/A</v>
      </c>
      <c r="H93" t="e">
        <f ca="1">CONFIDENCE( 0.05, STDEV(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), COUNT( INDIRECT("[reservoir.csv]reservoir!B"&amp;(MATCH("reservoir_"&amp;$G$1&amp;"_"&amp;C93&amp;"_"&amp;B93&amp;"_"&amp;D93&amp;"_"&amp;A93&amp;"*",[1]reservoir!$A$1:$A$1202,0)+1),TRUE):INDIRECT("[reservoir.csv]reservoir!XFD"&amp;(MATCH("reservoir_"&amp;$G$1&amp;"_"&amp;C93&amp;"_"&amp;B93&amp;"_"&amp;D93&amp;"_"&amp;A93&amp;"*",[1]reservoir!$A$1:$A$1202,0)+1),TRUE)  ) )</f>
        <v>#N/A</v>
      </c>
      <c r="I93" t="e">
        <f ca="1">AVERAGE(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)</f>
        <v>#N/A</v>
      </c>
      <c r="J93" t="e">
        <f ca="1">CONFIDENCE( 0.05, STDEV(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), COUNT( INDIRECT("[reservoir.csv]reservoir!B"&amp;(MATCH("reservoir_"&amp;$I$1&amp;"_"&amp;C93&amp;"_"&amp;B93&amp;"_"&amp;D93&amp;"_"&amp;A93&amp;"*",[1]reservoir!$A$1:$A$1202,0)+1),TRUE):INDIRECT("[reservoir.csv]reservoir!XFD"&amp;(MATCH("reservoir_"&amp;$I$1&amp;"_"&amp;C93&amp;"_"&amp;B93&amp;"_"&amp;D93&amp;"_"&amp;A93&amp;"*",[1]reservoir!$A$1:$A$1202,0)+1),TRUE)  ) )</f>
        <v>#N/A</v>
      </c>
      <c r="K93" t="e">
        <f ca="1">AVERAGE(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)</f>
        <v>#N/A</v>
      </c>
      <c r="L93" t="e">
        <f ca="1">CONFIDENCE( 0.05, STDEV(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), COUNT( INDIRECT("[reservoir.csv]reservoir!B"&amp;(MATCH("reservoir_"&amp;$K$1&amp;"_"&amp;C93&amp;"_"&amp;B93&amp;"_"&amp;D93&amp;"_"&amp;A93&amp;"*",[1]reservoir!$A$1:$A$1202,0)+1),TRUE):INDIRECT("[reservoir.csv]reservoir!XFD"&amp;(MATCH("reservoir_"&amp;$K$1&amp;"_"&amp;C93&amp;"_"&amp;B93&amp;"_"&amp;D93&amp;"_"&amp;A93&amp;"*",[1]reservoir!$A$1:$A$1202,0)+1),TRUE)  ) )</f>
        <v>#N/A</v>
      </c>
      <c r="M93" t="e">
        <f ca="1">AVERAGE(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)</f>
        <v>#N/A</v>
      </c>
      <c r="N93" t="e">
        <f ca="1">CONFIDENCE( 0.05, STDEV(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), COUNT( INDIRECT("[reservoir.csv]reservoir!B"&amp;(MATCH("reservoir_"&amp;$M$1&amp;"_"&amp;C93&amp;"_"&amp;B93&amp;"_"&amp;D93&amp;"_"&amp;A93&amp;"*",[1]reservoir!$A$1:$A$1202,0)+1),TRUE):INDIRECT("[reservoir.csv]reservoir!XFD"&amp;(MATCH("reservoir_"&amp;$M$1&amp;"_"&amp;C93&amp;"_"&amp;B93&amp;"_"&amp;D93&amp;"_"&amp;A93&amp;"*",[1]reservoir!$A$1:$A$1202,0)+1),TRUE)  ) )</f>
        <v>#N/A</v>
      </c>
    </row>
    <row r="94" spans="1:14" x14ac:dyDescent="0.25">
      <c r="A94" t="s">
        <v>14</v>
      </c>
      <c r="B94">
        <v>2</v>
      </c>
      <c r="C94">
        <v>1</v>
      </c>
      <c r="D94">
        <v>10</v>
      </c>
      <c r="E94" t="e">
        <f ca="1">AVERAGE(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)</f>
        <v>#N/A</v>
      </c>
      <c r="F94" t="e">
        <f ca="1">CONFIDENCE( 0.05, STDEV(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), COUNT( INDIRECT("[reservoir.csv]reservoir!B"&amp;(MATCH("reservoir_"&amp;$E$1&amp;"_"&amp;C94&amp;"_"&amp;B94&amp;"_"&amp;D94&amp;"_"&amp;A94&amp;"*",[1]reservoir!$A$1:$A$1202,0)+1),TRUE):INDIRECT("[reservoir.csv]reservoir!XFD"&amp;(MATCH("reservoir_"&amp;$E$1&amp;"_"&amp;C94&amp;"_"&amp;B94&amp;"_"&amp;D94&amp;"_"&amp;A94&amp;"*",[1]reservoir!$A$1:$A$1202,0)+1),TRUE)  ) )</f>
        <v>#N/A</v>
      </c>
      <c r="G94">
        <f ca="1">AVERAGE(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)</f>
        <v>-160261.29143339986</v>
      </c>
      <c r="H94">
        <f ca="1">CONFIDENCE( 0.05, STDEV(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), COUNT( INDIRECT("[reservoir.csv]reservoir!B"&amp;(MATCH("reservoir_"&amp;$G$1&amp;"_"&amp;C94&amp;"_"&amp;B94&amp;"_"&amp;D94&amp;"_"&amp;A94&amp;"*",[1]reservoir!$A$1:$A$1202,0)+1),TRUE):INDIRECT("[reservoir.csv]reservoir!XFD"&amp;(MATCH("reservoir_"&amp;$G$1&amp;"_"&amp;C94&amp;"_"&amp;B94&amp;"_"&amp;D94&amp;"_"&amp;A94&amp;"*",[1]reservoir!$A$1:$A$1202,0)+1),TRUE)  ) )</f>
        <v>2259.0022422674897</v>
      </c>
      <c r="I94">
        <f ca="1">AVERAGE(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)</f>
        <v>-231300.0624746331</v>
      </c>
      <c r="J94">
        <f ca="1">CONFIDENCE( 0.05, STDEV(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), COUNT( INDIRECT("[reservoir.csv]reservoir!B"&amp;(MATCH("reservoir_"&amp;$I$1&amp;"_"&amp;C94&amp;"_"&amp;B94&amp;"_"&amp;D94&amp;"_"&amp;A94&amp;"*",[1]reservoir!$A$1:$A$1202,0)+1),TRUE):INDIRECT("[reservoir.csv]reservoir!XFD"&amp;(MATCH("reservoir_"&amp;$I$1&amp;"_"&amp;C94&amp;"_"&amp;B94&amp;"_"&amp;D94&amp;"_"&amp;A94&amp;"*",[1]reservoir!$A$1:$A$1202,0)+1),TRUE)  ) )</f>
        <v>1228.8872873713503</v>
      </c>
      <c r="K94">
        <f ca="1">AVERAGE(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)</f>
        <v>-304046.19375686644</v>
      </c>
      <c r="L94">
        <f ca="1">CONFIDENCE( 0.05, STDEV(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), COUNT( INDIRECT("[reservoir.csv]reservoir!B"&amp;(MATCH("reservoir_"&amp;$K$1&amp;"_"&amp;C94&amp;"_"&amp;B94&amp;"_"&amp;D94&amp;"_"&amp;A94&amp;"*",[1]reservoir!$A$1:$A$1202,0)+1),TRUE):INDIRECT("[reservoir.csv]reservoir!XFD"&amp;(MATCH("reservoir_"&amp;$K$1&amp;"_"&amp;C94&amp;"_"&amp;B94&amp;"_"&amp;D94&amp;"_"&amp;A94&amp;"*",[1]reservoir!$A$1:$A$1202,0)+1),TRUE)  ) )</f>
        <v>783.02595306635658</v>
      </c>
      <c r="M94" t="e">
        <f ca="1">AVERAGE(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)</f>
        <v>#N/A</v>
      </c>
      <c r="N94" t="e">
        <f ca="1">CONFIDENCE( 0.05, STDEV(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), COUNT( INDIRECT("[reservoir.csv]reservoir!B"&amp;(MATCH("reservoir_"&amp;$M$1&amp;"_"&amp;C94&amp;"_"&amp;B94&amp;"_"&amp;D94&amp;"_"&amp;A94&amp;"*",[1]reservoir!$A$1:$A$1202,0)+1),TRUE):INDIRECT("[reservoir.csv]reservoir!XFD"&amp;(MATCH("reservoir_"&amp;$M$1&amp;"_"&amp;C94&amp;"_"&amp;B94&amp;"_"&amp;D94&amp;"_"&amp;A94&amp;"*",[1]reservoir!$A$1:$A$1202,0)+1),TRUE)  ) )</f>
        <v>#N/A</v>
      </c>
    </row>
    <row r="95" spans="1:14" x14ac:dyDescent="0.25">
      <c r="A95" t="s">
        <v>14</v>
      </c>
      <c r="B95">
        <v>5</v>
      </c>
      <c r="C95">
        <v>1</v>
      </c>
      <c r="D95">
        <v>10</v>
      </c>
      <c r="E95" t="e">
        <f ca="1">AVERAGE(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)</f>
        <v>#N/A</v>
      </c>
      <c r="F95" t="e">
        <f ca="1">CONFIDENCE( 0.05, STDEV(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), COUNT( INDIRECT("[reservoir.csv]reservoir!B"&amp;(MATCH("reservoir_"&amp;$E$1&amp;"_"&amp;C95&amp;"_"&amp;B95&amp;"_"&amp;D95&amp;"_"&amp;A95&amp;"*",[1]reservoir!$A$1:$A$1202,0)+1),TRUE):INDIRECT("[reservoir.csv]reservoir!XFD"&amp;(MATCH("reservoir_"&amp;$E$1&amp;"_"&amp;C95&amp;"_"&amp;B95&amp;"_"&amp;D95&amp;"_"&amp;A95&amp;"*",[1]reservoir!$A$1:$A$1202,0)+1),TRUE)  ) )</f>
        <v>#N/A</v>
      </c>
      <c r="G95">
        <f ca="1">AVERAGE(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)</f>
        <v>-159085.48196853319</v>
      </c>
      <c r="H95">
        <f ca="1">CONFIDENCE( 0.05, STDEV(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), COUNT( INDIRECT("[reservoir.csv]reservoir!B"&amp;(MATCH("reservoir_"&amp;$G$1&amp;"_"&amp;C95&amp;"_"&amp;B95&amp;"_"&amp;D95&amp;"_"&amp;A95&amp;"*",[1]reservoir!$A$1:$A$1202,0)+1),TRUE):INDIRECT("[reservoir.csv]reservoir!XFD"&amp;(MATCH("reservoir_"&amp;$G$1&amp;"_"&amp;C95&amp;"_"&amp;B95&amp;"_"&amp;D95&amp;"_"&amp;A95&amp;"*",[1]reservoir!$A$1:$A$1202,0)+1),TRUE)  ) )</f>
        <v>9313.7958028251724</v>
      </c>
      <c r="I95">
        <f ca="1">AVERAGE(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)</f>
        <v>-297872.11462589988</v>
      </c>
      <c r="J95">
        <f ca="1">CONFIDENCE( 0.05, STDEV(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), COUNT( INDIRECT("[reservoir.csv]reservoir!B"&amp;(MATCH("reservoir_"&amp;$I$1&amp;"_"&amp;C95&amp;"_"&amp;B95&amp;"_"&amp;D95&amp;"_"&amp;A95&amp;"*",[1]reservoir!$A$1:$A$1202,0)+1),TRUE):INDIRECT("[reservoir.csv]reservoir!XFD"&amp;(MATCH("reservoir_"&amp;$I$1&amp;"_"&amp;C95&amp;"_"&amp;B95&amp;"_"&amp;D95&amp;"_"&amp;A95&amp;"*",[1]reservoir!$A$1:$A$1202,0)+1),TRUE)  ) )</f>
        <v>41912.532456518173</v>
      </c>
      <c r="K95" t="e">
        <f ca="1">AVERAGE(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)</f>
        <v>#N/A</v>
      </c>
      <c r="L95" t="e">
        <f ca="1">CONFIDENCE( 0.05, STDEV(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), COUNT( INDIRECT("[reservoir.csv]reservoir!B"&amp;(MATCH("reservoir_"&amp;$K$1&amp;"_"&amp;C95&amp;"_"&amp;B95&amp;"_"&amp;D95&amp;"_"&amp;A95&amp;"*",[1]reservoir!$A$1:$A$1202,0)+1),TRUE):INDIRECT("[reservoir.csv]reservoir!XFD"&amp;(MATCH("reservoir_"&amp;$K$1&amp;"_"&amp;C95&amp;"_"&amp;B95&amp;"_"&amp;D95&amp;"_"&amp;A95&amp;"*",[1]reservoir!$A$1:$A$1202,0)+1),TRUE)  ) )</f>
        <v>#N/A</v>
      </c>
      <c r="M95" t="e">
        <f ca="1">AVERAGE(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)</f>
        <v>#N/A</v>
      </c>
      <c r="N95" t="e">
        <f ca="1">CONFIDENCE( 0.05, STDEV(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), COUNT( INDIRECT("[reservoir.csv]reservoir!B"&amp;(MATCH("reservoir_"&amp;$M$1&amp;"_"&amp;C95&amp;"_"&amp;B95&amp;"_"&amp;D95&amp;"_"&amp;A95&amp;"*",[1]reservoir!$A$1:$A$1202,0)+1),TRUE):INDIRECT("[reservoir.csv]reservoir!XFD"&amp;(MATCH("reservoir_"&amp;$M$1&amp;"_"&amp;C95&amp;"_"&amp;B95&amp;"_"&amp;D95&amp;"_"&amp;A95&amp;"*",[1]reservoir!$A$1:$A$1202,0)+1),TRUE)  ) )</f>
        <v>#N/A</v>
      </c>
    </row>
    <row r="96" spans="1:14" x14ac:dyDescent="0.25">
      <c r="A96" t="s">
        <v>14</v>
      </c>
      <c r="B96">
        <v>10</v>
      </c>
      <c r="C96">
        <v>1</v>
      </c>
      <c r="D96">
        <v>10</v>
      </c>
      <c r="E96" t="e">
        <f ca="1">AVERAGE(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)</f>
        <v>#N/A</v>
      </c>
      <c r="F96" t="e">
        <f ca="1">CONFIDENCE( 0.05, STDEV(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), COUNT( INDIRECT("[reservoir.csv]reservoir!B"&amp;(MATCH("reservoir_"&amp;$E$1&amp;"_"&amp;C96&amp;"_"&amp;B96&amp;"_"&amp;D96&amp;"_"&amp;A96&amp;"*",[1]reservoir!$A$1:$A$1202,0)+1),TRUE):INDIRECT("[reservoir.csv]reservoir!XFD"&amp;(MATCH("reservoir_"&amp;$E$1&amp;"_"&amp;C96&amp;"_"&amp;B96&amp;"_"&amp;D96&amp;"_"&amp;A96&amp;"*",[1]reservoir!$A$1:$A$1202,0)+1),TRUE)  ) )</f>
        <v>#N/A</v>
      </c>
      <c r="G96" t="e">
        <f ca="1">AVERAGE(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)</f>
        <v>#N/A</v>
      </c>
      <c r="H96" t="e">
        <f ca="1">CONFIDENCE( 0.05, STDEV(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), COUNT( INDIRECT("[reservoir.csv]reservoir!B"&amp;(MATCH("reservoir_"&amp;$G$1&amp;"_"&amp;C96&amp;"_"&amp;B96&amp;"_"&amp;D96&amp;"_"&amp;A96&amp;"*",[1]reservoir!$A$1:$A$1202,0)+1),TRUE):INDIRECT("[reservoir.csv]reservoir!XFD"&amp;(MATCH("reservoir_"&amp;$G$1&amp;"_"&amp;C96&amp;"_"&amp;B96&amp;"_"&amp;D96&amp;"_"&amp;A96&amp;"*",[1]reservoir!$A$1:$A$1202,0)+1),TRUE)  ) )</f>
        <v>#N/A</v>
      </c>
      <c r="I96" t="e">
        <f ca="1">AVERAGE(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)</f>
        <v>#N/A</v>
      </c>
      <c r="J96" t="e">
        <f ca="1">CONFIDENCE( 0.05, STDEV(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), COUNT( INDIRECT("[reservoir.csv]reservoir!B"&amp;(MATCH("reservoir_"&amp;$I$1&amp;"_"&amp;C96&amp;"_"&amp;B96&amp;"_"&amp;D96&amp;"_"&amp;A96&amp;"*",[1]reservoir!$A$1:$A$1202,0)+1),TRUE):INDIRECT("[reservoir.csv]reservoir!XFD"&amp;(MATCH("reservoir_"&amp;$I$1&amp;"_"&amp;C96&amp;"_"&amp;B96&amp;"_"&amp;D96&amp;"_"&amp;A96&amp;"*",[1]reservoir!$A$1:$A$1202,0)+1),TRUE)  ) )</f>
        <v>#N/A</v>
      </c>
      <c r="K96" t="e">
        <f ca="1">AVERAGE(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)</f>
        <v>#N/A</v>
      </c>
      <c r="L96" t="e">
        <f ca="1">CONFIDENCE( 0.05, STDEV(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), COUNT( INDIRECT("[reservoir.csv]reservoir!B"&amp;(MATCH("reservoir_"&amp;$K$1&amp;"_"&amp;C96&amp;"_"&amp;B96&amp;"_"&amp;D96&amp;"_"&amp;A96&amp;"*",[1]reservoir!$A$1:$A$1202,0)+1),TRUE):INDIRECT("[reservoir.csv]reservoir!XFD"&amp;(MATCH("reservoir_"&amp;$K$1&amp;"_"&amp;C96&amp;"_"&amp;B96&amp;"_"&amp;D96&amp;"_"&amp;A96&amp;"*",[1]reservoir!$A$1:$A$1202,0)+1),TRUE)  ) )</f>
        <v>#N/A</v>
      </c>
      <c r="M96" t="e">
        <f ca="1">AVERAGE(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)</f>
        <v>#N/A</v>
      </c>
      <c r="N96" t="e">
        <f ca="1">CONFIDENCE( 0.05, STDEV(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), COUNT( INDIRECT("[reservoir.csv]reservoir!B"&amp;(MATCH("reservoir_"&amp;$M$1&amp;"_"&amp;C96&amp;"_"&amp;B96&amp;"_"&amp;D96&amp;"_"&amp;A96&amp;"*",[1]reservoir!$A$1:$A$1202,0)+1),TRUE):INDIRECT("[reservoir.csv]reservoir!XFD"&amp;(MATCH("reservoir_"&amp;$M$1&amp;"_"&amp;C96&amp;"_"&amp;B96&amp;"_"&amp;D96&amp;"_"&amp;A96&amp;"*",[1]reservoir!$A$1:$A$1202,0)+1),TRUE)  ) )</f>
        <v>#N/A</v>
      </c>
    </row>
    <row r="97" spans="1:14" x14ac:dyDescent="0.25">
      <c r="A97" t="s">
        <v>14</v>
      </c>
      <c r="B97">
        <v>2</v>
      </c>
      <c r="C97">
        <v>2</v>
      </c>
      <c r="D97">
        <v>10</v>
      </c>
      <c r="E97" t="e">
        <f ca="1">AVERAGE(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)</f>
        <v>#N/A</v>
      </c>
      <c r="F97" t="e">
        <f ca="1">CONFIDENCE( 0.05, STDEV(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), COUNT( INDIRECT("[reservoir.csv]reservoir!B"&amp;(MATCH("reservoir_"&amp;$E$1&amp;"_"&amp;C97&amp;"_"&amp;B97&amp;"_"&amp;D97&amp;"_"&amp;A97&amp;"*",[1]reservoir!$A$1:$A$1202,0)+1),TRUE):INDIRECT("[reservoir.csv]reservoir!XFD"&amp;(MATCH("reservoir_"&amp;$E$1&amp;"_"&amp;C97&amp;"_"&amp;B97&amp;"_"&amp;D97&amp;"_"&amp;A97&amp;"*",[1]reservoir!$A$1:$A$1202,0)+1),TRUE)  ) )</f>
        <v>#N/A</v>
      </c>
      <c r="G97" t="e">
        <f ca="1">AVERAGE(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)</f>
        <v>#N/A</v>
      </c>
      <c r="H97" t="e">
        <f ca="1">CONFIDENCE( 0.05, STDEV(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), COUNT( INDIRECT("[reservoir.csv]reservoir!B"&amp;(MATCH("reservoir_"&amp;$G$1&amp;"_"&amp;C97&amp;"_"&amp;B97&amp;"_"&amp;D97&amp;"_"&amp;A97&amp;"*",[1]reservoir!$A$1:$A$1202,0)+1),TRUE):INDIRECT("[reservoir.csv]reservoir!XFD"&amp;(MATCH("reservoir_"&amp;$G$1&amp;"_"&amp;C97&amp;"_"&amp;B97&amp;"_"&amp;D97&amp;"_"&amp;A97&amp;"*",[1]reservoir!$A$1:$A$1202,0)+1),TRUE)  ) )</f>
        <v>#N/A</v>
      </c>
      <c r="I97">
        <f ca="1">AVERAGE(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)</f>
        <v>-230372.27729133313</v>
      </c>
      <c r="J97">
        <f ca="1">CONFIDENCE( 0.05, STDEV(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), COUNT( INDIRECT("[reservoir.csv]reservoir!B"&amp;(MATCH("reservoir_"&amp;$I$1&amp;"_"&amp;C97&amp;"_"&amp;B97&amp;"_"&amp;D97&amp;"_"&amp;A97&amp;"*",[1]reservoir!$A$1:$A$1202,0)+1),TRUE):INDIRECT("[reservoir.csv]reservoir!XFD"&amp;(MATCH("reservoir_"&amp;$I$1&amp;"_"&amp;C97&amp;"_"&amp;B97&amp;"_"&amp;D97&amp;"_"&amp;A97&amp;"*",[1]reservoir!$A$1:$A$1202,0)+1),TRUE)  ) )</f>
        <v>1324.9714976917762</v>
      </c>
      <c r="K97" t="e">
        <f ca="1">AVERAGE(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)</f>
        <v>#N/A</v>
      </c>
      <c r="L97" t="e">
        <f ca="1">CONFIDENCE( 0.05, STDEV(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), COUNT( INDIRECT("[reservoir.csv]reservoir!B"&amp;(MATCH("reservoir_"&amp;$K$1&amp;"_"&amp;C97&amp;"_"&amp;B97&amp;"_"&amp;D97&amp;"_"&amp;A97&amp;"*",[1]reservoir!$A$1:$A$1202,0)+1),TRUE):INDIRECT("[reservoir.csv]reservoir!XFD"&amp;(MATCH("reservoir_"&amp;$K$1&amp;"_"&amp;C97&amp;"_"&amp;B97&amp;"_"&amp;D97&amp;"_"&amp;A97&amp;"*",[1]reservoir!$A$1:$A$1202,0)+1),TRUE)  ) )</f>
        <v>#N/A</v>
      </c>
      <c r="M97" t="e">
        <f ca="1">AVERAGE(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)</f>
        <v>#N/A</v>
      </c>
      <c r="N97" t="e">
        <f ca="1">CONFIDENCE( 0.05, STDEV(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), COUNT( INDIRECT("[reservoir.csv]reservoir!B"&amp;(MATCH("reservoir_"&amp;$M$1&amp;"_"&amp;C97&amp;"_"&amp;B97&amp;"_"&amp;D97&amp;"_"&amp;A97&amp;"*",[1]reservoir!$A$1:$A$1202,0)+1),TRUE):INDIRECT("[reservoir.csv]reservoir!XFD"&amp;(MATCH("reservoir_"&amp;$M$1&amp;"_"&amp;C97&amp;"_"&amp;B97&amp;"_"&amp;D97&amp;"_"&amp;A97&amp;"*",[1]reservoir!$A$1:$A$1202,0)+1),TRUE)  ) )</f>
        <v>#N/A</v>
      </c>
    </row>
    <row r="98" spans="1:14" x14ac:dyDescent="0.25">
      <c r="A98" t="s">
        <v>14</v>
      </c>
      <c r="B98">
        <v>5</v>
      </c>
      <c r="C98">
        <v>2</v>
      </c>
      <c r="D98">
        <v>10</v>
      </c>
      <c r="E98" t="e">
        <f ca="1">AVERAGE(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)</f>
        <v>#N/A</v>
      </c>
      <c r="F98" t="e">
        <f ca="1">CONFIDENCE( 0.05, STDEV(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), COUNT( INDIRECT("[reservoir.csv]reservoir!B"&amp;(MATCH("reservoir_"&amp;$E$1&amp;"_"&amp;C98&amp;"_"&amp;B98&amp;"_"&amp;D98&amp;"_"&amp;A98&amp;"*",[1]reservoir!$A$1:$A$1202,0)+1),TRUE):INDIRECT("[reservoir.csv]reservoir!XFD"&amp;(MATCH("reservoir_"&amp;$E$1&amp;"_"&amp;C98&amp;"_"&amp;B98&amp;"_"&amp;D98&amp;"_"&amp;A98&amp;"*",[1]reservoir!$A$1:$A$1202,0)+1),TRUE)  ) )</f>
        <v>#N/A</v>
      </c>
      <c r="G98" t="e">
        <f ca="1">AVERAGE(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)</f>
        <v>#N/A</v>
      </c>
      <c r="H98" t="e">
        <f ca="1">CONFIDENCE( 0.05, STDEV(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), COUNT( INDIRECT("[reservoir.csv]reservoir!B"&amp;(MATCH("reservoir_"&amp;$G$1&amp;"_"&amp;C98&amp;"_"&amp;B98&amp;"_"&amp;D98&amp;"_"&amp;A98&amp;"*",[1]reservoir!$A$1:$A$1202,0)+1),TRUE):INDIRECT("[reservoir.csv]reservoir!XFD"&amp;(MATCH("reservoir_"&amp;$G$1&amp;"_"&amp;C98&amp;"_"&amp;B98&amp;"_"&amp;D98&amp;"_"&amp;A98&amp;"*",[1]reservoir!$A$1:$A$1202,0)+1),TRUE)  ) )</f>
        <v>#N/A</v>
      </c>
      <c r="I98" t="e">
        <f ca="1">AVERAGE(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)</f>
        <v>#N/A</v>
      </c>
      <c r="J98" t="e">
        <f ca="1">CONFIDENCE( 0.05, STDEV(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), COUNT( INDIRECT("[reservoir.csv]reservoir!B"&amp;(MATCH("reservoir_"&amp;$I$1&amp;"_"&amp;C98&amp;"_"&amp;B98&amp;"_"&amp;D98&amp;"_"&amp;A98&amp;"*",[1]reservoir!$A$1:$A$1202,0)+1),TRUE):INDIRECT("[reservoir.csv]reservoir!XFD"&amp;(MATCH("reservoir_"&amp;$I$1&amp;"_"&amp;C98&amp;"_"&amp;B98&amp;"_"&amp;D98&amp;"_"&amp;A98&amp;"*",[1]reservoir!$A$1:$A$1202,0)+1),TRUE)  ) )</f>
        <v>#N/A</v>
      </c>
      <c r="K98" t="e">
        <f ca="1">AVERAGE(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)</f>
        <v>#N/A</v>
      </c>
      <c r="L98" t="e">
        <f ca="1">CONFIDENCE( 0.05, STDEV(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), COUNT( INDIRECT("[reservoir.csv]reservoir!B"&amp;(MATCH("reservoir_"&amp;$K$1&amp;"_"&amp;C98&amp;"_"&amp;B98&amp;"_"&amp;D98&amp;"_"&amp;A98&amp;"*",[1]reservoir!$A$1:$A$1202,0)+1),TRUE):INDIRECT("[reservoir.csv]reservoir!XFD"&amp;(MATCH("reservoir_"&amp;$K$1&amp;"_"&amp;C98&amp;"_"&amp;B98&amp;"_"&amp;D98&amp;"_"&amp;A98&amp;"*",[1]reservoir!$A$1:$A$1202,0)+1),TRUE)  ) )</f>
        <v>#N/A</v>
      </c>
      <c r="M98" t="e">
        <f ca="1">AVERAGE(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)</f>
        <v>#N/A</v>
      </c>
      <c r="N98" t="e">
        <f ca="1">CONFIDENCE( 0.05, STDEV(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), COUNT( INDIRECT("[reservoir.csv]reservoir!B"&amp;(MATCH("reservoir_"&amp;$M$1&amp;"_"&amp;C98&amp;"_"&amp;B98&amp;"_"&amp;D98&amp;"_"&amp;A98&amp;"*",[1]reservoir!$A$1:$A$1202,0)+1),TRUE):INDIRECT("[reservoir.csv]reservoir!XFD"&amp;(MATCH("reservoir_"&amp;$M$1&amp;"_"&amp;C98&amp;"_"&amp;B98&amp;"_"&amp;D98&amp;"_"&amp;A98&amp;"*",[1]reservoir!$A$1:$A$1202,0)+1),TRUE)  ) )</f>
        <v>#N/A</v>
      </c>
    </row>
    <row r="99" spans="1:14" x14ac:dyDescent="0.25">
      <c r="A99" t="s">
        <v>14</v>
      </c>
      <c r="B99">
        <v>10</v>
      </c>
      <c r="C99">
        <v>2</v>
      </c>
      <c r="D99">
        <v>10</v>
      </c>
      <c r="E99" t="e">
        <f ca="1">AVERAGE(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)</f>
        <v>#N/A</v>
      </c>
      <c r="F99" t="e">
        <f ca="1">CONFIDENCE( 0.05, STDEV(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), COUNT( INDIRECT("[reservoir.csv]reservoir!B"&amp;(MATCH("reservoir_"&amp;$E$1&amp;"_"&amp;C99&amp;"_"&amp;B99&amp;"_"&amp;D99&amp;"_"&amp;A99&amp;"*",[1]reservoir!$A$1:$A$1202,0)+1),TRUE):INDIRECT("[reservoir.csv]reservoir!XFD"&amp;(MATCH("reservoir_"&amp;$E$1&amp;"_"&amp;C99&amp;"_"&amp;B99&amp;"_"&amp;D99&amp;"_"&amp;A99&amp;"*",[1]reservoir!$A$1:$A$1202,0)+1),TRUE)  ) )</f>
        <v>#N/A</v>
      </c>
      <c r="G99" t="e">
        <f ca="1">AVERAGE(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)</f>
        <v>#N/A</v>
      </c>
      <c r="H99" t="e">
        <f ca="1">CONFIDENCE( 0.05, STDEV(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), COUNT( INDIRECT("[reservoir.csv]reservoir!B"&amp;(MATCH("reservoir_"&amp;$G$1&amp;"_"&amp;C99&amp;"_"&amp;B99&amp;"_"&amp;D99&amp;"_"&amp;A99&amp;"*",[1]reservoir!$A$1:$A$1202,0)+1),TRUE):INDIRECT("[reservoir.csv]reservoir!XFD"&amp;(MATCH("reservoir_"&amp;$G$1&amp;"_"&amp;C99&amp;"_"&amp;B99&amp;"_"&amp;D99&amp;"_"&amp;A99&amp;"*",[1]reservoir!$A$1:$A$1202,0)+1),TRUE)  ) )</f>
        <v>#N/A</v>
      </c>
      <c r="I99" t="e">
        <f ca="1">AVERAGE(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)</f>
        <v>#N/A</v>
      </c>
      <c r="J99" t="e">
        <f ca="1">CONFIDENCE( 0.05, STDEV(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), COUNT( INDIRECT("[reservoir.csv]reservoir!B"&amp;(MATCH("reservoir_"&amp;$I$1&amp;"_"&amp;C99&amp;"_"&amp;B99&amp;"_"&amp;D99&amp;"_"&amp;A99&amp;"*",[1]reservoir!$A$1:$A$1202,0)+1),TRUE):INDIRECT("[reservoir.csv]reservoir!XFD"&amp;(MATCH("reservoir_"&amp;$I$1&amp;"_"&amp;C99&amp;"_"&amp;B99&amp;"_"&amp;D99&amp;"_"&amp;A99&amp;"*",[1]reservoir!$A$1:$A$1202,0)+1),TRUE)  ) )</f>
        <v>#N/A</v>
      </c>
      <c r="K99" t="e">
        <f ca="1">AVERAGE(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)</f>
        <v>#N/A</v>
      </c>
      <c r="L99" t="e">
        <f ca="1">CONFIDENCE( 0.05, STDEV(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), COUNT( INDIRECT("[reservoir.csv]reservoir!B"&amp;(MATCH("reservoir_"&amp;$K$1&amp;"_"&amp;C99&amp;"_"&amp;B99&amp;"_"&amp;D99&amp;"_"&amp;A99&amp;"*",[1]reservoir!$A$1:$A$1202,0)+1),TRUE):INDIRECT("[reservoir.csv]reservoir!XFD"&amp;(MATCH("reservoir_"&amp;$K$1&amp;"_"&amp;C99&amp;"_"&amp;B99&amp;"_"&amp;D99&amp;"_"&amp;A99&amp;"*",[1]reservoir!$A$1:$A$1202,0)+1),TRUE)  ) )</f>
        <v>#N/A</v>
      </c>
      <c r="M99" t="e">
        <f ca="1">AVERAGE(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)</f>
        <v>#N/A</v>
      </c>
      <c r="N99" t="e">
        <f ca="1">CONFIDENCE( 0.05, STDEV(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), COUNT( INDIRECT("[reservoir.csv]reservoir!B"&amp;(MATCH("reservoir_"&amp;$M$1&amp;"_"&amp;C99&amp;"_"&amp;B99&amp;"_"&amp;D99&amp;"_"&amp;A99&amp;"*",[1]reservoir!$A$1:$A$1202,0)+1),TRUE):INDIRECT("[reservoir.csv]reservoir!XFD"&amp;(MATCH("reservoir_"&amp;$M$1&amp;"_"&amp;C99&amp;"_"&amp;B99&amp;"_"&amp;D99&amp;"_"&amp;A99&amp;"*",[1]reservoir!$A$1:$A$1202,0)+1),TRUE)  ) )</f>
        <v>#N/A</v>
      </c>
    </row>
    <row r="100" spans="1:14" x14ac:dyDescent="0.25">
      <c r="A100" t="s">
        <v>14</v>
      </c>
      <c r="B100">
        <v>2</v>
      </c>
      <c r="C100">
        <v>0.25</v>
      </c>
      <c r="D100">
        <v>15</v>
      </c>
      <c r="E100" t="e">
        <f ca="1">AVERAGE(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)</f>
        <v>#N/A</v>
      </c>
      <c r="F100" t="e">
        <f ca="1">CONFIDENCE( 0.05, STDEV(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), COUNT( INDIRECT("[reservoir.csv]reservoir!B"&amp;(MATCH("reservoir_"&amp;$E$1&amp;"_"&amp;C100&amp;"_"&amp;B100&amp;"_"&amp;D100&amp;"_"&amp;A100&amp;"*",[1]reservoir!$A$1:$A$1202,0)+1),TRUE):INDIRECT("[reservoir.csv]reservoir!XFD"&amp;(MATCH("reservoir_"&amp;$E$1&amp;"_"&amp;C100&amp;"_"&amp;B100&amp;"_"&amp;D100&amp;"_"&amp;A100&amp;"*",[1]reservoir!$A$1:$A$1202,0)+1),TRUE)  ) )</f>
        <v>#N/A</v>
      </c>
      <c r="G100" t="e">
        <f ca="1">AVERAGE(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)</f>
        <v>#N/A</v>
      </c>
      <c r="H100" t="e">
        <f ca="1">CONFIDENCE( 0.05, STDEV(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), COUNT( INDIRECT("[reservoir.csv]reservoir!B"&amp;(MATCH("reservoir_"&amp;$G$1&amp;"_"&amp;C100&amp;"_"&amp;B100&amp;"_"&amp;D100&amp;"_"&amp;A100&amp;"*",[1]reservoir!$A$1:$A$1202,0)+1),TRUE):INDIRECT("[reservoir.csv]reservoir!XFD"&amp;(MATCH("reservoir_"&amp;$G$1&amp;"_"&amp;C100&amp;"_"&amp;B100&amp;"_"&amp;D100&amp;"_"&amp;A100&amp;"*",[1]reservoir!$A$1:$A$1202,0)+1),TRUE)  ) )</f>
        <v>#N/A</v>
      </c>
      <c r="I100" t="e">
        <f ca="1">AVERAGE(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)</f>
        <v>#N/A</v>
      </c>
      <c r="J100" t="e">
        <f ca="1">CONFIDENCE( 0.05, STDEV(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), COUNT( INDIRECT("[reservoir.csv]reservoir!B"&amp;(MATCH("reservoir_"&amp;$I$1&amp;"_"&amp;C100&amp;"_"&amp;B100&amp;"_"&amp;D100&amp;"_"&amp;A100&amp;"*",[1]reservoir!$A$1:$A$1202,0)+1),TRUE):INDIRECT("[reservoir.csv]reservoir!XFD"&amp;(MATCH("reservoir_"&amp;$I$1&amp;"_"&amp;C100&amp;"_"&amp;B100&amp;"_"&amp;D100&amp;"_"&amp;A100&amp;"*",[1]reservoir!$A$1:$A$1202,0)+1),TRUE)  ) )</f>
        <v>#N/A</v>
      </c>
      <c r="K100" t="e">
        <f ca="1">AVERAGE(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)</f>
        <v>#N/A</v>
      </c>
      <c r="L100" t="e">
        <f ca="1">CONFIDENCE( 0.05, STDEV(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), COUNT( INDIRECT("[reservoir.csv]reservoir!B"&amp;(MATCH("reservoir_"&amp;$K$1&amp;"_"&amp;C100&amp;"_"&amp;B100&amp;"_"&amp;D100&amp;"_"&amp;A100&amp;"*",[1]reservoir!$A$1:$A$1202,0)+1),TRUE):INDIRECT("[reservoir.csv]reservoir!XFD"&amp;(MATCH("reservoir_"&amp;$K$1&amp;"_"&amp;C100&amp;"_"&amp;B100&amp;"_"&amp;D100&amp;"_"&amp;A100&amp;"*",[1]reservoir!$A$1:$A$1202,0)+1),TRUE)  ) )</f>
        <v>#N/A</v>
      </c>
      <c r="M100" t="e">
        <f ca="1">AVERAGE(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)</f>
        <v>#N/A</v>
      </c>
      <c r="N100" t="e">
        <f ca="1">CONFIDENCE( 0.05, STDEV(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), COUNT( INDIRECT("[reservoir.csv]reservoir!B"&amp;(MATCH("reservoir_"&amp;$M$1&amp;"_"&amp;C100&amp;"_"&amp;B100&amp;"_"&amp;D100&amp;"_"&amp;A100&amp;"*",[1]reservoir!$A$1:$A$1202,0)+1),TRUE):INDIRECT("[reservoir.csv]reservoir!XFD"&amp;(MATCH("reservoir_"&amp;$M$1&amp;"_"&amp;C100&amp;"_"&amp;B100&amp;"_"&amp;D100&amp;"_"&amp;A100&amp;"*",[1]reservoir!$A$1:$A$1202,0)+1),TRUE)  ) )</f>
        <v>#N/A</v>
      </c>
    </row>
    <row r="101" spans="1:14" x14ac:dyDescent="0.25">
      <c r="A101" t="s">
        <v>14</v>
      </c>
      <c r="B101">
        <v>5</v>
      </c>
      <c r="C101">
        <v>0.25</v>
      </c>
      <c r="D101">
        <v>15</v>
      </c>
      <c r="E101" t="e">
        <f ca="1">AVERAGE(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)</f>
        <v>#N/A</v>
      </c>
      <c r="F101" t="e">
        <f ca="1">CONFIDENCE( 0.05, STDEV(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), COUNT( INDIRECT("[reservoir.csv]reservoir!B"&amp;(MATCH("reservoir_"&amp;$E$1&amp;"_"&amp;C101&amp;"_"&amp;B101&amp;"_"&amp;D101&amp;"_"&amp;A101&amp;"*",[1]reservoir!$A$1:$A$1202,0)+1),TRUE):INDIRECT("[reservoir.csv]reservoir!XFD"&amp;(MATCH("reservoir_"&amp;$E$1&amp;"_"&amp;C101&amp;"_"&amp;B101&amp;"_"&amp;D101&amp;"_"&amp;A101&amp;"*",[1]reservoir!$A$1:$A$1202,0)+1),TRUE)  ) )</f>
        <v>#N/A</v>
      </c>
      <c r="G101" t="e">
        <f ca="1">AVERAGE(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)</f>
        <v>#N/A</v>
      </c>
      <c r="H101" t="e">
        <f ca="1">CONFIDENCE( 0.05, STDEV(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), COUNT( INDIRECT("[reservoir.csv]reservoir!B"&amp;(MATCH("reservoir_"&amp;$G$1&amp;"_"&amp;C101&amp;"_"&amp;B101&amp;"_"&amp;D101&amp;"_"&amp;A101&amp;"*",[1]reservoir!$A$1:$A$1202,0)+1),TRUE):INDIRECT("[reservoir.csv]reservoir!XFD"&amp;(MATCH("reservoir_"&amp;$G$1&amp;"_"&amp;C101&amp;"_"&amp;B101&amp;"_"&amp;D101&amp;"_"&amp;A101&amp;"*",[1]reservoir!$A$1:$A$1202,0)+1),TRUE)  ) )</f>
        <v>#N/A</v>
      </c>
      <c r="I101" t="e">
        <f ca="1">AVERAGE(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)</f>
        <v>#N/A</v>
      </c>
      <c r="J101" t="e">
        <f ca="1">CONFIDENCE( 0.05, STDEV(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), COUNT( INDIRECT("[reservoir.csv]reservoir!B"&amp;(MATCH("reservoir_"&amp;$I$1&amp;"_"&amp;C101&amp;"_"&amp;B101&amp;"_"&amp;D101&amp;"_"&amp;A101&amp;"*",[1]reservoir!$A$1:$A$1202,0)+1),TRUE):INDIRECT("[reservoir.csv]reservoir!XFD"&amp;(MATCH("reservoir_"&amp;$I$1&amp;"_"&amp;C101&amp;"_"&amp;B101&amp;"_"&amp;D101&amp;"_"&amp;A101&amp;"*",[1]reservoir!$A$1:$A$1202,0)+1),TRUE)  ) )</f>
        <v>#N/A</v>
      </c>
      <c r="K101" t="e">
        <f ca="1">AVERAGE(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)</f>
        <v>#N/A</v>
      </c>
      <c r="L101" t="e">
        <f ca="1">CONFIDENCE( 0.05, STDEV(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), COUNT( INDIRECT("[reservoir.csv]reservoir!B"&amp;(MATCH("reservoir_"&amp;$K$1&amp;"_"&amp;C101&amp;"_"&amp;B101&amp;"_"&amp;D101&amp;"_"&amp;A101&amp;"*",[1]reservoir!$A$1:$A$1202,0)+1),TRUE):INDIRECT("[reservoir.csv]reservoir!XFD"&amp;(MATCH("reservoir_"&amp;$K$1&amp;"_"&amp;C101&amp;"_"&amp;B101&amp;"_"&amp;D101&amp;"_"&amp;A101&amp;"*",[1]reservoir!$A$1:$A$1202,0)+1),TRUE)  ) )</f>
        <v>#N/A</v>
      </c>
      <c r="M101" t="e">
        <f ca="1">AVERAGE(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)</f>
        <v>#N/A</v>
      </c>
      <c r="N101" t="e">
        <f ca="1">CONFIDENCE( 0.05, STDEV(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), COUNT( INDIRECT("[reservoir.csv]reservoir!B"&amp;(MATCH("reservoir_"&amp;$M$1&amp;"_"&amp;C101&amp;"_"&amp;B101&amp;"_"&amp;D101&amp;"_"&amp;A101&amp;"*",[1]reservoir!$A$1:$A$1202,0)+1),TRUE):INDIRECT("[reservoir.csv]reservoir!XFD"&amp;(MATCH("reservoir_"&amp;$M$1&amp;"_"&amp;C101&amp;"_"&amp;B101&amp;"_"&amp;D101&amp;"_"&amp;A101&amp;"*",[1]reservoir!$A$1:$A$1202,0)+1),TRUE)  ) )</f>
        <v>#N/A</v>
      </c>
    </row>
    <row r="102" spans="1:14" x14ac:dyDescent="0.25">
      <c r="A102" t="s">
        <v>14</v>
      </c>
      <c r="B102">
        <v>10</v>
      </c>
      <c r="C102">
        <v>0.25</v>
      </c>
      <c r="D102">
        <v>15</v>
      </c>
      <c r="E102" t="e">
        <f ca="1">AVERAGE(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)</f>
        <v>#N/A</v>
      </c>
      <c r="F102" t="e">
        <f ca="1">CONFIDENCE( 0.05, STDEV(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), COUNT( INDIRECT("[reservoir.csv]reservoir!B"&amp;(MATCH("reservoir_"&amp;$E$1&amp;"_"&amp;C102&amp;"_"&amp;B102&amp;"_"&amp;D102&amp;"_"&amp;A102&amp;"*",[1]reservoir!$A$1:$A$1202,0)+1),TRUE):INDIRECT("[reservoir.csv]reservoir!XFD"&amp;(MATCH("reservoir_"&amp;$E$1&amp;"_"&amp;C102&amp;"_"&amp;B102&amp;"_"&amp;D102&amp;"_"&amp;A102&amp;"*",[1]reservoir!$A$1:$A$1202,0)+1),TRUE)  ) )</f>
        <v>#N/A</v>
      </c>
      <c r="G102" t="e">
        <f ca="1">AVERAGE(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)</f>
        <v>#N/A</v>
      </c>
      <c r="H102" t="e">
        <f ca="1">CONFIDENCE( 0.05, STDEV(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), COUNT( INDIRECT("[reservoir.csv]reservoir!B"&amp;(MATCH("reservoir_"&amp;$G$1&amp;"_"&amp;C102&amp;"_"&amp;B102&amp;"_"&amp;D102&amp;"_"&amp;A102&amp;"*",[1]reservoir!$A$1:$A$1202,0)+1),TRUE):INDIRECT("[reservoir.csv]reservoir!XFD"&amp;(MATCH("reservoir_"&amp;$G$1&amp;"_"&amp;C102&amp;"_"&amp;B102&amp;"_"&amp;D102&amp;"_"&amp;A102&amp;"*",[1]reservoir!$A$1:$A$1202,0)+1),TRUE)  ) )</f>
        <v>#N/A</v>
      </c>
      <c r="I102" t="e">
        <f ca="1">AVERAGE(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)</f>
        <v>#N/A</v>
      </c>
      <c r="J102" t="e">
        <f ca="1">CONFIDENCE( 0.05, STDEV(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), COUNT( INDIRECT("[reservoir.csv]reservoir!B"&amp;(MATCH("reservoir_"&amp;$I$1&amp;"_"&amp;C102&amp;"_"&amp;B102&amp;"_"&amp;D102&amp;"_"&amp;A102&amp;"*",[1]reservoir!$A$1:$A$1202,0)+1),TRUE):INDIRECT("[reservoir.csv]reservoir!XFD"&amp;(MATCH("reservoir_"&amp;$I$1&amp;"_"&amp;C102&amp;"_"&amp;B102&amp;"_"&amp;D102&amp;"_"&amp;A102&amp;"*",[1]reservoir!$A$1:$A$1202,0)+1),TRUE)  ) )</f>
        <v>#N/A</v>
      </c>
      <c r="K102" t="e">
        <f ca="1">AVERAGE(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)</f>
        <v>#N/A</v>
      </c>
      <c r="L102" t="e">
        <f ca="1">CONFIDENCE( 0.05, STDEV(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), COUNT( INDIRECT("[reservoir.csv]reservoir!B"&amp;(MATCH("reservoir_"&amp;$K$1&amp;"_"&amp;C102&amp;"_"&amp;B102&amp;"_"&amp;D102&amp;"_"&amp;A102&amp;"*",[1]reservoir!$A$1:$A$1202,0)+1),TRUE):INDIRECT("[reservoir.csv]reservoir!XFD"&amp;(MATCH("reservoir_"&amp;$K$1&amp;"_"&amp;C102&amp;"_"&amp;B102&amp;"_"&amp;D102&amp;"_"&amp;A102&amp;"*",[1]reservoir!$A$1:$A$1202,0)+1),TRUE)  ) )</f>
        <v>#N/A</v>
      </c>
      <c r="M102" t="e">
        <f ca="1">AVERAGE(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)</f>
        <v>#N/A</v>
      </c>
      <c r="N102" t="e">
        <f ca="1">CONFIDENCE( 0.05, STDEV(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), COUNT( INDIRECT("[reservoir.csv]reservoir!B"&amp;(MATCH("reservoir_"&amp;$M$1&amp;"_"&amp;C102&amp;"_"&amp;B102&amp;"_"&amp;D102&amp;"_"&amp;A102&amp;"*",[1]reservoir!$A$1:$A$1202,0)+1),TRUE):INDIRECT("[reservoir.csv]reservoir!XFD"&amp;(MATCH("reservoir_"&amp;$M$1&amp;"_"&amp;C102&amp;"_"&amp;B102&amp;"_"&amp;D102&amp;"_"&amp;A102&amp;"*",[1]reservoir!$A$1:$A$1202,0)+1),TRUE)  ) )</f>
        <v>#N/A</v>
      </c>
    </row>
    <row r="103" spans="1:14" x14ac:dyDescent="0.25">
      <c r="A103" t="s">
        <v>14</v>
      </c>
      <c r="B103">
        <v>2</v>
      </c>
      <c r="C103">
        <v>0.5</v>
      </c>
      <c r="D103">
        <v>15</v>
      </c>
      <c r="E103" t="e">
        <f ca="1">AVERAGE(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)</f>
        <v>#N/A</v>
      </c>
      <c r="F103" t="e">
        <f ca="1">CONFIDENCE( 0.05, STDEV(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), COUNT( INDIRECT("[reservoir.csv]reservoir!B"&amp;(MATCH("reservoir_"&amp;$E$1&amp;"_"&amp;C103&amp;"_"&amp;B103&amp;"_"&amp;D103&amp;"_"&amp;A103&amp;"*",[1]reservoir!$A$1:$A$1202,0)+1),TRUE):INDIRECT("[reservoir.csv]reservoir!XFD"&amp;(MATCH("reservoir_"&amp;$E$1&amp;"_"&amp;C103&amp;"_"&amp;B103&amp;"_"&amp;D103&amp;"_"&amp;A103&amp;"*",[1]reservoir!$A$1:$A$1202,0)+1),TRUE)  ) )</f>
        <v>#N/A</v>
      </c>
      <c r="G103" t="e">
        <f ca="1">AVERAGE(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)</f>
        <v>#N/A</v>
      </c>
      <c r="H103" t="e">
        <f ca="1">CONFIDENCE( 0.05, STDEV(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), COUNT( INDIRECT("[reservoir.csv]reservoir!B"&amp;(MATCH("reservoir_"&amp;$G$1&amp;"_"&amp;C103&amp;"_"&amp;B103&amp;"_"&amp;D103&amp;"_"&amp;A103&amp;"*",[1]reservoir!$A$1:$A$1202,0)+1),TRUE):INDIRECT("[reservoir.csv]reservoir!XFD"&amp;(MATCH("reservoir_"&amp;$G$1&amp;"_"&amp;C103&amp;"_"&amp;B103&amp;"_"&amp;D103&amp;"_"&amp;A103&amp;"*",[1]reservoir!$A$1:$A$1202,0)+1),TRUE)  ) )</f>
        <v>#N/A</v>
      </c>
      <c r="I103" t="e">
        <f ca="1">AVERAGE(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)</f>
        <v>#N/A</v>
      </c>
      <c r="J103" t="e">
        <f ca="1">CONFIDENCE( 0.05, STDEV(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), COUNT( INDIRECT("[reservoir.csv]reservoir!B"&amp;(MATCH("reservoir_"&amp;$I$1&amp;"_"&amp;C103&amp;"_"&amp;B103&amp;"_"&amp;D103&amp;"_"&amp;A103&amp;"*",[1]reservoir!$A$1:$A$1202,0)+1),TRUE):INDIRECT("[reservoir.csv]reservoir!XFD"&amp;(MATCH("reservoir_"&amp;$I$1&amp;"_"&amp;C103&amp;"_"&amp;B103&amp;"_"&amp;D103&amp;"_"&amp;A103&amp;"*",[1]reservoir!$A$1:$A$1202,0)+1),TRUE)  ) )</f>
        <v>#N/A</v>
      </c>
      <c r="K103" t="e">
        <f ca="1">AVERAGE(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)</f>
        <v>#N/A</v>
      </c>
      <c r="L103" t="e">
        <f ca="1">CONFIDENCE( 0.05, STDEV(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), COUNT( INDIRECT("[reservoir.csv]reservoir!B"&amp;(MATCH("reservoir_"&amp;$K$1&amp;"_"&amp;C103&amp;"_"&amp;B103&amp;"_"&amp;D103&amp;"_"&amp;A103&amp;"*",[1]reservoir!$A$1:$A$1202,0)+1),TRUE):INDIRECT("[reservoir.csv]reservoir!XFD"&amp;(MATCH("reservoir_"&amp;$K$1&amp;"_"&amp;C103&amp;"_"&amp;B103&amp;"_"&amp;D103&amp;"_"&amp;A103&amp;"*",[1]reservoir!$A$1:$A$1202,0)+1),TRUE)  ) )</f>
        <v>#N/A</v>
      </c>
      <c r="M103" t="e">
        <f ca="1">AVERAGE(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)</f>
        <v>#N/A</v>
      </c>
      <c r="N103" t="e">
        <f ca="1">CONFIDENCE( 0.05, STDEV(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), COUNT( INDIRECT("[reservoir.csv]reservoir!B"&amp;(MATCH("reservoir_"&amp;$M$1&amp;"_"&amp;C103&amp;"_"&amp;B103&amp;"_"&amp;D103&amp;"_"&amp;A103&amp;"*",[1]reservoir!$A$1:$A$1202,0)+1),TRUE):INDIRECT("[reservoir.csv]reservoir!XFD"&amp;(MATCH("reservoir_"&amp;$M$1&amp;"_"&amp;C103&amp;"_"&amp;B103&amp;"_"&amp;D103&amp;"_"&amp;A103&amp;"*",[1]reservoir!$A$1:$A$1202,0)+1),TRUE)  ) )</f>
        <v>#N/A</v>
      </c>
    </row>
    <row r="104" spans="1:14" x14ac:dyDescent="0.25">
      <c r="A104" t="s">
        <v>14</v>
      </c>
      <c r="B104">
        <v>5</v>
      </c>
      <c r="C104">
        <v>0.5</v>
      </c>
      <c r="D104">
        <v>15</v>
      </c>
      <c r="E104" t="e">
        <f ca="1">AVERAGE(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)</f>
        <v>#N/A</v>
      </c>
      <c r="F104" t="e">
        <f ca="1">CONFIDENCE( 0.05, STDEV(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), COUNT( INDIRECT("[reservoir.csv]reservoir!B"&amp;(MATCH("reservoir_"&amp;$E$1&amp;"_"&amp;C104&amp;"_"&amp;B104&amp;"_"&amp;D104&amp;"_"&amp;A104&amp;"*",[1]reservoir!$A$1:$A$1202,0)+1),TRUE):INDIRECT("[reservoir.csv]reservoir!XFD"&amp;(MATCH("reservoir_"&amp;$E$1&amp;"_"&amp;C104&amp;"_"&amp;B104&amp;"_"&amp;D104&amp;"_"&amp;A104&amp;"*",[1]reservoir!$A$1:$A$1202,0)+1),TRUE)  ) )</f>
        <v>#N/A</v>
      </c>
      <c r="G104" t="e">
        <f ca="1">AVERAGE(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)</f>
        <v>#N/A</v>
      </c>
      <c r="H104" t="e">
        <f ca="1">CONFIDENCE( 0.05, STDEV(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), COUNT( INDIRECT("[reservoir.csv]reservoir!B"&amp;(MATCH("reservoir_"&amp;$G$1&amp;"_"&amp;C104&amp;"_"&amp;B104&amp;"_"&amp;D104&amp;"_"&amp;A104&amp;"*",[1]reservoir!$A$1:$A$1202,0)+1),TRUE):INDIRECT("[reservoir.csv]reservoir!XFD"&amp;(MATCH("reservoir_"&amp;$G$1&amp;"_"&amp;C104&amp;"_"&amp;B104&amp;"_"&amp;D104&amp;"_"&amp;A104&amp;"*",[1]reservoir!$A$1:$A$1202,0)+1),TRUE)  ) )</f>
        <v>#N/A</v>
      </c>
      <c r="I104" t="e">
        <f ca="1">AVERAGE(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)</f>
        <v>#N/A</v>
      </c>
      <c r="J104" t="e">
        <f ca="1">CONFIDENCE( 0.05, STDEV(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), COUNT( INDIRECT("[reservoir.csv]reservoir!B"&amp;(MATCH("reservoir_"&amp;$I$1&amp;"_"&amp;C104&amp;"_"&amp;B104&amp;"_"&amp;D104&amp;"_"&amp;A104&amp;"*",[1]reservoir!$A$1:$A$1202,0)+1),TRUE):INDIRECT("[reservoir.csv]reservoir!XFD"&amp;(MATCH("reservoir_"&amp;$I$1&amp;"_"&amp;C104&amp;"_"&amp;B104&amp;"_"&amp;D104&amp;"_"&amp;A104&amp;"*",[1]reservoir!$A$1:$A$1202,0)+1),TRUE)  ) )</f>
        <v>#N/A</v>
      </c>
      <c r="K104" t="e">
        <f ca="1">AVERAGE(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)</f>
        <v>#N/A</v>
      </c>
      <c r="L104" t="e">
        <f ca="1">CONFIDENCE( 0.05, STDEV(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), COUNT( INDIRECT("[reservoir.csv]reservoir!B"&amp;(MATCH("reservoir_"&amp;$K$1&amp;"_"&amp;C104&amp;"_"&amp;B104&amp;"_"&amp;D104&amp;"_"&amp;A104&amp;"*",[1]reservoir!$A$1:$A$1202,0)+1),TRUE):INDIRECT("[reservoir.csv]reservoir!XFD"&amp;(MATCH("reservoir_"&amp;$K$1&amp;"_"&amp;C104&amp;"_"&amp;B104&amp;"_"&amp;D104&amp;"_"&amp;A104&amp;"*",[1]reservoir!$A$1:$A$1202,0)+1),TRUE)  ) )</f>
        <v>#N/A</v>
      </c>
      <c r="M104" t="e">
        <f ca="1">AVERAGE(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)</f>
        <v>#N/A</v>
      </c>
      <c r="N104" t="e">
        <f ca="1">CONFIDENCE( 0.05, STDEV(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), COUNT( INDIRECT("[reservoir.csv]reservoir!B"&amp;(MATCH("reservoir_"&amp;$M$1&amp;"_"&amp;C104&amp;"_"&amp;B104&amp;"_"&amp;D104&amp;"_"&amp;A104&amp;"*",[1]reservoir!$A$1:$A$1202,0)+1),TRUE):INDIRECT("[reservoir.csv]reservoir!XFD"&amp;(MATCH("reservoir_"&amp;$M$1&amp;"_"&amp;C104&amp;"_"&amp;B104&amp;"_"&amp;D104&amp;"_"&amp;A104&amp;"*",[1]reservoir!$A$1:$A$1202,0)+1),TRUE)  ) )</f>
        <v>#N/A</v>
      </c>
    </row>
    <row r="105" spans="1:14" x14ac:dyDescent="0.25">
      <c r="A105" t="s">
        <v>14</v>
      </c>
      <c r="B105">
        <v>10</v>
      </c>
      <c r="C105">
        <v>0.5</v>
      </c>
      <c r="D105">
        <v>15</v>
      </c>
      <c r="E105" t="e">
        <f ca="1">AVERAGE(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)</f>
        <v>#N/A</v>
      </c>
      <c r="F105" t="e">
        <f ca="1">CONFIDENCE( 0.05, STDEV(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), COUNT( INDIRECT("[reservoir.csv]reservoir!B"&amp;(MATCH("reservoir_"&amp;$E$1&amp;"_"&amp;C105&amp;"_"&amp;B105&amp;"_"&amp;D105&amp;"_"&amp;A105&amp;"*",[1]reservoir!$A$1:$A$1202,0)+1),TRUE):INDIRECT("[reservoir.csv]reservoir!XFD"&amp;(MATCH("reservoir_"&amp;$E$1&amp;"_"&amp;C105&amp;"_"&amp;B105&amp;"_"&amp;D105&amp;"_"&amp;A105&amp;"*",[1]reservoir!$A$1:$A$1202,0)+1),TRUE)  ) )</f>
        <v>#N/A</v>
      </c>
      <c r="G105" t="e">
        <f ca="1">AVERAGE(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)</f>
        <v>#N/A</v>
      </c>
      <c r="H105" t="e">
        <f ca="1">CONFIDENCE( 0.05, STDEV(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), COUNT( INDIRECT("[reservoir.csv]reservoir!B"&amp;(MATCH("reservoir_"&amp;$G$1&amp;"_"&amp;C105&amp;"_"&amp;B105&amp;"_"&amp;D105&amp;"_"&amp;A105&amp;"*",[1]reservoir!$A$1:$A$1202,0)+1),TRUE):INDIRECT("[reservoir.csv]reservoir!XFD"&amp;(MATCH("reservoir_"&amp;$G$1&amp;"_"&amp;C105&amp;"_"&amp;B105&amp;"_"&amp;D105&amp;"_"&amp;A105&amp;"*",[1]reservoir!$A$1:$A$1202,0)+1),TRUE)  ) )</f>
        <v>#N/A</v>
      </c>
      <c r="I105" t="e">
        <f ca="1">AVERAGE(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)</f>
        <v>#N/A</v>
      </c>
      <c r="J105" t="e">
        <f ca="1">CONFIDENCE( 0.05, STDEV(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), COUNT( INDIRECT("[reservoir.csv]reservoir!B"&amp;(MATCH("reservoir_"&amp;$I$1&amp;"_"&amp;C105&amp;"_"&amp;B105&amp;"_"&amp;D105&amp;"_"&amp;A105&amp;"*",[1]reservoir!$A$1:$A$1202,0)+1),TRUE):INDIRECT("[reservoir.csv]reservoir!XFD"&amp;(MATCH("reservoir_"&amp;$I$1&amp;"_"&amp;C105&amp;"_"&amp;B105&amp;"_"&amp;D105&amp;"_"&amp;A105&amp;"*",[1]reservoir!$A$1:$A$1202,0)+1),TRUE)  ) )</f>
        <v>#N/A</v>
      </c>
      <c r="K105" t="e">
        <f ca="1">AVERAGE(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)</f>
        <v>#N/A</v>
      </c>
      <c r="L105" t="e">
        <f ca="1">CONFIDENCE( 0.05, STDEV(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), COUNT( INDIRECT("[reservoir.csv]reservoir!B"&amp;(MATCH("reservoir_"&amp;$K$1&amp;"_"&amp;C105&amp;"_"&amp;B105&amp;"_"&amp;D105&amp;"_"&amp;A105&amp;"*",[1]reservoir!$A$1:$A$1202,0)+1),TRUE):INDIRECT("[reservoir.csv]reservoir!XFD"&amp;(MATCH("reservoir_"&amp;$K$1&amp;"_"&amp;C105&amp;"_"&amp;B105&amp;"_"&amp;D105&amp;"_"&amp;A105&amp;"*",[1]reservoir!$A$1:$A$1202,0)+1),TRUE)  ) )</f>
        <v>#N/A</v>
      </c>
      <c r="M105" t="e">
        <f ca="1">AVERAGE(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)</f>
        <v>#N/A</v>
      </c>
      <c r="N105" t="e">
        <f ca="1">CONFIDENCE( 0.05, STDEV(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), COUNT( INDIRECT("[reservoir.csv]reservoir!B"&amp;(MATCH("reservoir_"&amp;$M$1&amp;"_"&amp;C105&amp;"_"&amp;B105&amp;"_"&amp;D105&amp;"_"&amp;A105&amp;"*",[1]reservoir!$A$1:$A$1202,0)+1),TRUE):INDIRECT("[reservoir.csv]reservoir!XFD"&amp;(MATCH("reservoir_"&amp;$M$1&amp;"_"&amp;C105&amp;"_"&amp;B105&amp;"_"&amp;D105&amp;"_"&amp;A105&amp;"*",[1]reservoir!$A$1:$A$1202,0)+1),TRUE)  ) )</f>
        <v>#N/A</v>
      </c>
    </row>
    <row r="106" spans="1:14" x14ac:dyDescent="0.25">
      <c r="A106" t="s">
        <v>14</v>
      </c>
      <c r="B106">
        <v>2</v>
      </c>
      <c r="C106">
        <v>1</v>
      </c>
      <c r="D106">
        <v>15</v>
      </c>
      <c r="E106" t="e">
        <f ca="1">AVERAGE(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)</f>
        <v>#N/A</v>
      </c>
      <c r="F106" t="e">
        <f ca="1">CONFIDENCE( 0.05, STDEV(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), COUNT( INDIRECT("[reservoir.csv]reservoir!B"&amp;(MATCH("reservoir_"&amp;$E$1&amp;"_"&amp;C106&amp;"_"&amp;B106&amp;"_"&amp;D106&amp;"_"&amp;A106&amp;"*",[1]reservoir!$A$1:$A$1202,0)+1),TRUE):INDIRECT("[reservoir.csv]reservoir!XFD"&amp;(MATCH("reservoir_"&amp;$E$1&amp;"_"&amp;C106&amp;"_"&amp;B106&amp;"_"&amp;D106&amp;"_"&amp;A106&amp;"*",[1]reservoir!$A$1:$A$1202,0)+1),TRUE)  ) )</f>
        <v>#N/A</v>
      </c>
      <c r="G106" t="e">
        <f ca="1">AVERAGE(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)</f>
        <v>#N/A</v>
      </c>
      <c r="H106" t="e">
        <f ca="1">CONFIDENCE( 0.05, STDEV(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), COUNT( INDIRECT("[reservoir.csv]reservoir!B"&amp;(MATCH("reservoir_"&amp;$G$1&amp;"_"&amp;C106&amp;"_"&amp;B106&amp;"_"&amp;D106&amp;"_"&amp;A106&amp;"*",[1]reservoir!$A$1:$A$1202,0)+1),TRUE):INDIRECT("[reservoir.csv]reservoir!XFD"&amp;(MATCH("reservoir_"&amp;$G$1&amp;"_"&amp;C106&amp;"_"&amp;B106&amp;"_"&amp;D106&amp;"_"&amp;A106&amp;"*",[1]reservoir!$A$1:$A$1202,0)+1),TRUE)  ) )</f>
        <v>#N/A</v>
      </c>
      <c r="I106" t="e">
        <f ca="1">AVERAGE(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)</f>
        <v>#N/A</v>
      </c>
      <c r="J106" t="e">
        <f ca="1">CONFIDENCE( 0.05, STDEV(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), COUNT( INDIRECT("[reservoir.csv]reservoir!B"&amp;(MATCH("reservoir_"&amp;$I$1&amp;"_"&amp;C106&amp;"_"&amp;B106&amp;"_"&amp;D106&amp;"_"&amp;A106&amp;"*",[1]reservoir!$A$1:$A$1202,0)+1),TRUE):INDIRECT("[reservoir.csv]reservoir!XFD"&amp;(MATCH("reservoir_"&amp;$I$1&amp;"_"&amp;C106&amp;"_"&amp;B106&amp;"_"&amp;D106&amp;"_"&amp;A106&amp;"*",[1]reservoir!$A$1:$A$1202,0)+1),TRUE)  ) )</f>
        <v>#N/A</v>
      </c>
      <c r="K106" t="e">
        <f ca="1">AVERAGE(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)</f>
        <v>#N/A</v>
      </c>
      <c r="L106" t="e">
        <f ca="1">CONFIDENCE( 0.05, STDEV(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), COUNT( INDIRECT("[reservoir.csv]reservoir!B"&amp;(MATCH("reservoir_"&amp;$K$1&amp;"_"&amp;C106&amp;"_"&amp;B106&amp;"_"&amp;D106&amp;"_"&amp;A106&amp;"*",[1]reservoir!$A$1:$A$1202,0)+1),TRUE):INDIRECT("[reservoir.csv]reservoir!XFD"&amp;(MATCH("reservoir_"&amp;$K$1&amp;"_"&amp;C106&amp;"_"&amp;B106&amp;"_"&amp;D106&amp;"_"&amp;A106&amp;"*",[1]reservoir!$A$1:$A$1202,0)+1),TRUE)  ) )</f>
        <v>#N/A</v>
      </c>
      <c r="M106" t="e">
        <f ca="1">AVERAGE(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)</f>
        <v>#N/A</v>
      </c>
      <c r="N106" t="e">
        <f ca="1">CONFIDENCE( 0.05, STDEV(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), COUNT( INDIRECT("[reservoir.csv]reservoir!B"&amp;(MATCH("reservoir_"&amp;$M$1&amp;"_"&amp;C106&amp;"_"&amp;B106&amp;"_"&amp;D106&amp;"_"&amp;A106&amp;"*",[1]reservoir!$A$1:$A$1202,0)+1),TRUE):INDIRECT("[reservoir.csv]reservoir!XFD"&amp;(MATCH("reservoir_"&amp;$M$1&amp;"_"&amp;C106&amp;"_"&amp;B106&amp;"_"&amp;D106&amp;"_"&amp;A106&amp;"*",[1]reservoir!$A$1:$A$1202,0)+1),TRUE)  ) )</f>
        <v>#N/A</v>
      </c>
    </row>
    <row r="107" spans="1:14" x14ac:dyDescent="0.25">
      <c r="A107" t="s">
        <v>14</v>
      </c>
      <c r="B107">
        <v>5</v>
      </c>
      <c r="C107">
        <v>1</v>
      </c>
      <c r="D107">
        <v>15</v>
      </c>
      <c r="E107" t="e">
        <f ca="1">AVERAGE(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)</f>
        <v>#N/A</v>
      </c>
      <c r="F107" t="e">
        <f ca="1">CONFIDENCE( 0.05, STDEV(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), COUNT( INDIRECT("[reservoir.csv]reservoir!B"&amp;(MATCH("reservoir_"&amp;$E$1&amp;"_"&amp;C107&amp;"_"&amp;B107&amp;"_"&amp;D107&amp;"_"&amp;A107&amp;"*",[1]reservoir!$A$1:$A$1202,0)+1),TRUE):INDIRECT("[reservoir.csv]reservoir!XFD"&amp;(MATCH("reservoir_"&amp;$E$1&amp;"_"&amp;C107&amp;"_"&amp;B107&amp;"_"&amp;D107&amp;"_"&amp;A107&amp;"*",[1]reservoir!$A$1:$A$1202,0)+1),TRUE)  ) )</f>
        <v>#N/A</v>
      </c>
      <c r="G107" t="e">
        <f ca="1">AVERAGE(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)</f>
        <v>#N/A</v>
      </c>
      <c r="H107" t="e">
        <f ca="1">CONFIDENCE( 0.05, STDEV(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), COUNT( INDIRECT("[reservoir.csv]reservoir!B"&amp;(MATCH("reservoir_"&amp;$G$1&amp;"_"&amp;C107&amp;"_"&amp;B107&amp;"_"&amp;D107&amp;"_"&amp;A107&amp;"*",[1]reservoir!$A$1:$A$1202,0)+1),TRUE):INDIRECT("[reservoir.csv]reservoir!XFD"&amp;(MATCH("reservoir_"&amp;$G$1&amp;"_"&amp;C107&amp;"_"&amp;B107&amp;"_"&amp;D107&amp;"_"&amp;A107&amp;"*",[1]reservoir!$A$1:$A$1202,0)+1),TRUE)  ) )</f>
        <v>#N/A</v>
      </c>
      <c r="I107" t="e">
        <f ca="1">AVERAGE(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)</f>
        <v>#N/A</v>
      </c>
      <c r="J107" t="e">
        <f ca="1">CONFIDENCE( 0.05, STDEV(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), COUNT( INDIRECT("[reservoir.csv]reservoir!B"&amp;(MATCH("reservoir_"&amp;$I$1&amp;"_"&amp;C107&amp;"_"&amp;B107&amp;"_"&amp;D107&amp;"_"&amp;A107&amp;"*",[1]reservoir!$A$1:$A$1202,0)+1),TRUE):INDIRECT("[reservoir.csv]reservoir!XFD"&amp;(MATCH("reservoir_"&amp;$I$1&amp;"_"&amp;C107&amp;"_"&amp;B107&amp;"_"&amp;D107&amp;"_"&amp;A107&amp;"*",[1]reservoir!$A$1:$A$1202,0)+1),TRUE)  ) )</f>
        <v>#N/A</v>
      </c>
      <c r="K107" t="e">
        <f ca="1">AVERAGE(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)</f>
        <v>#N/A</v>
      </c>
      <c r="L107" t="e">
        <f ca="1">CONFIDENCE( 0.05, STDEV(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), COUNT( INDIRECT("[reservoir.csv]reservoir!B"&amp;(MATCH("reservoir_"&amp;$K$1&amp;"_"&amp;C107&amp;"_"&amp;B107&amp;"_"&amp;D107&amp;"_"&amp;A107&amp;"*",[1]reservoir!$A$1:$A$1202,0)+1),TRUE):INDIRECT("[reservoir.csv]reservoir!XFD"&amp;(MATCH("reservoir_"&amp;$K$1&amp;"_"&amp;C107&amp;"_"&amp;B107&amp;"_"&amp;D107&amp;"_"&amp;A107&amp;"*",[1]reservoir!$A$1:$A$1202,0)+1),TRUE)  ) )</f>
        <v>#N/A</v>
      </c>
      <c r="M107" t="e">
        <f ca="1">AVERAGE(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)</f>
        <v>#N/A</v>
      </c>
      <c r="N107" t="e">
        <f ca="1">CONFIDENCE( 0.05, STDEV(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), COUNT( INDIRECT("[reservoir.csv]reservoir!B"&amp;(MATCH("reservoir_"&amp;$M$1&amp;"_"&amp;C107&amp;"_"&amp;B107&amp;"_"&amp;D107&amp;"_"&amp;A107&amp;"*",[1]reservoir!$A$1:$A$1202,0)+1),TRUE):INDIRECT("[reservoir.csv]reservoir!XFD"&amp;(MATCH("reservoir_"&amp;$M$1&amp;"_"&amp;C107&amp;"_"&amp;B107&amp;"_"&amp;D107&amp;"_"&amp;A107&amp;"*",[1]reservoir!$A$1:$A$1202,0)+1),TRUE)  ) )</f>
        <v>#N/A</v>
      </c>
    </row>
    <row r="108" spans="1:14" x14ac:dyDescent="0.25">
      <c r="A108" t="s">
        <v>14</v>
      </c>
      <c r="B108">
        <v>10</v>
      </c>
      <c r="C108">
        <v>1</v>
      </c>
      <c r="D108">
        <v>15</v>
      </c>
      <c r="E108" t="e">
        <f ca="1">AVERAGE(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)</f>
        <v>#N/A</v>
      </c>
      <c r="F108" t="e">
        <f ca="1">CONFIDENCE( 0.05, STDEV(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), COUNT( INDIRECT("[reservoir.csv]reservoir!B"&amp;(MATCH("reservoir_"&amp;$E$1&amp;"_"&amp;C108&amp;"_"&amp;B108&amp;"_"&amp;D108&amp;"_"&amp;A108&amp;"*",[1]reservoir!$A$1:$A$1202,0)+1),TRUE):INDIRECT("[reservoir.csv]reservoir!XFD"&amp;(MATCH("reservoir_"&amp;$E$1&amp;"_"&amp;C108&amp;"_"&amp;B108&amp;"_"&amp;D108&amp;"_"&amp;A108&amp;"*",[1]reservoir!$A$1:$A$1202,0)+1),TRUE)  ) )</f>
        <v>#N/A</v>
      </c>
      <c r="G108" t="e">
        <f ca="1">AVERAGE(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)</f>
        <v>#N/A</v>
      </c>
      <c r="H108" t="e">
        <f ca="1">CONFIDENCE( 0.05, STDEV(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), COUNT( INDIRECT("[reservoir.csv]reservoir!B"&amp;(MATCH("reservoir_"&amp;$G$1&amp;"_"&amp;C108&amp;"_"&amp;B108&amp;"_"&amp;D108&amp;"_"&amp;A108&amp;"*",[1]reservoir!$A$1:$A$1202,0)+1),TRUE):INDIRECT("[reservoir.csv]reservoir!XFD"&amp;(MATCH("reservoir_"&amp;$G$1&amp;"_"&amp;C108&amp;"_"&amp;B108&amp;"_"&amp;D108&amp;"_"&amp;A108&amp;"*",[1]reservoir!$A$1:$A$1202,0)+1),TRUE)  ) )</f>
        <v>#N/A</v>
      </c>
      <c r="I108" t="e">
        <f ca="1">AVERAGE(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)</f>
        <v>#N/A</v>
      </c>
      <c r="J108" t="e">
        <f ca="1">CONFIDENCE( 0.05, STDEV(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), COUNT( INDIRECT("[reservoir.csv]reservoir!B"&amp;(MATCH("reservoir_"&amp;$I$1&amp;"_"&amp;C108&amp;"_"&amp;B108&amp;"_"&amp;D108&amp;"_"&amp;A108&amp;"*",[1]reservoir!$A$1:$A$1202,0)+1),TRUE):INDIRECT("[reservoir.csv]reservoir!XFD"&amp;(MATCH("reservoir_"&amp;$I$1&amp;"_"&amp;C108&amp;"_"&amp;B108&amp;"_"&amp;D108&amp;"_"&amp;A108&amp;"*",[1]reservoir!$A$1:$A$1202,0)+1),TRUE)  ) )</f>
        <v>#N/A</v>
      </c>
      <c r="K108" t="e">
        <f ca="1">AVERAGE(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)</f>
        <v>#N/A</v>
      </c>
      <c r="L108" t="e">
        <f ca="1">CONFIDENCE( 0.05, STDEV(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), COUNT( INDIRECT("[reservoir.csv]reservoir!B"&amp;(MATCH("reservoir_"&amp;$K$1&amp;"_"&amp;C108&amp;"_"&amp;B108&amp;"_"&amp;D108&amp;"_"&amp;A108&amp;"*",[1]reservoir!$A$1:$A$1202,0)+1),TRUE):INDIRECT("[reservoir.csv]reservoir!XFD"&amp;(MATCH("reservoir_"&amp;$K$1&amp;"_"&amp;C108&amp;"_"&amp;B108&amp;"_"&amp;D108&amp;"_"&amp;A108&amp;"*",[1]reservoir!$A$1:$A$1202,0)+1),TRUE)  ) )</f>
        <v>#N/A</v>
      </c>
      <c r="M108" t="e">
        <f ca="1">AVERAGE(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)</f>
        <v>#N/A</v>
      </c>
      <c r="N108" t="e">
        <f ca="1">CONFIDENCE( 0.05, STDEV(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), COUNT( INDIRECT("[reservoir.csv]reservoir!B"&amp;(MATCH("reservoir_"&amp;$M$1&amp;"_"&amp;C108&amp;"_"&amp;B108&amp;"_"&amp;D108&amp;"_"&amp;A108&amp;"*",[1]reservoir!$A$1:$A$1202,0)+1),TRUE):INDIRECT("[reservoir.csv]reservoir!XFD"&amp;(MATCH("reservoir_"&amp;$M$1&amp;"_"&amp;C108&amp;"_"&amp;B108&amp;"_"&amp;D108&amp;"_"&amp;A108&amp;"*",[1]reservoir!$A$1:$A$1202,0)+1),TRUE)  ) )</f>
        <v>#N/A</v>
      </c>
    </row>
    <row r="109" spans="1:14" x14ac:dyDescent="0.25">
      <c r="A109" t="s">
        <v>14</v>
      </c>
      <c r="B109">
        <v>2</v>
      </c>
      <c r="C109">
        <v>2</v>
      </c>
      <c r="D109">
        <v>15</v>
      </c>
      <c r="E109" t="e">
        <f ca="1">AVERAGE(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)</f>
        <v>#N/A</v>
      </c>
      <c r="F109" t="e">
        <f ca="1">CONFIDENCE( 0.05, STDEV(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), COUNT( INDIRECT("[reservoir.csv]reservoir!B"&amp;(MATCH("reservoir_"&amp;$E$1&amp;"_"&amp;C109&amp;"_"&amp;B109&amp;"_"&amp;D109&amp;"_"&amp;A109&amp;"*",[1]reservoir!$A$1:$A$1202,0)+1),TRUE):INDIRECT("[reservoir.csv]reservoir!XFD"&amp;(MATCH("reservoir_"&amp;$E$1&amp;"_"&amp;C109&amp;"_"&amp;B109&amp;"_"&amp;D109&amp;"_"&amp;A109&amp;"*",[1]reservoir!$A$1:$A$1202,0)+1),TRUE)  ) )</f>
        <v>#N/A</v>
      </c>
      <c r="G109" t="e">
        <f ca="1">AVERAGE(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)</f>
        <v>#N/A</v>
      </c>
      <c r="H109" t="e">
        <f ca="1">CONFIDENCE( 0.05, STDEV(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), COUNT( INDIRECT("[reservoir.csv]reservoir!B"&amp;(MATCH("reservoir_"&amp;$G$1&amp;"_"&amp;C109&amp;"_"&amp;B109&amp;"_"&amp;D109&amp;"_"&amp;A109&amp;"*",[1]reservoir!$A$1:$A$1202,0)+1),TRUE):INDIRECT("[reservoir.csv]reservoir!XFD"&amp;(MATCH("reservoir_"&amp;$G$1&amp;"_"&amp;C109&amp;"_"&amp;B109&amp;"_"&amp;D109&amp;"_"&amp;A109&amp;"*",[1]reservoir!$A$1:$A$1202,0)+1),TRUE)  ) )</f>
        <v>#N/A</v>
      </c>
      <c r="I109" t="e">
        <f ca="1">AVERAGE(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)</f>
        <v>#N/A</v>
      </c>
      <c r="J109" t="e">
        <f ca="1">CONFIDENCE( 0.05, STDEV(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), COUNT( INDIRECT("[reservoir.csv]reservoir!B"&amp;(MATCH("reservoir_"&amp;$I$1&amp;"_"&amp;C109&amp;"_"&amp;B109&amp;"_"&amp;D109&amp;"_"&amp;A109&amp;"*",[1]reservoir!$A$1:$A$1202,0)+1),TRUE):INDIRECT("[reservoir.csv]reservoir!XFD"&amp;(MATCH("reservoir_"&amp;$I$1&amp;"_"&amp;C109&amp;"_"&amp;B109&amp;"_"&amp;D109&amp;"_"&amp;A109&amp;"*",[1]reservoir!$A$1:$A$1202,0)+1),TRUE)  ) )</f>
        <v>#N/A</v>
      </c>
      <c r="K109" t="e">
        <f ca="1">AVERAGE(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)</f>
        <v>#N/A</v>
      </c>
      <c r="L109" t="e">
        <f ca="1">CONFIDENCE( 0.05, STDEV(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), COUNT( INDIRECT("[reservoir.csv]reservoir!B"&amp;(MATCH("reservoir_"&amp;$K$1&amp;"_"&amp;C109&amp;"_"&amp;B109&amp;"_"&amp;D109&amp;"_"&amp;A109&amp;"*",[1]reservoir!$A$1:$A$1202,0)+1),TRUE):INDIRECT("[reservoir.csv]reservoir!XFD"&amp;(MATCH("reservoir_"&amp;$K$1&amp;"_"&amp;C109&amp;"_"&amp;B109&amp;"_"&amp;D109&amp;"_"&amp;A109&amp;"*",[1]reservoir!$A$1:$A$1202,0)+1),TRUE)  ) )</f>
        <v>#N/A</v>
      </c>
      <c r="M109" t="e">
        <f ca="1">AVERAGE(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)</f>
        <v>#N/A</v>
      </c>
      <c r="N109" t="e">
        <f ca="1">CONFIDENCE( 0.05, STDEV(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), COUNT( INDIRECT("[reservoir.csv]reservoir!B"&amp;(MATCH("reservoir_"&amp;$M$1&amp;"_"&amp;C109&amp;"_"&amp;B109&amp;"_"&amp;D109&amp;"_"&amp;A109&amp;"*",[1]reservoir!$A$1:$A$1202,0)+1),TRUE):INDIRECT("[reservoir.csv]reservoir!XFD"&amp;(MATCH("reservoir_"&amp;$M$1&amp;"_"&amp;C109&amp;"_"&amp;B109&amp;"_"&amp;D109&amp;"_"&amp;A109&amp;"*",[1]reservoir!$A$1:$A$1202,0)+1),TRUE)  ) )</f>
        <v>#N/A</v>
      </c>
    </row>
    <row r="110" spans="1:14" x14ac:dyDescent="0.25">
      <c r="A110" t="s">
        <v>14</v>
      </c>
      <c r="B110">
        <v>5</v>
      </c>
      <c r="C110">
        <v>2</v>
      </c>
      <c r="D110">
        <v>15</v>
      </c>
      <c r="E110" t="e">
        <f ca="1">AVERAGE(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)</f>
        <v>#N/A</v>
      </c>
      <c r="F110" t="e">
        <f ca="1">CONFIDENCE( 0.05, STDEV(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), COUNT( INDIRECT("[reservoir.csv]reservoir!B"&amp;(MATCH("reservoir_"&amp;$E$1&amp;"_"&amp;C110&amp;"_"&amp;B110&amp;"_"&amp;D110&amp;"_"&amp;A110&amp;"*",[1]reservoir!$A$1:$A$1202,0)+1),TRUE):INDIRECT("[reservoir.csv]reservoir!XFD"&amp;(MATCH("reservoir_"&amp;$E$1&amp;"_"&amp;C110&amp;"_"&amp;B110&amp;"_"&amp;D110&amp;"_"&amp;A110&amp;"*",[1]reservoir!$A$1:$A$1202,0)+1),TRUE)  ) )</f>
        <v>#N/A</v>
      </c>
      <c r="G110" t="e">
        <f ca="1">AVERAGE(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)</f>
        <v>#N/A</v>
      </c>
      <c r="H110" t="e">
        <f ca="1">CONFIDENCE( 0.05, STDEV(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), COUNT( INDIRECT("[reservoir.csv]reservoir!B"&amp;(MATCH("reservoir_"&amp;$G$1&amp;"_"&amp;C110&amp;"_"&amp;B110&amp;"_"&amp;D110&amp;"_"&amp;A110&amp;"*",[1]reservoir!$A$1:$A$1202,0)+1),TRUE):INDIRECT("[reservoir.csv]reservoir!XFD"&amp;(MATCH("reservoir_"&amp;$G$1&amp;"_"&amp;C110&amp;"_"&amp;B110&amp;"_"&amp;D110&amp;"_"&amp;A110&amp;"*",[1]reservoir!$A$1:$A$1202,0)+1),TRUE)  ) )</f>
        <v>#N/A</v>
      </c>
      <c r="I110" t="e">
        <f ca="1">AVERAGE(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)</f>
        <v>#N/A</v>
      </c>
      <c r="J110" t="e">
        <f ca="1">CONFIDENCE( 0.05, STDEV(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), COUNT( INDIRECT("[reservoir.csv]reservoir!B"&amp;(MATCH("reservoir_"&amp;$I$1&amp;"_"&amp;C110&amp;"_"&amp;B110&amp;"_"&amp;D110&amp;"_"&amp;A110&amp;"*",[1]reservoir!$A$1:$A$1202,0)+1),TRUE):INDIRECT("[reservoir.csv]reservoir!XFD"&amp;(MATCH("reservoir_"&amp;$I$1&amp;"_"&amp;C110&amp;"_"&amp;B110&amp;"_"&amp;D110&amp;"_"&amp;A110&amp;"*",[1]reservoir!$A$1:$A$1202,0)+1),TRUE)  ) )</f>
        <v>#N/A</v>
      </c>
      <c r="K110" t="e">
        <f ca="1">AVERAGE(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)</f>
        <v>#N/A</v>
      </c>
      <c r="L110" t="e">
        <f ca="1">CONFIDENCE( 0.05, STDEV(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), COUNT( INDIRECT("[reservoir.csv]reservoir!B"&amp;(MATCH("reservoir_"&amp;$K$1&amp;"_"&amp;C110&amp;"_"&amp;B110&amp;"_"&amp;D110&amp;"_"&amp;A110&amp;"*",[1]reservoir!$A$1:$A$1202,0)+1),TRUE):INDIRECT("[reservoir.csv]reservoir!XFD"&amp;(MATCH("reservoir_"&amp;$K$1&amp;"_"&amp;C110&amp;"_"&amp;B110&amp;"_"&amp;D110&amp;"_"&amp;A110&amp;"*",[1]reservoir!$A$1:$A$1202,0)+1),TRUE)  ) )</f>
        <v>#N/A</v>
      </c>
      <c r="M110" t="e">
        <f ca="1">AVERAGE(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)</f>
        <v>#N/A</v>
      </c>
      <c r="N110" t="e">
        <f ca="1">CONFIDENCE( 0.05, STDEV(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), COUNT( INDIRECT("[reservoir.csv]reservoir!B"&amp;(MATCH("reservoir_"&amp;$M$1&amp;"_"&amp;C110&amp;"_"&amp;B110&amp;"_"&amp;D110&amp;"_"&amp;A110&amp;"*",[1]reservoir!$A$1:$A$1202,0)+1),TRUE):INDIRECT("[reservoir.csv]reservoir!XFD"&amp;(MATCH("reservoir_"&amp;$M$1&amp;"_"&amp;C110&amp;"_"&amp;B110&amp;"_"&amp;D110&amp;"_"&amp;A110&amp;"*",[1]reservoir!$A$1:$A$1202,0)+1),TRUE)  ) )</f>
        <v>#N/A</v>
      </c>
    </row>
    <row r="111" spans="1:14" x14ac:dyDescent="0.25">
      <c r="A111" t="s">
        <v>14</v>
      </c>
      <c r="B111">
        <v>10</v>
      </c>
      <c r="C111">
        <v>2</v>
      </c>
      <c r="D111">
        <v>15</v>
      </c>
      <c r="E111" t="e">
        <f ca="1">AVERAGE(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)</f>
        <v>#N/A</v>
      </c>
      <c r="F111" t="e">
        <f ca="1">CONFIDENCE( 0.05, STDEV(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), COUNT( INDIRECT("[reservoir.csv]reservoir!B"&amp;(MATCH("reservoir_"&amp;$E$1&amp;"_"&amp;C111&amp;"_"&amp;B111&amp;"_"&amp;D111&amp;"_"&amp;A111&amp;"*",[1]reservoir!$A$1:$A$1202,0)+1),TRUE):INDIRECT("[reservoir.csv]reservoir!XFD"&amp;(MATCH("reservoir_"&amp;$E$1&amp;"_"&amp;C111&amp;"_"&amp;B111&amp;"_"&amp;D111&amp;"_"&amp;A111&amp;"*",[1]reservoir!$A$1:$A$1202,0)+1),TRUE)  ) )</f>
        <v>#N/A</v>
      </c>
      <c r="G111" t="e">
        <f ca="1">AVERAGE(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)</f>
        <v>#N/A</v>
      </c>
      <c r="H111" t="e">
        <f ca="1">CONFIDENCE( 0.05, STDEV(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), COUNT( INDIRECT("[reservoir.csv]reservoir!B"&amp;(MATCH("reservoir_"&amp;$G$1&amp;"_"&amp;C111&amp;"_"&amp;B111&amp;"_"&amp;D111&amp;"_"&amp;A111&amp;"*",[1]reservoir!$A$1:$A$1202,0)+1),TRUE):INDIRECT("[reservoir.csv]reservoir!XFD"&amp;(MATCH("reservoir_"&amp;$G$1&amp;"_"&amp;C111&amp;"_"&amp;B111&amp;"_"&amp;D111&amp;"_"&amp;A111&amp;"*",[1]reservoir!$A$1:$A$1202,0)+1),TRUE)  ) )</f>
        <v>#N/A</v>
      </c>
      <c r="I111" t="e">
        <f ca="1">AVERAGE(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)</f>
        <v>#N/A</v>
      </c>
      <c r="J111" t="e">
        <f ca="1">CONFIDENCE( 0.05, STDEV(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), COUNT( INDIRECT("[reservoir.csv]reservoir!B"&amp;(MATCH("reservoir_"&amp;$I$1&amp;"_"&amp;C111&amp;"_"&amp;B111&amp;"_"&amp;D111&amp;"_"&amp;A111&amp;"*",[1]reservoir!$A$1:$A$1202,0)+1),TRUE):INDIRECT("[reservoir.csv]reservoir!XFD"&amp;(MATCH("reservoir_"&amp;$I$1&amp;"_"&amp;C111&amp;"_"&amp;B111&amp;"_"&amp;D111&amp;"_"&amp;A111&amp;"*",[1]reservoir!$A$1:$A$1202,0)+1),TRUE)  ) )</f>
        <v>#N/A</v>
      </c>
      <c r="K111" t="e">
        <f ca="1">AVERAGE(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)</f>
        <v>#N/A</v>
      </c>
      <c r="L111" t="e">
        <f ca="1">CONFIDENCE( 0.05, STDEV(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), COUNT( INDIRECT("[reservoir.csv]reservoir!B"&amp;(MATCH("reservoir_"&amp;$K$1&amp;"_"&amp;C111&amp;"_"&amp;B111&amp;"_"&amp;D111&amp;"_"&amp;A111&amp;"*",[1]reservoir!$A$1:$A$1202,0)+1),TRUE):INDIRECT("[reservoir.csv]reservoir!XFD"&amp;(MATCH("reservoir_"&amp;$K$1&amp;"_"&amp;C111&amp;"_"&amp;B111&amp;"_"&amp;D111&amp;"_"&amp;A111&amp;"*",[1]reservoir!$A$1:$A$1202,0)+1),TRUE)  ) )</f>
        <v>#N/A</v>
      </c>
      <c r="M111" t="e">
        <f ca="1">AVERAGE(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)</f>
        <v>#N/A</v>
      </c>
      <c r="N111" t="e">
        <f ca="1">CONFIDENCE( 0.05, STDEV(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), COUNT( INDIRECT("[reservoir.csv]reservoir!B"&amp;(MATCH("reservoir_"&amp;$M$1&amp;"_"&amp;C111&amp;"_"&amp;B111&amp;"_"&amp;D111&amp;"_"&amp;A111&amp;"*",[1]reservoir!$A$1:$A$1202,0)+1),TRUE):INDIRECT("[reservoir.csv]reservoir!XFD"&amp;(MATCH("reservoir_"&amp;$M$1&amp;"_"&amp;C111&amp;"_"&amp;B111&amp;"_"&amp;D111&amp;"_"&amp;A111&amp;"*",[1]reservoir!$A$1:$A$1202,0)+1),TRUE)  ) )</f>
        <v>#N/A</v>
      </c>
    </row>
    <row r="112" spans="1:14" x14ac:dyDescent="0.25">
      <c r="A112" t="s">
        <v>14</v>
      </c>
      <c r="B112">
        <v>2</v>
      </c>
      <c r="C112">
        <v>0.25</v>
      </c>
      <c r="D112">
        <v>30</v>
      </c>
      <c r="E112" t="e">
        <f ca="1">AVERAGE(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)</f>
        <v>#N/A</v>
      </c>
      <c r="F112" t="e">
        <f ca="1">CONFIDENCE( 0.05, STDEV(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), COUNT( INDIRECT("[reservoir.csv]reservoir!B"&amp;(MATCH("reservoir_"&amp;$E$1&amp;"_"&amp;C112&amp;"_"&amp;B112&amp;"_"&amp;D112&amp;"_"&amp;A112&amp;"*",[1]reservoir!$A$1:$A$1202,0)+1),TRUE):INDIRECT("[reservoir.csv]reservoir!XFD"&amp;(MATCH("reservoir_"&amp;$E$1&amp;"_"&amp;C112&amp;"_"&amp;B112&amp;"_"&amp;D112&amp;"_"&amp;A112&amp;"*",[1]reservoir!$A$1:$A$1202,0)+1),TRUE)  ) )</f>
        <v>#N/A</v>
      </c>
      <c r="G112">
        <f ca="1">AVERAGE(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)</f>
        <v>-242737.92175103314</v>
      </c>
      <c r="H112">
        <f ca="1">CONFIDENCE( 0.05, STDEV(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), COUNT( INDIRECT("[reservoir.csv]reservoir!B"&amp;(MATCH("reservoir_"&amp;$G$1&amp;"_"&amp;C112&amp;"_"&amp;B112&amp;"_"&amp;D112&amp;"_"&amp;A112&amp;"*",[1]reservoir!$A$1:$A$1202,0)+1),TRUE):INDIRECT("[reservoir.csv]reservoir!XFD"&amp;(MATCH("reservoir_"&amp;$G$1&amp;"_"&amp;C112&amp;"_"&amp;B112&amp;"_"&amp;D112&amp;"_"&amp;A112&amp;"*",[1]reservoir!$A$1:$A$1202,0)+1),TRUE)  ) )</f>
        <v>35520.136793008292</v>
      </c>
      <c r="I112" t="e">
        <f ca="1">AVERAGE(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)</f>
        <v>#N/A</v>
      </c>
      <c r="J112" t="e">
        <f ca="1">CONFIDENCE( 0.05, STDEV(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), COUNT( INDIRECT("[reservoir.csv]reservoir!B"&amp;(MATCH("reservoir_"&amp;$I$1&amp;"_"&amp;C112&amp;"_"&amp;B112&amp;"_"&amp;D112&amp;"_"&amp;A112&amp;"*",[1]reservoir!$A$1:$A$1202,0)+1),TRUE):INDIRECT("[reservoir.csv]reservoir!XFD"&amp;(MATCH("reservoir_"&amp;$I$1&amp;"_"&amp;C112&amp;"_"&amp;B112&amp;"_"&amp;D112&amp;"_"&amp;A112&amp;"*",[1]reservoir!$A$1:$A$1202,0)+1),TRUE)  ) )</f>
        <v>#N/A</v>
      </c>
      <c r="K112" t="e">
        <f ca="1">AVERAGE(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)</f>
        <v>#N/A</v>
      </c>
      <c r="L112" t="e">
        <f ca="1">CONFIDENCE( 0.05, STDEV(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), COUNT( INDIRECT("[reservoir.csv]reservoir!B"&amp;(MATCH("reservoir_"&amp;$K$1&amp;"_"&amp;C112&amp;"_"&amp;B112&amp;"_"&amp;D112&amp;"_"&amp;A112&amp;"*",[1]reservoir!$A$1:$A$1202,0)+1),TRUE):INDIRECT("[reservoir.csv]reservoir!XFD"&amp;(MATCH("reservoir_"&amp;$K$1&amp;"_"&amp;C112&amp;"_"&amp;B112&amp;"_"&amp;D112&amp;"_"&amp;A112&amp;"*",[1]reservoir!$A$1:$A$1202,0)+1),TRUE)  ) )</f>
        <v>#N/A</v>
      </c>
      <c r="M112" t="e">
        <f ca="1">AVERAGE(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)</f>
        <v>#N/A</v>
      </c>
      <c r="N112" t="e">
        <f ca="1">CONFIDENCE( 0.05, STDEV(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), COUNT( INDIRECT("[reservoir.csv]reservoir!B"&amp;(MATCH("reservoir_"&amp;$M$1&amp;"_"&amp;C112&amp;"_"&amp;B112&amp;"_"&amp;D112&amp;"_"&amp;A112&amp;"*",[1]reservoir!$A$1:$A$1202,0)+1),TRUE):INDIRECT("[reservoir.csv]reservoir!XFD"&amp;(MATCH("reservoir_"&amp;$M$1&amp;"_"&amp;C112&amp;"_"&amp;B112&amp;"_"&amp;D112&amp;"_"&amp;A112&amp;"*",[1]reservoir!$A$1:$A$1202,0)+1),TRUE)  ) )</f>
        <v>#N/A</v>
      </c>
    </row>
    <row r="113" spans="1:14" x14ac:dyDescent="0.25">
      <c r="A113" t="s">
        <v>14</v>
      </c>
      <c r="B113">
        <v>5</v>
      </c>
      <c r="C113">
        <v>0.25</v>
      </c>
      <c r="D113">
        <v>30</v>
      </c>
      <c r="E113" t="e">
        <f ca="1">AVERAGE(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)</f>
        <v>#N/A</v>
      </c>
      <c r="F113" t="e">
        <f ca="1">CONFIDENCE( 0.05, STDEV(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), COUNT( INDIRECT("[reservoir.csv]reservoir!B"&amp;(MATCH("reservoir_"&amp;$E$1&amp;"_"&amp;C113&amp;"_"&amp;B113&amp;"_"&amp;D113&amp;"_"&amp;A113&amp;"*",[1]reservoir!$A$1:$A$1202,0)+1),TRUE):INDIRECT("[reservoir.csv]reservoir!XFD"&amp;(MATCH("reservoir_"&amp;$E$1&amp;"_"&amp;C113&amp;"_"&amp;B113&amp;"_"&amp;D113&amp;"_"&amp;A113&amp;"*",[1]reservoir!$A$1:$A$1202,0)+1),TRUE)  ) )</f>
        <v>#N/A</v>
      </c>
      <c r="G113" t="e">
        <f ca="1">AVERAGE(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)</f>
        <v>#N/A</v>
      </c>
      <c r="H113" t="e">
        <f ca="1">CONFIDENCE( 0.05, STDEV(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), COUNT( INDIRECT("[reservoir.csv]reservoir!B"&amp;(MATCH("reservoir_"&amp;$G$1&amp;"_"&amp;C113&amp;"_"&amp;B113&amp;"_"&amp;D113&amp;"_"&amp;A113&amp;"*",[1]reservoir!$A$1:$A$1202,0)+1),TRUE):INDIRECT("[reservoir.csv]reservoir!XFD"&amp;(MATCH("reservoir_"&amp;$G$1&amp;"_"&amp;C113&amp;"_"&amp;B113&amp;"_"&amp;D113&amp;"_"&amp;A113&amp;"*",[1]reservoir!$A$1:$A$1202,0)+1),TRUE)  ) )</f>
        <v>#N/A</v>
      </c>
      <c r="I113" t="e">
        <f ca="1">AVERAGE(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)</f>
        <v>#N/A</v>
      </c>
      <c r="J113" t="e">
        <f ca="1">CONFIDENCE( 0.05, STDEV(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), COUNT( INDIRECT("[reservoir.csv]reservoir!B"&amp;(MATCH("reservoir_"&amp;$I$1&amp;"_"&amp;C113&amp;"_"&amp;B113&amp;"_"&amp;D113&amp;"_"&amp;A113&amp;"*",[1]reservoir!$A$1:$A$1202,0)+1),TRUE):INDIRECT("[reservoir.csv]reservoir!XFD"&amp;(MATCH("reservoir_"&amp;$I$1&amp;"_"&amp;C113&amp;"_"&amp;B113&amp;"_"&amp;D113&amp;"_"&amp;A113&amp;"*",[1]reservoir!$A$1:$A$1202,0)+1),TRUE)  ) )</f>
        <v>#N/A</v>
      </c>
      <c r="K113" t="e">
        <f ca="1">AVERAGE(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)</f>
        <v>#N/A</v>
      </c>
      <c r="L113" t="e">
        <f ca="1">CONFIDENCE( 0.05, STDEV(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), COUNT( INDIRECT("[reservoir.csv]reservoir!B"&amp;(MATCH("reservoir_"&amp;$K$1&amp;"_"&amp;C113&amp;"_"&amp;B113&amp;"_"&amp;D113&amp;"_"&amp;A113&amp;"*",[1]reservoir!$A$1:$A$1202,0)+1),TRUE):INDIRECT("[reservoir.csv]reservoir!XFD"&amp;(MATCH("reservoir_"&amp;$K$1&amp;"_"&amp;C113&amp;"_"&amp;B113&amp;"_"&amp;D113&amp;"_"&amp;A113&amp;"*",[1]reservoir!$A$1:$A$1202,0)+1),TRUE)  ) )</f>
        <v>#N/A</v>
      </c>
      <c r="M113" t="e">
        <f ca="1">AVERAGE(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)</f>
        <v>#N/A</v>
      </c>
      <c r="N113" t="e">
        <f ca="1">CONFIDENCE( 0.05, STDEV(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), COUNT( INDIRECT("[reservoir.csv]reservoir!B"&amp;(MATCH("reservoir_"&amp;$M$1&amp;"_"&amp;C113&amp;"_"&amp;B113&amp;"_"&amp;D113&amp;"_"&amp;A113&amp;"*",[1]reservoir!$A$1:$A$1202,0)+1),TRUE):INDIRECT("[reservoir.csv]reservoir!XFD"&amp;(MATCH("reservoir_"&amp;$M$1&amp;"_"&amp;C113&amp;"_"&amp;B113&amp;"_"&amp;D113&amp;"_"&amp;A113&amp;"*",[1]reservoir!$A$1:$A$1202,0)+1),TRUE)  ) )</f>
        <v>#N/A</v>
      </c>
    </row>
    <row r="114" spans="1:14" x14ac:dyDescent="0.25">
      <c r="A114" t="s">
        <v>14</v>
      </c>
      <c r="B114">
        <v>10</v>
      </c>
      <c r="C114">
        <v>0.25</v>
      </c>
      <c r="D114">
        <v>30</v>
      </c>
      <c r="E114" t="e">
        <f ca="1">AVERAGE(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)</f>
        <v>#N/A</v>
      </c>
      <c r="F114" t="e">
        <f ca="1">CONFIDENCE( 0.05, STDEV(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), COUNT( INDIRECT("[reservoir.csv]reservoir!B"&amp;(MATCH("reservoir_"&amp;$E$1&amp;"_"&amp;C114&amp;"_"&amp;B114&amp;"_"&amp;D114&amp;"_"&amp;A114&amp;"*",[1]reservoir!$A$1:$A$1202,0)+1),TRUE):INDIRECT("[reservoir.csv]reservoir!XFD"&amp;(MATCH("reservoir_"&amp;$E$1&amp;"_"&amp;C114&amp;"_"&amp;B114&amp;"_"&amp;D114&amp;"_"&amp;A114&amp;"*",[1]reservoir!$A$1:$A$1202,0)+1),TRUE)  ) )</f>
        <v>#N/A</v>
      </c>
      <c r="G114" t="e">
        <f ca="1">AVERAGE(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)</f>
        <v>#N/A</v>
      </c>
      <c r="H114" t="e">
        <f ca="1">CONFIDENCE( 0.05, STDEV(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), COUNT( INDIRECT("[reservoir.csv]reservoir!B"&amp;(MATCH("reservoir_"&amp;$G$1&amp;"_"&amp;C114&amp;"_"&amp;B114&amp;"_"&amp;D114&amp;"_"&amp;A114&amp;"*",[1]reservoir!$A$1:$A$1202,0)+1),TRUE):INDIRECT("[reservoir.csv]reservoir!XFD"&amp;(MATCH("reservoir_"&amp;$G$1&amp;"_"&amp;C114&amp;"_"&amp;B114&amp;"_"&amp;D114&amp;"_"&amp;A114&amp;"*",[1]reservoir!$A$1:$A$1202,0)+1),TRUE)  ) )</f>
        <v>#N/A</v>
      </c>
      <c r="I114" t="e">
        <f ca="1">AVERAGE(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)</f>
        <v>#N/A</v>
      </c>
      <c r="J114" t="e">
        <f ca="1">CONFIDENCE( 0.05, STDEV(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), COUNT( INDIRECT("[reservoir.csv]reservoir!B"&amp;(MATCH("reservoir_"&amp;$I$1&amp;"_"&amp;C114&amp;"_"&amp;B114&amp;"_"&amp;D114&amp;"_"&amp;A114&amp;"*",[1]reservoir!$A$1:$A$1202,0)+1),TRUE):INDIRECT("[reservoir.csv]reservoir!XFD"&amp;(MATCH("reservoir_"&amp;$I$1&amp;"_"&amp;C114&amp;"_"&amp;B114&amp;"_"&amp;D114&amp;"_"&amp;A114&amp;"*",[1]reservoir!$A$1:$A$1202,0)+1),TRUE)  ) )</f>
        <v>#N/A</v>
      </c>
      <c r="K114" t="e">
        <f ca="1">AVERAGE(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)</f>
        <v>#N/A</v>
      </c>
      <c r="L114" t="e">
        <f ca="1">CONFIDENCE( 0.05, STDEV(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), COUNT( INDIRECT("[reservoir.csv]reservoir!B"&amp;(MATCH("reservoir_"&amp;$K$1&amp;"_"&amp;C114&amp;"_"&amp;B114&amp;"_"&amp;D114&amp;"_"&amp;A114&amp;"*",[1]reservoir!$A$1:$A$1202,0)+1),TRUE):INDIRECT("[reservoir.csv]reservoir!XFD"&amp;(MATCH("reservoir_"&amp;$K$1&amp;"_"&amp;C114&amp;"_"&amp;B114&amp;"_"&amp;D114&amp;"_"&amp;A114&amp;"*",[1]reservoir!$A$1:$A$1202,0)+1),TRUE)  ) )</f>
        <v>#N/A</v>
      </c>
      <c r="M114" t="e">
        <f ca="1">AVERAGE(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)</f>
        <v>#N/A</v>
      </c>
      <c r="N114" t="e">
        <f ca="1">CONFIDENCE( 0.05, STDEV(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), COUNT( INDIRECT("[reservoir.csv]reservoir!B"&amp;(MATCH("reservoir_"&amp;$M$1&amp;"_"&amp;C114&amp;"_"&amp;B114&amp;"_"&amp;D114&amp;"_"&amp;A114&amp;"*",[1]reservoir!$A$1:$A$1202,0)+1),TRUE):INDIRECT("[reservoir.csv]reservoir!XFD"&amp;(MATCH("reservoir_"&amp;$M$1&amp;"_"&amp;C114&amp;"_"&amp;B114&amp;"_"&amp;D114&amp;"_"&amp;A114&amp;"*",[1]reservoir!$A$1:$A$1202,0)+1),TRUE)  ) )</f>
        <v>#N/A</v>
      </c>
    </row>
    <row r="115" spans="1:14" x14ac:dyDescent="0.25">
      <c r="A115" t="s">
        <v>14</v>
      </c>
      <c r="B115">
        <v>2</v>
      </c>
      <c r="C115">
        <v>0.5</v>
      </c>
      <c r="D115">
        <v>30</v>
      </c>
      <c r="E115" t="e">
        <f ca="1">AVERAGE(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)</f>
        <v>#N/A</v>
      </c>
      <c r="F115" t="e">
        <f ca="1">CONFIDENCE( 0.05, STDEV(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), COUNT( INDIRECT("[reservoir.csv]reservoir!B"&amp;(MATCH("reservoir_"&amp;$E$1&amp;"_"&amp;C115&amp;"_"&amp;B115&amp;"_"&amp;D115&amp;"_"&amp;A115&amp;"*",[1]reservoir!$A$1:$A$1202,0)+1),TRUE):INDIRECT("[reservoir.csv]reservoir!XFD"&amp;(MATCH("reservoir_"&amp;$E$1&amp;"_"&amp;C115&amp;"_"&amp;B115&amp;"_"&amp;D115&amp;"_"&amp;A115&amp;"*",[1]reservoir!$A$1:$A$1202,0)+1),TRUE)  ) )</f>
        <v>#N/A</v>
      </c>
      <c r="G115" t="e">
        <f ca="1">AVERAGE(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)</f>
        <v>#N/A</v>
      </c>
      <c r="H115" t="e">
        <f ca="1">CONFIDENCE( 0.05, STDEV(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), COUNT( INDIRECT("[reservoir.csv]reservoir!B"&amp;(MATCH("reservoir_"&amp;$G$1&amp;"_"&amp;C115&amp;"_"&amp;B115&amp;"_"&amp;D115&amp;"_"&amp;A115&amp;"*",[1]reservoir!$A$1:$A$1202,0)+1),TRUE):INDIRECT("[reservoir.csv]reservoir!XFD"&amp;(MATCH("reservoir_"&amp;$G$1&amp;"_"&amp;C115&amp;"_"&amp;B115&amp;"_"&amp;D115&amp;"_"&amp;A115&amp;"*",[1]reservoir!$A$1:$A$1202,0)+1),TRUE)  ) )</f>
        <v>#N/A</v>
      </c>
      <c r="I115" t="e">
        <f ca="1">AVERAGE(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)</f>
        <v>#N/A</v>
      </c>
      <c r="J115" t="e">
        <f ca="1">CONFIDENCE( 0.05, STDEV(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), COUNT( INDIRECT("[reservoir.csv]reservoir!B"&amp;(MATCH("reservoir_"&amp;$I$1&amp;"_"&amp;C115&amp;"_"&amp;B115&amp;"_"&amp;D115&amp;"_"&amp;A115&amp;"*",[1]reservoir!$A$1:$A$1202,0)+1),TRUE):INDIRECT("[reservoir.csv]reservoir!XFD"&amp;(MATCH("reservoir_"&amp;$I$1&amp;"_"&amp;C115&amp;"_"&amp;B115&amp;"_"&amp;D115&amp;"_"&amp;A115&amp;"*",[1]reservoir!$A$1:$A$1202,0)+1),TRUE)  ) )</f>
        <v>#N/A</v>
      </c>
      <c r="K115" t="e">
        <f ca="1">AVERAGE(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)</f>
        <v>#N/A</v>
      </c>
      <c r="L115" t="e">
        <f ca="1">CONFIDENCE( 0.05, STDEV(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), COUNT( INDIRECT("[reservoir.csv]reservoir!B"&amp;(MATCH("reservoir_"&amp;$K$1&amp;"_"&amp;C115&amp;"_"&amp;B115&amp;"_"&amp;D115&amp;"_"&amp;A115&amp;"*",[1]reservoir!$A$1:$A$1202,0)+1),TRUE):INDIRECT("[reservoir.csv]reservoir!XFD"&amp;(MATCH("reservoir_"&amp;$K$1&amp;"_"&amp;C115&amp;"_"&amp;B115&amp;"_"&amp;D115&amp;"_"&amp;A115&amp;"*",[1]reservoir!$A$1:$A$1202,0)+1),TRUE)  ) )</f>
        <v>#N/A</v>
      </c>
      <c r="M115" t="e">
        <f ca="1">AVERAGE(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)</f>
        <v>#N/A</v>
      </c>
      <c r="N115" t="e">
        <f ca="1">CONFIDENCE( 0.05, STDEV(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), COUNT( INDIRECT("[reservoir.csv]reservoir!B"&amp;(MATCH("reservoir_"&amp;$M$1&amp;"_"&amp;C115&amp;"_"&amp;B115&amp;"_"&amp;D115&amp;"_"&amp;A115&amp;"*",[1]reservoir!$A$1:$A$1202,0)+1),TRUE):INDIRECT("[reservoir.csv]reservoir!XFD"&amp;(MATCH("reservoir_"&amp;$M$1&amp;"_"&amp;C115&amp;"_"&amp;B115&amp;"_"&amp;D115&amp;"_"&amp;A115&amp;"*",[1]reservoir!$A$1:$A$1202,0)+1),TRUE)  ) )</f>
        <v>#N/A</v>
      </c>
    </row>
    <row r="116" spans="1:14" x14ac:dyDescent="0.25">
      <c r="A116" t="s">
        <v>14</v>
      </c>
      <c r="B116">
        <v>5</v>
      </c>
      <c r="C116">
        <v>0.5</v>
      </c>
      <c r="D116">
        <v>30</v>
      </c>
      <c r="E116" t="e">
        <f ca="1">AVERAGE(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)</f>
        <v>#N/A</v>
      </c>
      <c r="F116" t="e">
        <f ca="1">CONFIDENCE( 0.05, STDEV(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), COUNT( INDIRECT("[reservoir.csv]reservoir!B"&amp;(MATCH("reservoir_"&amp;$E$1&amp;"_"&amp;C116&amp;"_"&amp;B116&amp;"_"&amp;D116&amp;"_"&amp;A116&amp;"*",[1]reservoir!$A$1:$A$1202,0)+1),TRUE):INDIRECT("[reservoir.csv]reservoir!XFD"&amp;(MATCH("reservoir_"&amp;$E$1&amp;"_"&amp;C116&amp;"_"&amp;B116&amp;"_"&amp;D116&amp;"_"&amp;A116&amp;"*",[1]reservoir!$A$1:$A$1202,0)+1),TRUE)  ) )</f>
        <v>#N/A</v>
      </c>
      <c r="G116" t="e">
        <f ca="1">AVERAGE(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)</f>
        <v>#N/A</v>
      </c>
      <c r="H116" t="e">
        <f ca="1">CONFIDENCE( 0.05, STDEV(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), COUNT( INDIRECT("[reservoir.csv]reservoir!B"&amp;(MATCH("reservoir_"&amp;$G$1&amp;"_"&amp;C116&amp;"_"&amp;B116&amp;"_"&amp;D116&amp;"_"&amp;A116&amp;"*",[1]reservoir!$A$1:$A$1202,0)+1),TRUE):INDIRECT("[reservoir.csv]reservoir!XFD"&amp;(MATCH("reservoir_"&amp;$G$1&amp;"_"&amp;C116&amp;"_"&amp;B116&amp;"_"&amp;D116&amp;"_"&amp;A116&amp;"*",[1]reservoir!$A$1:$A$1202,0)+1),TRUE)  ) )</f>
        <v>#N/A</v>
      </c>
      <c r="I116" t="e">
        <f ca="1">AVERAGE(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)</f>
        <v>#N/A</v>
      </c>
      <c r="J116" t="e">
        <f ca="1">CONFIDENCE( 0.05, STDEV(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), COUNT( INDIRECT("[reservoir.csv]reservoir!B"&amp;(MATCH("reservoir_"&amp;$I$1&amp;"_"&amp;C116&amp;"_"&amp;B116&amp;"_"&amp;D116&amp;"_"&amp;A116&amp;"*",[1]reservoir!$A$1:$A$1202,0)+1),TRUE):INDIRECT("[reservoir.csv]reservoir!XFD"&amp;(MATCH("reservoir_"&amp;$I$1&amp;"_"&amp;C116&amp;"_"&amp;B116&amp;"_"&amp;D116&amp;"_"&amp;A116&amp;"*",[1]reservoir!$A$1:$A$1202,0)+1),TRUE)  ) )</f>
        <v>#N/A</v>
      </c>
      <c r="K116" t="e">
        <f ca="1">AVERAGE(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)</f>
        <v>#N/A</v>
      </c>
      <c r="L116" t="e">
        <f ca="1">CONFIDENCE( 0.05, STDEV(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), COUNT( INDIRECT("[reservoir.csv]reservoir!B"&amp;(MATCH("reservoir_"&amp;$K$1&amp;"_"&amp;C116&amp;"_"&amp;B116&amp;"_"&amp;D116&amp;"_"&amp;A116&amp;"*",[1]reservoir!$A$1:$A$1202,0)+1),TRUE):INDIRECT("[reservoir.csv]reservoir!XFD"&amp;(MATCH("reservoir_"&amp;$K$1&amp;"_"&amp;C116&amp;"_"&amp;B116&amp;"_"&amp;D116&amp;"_"&amp;A116&amp;"*",[1]reservoir!$A$1:$A$1202,0)+1),TRUE)  ) )</f>
        <v>#N/A</v>
      </c>
      <c r="M116" t="e">
        <f ca="1">AVERAGE(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)</f>
        <v>#N/A</v>
      </c>
      <c r="N116" t="e">
        <f ca="1">CONFIDENCE( 0.05, STDEV(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), COUNT( INDIRECT("[reservoir.csv]reservoir!B"&amp;(MATCH("reservoir_"&amp;$M$1&amp;"_"&amp;C116&amp;"_"&amp;B116&amp;"_"&amp;D116&amp;"_"&amp;A116&amp;"*",[1]reservoir!$A$1:$A$1202,0)+1),TRUE):INDIRECT("[reservoir.csv]reservoir!XFD"&amp;(MATCH("reservoir_"&amp;$M$1&amp;"_"&amp;C116&amp;"_"&amp;B116&amp;"_"&amp;D116&amp;"_"&amp;A116&amp;"*",[1]reservoir!$A$1:$A$1202,0)+1),TRUE)  ) )</f>
        <v>#N/A</v>
      </c>
    </row>
    <row r="117" spans="1:14" x14ac:dyDescent="0.25">
      <c r="A117" t="s">
        <v>14</v>
      </c>
      <c r="B117">
        <v>10</v>
      </c>
      <c r="C117">
        <v>0.5</v>
      </c>
      <c r="D117">
        <v>30</v>
      </c>
      <c r="E117" t="e">
        <f ca="1">AVERAGE(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)</f>
        <v>#N/A</v>
      </c>
      <c r="F117" t="e">
        <f ca="1">CONFIDENCE( 0.05, STDEV(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), COUNT( INDIRECT("[reservoir.csv]reservoir!B"&amp;(MATCH("reservoir_"&amp;$E$1&amp;"_"&amp;C117&amp;"_"&amp;B117&amp;"_"&amp;D117&amp;"_"&amp;A117&amp;"*",[1]reservoir!$A$1:$A$1202,0)+1),TRUE):INDIRECT("[reservoir.csv]reservoir!XFD"&amp;(MATCH("reservoir_"&amp;$E$1&amp;"_"&amp;C117&amp;"_"&amp;B117&amp;"_"&amp;D117&amp;"_"&amp;A117&amp;"*",[1]reservoir!$A$1:$A$1202,0)+1),TRUE)  ) )</f>
        <v>#N/A</v>
      </c>
      <c r="G117" t="e">
        <f ca="1">AVERAGE(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)</f>
        <v>#N/A</v>
      </c>
      <c r="H117" t="e">
        <f ca="1">CONFIDENCE( 0.05, STDEV(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), COUNT( INDIRECT("[reservoir.csv]reservoir!B"&amp;(MATCH("reservoir_"&amp;$G$1&amp;"_"&amp;C117&amp;"_"&amp;B117&amp;"_"&amp;D117&amp;"_"&amp;A117&amp;"*",[1]reservoir!$A$1:$A$1202,0)+1),TRUE):INDIRECT("[reservoir.csv]reservoir!XFD"&amp;(MATCH("reservoir_"&amp;$G$1&amp;"_"&amp;C117&amp;"_"&amp;B117&amp;"_"&amp;D117&amp;"_"&amp;A117&amp;"*",[1]reservoir!$A$1:$A$1202,0)+1),TRUE)  ) )</f>
        <v>#N/A</v>
      </c>
      <c r="I117" t="e">
        <f ca="1">AVERAGE(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)</f>
        <v>#N/A</v>
      </c>
      <c r="J117" t="e">
        <f ca="1">CONFIDENCE( 0.05, STDEV(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), COUNT( INDIRECT("[reservoir.csv]reservoir!B"&amp;(MATCH("reservoir_"&amp;$I$1&amp;"_"&amp;C117&amp;"_"&amp;B117&amp;"_"&amp;D117&amp;"_"&amp;A117&amp;"*",[1]reservoir!$A$1:$A$1202,0)+1),TRUE):INDIRECT("[reservoir.csv]reservoir!XFD"&amp;(MATCH("reservoir_"&amp;$I$1&amp;"_"&amp;C117&amp;"_"&amp;B117&amp;"_"&amp;D117&amp;"_"&amp;A117&amp;"*",[1]reservoir!$A$1:$A$1202,0)+1),TRUE)  ) )</f>
        <v>#N/A</v>
      </c>
      <c r="K117" t="e">
        <f ca="1">AVERAGE(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)</f>
        <v>#N/A</v>
      </c>
      <c r="L117" t="e">
        <f ca="1">CONFIDENCE( 0.05, STDEV(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), COUNT( INDIRECT("[reservoir.csv]reservoir!B"&amp;(MATCH("reservoir_"&amp;$K$1&amp;"_"&amp;C117&amp;"_"&amp;B117&amp;"_"&amp;D117&amp;"_"&amp;A117&amp;"*",[1]reservoir!$A$1:$A$1202,0)+1),TRUE):INDIRECT("[reservoir.csv]reservoir!XFD"&amp;(MATCH("reservoir_"&amp;$K$1&amp;"_"&amp;C117&amp;"_"&amp;B117&amp;"_"&amp;D117&amp;"_"&amp;A117&amp;"*",[1]reservoir!$A$1:$A$1202,0)+1),TRUE)  ) )</f>
        <v>#N/A</v>
      </c>
      <c r="M117" t="e">
        <f ca="1">AVERAGE(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)</f>
        <v>#N/A</v>
      </c>
      <c r="N117" t="e">
        <f ca="1">CONFIDENCE( 0.05, STDEV(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), COUNT( INDIRECT("[reservoir.csv]reservoir!B"&amp;(MATCH("reservoir_"&amp;$M$1&amp;"_"&amp;C117&amp;"_"&amp;B117&amp;"_"&amp;D117&amp;"_"&amp;A117&amp;"*",[1]reservoir!$A$1:$A$1202,0)+1),TRUE):INDIRECT("[reservoir.csv]reservoir!XFD"&amp;(MATCH("reservoir_"&amp;$M$1&amp;"_"&amp;C117&amp;"_"&amp;B117&amp;"_"&amp;D117&amp;"_"&amp;A117&amp;"*",[1]reservoir!$A$1:$A$1202,0)+1),TRUE)  ) )</f>
        <v>#N/A</v>
      </c>
    </row>
    <row r="118" spans="1:14" x14ac:dyDescent="0.25">
      <c r="A118" t="s">
        <v>14</v>
      </c>
      <c r="B118">
        <v>2</v>
      </c>
      <c r="C118">
        <v>1</v>
      </c>
      <c r="D118">
        <v>30</v>
      </c>
      <c r="E118" t="e">
        <f ca="1">AVERAGE(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)</f>
        <v>#N/A</v>
      </c>
      <c r="F118" t="e">
        <f ca="1">CONFIDENCE( 0.05, STDEV(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), COUNT( INDIRECT("[reservoir.csv]reservoir!B"&amp;(MATCH("reservoir_"&amp;$E$1&amp;"_"&amp;C118&amp;"_"&amp;B118&amp;"_"&amp;D118&amp;"_"&amp;A118&amp;"*",[1]reservoir!$A$1:$A$1202,0)+1),TRUE):INDIRECT("[reservoir.csv]reservoir!XFD"&amp;(MATCH("reservoir_"&amp;$E$1&amp;"_"&amp;C118&amp;"_"&amp;B118&amp;"_"&amp;D118&amp;"_"&amp;A118&amp;"*",[1]reservoir!$A$1:$A$1202,0)+1),TRUE)  ) )</f>
        <v>#N/A</v>
      </c>
      <c r="G118" t="e">
        <f ca="1">AVERAGE(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)</f>
        <v>#N/A</v>
      </c>
      <c r="H118" t="e">
        <f ca="1">CONFIDENCE( 0.05, STDEV(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), COUNT( INDIRECT("[reservoir.csv]reservoir!B"&amp;(MATCH("reservoir_"&amp;$G$1&amp;"_"&amp;C118&amp;"_"&amp;B118&amp;"_"&amp;D118&amp;"_"&amp;A118&amp;"*",[1]reservoir!$A$1:$A$1202,0)+1),TRUE):INDIRECT("[reservoir.csv]reservoir!XFD"&amp;(MATCH("reservoir_"&amp;$G$1&amp;"_"&amp;C118&amp;"_"&amp;B118&amp;"_"&amp;D118&amp;"_"&amp;A118&amp;"*",[1]reservoir!$A$1:$A$1202,0)+1),TRUE)  ) )</f>
        <v>#N/A</v>
      </c>
      <c r="I118" t="e">
        <f ca="1">AVERAGE(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)</f>
        <v>#N/A</v>
      </c>
      <c r="J118" t="e">
        <f ca="1">CONFIDENCE( 0.05, STDEV(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), COUNT( INDIRECT("[reservoir.csv]reservoir!B"&amp;(MATCH("reservoir_"&amp;$I$1&amp;"_"&amp;C118&amp;"_"&amp;B118&amp;"_"&amp;D118&amp;"_"&amp;A118&amp;"*",[1]reservoir!$A$1:$A$1202,0)+1),TRUE):INDIRECT("[reservoir.csv]reservoir!XFD"&amp;(MATCH("reservoir_"&amp;$I$1&amp;"_"&amp;C118&amp;"_"&amp;B118&amp;"_"&amp;D118&amp;"_"&amp;A118&amp;"*",[1]reservoir!$A$1:$A$1202,0)+1),TRUE)  ) )</f>
        <v>#N/A</v>
      </c>
      <c r="K118" t="e">
        <f ca="1">AVERAGE(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)</f>
        <v>#N/A</v>
      </c>
      <c r="L118" t="e">
        <f ca="1">CONFIDENCE( 0.05, STDEV(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), COUNT( INDIRECT("[reservoir.csv]reservoir!B"&amp;(MATCH("reservoir_"&amp;$K$1&amp;"_"&amp;C118&amp;"_"&amp;B118&amp;"_"&amp;D118&amp;"_"&amp;A118&amp;"*",[1]reservoir!$A$1:$A$1202,0)+1),TRUE):INDIRECT("[reservoir.csv]reservoir!XFD"&amp;(MATCH("reservoir_"&amp;$K$1&amp;"_"&amp;C118&amp;"_"&amp;B118&amp;"_"&amp;D118&amp;"_"&amp;A118&amp;"*",[1]reservoir!$A$1:$A$1202,0)+1),TRUE)  ) )</f>
        <v>#N/A</v>
      </c>
      <c r="M118" t="e">
        <f ca="1">AVERAGE(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)</f>
        <v>#N/A</v>
      </c>
      <c r="N118" t="e">
        <f ca="1">CONFIDENCE( 0.05, STDEV(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), COUNT( INDIRECT("[reservoir.csv]reservoir!B"&amp;(MATCH("reservoir_"&amp;$M$1&amp;"_"&amp;C118&amp;"_"&amp;B118&amp;"_"&amp;D118&amp;"_"&amp;A118&amp;"*",[1]reservoir!$A$1:$A$1202,0)+1),TRUE):INDIRECT("[reservoir.csv]reservoir!XFD"&amp;(MATCH("reservoir_"&amp;$M$1&amp;"_"&amp;C118&amp;"_"&amp;B118&amp;"_"&amp;D118&amp;"_"&amp;A118&amp;"*",[1]reservoir!$A$1:$A$1202,0)+1),TRUE)  ) )</f>
        <v>#N/A</v>
      </c>
    </row>
    <row r="119" spans="1:14" x14ac:dyDescent="0.25">
      <c r="A119" t="s">
        <v>14</v>
      </c>
      <c r="B119">
        <v>5</v>
      </c>
      <c r="C119">
        <v>1</v>
      </c>
      <c r="D119">
        <v>30</v>
      </c>
      <c r="E119" t="e">
        <f ca="1">AVERAGE(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)</f>
        <v>#N/A</v>
      </c>
      <c r="F119" t="e">
        <f ca="1">CONFIDENCE( 0.05, STDEV(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), COUNT( INDIRECT("[reservoir.csv]reservoir!B"&amp;(MATCH("reservoir_"&amp;$E$1&amp;"_"&amp;C119&amp;"_"&amp;B119&amp;"_"&amp;D119&amp;"_"&amp;A119&amp;"*",[1]reservoir!$A$1:$A$1202,0)+1),TRUE):INDIRECT("[reservoir.csv]reservoir!XFD"&amp;(MATCH("reservoir_"&amp;$E$1&amp;"_"&amp;C119&amp;"_"&amp;B119&amp;"_"&amp;D119&amp;"_"&amp;A119&amp;"*",[1]reservoir!$A$1:$A$1202,0)+1),TRUE)  ) )</f>
        <v>#N/A</v>
      </c>
      <c r="G119" t="e">
        <f ca="1">AVERAGE(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)</f>
        <v>#N/A</v>
      </c>
      <c r="H119" t="e">
        <f ca="1">CONFIDENCE( 0.05, STDEV(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), COUNT( INDIRECT("[reservoir.csv]reservoir!B"&amp;(MATCH("reservoir_"&amp;$G$1&amp;"_"&amp;C119&amp;"_"&amp;B119&amp;"_"&amp;D119&amp;"_"&amp;A119&amp;"*",[1]reservoir!$A$1:$A$1202,0)+1),TRUE):INDIRECT("[reservoir.csv]reservoir!XFD"&amp;(MATCH("reservoir_"&amp;$G$1&amp;"_"&amp;C119&amp;"_"&amp;B119&amp;"_"&amp;D119&amp;"_"&amp;A119&amp;"*",[1]reservoir!$A$1:$A$1202,0)+1),TRUE)  ) )</f>
        <v>#N/A</v>
      </c>
      <c r="I119" t="e">
        <f ca="1">AVERAGE(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)</f>
        <v>#N/A</v>
      </c>
      <c r="J119" t="e">
        <f ca="1">CONFIDENCE( 0.05, STDEV(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), COUNT( INDIRECT("[reservoir.csv]reservoir!B"&amp;(MATCH("reservoir_"&amp;$I$1&amp;"_"&amp;C119&amp;"_"&amp;B119&amp;"_"&amp;D119&amp;"_"&amp;A119&amp;"*",[1]reservoir!$A$1:$A$1202,0)+1),TRUE):INDIRECT("[reservoir.csv]reservoir!XFD"&amp;(MATCH("reservoir_"&amp;$I$1&amp;"_"&amp;C119&amp;"_"&amp;B119&amp;"_"&amp;D119&amp;"_"&amp;A119&amp;"*",[1]reservoir!$A$1:$A$1202,0)+1),TRUE)  ) )</f>
        <v>#N/A</v>
      </c>
      <c r="K119" t="e">
        <f ca="1">AVERAGE(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)</f>
        <v>#N/A</v>
      </c>
      <c r="L119" t="e">
        <f ca="1">CONFIDENCE( 0.05, STDEV(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), COUNT( INDIRECT("[reservoir.csv]reservoir!B"&amp;(MATCH("reservoir_"&amp;$K$1&amp;"_"&amp;C119&amp;"_"&amp;B119&amp;"_"&amp;D119&amp;"_"&amp;A119&amp;"*",[1]reservoir!$A$1:$A$1202,0)+1),TRUE):INDIRECT("[reservoir.csv]reservoir!XFD"&amp;(MATCH("reservoir_"&amp;$K$1&amp;"_"&amp;C119&amp;"_"&amp;B119&amp;"_"&amp;D119&amp;"_"&amp;A119&amp;"*",[1]reservoir!$A$1:$A$1202,0)+1),TRUE)  ) )</f>
        <v>#N/A</v>
      </c>
      <c r="M119" t="e">
        <f ca="1">AVERAGE(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)</f>
        <v>#N/A</v>
      </c>
      <c r="N119" t="e">
        <f ca="1">CONFIDENCE( 0.05, STDEV(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), COUNT( INDIRECT("[reservoir.csv]reservoir!B"&amp;(MATCH("reservoir_"&amp;$M$1&amp;"_"&amp;C119&amp;"_"&amp;B119&amp;"_"&amp;D119&amp;"_"&amp;A119&amp;"*",[1]reservoir!$A$1:$A$1202,0)+1),TRUE):INDIRECT("[reservoir.csv]reservoir!XFD"&amp;(MATCH("reservoir_"&amp;$M$1&amp;"_"&amp;C119&amp;"_"&amp;B119&amp;"_"&amp;D119&amp;"_"&amp;A119&amp;"*",[1]reservoir!$A$1:$A$1202,0)+1),TRUE)  ) )</f>
        <v>#N/A</v>
      </c>
    </row>
    <row r="120" spans="1:14" x14ac:dyDescent="0.25">
      <c r="A120" t="s">
        <v>14</v>
      </c>
      <c r="B120">
        <v>10</v>
      </c>
      <c r="C120">
        <v>1</v>
      </c>
      <c r="D120">
        <v>30</v>
      </c>
      <c r="E120" t="e">
        <f ca="1">AVERAGE(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)</f>
        <v>#N/A</v>
      </c>
      <c r="F120" t="e">
        <f ca="1">CONFIDENCE( 0.05, STDEV(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), COUNT( INDIRECT("[reservoir.csv]reservoir!B"&amp;(MATCH("reservoir_"&amp;$E$1&amp;"_"&amp;C120&amp;"_"&amp;B120&amp;"_"&amp;D120&amp;"_"&amp;A120&amp;"*",[1]reservoir!$A$1:$A$1202,0)+1),TRUE):INDIRECT("[reservoir.csv]reservoir!XFD"&amp;(MATCH("reservoir_"&amp;$E$1&amp;"_"&amp;C120&amp;"_"&amp;B120&amp;"_"&amp;D120&amp;"_"&amp;A120&amp;"*",[1]reservoir!$A$1:$A$1202,0)+1),TRUE)  ) )</f>
        <v>#N/A</v>
      </c>
      <c r="G120" t="e">
        <f ca="1">AVERAGE(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)</f>
        <v>#N/A</v>
      </c>
      <c r="H120" t="e">
        <f ca="1">CONFIDENCE( 0.05, STDEV(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), COUNT( INDIRECT("[reservoir.csv]reservoir!B"&amp;(MATCH("reservoir_"&amp;$G$1&amp;"_"&amp;C120&amp;"_"&amp;B120&amp;"_"&amp;D120&amp;"_"&amp;A120&amp;"*",[1]reservoir!$A$1:$A$1202,0)+1),TRUE):INDIRECT("[reservoir.csv]reservoir!XFD"&amp;(MATCH("reservoir_"&amp;$G$1&amp;"_"&amp;C120&amp;"_"&amp;B120&amp;"_"&amp;D120&amp;"_"&amp;A120&amp;"*",[1]reservoir!$A$1:$A$1202,0)+1),TRUE)  ) )</f>
        <v>#N/A</v>
      </c>
      <c r="I120" t="e">
        <f ca="1">AVERAGE(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)</f>
        <v>#N/A</v>
      </c>
      <c r="J120" t="e">
        <f ca="1">CONFIDENCE( 0.05, STDEV(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), COUNT( INDIRECT("[reservoir.csv]reservoir!B"&amp;(MATCH("reservoir_"&amp;$I$1&amp;"_"&amp;C120&amp;"_"&amp;B120&amp;"_"&amp;D120&amp;"_"&amp;A120&amp;"*",[1]reservoir!$A$1:$A$1202,0)+1),TRUE):INDIRECT("[reservoir.csv]reservoir!XFD"&amp;(MATCH("reservoir_"&amp;$I$1&amp;"_"&amp;C120&amp;"_"&amp;B120&amp;"_"&amp;D120&amp;"_"&amp;A120&amp;"*",[1]reservoir!$A$1:$A$1202,0)+1),TRUE)  ) )</f>
        <v>#N/A</v>
      </c>
      <c r="K120" t="e">
        <f ca="1">AVERAGE(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)</f>
        <v>#N/A</v>
      </c>
      <c r="L120" t="e">
        <f ca="1">CONFIDENCE( 0.05, STDEV(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), COUNT( INDIRECT("[reservoir.csv]reservoir!B"&amp;(MATCH("reservoir_"&amp;$K$1&amp;"_"&amp;C120&amp;"_"&amp;B120&amp;"_"&amp;D120&amp;"_"&amp;A120&amp;"*",[1]reservoir!$A$1:$A$1202,0)+1),TRUE):INDIRECT("[reservoir.csv]reservoir!XFD"&amp;(MATCH("reservoir_"&amp;$K$1&amp;"_"&amp;C120&amp;"_"&amp;B120&amp;"_"&amp;D120&amp;"_"&amp;A120&amp;"*",[1]reservoir!$A$1:$A$1202,0)+1),TRUE)  ) )</f>
        <v>#N/A</v>
      </c>
      <c r="M120" t="e">
        <f ca="1">AVERAGE(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)</f>
        <v>#N/A</v>
      </c>
      <c r="N120" t="e">
        <f ca="1">CONFIDENCE( 0.05, STDEV(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), COUNT( INDIRECT("[reservoir.csv]reservoir!B"&amp;(MATCH("reservoir_"&amp;$M$1&amp;"_"&amp;C120&amp;"_"&amp;B120&amp;"_"&amp;D120&amp;"_"&amp;A120&amp;"*",[1]reservoir!$A$1:$A$1202,0)+1),TRUE):INDIRECT("[reservoir.csv]reservoir!XFD"&amp;(MATCH("reservoir_"&amp;$M$1&amp;"_"&amp;C120&amp;"_"&amp;B120&amp;"_"&amp;D120&amp;"_"&amp;A120&amp;"*",[1]reservoir!$A$1:$A$1202,0)+1),TRUE)  ) )</f>
        <v>#N/A</v>
      </c>
    </row>
    <row r="121" spans="1:14" x14ac:dyDescent="0.25">
      <c r="A121" t="s">
        <v>14</v>
      </c>
      <c r="B121">
        <v>2</v>
      </c>
      <c r="C121">
        <v>2</v>
      </c>
      <c r="D121">
        <v>30</v>
      </c>
      <c r="E121" t="e">
        <f ca="1">AVERAGE(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)</f>
        <v>#N/A</v>
      </c>
      <c r="F121" t="e">
        <f ca="1">CONFIDENCE( 0.05, STDEV(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), COUNT( INDIRECT("[reservoir.csv]reservoir!B"&amp;(MATCH("reservoir_"&amp;$E$1&amp;"_"&amp;C121&amp;"_"&amp;B121&amp;"_"&amp;D121&amp;"_"&amp;A121&amp;"*",[1]reservoir!$A$1:$A$1202,0)+1),TRUE):INDIRECT("[reservoir.csv]reservoir!XFD"&amp;(MATCH("reservoir_"&amp;$E$1&amp;"_"&amp;C121&amp;"_"&amp;B121&amp;"_"&amp;D121&amp;"_"&amp;A121&amp;"*",[1]reservoir!$A$1:$A$1202,0)+1),TRUE)  ) )</f>
        <v>#N/A</v>
      </c>
      <c r="G121" t="e">
        <f ca="1">AVERAGE(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)</f>
        <v>#N/A</v>
      </c>
      <c r="H121" t="e">
        <f ca="1">CONFIDENCE( 0.05, STDEV(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), COUNT( INDIRECT("[reservoir.csv]reservoir!B"&amp;(MATCH("reservoir_"&amp;$G$1&amp;"_"&amp;C121&amp;"_"&amp;B121&amp;"_"&amp;D121&amp;"_"&amp;A121&amp;"*",[1]reservoir!$A$1:$A$1202,0)+1),TRUE):INDIRECT("[reservoir.csv]reservoir!XFD"&amp;(MATCH("reservoir_"&amp;$G$1&amp;"_"&amp;C121&amp;"_"&amp;B121&amp;"_"&amp;D121&amp;"_"&amp;A121&amp;"*",[1]reservoir!$A$1:$A$1202,0)+1),TRUE)  ) )</f>
        <v>#N/A</v>
      </c>
      <c r="I121" t="e">
        <f ca="1">AVERAGE(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)</f>
        <v>#N/A</v>
      </c>
      <c r="J121" t="e">
        <f ca="1">CONFIDENCE( 0.05, STDEV(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), COUNT( INDIRECT("[reservoir.csv]reservoir!B"&amp;(MATCH("reservoir_"&amp;$I$1&amp;"_"&amp;C121&amp;"_"&amp;B121&amp;"_"&amp;D121&amp;"_"&amp;A121&amp;"*",[1]reservoir!$A$1:$A$1202,0)+1),TRUE):INDIRECT("[reservoir.csv]reservoir!XFD"&amp;(MATCH("reservoir_"&amp;$I$1&amp;"_"&amp;C121&amp;"_"&amp;B121&amp;"_"&amp;D121&amp;"_"&amp;A121&amp;"*",[1]reservoir!$A$1:$A$1202,0)+1),TRUE)  ) )</f>
        <v>#N/A</v>
      </c>
      <c r="K121" t="e">
        <f ca="1">AVERAGE(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)</f>
        <v>#N/A</v>
      </c>
      <c r="L121" t="e">
        <f ca="1">CONFIDENCE( 0.05, STDEV(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), COUNT( INDIRECT("[reservoir.csv]reservoir!B"&amp;(MATCH("reservoir_"&amp;$K$1&amp;"_"&amp;C121&amp;"_"&amp;B121&amp;"_"&amp;D121&amp;"_"&amp;A121&amp;"*",[1]reservoir!$A$1:$A$1202,0)+1),TRUE):INDIRECT("[reservoir.csv]reservoir!XFD"&amp;(MATCH("reservoir_"&amp;$K$1&amp;"_"&amp;C121&amp;"_"&amp;B121&amp;"_"&amp;D121&amp;"_"&amp;A121&amp;"*",[1]reservoir!$A$1:$A$1202,0)+1),TRUE)  ) )</f>
        <v>#N/A</v>
      </c>
      <c r="M121" t="e">
        <f ca="1">AVERAGE(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)</f>
        <v>#N/A</v>
      </c>
      <c r="N121" t="e">
        <f ca="1">CONFIDENCE( 0.05, STDEV(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), COUNT( INDIRECT("[reservoir.csv]reservoir!B"&amp;(MATCH("reservoir_"&amp;$M$1&amp;"_"&amp;C121&amp;"_"&amp;B121&amp;"_"&amp;D121&amp;"_"&amp;A121&amp;"*",[1]reservoir!$A$1:$A$1202,0)+1),TRUE):INDIRECT("[reservoir.csv]reservoir!XFD"&amp;(MATCH("reservoir_"&amp;$M$1&amp;"_"&amp;C121&amp;"_"&amp;B121&amp;"_"&amp;D121&amp;"_"&amp;A121&amp;"*",[1]reservoir!$A$1:$A$1202,0)+1),TRUE)  ) )</f>
        <v>#N/A</v>
      </c>
    </row>
    <row r="122" spans="1:14" x14ac:dyDescent="0.25">
      <c r="A122" t="s">
        <v>14</v>
      </c>
      <c r="B122">
        <v>5</v>
      </c>
      <c r="C122">
        <v>2</v>
      </c>
      <c r="D122">
        <v>30</v>
      </c>
      <c r="E122" t="e">
        <f ca="1">AVERAGE(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)</f>
        <v>#N/A</v>
      </c>
      <c r="F122" t="e">
        <f ca="1">CONFIDENCE( 0.05, STDEV(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), COUNT( INDIRECT("[reservoir.csv]reservoir!B"&amp;(MATCH("reservoir_"&amp;$E$1&amp;"_"&amp;C122&amp;"_"&amp;B122&amp;"_"&amp;D122&amp;"_"&amp;A122&amp;"*",[1]reservoir!$A$1:$A$1202,0)+1),TRUE):INDIRECT("[reservoir.csv]reservoir!XFD"&amp;(MATCH("reservoir_"&amp;$E$1&amp;"_"&amp;C122&amp;"_"&amp;B122&amp;"_"&amp;D122&amp;"_"&amp;A122&amp;"*",[1]reservoir!$A$1:$A$1202,0)+1),TRUE)  ) )</f>
        <v>#N/A</v>
      </c>
      <c r="G122" t="e">
        <f ca="1">AVERAGE(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)</f>
        <v>#N/A</v>
      </c>
      <c r="H122" t="e">
        <f ca="1">CONFIDENCE( 0.05, STDEV(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), COUNT( INDIRECT("[reservoir.csv]reservoir!B"&amp;(MATCH("reservoir_"&amp;$G$1&amp;"_"&amp;C122&amp;"_"&amp;B122&amp;"_"&amp;D122&amp;"_"&amp;A122&amp;"*",[1]reservoir!$A$1:$A$1202,0)+1),TRUE):INDIRECT("[reservoir.csv]reservoir!XFD"&amp;(MATCH("reservoir_"&amp;$G$1&amp;"_"&amp;C122&amp;"_"&amp;B122&amp;"_"&amp;D122&amp;"_"&amp;A122&amp;"*",[1]reservoir!$A$1:$A$1202,0)+1),TRUE)  ) )</f>
        <v>#N/A</v>
      </c>
      <c r="I122" t="e">
        <f ca="1">AVERAGE(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)</f>
        <v>#N/A</v>
      </c>
      <c r="J122" t="e">
        <f ca="1">CONFIDENCE( 0.05, STDEV(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), COUNT( INDIRECT("[reservoir.csv]reservoir!B"&amp;(MATCH("reservoir_"&amp;$I$1&amp;"_"&amp;C122&amp;"_"&amp;B122&amp;"_"&amp;D122&amp;"_"&amp;A122&amp;"*",[1]reservoir!$A$1:$A$1202,0)+1),TRUE):INDIRECT("[reservoir.csv]reservoir!XFD"&amp;(MATCH("reservoir_"&amp;$I$1&amp;"_"&amp;C122&amp;"_"&amp;B122&amp;"_"&amp;D122&amp;"_"&amp;A122&amp;"*",[1]reservoir!$A$1:$A$1202,0)+1),TRUE)  ) )</f>
        <v>#N/A</v>
      </c>
      <c r="K122" t="e">
        <f ca="1">AVERAGE(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)</f>
        <v>#N/A</v>
      </c>
      <c r="L122" t="e">
        <f ca="1">CONFIDENCE( 0.05, STDEV(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), COUNT( INDIRECT("[reservoir.csv]reservoir!B"&amp;(MATCH("reservoir_"&amp;$K$1&amp;"_"&amp;C122&amp;"_"&amp;B122&amp;"_"&amp;D122&amp;"_"&amp;A122&amp;"*",[1]reservoir!$A$1:$A$1202,0)+1),TRUE):INDIRECT("[reservoir.csv]reservoir!XFD"&amp;(MATCH("reservoir_"&amp;$K$1&amp;"_"&amp;C122&amp;"_"&amp;B122&amp;"_"&amp;D122&amp;"_"&amp;A122&amp;"*",[1]reservoir!$A$1:$A$1202,0)+1),TRUE)  ) )</f>
        <v>#N/A</v>
      </c>
      <c r="M122" t="e">
        <f ca="1">AVERAGE(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)</f>
        <v>#N/A</v>
      </c>
      <c r="N122" t="e">
        <f ca="1">CONFIDENCE( 0.05, STDEV(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), COUNT( INDIRECT("[reservoir.csv]reservoir!B"&amp;(MATCH("reservoir_"&amp;$M$1&amp;"_"&amp;C122&amp;"_"&amp;B122&amp;"_"&amp;D122&amp;"_"&amp;A122&amp;"*",[1]reservoir!$A$1:$A$1202,0)+1),TRUE):INDIRECT("[reservoir.csv]reservoir!XFD"&amp;(MATCH("reservoir_"&amp;$M$1&amp;"_"&amp;C122&amp;"_"&amp;B122&amp;"_"&amp;D122&amp;"_"&amp;A122&amp;"*",[1]reservoir!$A$1:$A$1202,0)+1),TRUE)  ) )</f>
        <v>#N/A</v>
      </c>
    </row>
    <row r="123" spans="1:14" x14ac:dyDescent="0.25">
      <c r="A123" t="s">
        <v>14</v>
      </c>
      <c r="B123">
        <v>10</v>
      </c>
      <c r="C123">
        <v>2</v>
      </c>
      <c r="D123">
        <v>30</v>
      </c>
      <c r="E123" t="e">
        <f ca="1">AVERAGE(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)</f>
        <v>#N/A</v>
      </c>
      <c r="F123" t="e">
        <f ca="1">CONFIDENCE( 0.05, STDEV(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), COUNT( INDIRECT("[reservoir.csv]reservoir!B"&amp;(MATCH("reservoir_"&amp;$E$1&amp;"_"&amp;C123&amp;"_"&amp;B123&amp;"_"&amp;D123&amp;"_"&amp;A123&amp;"*",[1]reservoir!$A$1:$A$1202,0)+1),TRUE):INDIRECT("[reservoir.csv]reservoir!XFD"&amp;(MATCH("reservoir_"&amp;$E$1&amp;"_"&amp;C123&amp;"_"&amp;B123&amp;"_"&amp;D123&amp;"_"&amp;A123&amp;"*",[1]reservoir!$A$1:$A$1202,0)+1),TRUE)  ) )</f>
        <v>#N/A</v>
      </c>
      <c r="G123" t="e">
        <f ca="1">AVERAGE(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)</f>
        <v>#N/A</v>
      </c>
      <c r="H123" t="e">
        <f ca="1">CONFIDENCE( 0.05, STDEV(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), COUNT( INDIRECT("[reservoir.csv]reservoir!B"&amp;(MATCH("reservoir_"&amp;$G$1&amp;"_"&amp;C123&amp;"_"&amp;B123&amp;"_"&amp;D123&amp;"_"&amp;A123&amp;"*",[1]reservoir!$A$1:$A$1202,0)+1),TRUE):INDIRECT("[reservoir.csv]reservoir!XFD"&amp;(MATCH("reservoir_"&amp;$G$1&amp;"_"&amp;C123&amp;"_"&amp;B123&amp;"_"&amp;D123&amp;"_"&amp;A123&amp;"*",[1]reservoir!$A$1:$A$1202,0)+1),TRUE)  ) )</f>
        <v>#N/A</v>
      </c>
      <c r="I123" t="e">
        <f ca="1">AVERAGE(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)</f>
        <v>#N/A</v>
      </c>
      <c r="J123" t="e">
        <f ca="1">CONFIDENCE( 0.05, STDEV(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), COUNT( INDIRECT("[reservoir.csv]reservoir!B"&amp;(MATCH("reservoir_"&amp;$I$1&amp;"_"&amp;C123&amp;"_"&amp;B123&amp;"_"&amp;D123&amp;"_"&amp;A123&amp;"*",[1]reservoir!$A$1:$A$1202,0)+1),TRUE):INDIRECT("[reservoir.csv]reservoir!XFD"&amp;(MATCH("reservoir_"&amp;$I$1&amp;"_"&amp;C123&amp;"_"&amp;B123&amp;"_"&amp;D123&amp;"_"&amp;A123&amp;"*",[1]reservoir!$A$1:$A$1202,0)+1),TRUE)  ) )</f>
        <v>#N/A</v>
      </c>
      <c r="K123" t="e">
        <f ca="1">AVERAGE(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)</f>
        <v>#N/A</v>
      </c>
      <c r="L123" t="e">
        <f ca="1">CONFIDENCE( 0.05, STDEV(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), COUNT( INDIRECT("[reservoir.csv]reservoir!B"&amp;(MATCH("reservoir_"&amp;$K$1&amp;"_"&amp;C123&amp;"_"&amp;B123&amp;"_"&amp;D123&amp;"_"&amp;A123&amp;"*",[1]reservoir!$A$1:$A$1202,0)+1),TRUE):INDIRECT("[reservoir.csv]reservoir!XFD"&amp;(MATCH("reservoir_"&amp;$K$1&amp;"_"&amp;C123&amp;"_"&amp;B123&amp;"_"&amp;D123&amp;"_"&amp;A123&amp;"*",[1]reservoir!$A$1:$A$1202,0)+1),TRUE)  ) )</f>
        <v>#N/A</v>
      </c>
      <c r="M123" t="e">
        <f ca="1">AVERAGE(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)</f>
        <v>#N/A</v>
      </c>
      <c r="N123" t="e">
        <f ca="1">CONFIDENCE( 0.05, STDEV(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), COUNT( INDIRECT("[reservoir.csv]reservoir!B"&amp;(MATCH("reservoir_"&amp;$M$1&amp;"_"&amp;C123&amp;"_"&amp;B123&amp;"_"&amp;D123&amp;"_"&amp;A123&amp;"*",[1]reservoir!$A$1:$A$1202,0)+1),TRUE):INDIRECT("[reservoir.csv]reservoir!XFD"&amp;(MATCH("reservoir_"&amp;$M$1&amp;"_"&amp;C123&amp;"_"&amp;B123&amp;"_"&amp;D123&amp;"_"&amp;A123&amp;"*",[1]reservoir!$A$1:$A$1202,0)+1),TRUE)  ) )</f>
        <v>#N/A</v>
      </c>
    </row>
    <row r="125" spans="1:14" x14ac:dyDescent="0.25">
      <c r="A125" t="s">
        <v>4</v>
      </c>
      <c r="B125">
        <v>2</v>
      </c>
      <c r="C125">
        <v>0.25</v>
      </c>
      <c r="D125">
        <v>5</v>
      </c>
      <c r="E125" t="e">
        <f ca="1">AVERAGE(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)</f>
        <v>#N/A</v>
      </c>
      <c r="F125" t="e">
        <f ca="1">CONFIDENCE( 0.05, STDEV(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), COUNT( INDIRECT("[reservoir.csv]reservoir!B"&amp;(MATCH("reservoir_"&amp;$E$1&amp;"_"&amp;C125&amp;"_"&amp;B125&amp;"_"&amp;D125&amp;"_"&amp;A125&amp;"*",[1]reservoir!$A$1:$A$1202,0)+1),TRUE):INDIRECT("[reservoir.csv]reservoir!XFD"&amp;(MATCH("reservoir_"&amp;$E$1&amp;"_"&amp;C125&amp;"_"&amp;B125&amp;"_"&amp;D125&amp;"_"&amp;A125&amp;"*",[1]reservoir!$A$1:$A$1202,0)+1),TRUE)  ) )</f>
        <v>#N/A</v>
      </c>
      <c r="G125">
        <f ca="1">AVERAGE(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)</f>
        <v>-155881.61457154999</v>
      </c>
      <c r="H125">
        <f ca="1">CONFIDENCE( 0.05, STDEV(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), COUNT( INDIRECT("[reservoir.csv]reservoir!B"&amp;(MATCH("reservoir_"&amp;$G$1&amp;"_"&amp;C125&amp;"_"&amp;B125&amp;"_"&amp;D125&amp;"_"&amp;A125&amp;"*",[1]reservoir!$A$1:$A$1202,0)+1),TRUE):INDIRECT("[reservoir.csv]reservoir!XFD"&amp;(MATCH("reservoir_"&amp;$G$1&amp;"_"&amp;C125&amp;"_"&amp;B125&amp;"_"&amp;D125&amp;"_"&amp;A125&amp;"*",[1]reservoir!$A$1:$A$1202,0)+1),TRUE)  ) )</f>
        <v>1112.3501216735269</v>
      </c>
      <c r="I125">
        <f ca="1">AVERAGE(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)</f>
        <v>-232054.48974343317</v>
      </c>
      <c r="J125">
        <f ca="1">CONFIDENCE( 0.05, STDEV(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), COUNT( INDIRECT("[reservoir.csv]reservoir!B"&amp;(MATCH("reservoir_"&amp;$I$1&amp;"_"&amp;C125&amp;"_"&amp;B125&amp;"_"&amp;D125&amp;"_"&amp;A125&amp;"*",[1]reservoir!$A$1:$A$1202,0)+1),TRUE):INDIRECT("[reservoir.csv]reservoir!XFD"&amp;(MATCH("reservoir_"&amp;$I$1&amp;"_"&amp;C125&amp;"_"&amp;B125&amp;"_"&amp;D125&amp;"_"&amp;A125&amp;"*",[1]reservoir!$A$1:$A$1202,0)+1),TRUE)  ) )</f>
        <v>1607.4480014684739</v>
      </c>
      <c r="K125">
        <f ca="1">AVERAGE(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)</f>
        <v>-319270.8396045331</v>
      </c>
      <c r="L125">
        <f ca="1">CONFIDENCE( 0.05, STDEV(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), COUNT( INDIRECT("[reservoir.csv]reservoir!B"&amp;(MATCH("reservoir_"&amp;$K$1&amp;"_"&amp;C125&amp;"_"&amp;B125&amp;"_"&amp;D125&amp;"_"&amp;A125&amp;"*",[1]reservoir!$A$1:$A$1202,0)+1),TRUE):INDIRECT("[reservoir.csv]reservoir!XFD"&amp;(MATCH("reservoir_"&amp;$K$1&amp;"_"&amp;C125&amp;"_"&amp;B125&amp;"_"&amp;D125&amp;"_"&amp;A125&amp;"*",[1]reservoir!$A$1:$A$1202,0)+1),TRUE)  ) )</f>
        <v>21931.575086654746</v>
      </c>
      <c r="M125" t="e">
        <f ca="1">AVERAGE(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)</f>
        <v>#N/A</v>
      </c>
      <c r="N125" t="e">
        <f ca="1">CONFIDENCE( 0.05, STDEV(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), COUNT( INDIRECT("[reservoir.csv]reservoir!B"&amp;(MATCH("reservoir_"&amp;$M$1&amp;"_"&amp;C125&amp;"_"&amp;B125&amp;"_"&amp;D125&amp;"_"&amp;A125&amp;"*",[1]reservoir!$A$1:$A$1202,0)+1),TRUE):INDIRECT("[reservoir.csv]reservoir!XFD"&amp;(MATCH("reservoir_"&amp;$M$1&amp;"_"&amp;C125&amp;"_"&amp;B125&amp;"_"&amp;D125&amp;"_"&amp;A125&amp;"*",[1]reservoir!$A$1:$A$1202,0)+1),TRUE)  ) )</f>
        <v>#N/A</v>
      </c>
    </row>
    <row r="126" spans="1:14" x14ac:dyDescent="0.25">
      <c r="A126" t="s">
        <v>4</v>
      </c>
      <c r="B126">
        <v>5</v>
      </c>
      <c r="C126">
        <v>0.25</v>
      </c>
      <c r="D126">
        <v>5</v>
      </c>
      <c r="E126" t="e">
        <f ca="1">AVERAGE(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)</f>
        <v>#N/A</v>
      </c>
      <c r="F126" t="e">
        <f ca="1">CONFIDENCE( 0.05, STDEV(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), COUNT( INDIRECT("[reservoir.csv]reservoir!B"&amp;(MATCH("reservoir_"&amp;$E$1&amp;"_"&amp;C126&amp;"_"&amp;B126&amp;"_"&amp;D126&amp;"_"&amp;A126&amp;"*",[1]reservoir!$A$1:$A$1202,0)+1),TRUE):INDIRECT("[reservoir.csv]reservoir!XFD"&amp;(MATCH("reservoir_"&amp;$E$1&amp;"_"&amp;C126&amp;"_"&amp;B126&amp;"_"&amp;D126&amp;"_"&amp;A126&amp;"*",[1]reservoir!$A$1:$A$1202,0)+1),TRUE)  ) )</f>
        <v>#N/A</v>
      </c>
      <c r="G126">
        <f ca="1">AVERAGE(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)</f>
        <v>-173028.10904461652</v>
      </c>
      <c r="H126">
        <f ca="1">CONFIDENCE( 0.05, STDEV(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), COUNT( INDIRECT("[reservoir.csv]reservoir!B"&amp;(MATCH("reservoir_"&amp;$G$1&amp;"_"&amp;C126&amp;"_"&amp;B126&amp;"_"&amp;D126&amp;"_"&amp;A126&amp;"*",[1]reservoir!$A$1:$A$1202,0)+1),TRUE):INDIRECT("[reservoir.csv]reservoir!XFD"&amp;(MATCH("reservoir_"&amp;$G$1&amp;"_"&amp;C126&amp;"_"&amp;B126&amp;"_"&amp;D126&amp;"_"&amp;A126&amp;"*",[1]reservoir!$A$1:$A$1202,0)+1),TRUE)  ) )</f>
        <v>2417.4083556545088</v>
      </c>
      <c r="I126">
        <f ca="1">AVERAGE(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)</f>
        <v>-361806.71113403304</v>
      </c>
      <c r="J126">
        <f ca="1">CONFIDENCE( 0.05, STDEV(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), COUNT( INDIRECT("[reservoir.csv]reservoir!B"&amp;(MATCH("reservoir_"&amp;$I$1&amp;"_"&amp;C126&amp;"_"&amp;B126&amp;"_"&amp;D126&amp;"_"&amp;A126&amp;"*",[1]reservoir!$A$1:$A$1202,0)+1),TRUE):INDIRECT("[reservoir.csv]reservoir!XFD"&amp;(MATCH("reservoir_"&amp;$I$1&amp;"_"&amp;C126&amp;"_"&amp;B126&amp;"_"&amp;D126&amp;"_"&amp;A126&amp;"*",[1]reservoir!$A$1:$A$1202,0)+1),TRUE)  ) )</f>
        <v>27225.509558386144</v>
      </c>
      <c r="K126" t="e">
        <f ca="1">AVERAGE(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)</f>
        <v>#N/A</v>
      </c>
      <c r="L126" t="e">
        <f ca="1">CONFIDENCE( 0.05, STDEV(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), COUNT( INDIRECT("[reservoir.csv]reservoir!B"&amp;(MATCH("reservoir_"&amp;$K$1&amp;"_"&amp;C126&amp;"_"&amp;B126&amp;"_"&amp;D126&amp;"_"&amp;A126&amp;"*",[1]reservoir!$A$1:$A$1202,0)+1),TRUE):INDIRECT("[reservoir.csv]reservoir!XFD"&amp;(MATCH("reservoir_"&amp;$K$1&amp;"_"&amp;C126&amp;"_"&amp;B126&amp;"_"&amp;D126&amp;"_"&amp;A126&amp;"*",[1]reservoir!$A$1:$A$1202,0)+1),TRUE)  ) )</f>
        <v>#N/A</v>
      </c>
      <c r="M126" t="e">
        <f ca="1">AVERAGE(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)</f>
        <v>#N/A</v>
      </c>
      <c r="N126" t="e">
        <f ca="1">CONFIDENCE( 0.05, STDEV(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), COUNT( INDIRECT("[reservoir.csv]reservoir!B"&amp;(MATCH("reservoir_"&amp;$M$1&amp;"_"&amp;C126&amp;"_"&amp;B126&amp;"_"&amp;D126&amp;"_"&amp;A126&amp;"*",[1]reservoir!$A$1:$A$1202,0)+1),TRUE):INDIRECT("[reservoir.csv]reservoir!XFD"&amp;(MATCH("reservoir_"&amp;$M$1&amp;"_"&amp;C126&amp;"_"&amp;B126&amp;"_"&amp;D126&amp;"_"&amp;A126&amp;"*",[1]reservoir!$A$1:$A$1202,0)+1),TRUE)  ) )</f>
        <v>#N/A</v>
      </c>
    </row>
    <row r="127" spans="1:14" x14ac:dyDescent="0.25">
      <c r="A127" t="s">
        <v>4</v>
      </c>
      <c r="B127">
        <v>10</v>
      </c>
      <c r="C127">
        <v>0.25</v>
      </c>
      <c r="D127">
        <v>5</v>
      </c>
      <c r="E127" t="e">
        <f ca="1">AVERAGE(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)</f>
        <v>#N/A</v>
      </c>
      <c r="F127" t="e">
        <f ca="1">CONFIDENCE( 0.05, STDEV(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), COUNT( INDIRECT("[reservoir.csv]reservoir!B"&amp;(MATCH("reservoir_"&amp;$E$1&amp;"_"&amp;C127&amp;"_"&amp;B127&amp;"_"&amp;D127&amp;"_"&amp;A127&amp;"*",[1]reservoir!$A$1:$A$1202,0)+1),TRUE):INDIRECT("[reservoir.csv]reservoir!XFD"&amp;(MATCH("reservoir_"&amp;$E$1&amp;"_"&amp;C127&amp;"_"&amp;B127&amp;"_"&amp;D127&amp;"_"&amp;A127&amp;"*",[1]reservoir!$A$1:$A$1202,0)+1),TRUE)  ) )</f>
        <v>#N/A</v>
      </c>
      <c r="G127">
        <f ca="1">AVERAGE(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)</f>
        <v>-330860.22046573297</v>
      </c>
      <c r="H127">
        <f ca="1">CONFIDENCE( 0.05, STDEV(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), COUNT( INDIRECT("[reservoir.csv]reservoir!B"&amp;(MATCH("reservoir_"&amp;$G$1&amp;"_"&amp;C127&amp;"_"&amp;B127&amp;"_"&amp;D127&amp;"_"&amp;A127&amp;"*",[1]reservoir!$A$1:$A$1202,0)+1),TRUE):INDIRECT("[reservoir.csv]reservoir!XFD"&amp;(MATCH("reservoir_"&amp;$G$1&amp;"_"&amp;C127&amp;"_"&amp;B127&amp;"_"&amp;D127&amp;"_"&amp;A127&amp;"*",[1]reservoir!$A$1:$A$1202,0)+1),TRUE)  ) )</f>
        <v>30751.307870616416</v>
      </c>
      <c r="I127" t="e">
        <f ca="1">AVERAGE(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)</f>
        <v>#N/A</v>
      </c>
      <c r="J127" t="e">
        <f ca="1">CONFIDENCE( 0.05, STDEV(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), COUNT( INDIRECT("[reservoir.csv]reservoir!B"&amp;(MATCH("reservoir_"&amp;$I$1&amp;"_"&amp;C127&amp;"_"&amp;B127&amp;"_"&amp;D127&amp;"_"&amp;A127&amp;"*",[1]reservoir!$A$1:$A$1202,0)+1),TRUE):INDIRECT("[reservoir.csv]reservoir!XFD"&amp;(MATCH("reservoir_"&amp;$I$1&amp;"_"&amp;C127&amp;"_"&amp;B127&amp;"_"&amp;D127&amp;"_"&amp;A127&amp;"*",[1]reservoir!$A$1:$A$1202,0)+1),TRUE)  ) )</f>
        <v>#N/A</v>
      </c>
      <c r="K127" t="e">
        <f ca="1">AVERAGE(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)</f>
        <v>#N/A</v>
      </c>
      <c r="L127" t="e">
        <f ca="1">CONFIDENCE( 0.05, STDEV(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), COUNT( INDIRECT("[reservoir.csv]reservoir!B"&amp;(MATCH("reservoir_"&amp;$K$1&amp;"_"&amp;C127&amp;"_"&amp;B127&amp;"_"&amp;D127&amp;"_"&amp;A127&amp;"*",[1]reservoir!$A$1:$A$1202,0)+1),TRUE):INDIRECT("[reservoir.csv]reservoir!XFD"&amp;(MATCH("reservoir_"&amp;$K$1&amp;"_"&amp;C127&amp;"_"&amp;B127&amp;"_"&amp;D127&amp;"_"&amp;A127&amp;"*",[1]reservoir!$A$1:$A$1202,0)+1),TRUE)  ) )</f>
        <v>#N/A</v>
      </c>
      <c r="M127" t="e">
        <f ca="1">AVERAGE(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)</f>
        <v>#N/A</v>
      </c>
      <c r="N127" t="e">
        <f ca="1">CONFIDENCE( 0.05, STDEV(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), COUNT( INDIRECT("[reservoir.csv]reservoir!B"&amp;(MATCH("reservoir_"&amp;$M$1&amp;"_"&amp;C127&amp;"_"&amp;B127&amp;"_"&amp;D127&amp;"_"&amp;A127&amp;"*",[1]reservoir!$A$1:$A$1202,0)+1),TRUE):INDIRECT("[reservoir.csv]reservoir!XFD"&amp;(MATCH("reservoir_"&amp;$M$1&amp;"_"&amp;C127&amp;"_"&amp;B127&amp;"_"&amp;D127&amp;"_"&amp;A127&amp;"*",[1]reservoir!$A$1:$A$1202,0)+1),TRUE)  ) )</f>
        <v>#N/A</v>
      </c>
    </row>
    <row r="128" spans="1:14" x14ac:dyDescent="0.25">
      <c r="A128" t="s">
        <v>4</v>
      </c>
      <c r="B128">
        <v>2</v>
      </c>
      <c r="C128">
        <v>0.5</v>
      </c>
      <c r="D128">
        <v>5</v>
      </c>
      <c r="E128" t="e">
        <f ca="1">AVERAGE(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)</f>
        <v>#N/A</v>
      </c>
      <c r="F128" t="e">
        <f ca="1">CONFIDENCE( 0.05, STDEV(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), COUNT( INDIRECT("[reservoir.csv]reservoir!B"&amp;(MATCH("reservoir_"&amp;$E$1&amp;"_"&amp;C128&amp;"_"&amp;B128&amp;"_"&amp;D128&amp;"_"&amp;A128&amp;"*",[1]reservoir!$A$1:$A$1202,0)+1),TRUE):INDIRECT("[reservoir.csv]reservoir!XFD"&amp;(MATCH("reservoir_"&amp;$E$1&amp;"_"&amp;C128&amp;"_"&amp;B128&amp;"_"&amp;D128&amp;"_"&amp;A128&amp;"*",[1]reservoir!$A$1:$A$1202,0)+1),TRUE)  ) )</f>
        <v>#N/A</v>
      </c>
      <c r="G128">
        <f ca="1">AVERAGE(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)</f>
        <v>-154721.32635806667</v>
      </c>
      <c r="H128">
        <f ca="1">CONFIDENCE( 0.05, STDEV(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), COUNT( INDIRECT("[reservoir.csv]reservoir!B"&amp;(MATCH("reservoir_"&amp;$G$1&amp;"_"&amp;C128&amp;"_"&amp;B128&amp;"_"&amp;D128&amp;"_"&amp;A128&amp;"*",[1]reservoir!$A$1:$A$1202,0)+1),TRUE):INDIRECT("[reservoir.csv]reservoir!XFD"&amp;(MATCH("reservoir_"&amp;$G$1&amp;"_"&amp;C128&amp;"_"&amp;B128&amp;"_"&amp;D128&amp;"_"&amp;A128&amp;"*",[1]reservoir!$A$1:$A$1202,0)+1),TRUE)  ) )</f>
        <v>1085.5465843177531</v>
      </c>
      <c r="I128">
        <f ca="1">AVERAGE(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)</f>
        <v>-232299.34782523316</v>
      </c>
      <c r="J128">
        <f ca="1">CONFIDENCE( 0.05, STDEV(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), COUNT( INDIRECT("[reservoir.csv]reservoir!B"&amp;(MATCH("reservoir_"&amp;$I$1&amp;"_"&amp;C128&amp;"_"&amp;B128&amp;"_"&amp;D128&amp;"_"&amp;A128&amp;"*",[1]reservoir!$A$1:$A$1202,0)+1),TRUE):INDIRECT("[reservoir.csv]reservoir!XFD"&amp;(MATCH("reservoir_"&amp;$I$1&amp;"_"&amp;C128&amp;"_"&amp;B128&amp;"_"&amp;D128&amp;"_"&amp;A128&amp;"*",[1]reservoir!$A$1:$A$1202,0)+1),TRUE)  ) )</f>
        <v>1581.0771363359888</v>
      </c>
      <c r="K128">
        <f ca="1">AVERAGE(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)</f>
        <v>-305314.83855319978</v>
      </c>
      <c r="L128">
        <f ca="1">CONFIDENCE( 0.05, STDEV(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), COUNT( INDIRECT("[reservoir.csv]reservoir!B"&amp;(MATCH("reservoir_"&amp;$K$1&amp;"_"&amp;C128&amp;"_"&amp;B128&amp;"_"&amp;D128&amp;"_"&amp;A128&amp;"*",[1]reservoir!$A$1:$A$1202,0)+1),TRUE):INDIRECT("[reservoir.csv]reservoir!XFD"&amp;(MATCH("reservoir_"&amp;$K$1&amp;"_"&amp;C128&amp;"_"&amp;B128&amp;"_"&amp;D128&amp;"_"&amp;A128&amp;"*",[1]reservoir!$A$1:$A$1202,0)+1),TRUE)  ) )</f>
        <v>1481.5761569759484</v>
      </c>
      <c r="M128" t="e">
        <f ca="1">AVERAGE(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)</f>
        <v>#N/A</v>
      </c>
      <c r="N128" t="e">
        <f ca="1">CONFIDENCE( 0.05, STDEV(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), COUNT( INDIRECT("[reservoir.csv]reservoir!B"&amp;(MATCH("reservoir_"&amp;$M$1&amp;"_"&amp;C128&amp;"_"&amp;B128&amp;"_"&amp;D128&amp;"_"&amp;A128&amp;"*",[1]reservoir!$A$1:$A$1202,0)+1),TRUE):INDIRECT("[reservoir.csv]reservoir!XFD"&amp;(MATCH("reservoir_"&amp;$M$1&amp;"_"&amp;C128&amp;"_"&amp;B128&amp;"_"&amp;D128&amp;"_"&amp;A128&amp;"*",[1]reservoir!$A$1:$A$1202,0)+1),TRUE)  ) )</f>
        <v>#N/A</v>
      </c>
    </row>
    <row r="129" spans="1:14" x14ac:dyDescent="0.25">
      <c r="A129" t="s">
        <v>4</v>
      </c>
      <c r="B129">
        <v>5</v>
      </c>
      <c r="C129">
        <v>0.5</v>
      </c>
      <c r="D129">
        <v>5</v>
      </c>
      <c r="E129" t="e">
        <f ca="1">AVERAGE(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)</f>
        <v>#N/A</v>
      </c>
      <c r="F129" t="e">
        <f ca="1">CONFIDENCE( 0.05, STDEV(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), COUNT( INDIRECT("[reservoir.csv]reservoir!B"&amp;(MATCH("reservoir_"&amp;$E$1&amp;"_"&amp;C129&amp;"_"&amp;B129&amp;"_"&amp;D129&amp;"_"&amp;A129&amp;"*",[1]reservoir!$A$1:$A$1202,0)+1),TRUE):INDIRECT("[reservoir.csv]reservoir!XFD"&amp;(MATCH("reservoir_"&amp;$E$1&amp;"_"&amp;C129&amp;"_"&amp;B129&amp;"_"&amp;D129&amp;"_"&amp;A129&amp;"*",[1]reservoir!$A$1:$A$1202,0)+1),TRUE)  ) )</f>
        <v>#N/A</v>
      </c>
      <c r="G129">
        <f ca="1">AVERAGE(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)</f>
        <v>-174013.68153209984</v>
      </c>
      <c r="H129">
        <f ca="1">CONFIDENCE( 0.05, STDEV(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), COUNT( INDIRECT("[reservoir.csv]reservoir!B"&amp;(MATCH("reservoir_"&amp;$G$1&amp;"_"&amp;C129&amp;"_"&amp;B129&amp;"_"&amp;D129&amp;"_"&amp;A129&amp;"*",[1]reservoir!$A$1:$A$1202,0)+1),TRUE):INDIRECT("[reservoir.csv]reservoir!XFD"&amp;(MATCH("reservoir_"&amp;$G$1&amp;"_"&amp;C129&amp;"_"&amp;B129&amp;"_"&amp;D129&amp;"_"&amp;A129&amp;"*",[1]reservoir!$A$1:$A$1202,0)+1),TRUE)  ) )</f>
        <v>4197.2816335530888</v>
      </c>
      <c r="I129">
        <f ca="1">AVERAGE(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)</f>
        <v>-254656.97350683311</v>
      </c>
      <c r="J129">
        <f ca="1">CONFIDENCE( 0.05, STDEV(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), COUNT( INDIRECT("[reservoir.csv]reservoir!B"&amp;(MATCH("reservoir_"&amp;$I$1&amp;"_"&amp;C129&amp;"_"&amp;B129&amp;"_"&amp;D129&amp;"_"&amp;A129&amp;"*",[1]reservoir!$A$1:$A$1202,0)+1),TRUE):INDIRECT("[reservoir.csv]reservoir!XFD"&amp;(MATCH("reservoir_"&amp;$I$1&amp;"_"&amp;C129&amp;"_"&amp;B129&amp;"_"&amp;D129&amp;"_"&amp;A129&amp;"*",[1]reservoir!$A$1:$A$1202,0)+1),TRUE)  ) )</f>
        <v>3946.8852257942594</v>
      </c>
      <c r="K129">
        <f ca="1">AVERAGE(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)</f>
        <v>-405523.65799866611</v>
      </c>
      <c r="L129">
        <f ca="1">CONFIDENCE( 0.05, STDEV(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), COUNT( INDIRECT("[reservoir.csv]reservoir!B"&amp;(MATCH("reservoir_"&amp;$K$1&amp;"_"&amp;C129&amp;"_"&amp;B129&amp;"_"&amp;D129&amp;"_"&amp;A129&amp;"*",[1]reservoir!$A$1:$A$1202,0)+1),TRUE):INDIRECT("[reservoir.csv]reservoir!XFD"&amp;(MATCH("reservoir_"&amp;$K$1&amp;"_"&amp;C129&amp;"_"&amp;B129&amp;"_"&amp;D129&amp;"_"&amp;A129&amp;"*",[1]reservoir!$A$1:$A$1202,0)+1),TRUE)  ) )</f>
        <v>34736.967702988717</v>
      </c>
      <c r="M129" t="e">
        <f ca="1">AVERAGE(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)</f>
        <v>#N/A</v>
      </c>
      <c r="N129" t="e">
        <f ca="1">CONFIDENCE( 0.05, STDEV(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), COUNT( INDIRECT("[reservoir.csv]reservoir!B"&amp;(MATCH("reservoir_"&amp;$M$1&amp;"_"&amp;C129&amp;"_"&amp;B129&amp;"_"&amp;D129&amp;"_"&amp;A129&amp;"*",[1]reservoir!$A$1:$A$1202,0)+1),TRUE):INDIRECT("[reservoir.csv]reservoir!XFD"&amp;(MATCH("reservoir_"&amp;$M$1&amp;"_"&amp;C129&amp;"_"&amp;B129&amp;"_"&amp;D129&amp;"_"&amp;A129&amp;"*",[1]reservoir!$A$1:$A$1202,0)+1),TRUE)  ) )</f>
        <v>#N/A</v>
      </c>
    </row>
    <row r="130" spans="1:14" x14ac:dyDescent="0.25">
      <c r="A130" t="s">
        <v>4</v>
      </c>
      <c r="B130">
        <v>10</v>
      </c>
      <c r="C130">
        <v>0.5</v>
      </c>
      <c r="D130">
        <v>5</v>
      </c>
      <c r="E130" t="e">
        <f ca="1">AVERAGE(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)</f>
        <v>#N/A</v>
      </c>
      <c r="F130" t="e">
        <f ca="1">CONFIDENCE( 0.05, STDEV(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), COUNT( INDIRECT("[reservoir.csv]reservoir!B"&amp;(MATCH("reservoir_"&amp;$E$1&amp;"_"&amp;C130&amp;"_"&amp;B130&amp;"_"&amp;D130&amp;"_"&amp;A130&amp;"*",[1]reservoir!$A$1:$A$1202,0)+1),TRUE):INDIRECT("[reservoir.csv]reservoir!XFD"&amp;(MATCH("reservoir_"&amp;$E$1&amp;"_"&amp;C130&amp;"_"&amp;B130&amp;"_"&amp;D130&amp;"_"&amp;A130&amp;"*",[1]reservoir!$A$1:$A$1202,0)+1),TRUE)  ) )</f>
        <v>#N/A</v>
      </c>
      <c r="G130" t="e">
        <f ca="1">AVERAGE(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)</f>
        <v>#N/A</v>
      </c>
      <c r="H130" t="e">
        <f ca="1">CONFIDENCE( 0.05, STDEV(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), COUNT( INDIRECT("[reservoir.csv]reservoir!B"&amp;(MATCH("reservoir_"&amp;$G$1&amp;"_"&amp;C130&amp;"_"&amp;B130&amp;"_"&amp;D130&amp;"_"&amp;A130&amp;"*",[1]reservoir!$A$1:$A$1202,0)+1),TRUE):INDIRECT("[reservoir.csv]reservoir!XFD"&amp;(MATCH("reservoir_"&amp;$G$1&amp;"_"&amp;C130&amp;"_"&amp;B130&amp;"_"&amp;D130&amp;"_"&amp;A130&amp;"*",[1]reservoir!$A$1:$A$1202,0)+1),TRUE)  ) )</f>
        <v>#N/A</v>
      </c>
      <c r="I130" t="e">
        <f ca="1">AVERAGE(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)</f>
        <v>#N/A</v>
      </c>
      <c r="J130" t="e">
        <f ca="1">CONFIDENCE( 0.05, STDEV(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), COUNT( INDIRECT("[reservoir.csv]reservoir!B"&amp;(MATCH("reservoir_"&amp;$I$1&amp;"_"&amp;C130&amp;"_"&amp;B130&amp;"_"&amp;D130&amp;"_"&amp;A130&amp;"*",[1]reservoir!$A$1:$A$1202,0)+1),TRUE):INDIRECT("[reservoir.csv]reservoir!XFD"&amp;(MATCH("reservoir_"&amp;$I$1&amp;"_"&amp;C130&amp;"_"&amp;B130&amp;"_"&amp;D130&amp;"_"&amp;A130&amp;"*",[1]reservoir!$A$1:$A$1202,0)+1),TRUE)  ) )</f>
        <v>#N/A</v>
      </c>
      <c r="K130" t="e">
        <f ca="1">AVERAGE(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)</f>
        <v>#N/A</v>
      </c>
      <c r="L130" t="e">
        <f ca="1">CONFIDENCE( 0.05, STDEV(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), COUNT( INDIRECT("[reservoir.csv]reservoir!B"&amp;(MATCH("reservoir_"&amp;$K$1&amp;"_"&amp;C130&amp;"_"&amp;B130&amp;"_"&amp;D130&amp;"_"&amp;A130&amp;"*",[1]reservoir!$A$1:$A$1202,0)+1),TRUE):INDIRECT("[reservoir.csv]reservoir!XFD"&amp;(MATCH("reservoir_"&amp;$K$1&amp;"_"&amp;C130&amp;"_"&amp;B130&amp;"_"&amp;D130&amp;"_"&amp;A130&amp;"*",[1]reservoir!$A$1:$A$1202,0)+1),TRUE)  ) )</f>
        <v>#N/A</v>
      </c>
      <c r="M130" t="e">
        <f ca="1">AVERAGE(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)</f>
        <v>#N/A</v>
      </c>
      <c r="N130" t="e">
        <f ca="1">CONFIDENCE( 0.05, STDEV(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), COUNT( INDIRECT("[reservoir.csv]reservoir!B"&amp;(MATCH("reservoir_"&amp;$M$1&amp;"_"&amp;C130&amp;"_"&amp;B130&amp;"_"&amp;D130&amp;"_"&amp;A130&amp;"*",[1]reservoir!$A$1:$A$1202,0)+1),TRUE):INDIRECT("[reservoir.csv]reservoir!XFD"&amp;(MATCH("reservoir_"&amp;$M$1&amp;"_"&amp;C130&amp;"_"&amp;B130&amp;"_"&amp;D130&amp;"_"&amp;A130&amp;"*",[1]reservoir!$A$1:$A$1202,0)+1),TRUE)  ) )</f>
        <v>#N/A</v>
      </c>
    </row>
    <row r="131" spans="1:14" x14ac:dyDescent="0.25">
      <c r="A131" t="s">
        <v>4</v>
      </c>
      <c r="B131">
        <v>2</v>
      </c>
      <c r="C131">
        <v>1</v>
      </c>
      <c r="D131">
        <v>5</v>
      </c>
      <c r="E131" t="e">
        <f ca="1">AVERAGE(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)</f>
        <v>#N/A</v>
      </c>
      <c r="F131" t="e">
        <f ca="1">CONFIDENCE( 0.05, STDEV(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), COUNT( INDIRECT("[reservoir.csv]reservoir!B"&amp;(MATCH("reservoir_"&amp;$E$1&amp;"_"&amp;C131&amp;"_"&amp;B131&amp;"_"&amp;D131&amp;"_"&amp;A131&amp;"*",[1]reservoir!$A$1:$A$1202,0)+1),TRUE):INDIRECT("[reservoir.csv]reservoir!XFD"&amp;(MATCH("reservoir_"&amp;$E$1&amp;"_"&amp;C131&amp;"_"&amp;B131&amp;"_"&amp;D131&amp;"_"&amp;A131&amp;"*",[1]reservoir!$A$1:$A$1202,0)+1),TRUE)  ) )</f>
        <v>#N/A</v>
      </c>
      <c r="G131">
        <f ca="1">AVERAGE(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)</f>
        <v>-156118.92606416642</v>
      </c>
      <c r="H131">
        <f ca="1">CONFIDENCE( 0.05, STDEV(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), COUNT( INDIRECT("[reservoir.csv]reservoir!B"&amp;(MATCH("reservoir_"&amp;$G$1&amp;"_"&amp;C131&amp;"_"&amp;B131&amp;"_"&amp;D131&amp;"_"&amp;A131&amp;"*",[1]reservoir!$A$1:$A$1202,0)+1),TRUE):INDIRECT("[reservoir.csv]reservoir!XFD"&amp;(MATCH("reservoir_"&amp;$G$1&amp;"_"&amp;C131&amp;"_"&amp;B131&amp;"_"&amp;D131&amp;"_"&amp;A131&amp;"*",[1]reservoir!$A$1:$A$1202,0)+1),TRUE)  ) )</f>
        <v>1395.0541373882679</v>
      </c>
      <c r="I131">
        <f ca="1">AVERAGE(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)</f>
        <v>-232173.58360686651</v>
      </c>
      <c r="J131">
        <f ca="1">CONFIDENCE( 0.05, STDEV(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), COUNT( INDIRECT("[reservoir.csv]reservoir!B"&amp;(MATCH("reservoir_"&amp;$I$1&amp;"_"&amp;C131&amp;"_"&amp;B131&amp;"_"&amp;D131&amp;"_"&amp;A131&amp;"*",[1]reservoir!$A$1:$A$1202,0)+1),TRUE):INDIRECT("[reservoir.csv]reservoir!XFD"&amp;(MATCH("reservoir_"&amp;$I$1&amp;"_"&amp;C131&amp;"_"&amp;B131&amp;"_"&amp;D131&amp;"_"&amp;A131&amp;"*",[1]reservoir!$A$1:$A$1202,0)+1),TRUE)  ) )</f>
        <v>1678.3398914967461</v>
      </c>
      <c r="K131" t="e">
        <f ca="1">AVERAGE(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)</f>
        <v>#N/A</v>
      </c>
      <c r="L131" t="e">
        <f ca="1">CONFIDENCE( 0.05, STDEV(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), COUNT( INDIRECT("[reservoir.csv]reservoir!B"&amp;(MATCH("reservoir_"&amp;$K$1&amp;"_"&amp;C131&amp;"_"&amp;B131&amp;"_"&amp;D131&amp;"_"&amp;A131&amp;"*",[1]reservoir!$A$1:$A$1202,0)+1),TRUE):INDIRECT("[reservoir.csv]reservoir!XFD"&amp;(MATCH("reservoir_"&amp;$K$1&amp;"_"&amp;C131&amp;"_"&amp;B131&amp;"_"&amp;D131&amp;"_"&amp;A131&amp;"*",[1]reservoir!$A$1:$A$1202,0)+1),TRUE)  ) )</f>
        <v>#N/A</v>
      </c>
      <c r="M131">
        <f ca="1">AVERAGE(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)</f>
        <v>-385520.4935253333</v>
      </c>
      <c r="N131">
        <f ca="1">CONFIDENCE( 0.05, STDEV(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), COUNT( INDIRECT("[reservoir.csv]reservoir!B"&amp;(MATCH("reservoir_"&amp;$M$1&amp;"_"&amp;C131&amp;"_"&amp;B131&amp;"_"&amp;D131&amp;"_"&amp;A131&amp;"*",[1]reservoir!$A$1:$A$1202,0)+1),TRUE):INDIRECT("[reservoir.csv]reservoir!XFD"&amp;(MATCH("reservoir_"&amp;$M$1&amp;"_"&amp;C131&amp;"_"&amp;B131&amp;"_"&amp;D131&amp;"_"&amp;A131&amp;"*",[1]reservoir!$A$1:$A$1202,0)+1),TRUE)  ) )</f>
        <v>6491.5669504265343</v>
      </c>
    </row>
    <row r="132" spans="1:14" x14ac:dyDescent="0.25">
      <c r="A132" t="s">
        <v>4</v>
      </c>
      <c r="B132">
        <v>5</v>
      </c>
      <c r="C132">
        <v>1</v>
      </c>
      <c r="D132">
        <v>5</v>
      </c>
      <c r="E132" t="e">
        <f ca="1">AVERAGE(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)</f>
        <v>#N/A</v>
      </c>
      <c r="F132" t="e">
        <f ca="1">CONFIDENCE( 0.05, STDEV(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), COUNT( INDIRECT("[reservoir.csv]reservoir!B"&amp;(MATCH("reservoir_"&amp;$E$1&amp;"_"&amp;C132&amp;"_"&amp;B132&amp;"_"&amp;D132&amp;"_"&amp;A132&amp;"*",[1]reservoir!$A$1:$A$1202,0)+1),TRUE):INDIRECT("[reservoir.csv]reservoir!XFD"&amp;(MATCH("reservoir_"&amp;$E$1&amp;"_"&amp;C132&amp;"_"&amp;B132&amp;"_"&amp;D132&amp;"_"&amp;A132&amp;"*",[1]reservoir!$A$1:$A$1202,0)+1),TRUE)  ) )</f>
        <v>#N/A</v>
      </c>
      <c r="G132" t="e">
        <f ca="1">AVERAGE(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)</f>
        <v>#N/A</v>
      </c>
      <c r="H132" t="e">
        <f ca="1">CONFIDENCE( 0.05, STDEV(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), COUNT( INDIRECT("[reservoir.csv]reservoir!B"&amp;(MATCH("reservoir_"&amp;$G$1&amp;"_"&amp;C132&amp;"_"&amp;B132&amp;"_"&amp;D132&amp;"_"&amp;A132&amp;"*",[1]reservoir!$A$1:$A$1202,0)+1),TRUE):INDIRECT("[reservoir.csv]reservoir!XFD"&amp;(MATCH("reservoir_"&amp;$G$1&amp;"_"&amp;C132&amp;"_"&amp;B132&amp;"_"&amp;D132&amp;"_"&amp;A132&amp;"*",[1]reservoir!$A$1:$A$1202,0)+1),TRUE)  ) )</f>
        <v>#N/A</v>
      </c>
      <c r="I132">
        <f ca="1">AVERAGE(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)</f>
        <v>-263155.86540399987</v>
      </c>
      <c r="J132">
        <f ca="1">CONFIDENCE( 0.05, STDEV(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), COUNT( INDIRECT("[reservoir.csv]reservoir!B"&amp;(MATCH("reservoir_"&amp;$I$1&amp;"_"&amp;C132&amp;"_"&amp;B132&amp;"_"&amp;D132&amp;"_"&amp;A132&amp;"*",[1]reservoir!$A$1:$A$1202,0)+1),TRUE):INDIRECT("[reservoir.csv]reservoir!XFD"&amp;(MATCH("reservoir_"&amp;$I$1&amp;"_"&amp;C132&amp;"_"&amp;B132&amp;"_"&amp;D132&amp;"_"&amp;A132&amp;"*",[1]reservoir!$A$1:$A$1202,0)+1),TRUE)  ) )</f>
        <v>5827.0260144954918</v>
      </c>
      <c r="K132" t="e">
        <f ca="1">AVERAGE(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)</f>
        <v>#N/A</v>
      </c>
      <c r="L132" t="e">
        <f ca="1">CONFIDENCE( 0.05, STDEV(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), COUNT( INDIRECT("[reservoir.csv]reservoir!B"&amp;(MATCH("reservoir_"&amp;$K$1&amp;"_"&amp;C132&amp;"_"&amp;B132&amp;"_"&amp;D132&amp;"_"&amp;A132&amp;"*",[1]reservoir!$A$1:$A$1202,0)+1),TRUE):INDIRECT("[reservoir.csv]reservoir!XFD"&amp;(MATCH("reservoir_"&amp;$K$1&amp;"_"&amp;C132&amp;"_"&amp;B132&amp;"_"&amp;D132&amp;"_"&amp;A132&amp;"*",[1]reservoir!$A$1:$A$1202,0)+1),TRUE)  ) )</f>
        <v>#N/A</v>
      </c>
      <c r="M132" t="e">
        <f ca="1">AVERAGE(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)</f>
        <v>#N/A</v>
      </c>
      <c r="N132" t="e">
        <f ca="1">CONFIDENCE( 0.05, STDEV(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), COUNT( INDIRECT("[reservoir.csv]reservoir!B"&amp;(MATCH("reservoir_"&amp;$M$1&amp;"_"&amp;C132&amp;"_"&amp;B132&amp;"_"&amp;D132&amp;"_"&amp;A132&amp;"*",[1]reservoir!$A$1:$A$1202,0)+1),TRUE):INDIRECT("[reservoir.csv]reservoir!XFD"&amp;(MATCH("reservoir_"&amp;$M$1&amp;"_"&amp;C132&amp;"_"&amp;B132&amp;"_"&amp;D132&amp;"_"&amp;A132&amp;"*",[1]reservoir!$A$1:$A$1202,0)+1),TRUE)  ) )</f>
        <v>#N/A</v>
      </c>
    </row>
    <row r="133" spans="1:14" x14ac:dyDescent="0.25">
      <c r="A133" t="s">
        <v>4</v>
      </c>
      <c r="B133">
        <v>10</v>
      </c>
      <c r="C133">
        <v>1</v>
      </c>
      <c r="D133">
        <v>5</v>
      </c>
      <c r="E133" t="e">
        <f ca="1">AVERAGE(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)</f>
        <v>#N/A</v>
      </c>
      <c r="F133" t="e">
        <f ca="1">CONFIDENCE( 0.05, STDEV(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), COUNT( INDIRECT("[reservoir.csv]reservoir!B"&amp;(MATCH("reservoir_"&amp;$E$1&amp;"_"&amp;C133&amp;"_"&amp;B133&amp;"_"&amp;D133&amp;"_"&amp;A133&amp;"*",[1]reservoir!$A$1:$A$1202,0)+1),TRUE):INDIRECT("[reservoir.csv]reservoir!XFD"&amp;(MATCH("reservoir_"&amp;$E$1&amp;"_"&amp;C133&amp;"_"&amp;B133&amp;"_"&amp;D133&amp;"_"&amp;A133&amp;"*",[1]reservoir!$A$1:$A$1202,0)+1),TRUE)  ) )</f>
        <v>#N/A</v>
      </c>
      <c r="G133" t="e">
        <f ca="1">AVERAGE(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)</f>
        <v>#N/A</v>
      </c>
      <c r="H133" t="e">
        <f ca="1">CONFIDENCE( 0.05, STDEV(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), COUNT( INDIRECT("[reservoir.csv]reservoir!B"&amp;(MATCH("reservoir_"&amp;$G$1&amp;"_"&amp;C133&amp;"_"&amp;B133&amp;"_"&amp;D133&amp;"_"&amp;A133&amp;"*",[1]reservoir!$A$1:$A$1202,0)+1),TRUE):INDIRECT("[reservoir.csv]reservoir!XFD"&amp;(MATCH("reservoir_"&amp;$G$1&amp;"_"&amp;C133&amp;"_"&amp;B133&amp;"_"&amp;D133&amp;"_"&amp;A133&amp;"*",[1]reservoir!$A$1:$A$1202,0)+1),TRUE)  ) )</f>
        <v>#N/A</v>
      </c>
      <c r="I133" t="e">
        <f ca="1">AVERAGE(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)</f>
        <v>#N/A</v>
      </c>
      <c r="J133" t="e">
        <f ca="1">CONFIDENCE( 0.05, STDEV(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), COUNT( INDIRECT("[reservoir.csv]reservoir!B"&amp;(MATCH("reservoir_"&amp;$I$1&amp;"_"&amp;C133&amp;"_"&amp;B133&amp;"_"&amp;D133&amp;"_"&amp;A133&amp;"*",[1]reservoir!$A$1:$A$1202,0)+1),TRUE):INDIRECT("[reservoir.csv]reservoir!XFD"&amp;(MATCH("reservoir_"&amp;$I$1&amp;"_"&amp;C133&amp;"_"&amp;B133&amp;"_"&amp;D133&amp;"_"&amp;A133&amp;"*",[1]reservoir!$A$1:$A$1202,0)+1),TRUE)  ) )</f>
        <v>#N/A</v>
      </c>
      <c r="K133" t="e">
        <f ca="1">AVERAGE(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)</f>
        <v>#N/A</v>
      </c>
      <c r="L133" t="e">
        <f ca="1">CONFIDENCE( 0.05, STDEV(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), COUNT( INDIRECT("[reservoir.csv]reservoir!B"&amp;(MATCH("reservoir_"&amp;$K$1&amp;"_"&amp;C133&amp;"_"&amp;B133&amp;"_"&amp;D133&amp;"_"&amp;A133&amp;"*",[1]reservoir!$A$1:$A$1202,0)+1),TRUE):INDIRECT("[reservoir.csv]reservoir!XFD"&amp;(MATCH("reservoir_"&amp;$K$1&amp;"_"&amp;C133&amp;"_"&amp;B133&amp;"_"&amp;D133&amp;"_"&amp;A133&amp;"*",[1]reservoir!$A$1:$A$1202,0)+1),TRUE)  ) )</f>
        <v>#N/A</v>
      </c>
      <c r="M133" t="e">
        <f ca="1">AVERAGE(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)</f>
        <v>#N/A</v>
      </c>
      <c r="N133" t="e">
        <f ca="1">CONFIDENCE( 0.05, STDEV(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), COUNT( INDIRECT("[reservoir.csv]reservoir!B"&amp;(MATCH("reservoir_"&amp;$M$1&amp;"_"&amp;C133&amp;"_"&amp;B133&amp;"_"&amp;D133&amp;"_"&amp;A133&amp;"*",[1]reservoir!$A$1:$A$1202,0)+1),TRUE):INDIRECT("[reservoir.csv]reservoir!XFD"&amp;(MATCH("reservoir_"&amp;$M$1&amp;"_"&amp;C133&amp;"_"&amp;B133&amp;"_"&amp;D133&amp;"_"&amp;A133&amp;"*",[1]reservoir!$A$1:$A$1202,0)+1),TRUE)  ) )</f>
        <v>#N/A</v>
      </c>
    </row>
    <row r="134" spans="1:14" x14ac:dyDescent="0.25">
      <c r="A134" t="s">
        <v>4</v>
      </c>
      <c r="B134" s="8">
        <v>2</v>
      </c>
      <c r="C134" s="8">
        <v>2</v>
      </c>
      <c r="D134" s="8">
        <v>5</v>
      </c>
      <c r="E134" t="e">
        <f ca="1">AVERAGE(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)</f>
        <v>#N/A</v>
      </c>
      <c r="F134" t="e">
        <f ca="1">CONFIDENCE( 0.05, STDEV(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), COUNT( INDIRECT("[reservoir.csv]reservoir!B"&amp;(MATCH("reservoir_"&amp;$E$1&amp;"_"&amp;C134&amp;"_"&amp;B134&amp;"_"&amp;D134&amp;"_"&amp;A134&amp;"*",[1]reservoir!$A$1:$A$1202,0)+1),TRUE):INDIRECT("[reservoir.csv]reservoir!XFD"&amp;(MATCH("reservoir_"&amp;$E$1&amp;"_"&amp;C134&amp;"_"&amp;B134&amp;"_"&amp;D134&amp;"_"&amp;A134&amp;"*",[1]reservoir!$A$1:$A$1202,0)+1),TRUE)  ) )</f>
        <v>#N/A</v>
      </c>
      <c r="G134" t="e">
        <f ca="1">AVERAGE(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)</f>
        <v>#N/A</v>
      </c>
      <c r="H134" t="e">
        <f ca="1">CONFIDENCE( 0.05, STDEV(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), COUNT( INDIRECT("[reservoir.csv]reservoir!B"&amp;(MATCH("reservoir_"&amp;$G$1&amp;"_"&amp;C134&amp;"_"&amp;B134&amp;"_"&amp;D134&amp;"_"&amp;A134&amp;"*",[1]reservoir!$A$1:$A$1202,0)+1),TRUE):INDIRECT("[reservoir.csv]reservoir!XFD"&amp;(MATCH("reservoir_"&amp;$G$1&amp;"_"&amp;C134&amp;"_"&amp;B134&amp;"_"&amp;D134&amp;"_"&amp;A134&amp;"*",[1]reservoir!$A$1:$A$1202,0)+1),TRUE)  ) )</f>
        <v>#N/A</v>
      </c>
      <c r="I134">
        <f ca="1">AVERAGE(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)</f>
        <v>-231875.1708684332</v>
      </c>
      <c r="J134">
        <f ca="1">CONFIDENCE( 0.05, STDEV(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), COUNT( INDIRECT("[reservoir.csv]reservoir!B"&amp;(MATCH("reservoir_"&amp;$I$1&amp;"_"&amp;C134&amp;"_"&amp;B134&amp;"_"&amp;D134&amp;"_"&amp;A134&amp;"*",[1]reservoir!$A$1:$A$1202,0)+1),TRUE):INDIRECT("[reservoir.csv]reservoir!XFD"&amp;(MATCH("reservoir_"&amp;$I$1&amp;"_"&amp;C134&amp;"_"&amp;B134&amp;"_"&amp;D134&amp;"_"&amp;A134&amp;"*",[1]reservoir!$A$1:$A$1202,0)+1),TRUE)  ) )</f>
        <v>1679.315567733395</v>
      </c>
      <c r="K134" t="e">
        <f ca="1">AVERAGE(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)</f>
        <v>#N/A</v>
      </c>
      <c r="L134" t="e">
        <f ca="1">CONFIDENCE( 0.05, STDEV(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), COUNT( INDIRECT("[reservoir.csv]reservoir!B"&amp;(MATCH("reservoir_"&amp;$K$1&amp;"_"&amp;C134&amp;"_"&amp;B134&amp;"_"&amp;D134&amp;"_"&amp;A134&amp;"*",[1]reservoir!$A$1:$A$1202,0)+1),TRUE):INDIRECT("[reservoir.csv]reservoir!XFD"&amp;(MATCH("reservoir_"&amp;$K$1&amp;"_"&amp;C134&amp;"_"&amp;B134&amp;"_"&amp;D134&amp;"_"&amp;A134&amp;"*",[1]reservoir!$A$1:$A$1202,0)+1),TRUE)  ) )</f>
        <v>#N/A</v>
      </c>
      <c r="M134" t="e">
        <f ca="1">AVERAGE(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)</f>
        <v>#N/A</v>
      </c>
      <c r="N134" t="e">
        <f ca="1">CONFIDENCE( 0.05, STDEV(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), COUNT( INDIRECT("[reservoir.csv]reservoir!B"&amp;(MATCH("reservoir_"&amp;$M$1&amp;"_"&amp;C134&amp;"_"&amp;B134&amp;"_"&amp;D134&amp;"_"&amp;A134&amp;"*",[1]reservoir!$A$1:$A$1202,0)+1),TRUE):INDIRECT("[reservoir.csv]reservoir!XFD"&amp;(MATCH("reservoir_"&amp;$M$1&amp;"_"&amp;C134&amp;"_"&amp;B134&amp;"_"&amp;D134&amp;"_"&amp;A134&amp;"*",[1]reservoir!$A$1:$A$1202,0)+1),TRUE)  ) )</f>
        <v>#N/A</v>
      </c>
    </row>
    <row r="135" spans="1:14" x14ac:dyDescent="0.25">
      <c r="A135" t="s">
        <v>4</v>
      </c>
      <c r="B135" s="4">
        <v>5</v>
      </c>
      <c r="C135" s="4">
        <v>2</v>
      </c>
      <c r="D135" s="4">
        <v>5</v>
      </c>
      <c r="E135" t="e">
        <f ca="1">AVERAGE(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)</f>
        <v>#N/A</v>
      </c>
      <c r="F135" t="e">
        <f ca="1">CONFIDENCE( 0.05, STDEV(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), COUNT( INDIRECT("[reservoir.csv]reservoir!B"&amp;(MATCH("reservoir_"&amp;$E$1&amp;"_"&amp;C135&amp;"_"&amp;B135&amp;"_"&amp;D135&amp;"_"&amp;A135&amp;"*",[1]reservoir!$A$1:$A$1202,0)+1),TRUE):INDIRECT("[reservoir.csv]reservoir!XFD"&amp;(MATCH("reservoir_"&amp;$E$1&amp;"_"&amp;C135&amp;"_"&amp;B135&amp;"_"&amp;D135&amp;"_"&amp;A135&amp;"*",[1]reservoir!$A$1:$A$1202,0)+1),TRUE)  ) )</f>
        <v>#N/A</v>
      </c>
      <c r="G135" t="e">
        <f ca="1">AVERAGE(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)</f>
        <v>#N/A</v>
      </c>
      <c r="H135" t="e">
        <f ca="1">CONFIDENCE( 0.05, STDEV(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), COUNT( INDIRECT("[reservoir.csv]reservoir!B"&amp;(MATCH("reservoir_"&amp;$G$1&amp;"_"&amp;C135&amp;"_"&amp;B135&amp;"_"&amp;D135&amp;"_"&amp;A135&amp;"*",[1]reservoir!$A$1:$A$1202,0)+1),TRUE):INDIRECT("[reservoir.csv]reservoir!XFD"&amp;(MATCH("reservoir_"&amp;$G$1&amp;"_"&amp;C135&amp;"_"&amp;B135&amp;"_"&amp;D135&amp;"_"&amp;A135&amp;"*",[1]reservoir!$A$1:$A$1202,0)+1),TRUE)  ) )</f>
        <v>#N/A</v>
      </c>
      <c r="I135">
        <f ca="1">AVERAGE(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)</f>
        <v>-260734.40222013328</v>
      </c>
      <c r="J135">
        <f ca="1">CONFIDENCE( 0.05, STDEV(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), COUNT( INDIRECT("[reservoir.csv]reservoir!B"&amp;(MATCH("reservoir_"&amp;$I$1&amp;"_"&amp;C135&amp;"_"&amp;B135&amp;"_"&amp;D135&amp;"_"&amp;A135&amp;"*",[1]reservoir!$A$1:$A$1202,0)+1),TRUE):INDIRECT("[reservoir.csv]reservoir!XFD"&amp;(MATCH("reservoir_"&amp;$I$1&amp;"_"&amp;C135&amp;"_"&amp;B135&amp;"_"&amp;D135&amp;"_"&amp;A135&amp;"*",[1]reservoir!$A$1:$A$1202,0)+1),TRUE)  ) )</f>
        <v>4775.8070975943856</v>
      </c>
      <c r="K135" t="e">
        <f ca="1">AVERAGE(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)</f>
        <v>#N/A</v>
      </c>
      <c r="L135" t="e">
        <f ca="1">CONFIDENCE( 0.05, STDEV(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), COUNT( INDIRECT("[reservoir.csv]reservoir!B"&amp;(MATCH("reservoir_"&amp;$K$1&amp;"_"&amp;C135&amp;"_"&amp;B135&amp;"_"&amp;D135&amp;"_"&amp;A135&amp;"*",[1]reservoir!$A$1:$A$1202,0)+1),TRUE):INDIRECT("[reservoir.csv]reservoir!XFD"&amp;(MATCH("reservoir_"&amp;$K$1&amp;"_"&amp;C135&amp;"_"&amp;B135&amp;"_"&amp;D135&amp;"_"&amp;A135&amp;"*",[1]reservoir!$A$1:$A$1202,0)+1),TRUE)  ) )</f>
        <v>#N/A</v>
      </c>
      <c r="M135" t="e">
        <f ca="1">AVERAGE(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)</f>
        <v>#N/A</v>
      </c>
      <c r="N135" t="e">
        <f ca="1">CONFIDENCE( 0.05, STDEV(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), COUNT( INDIRECT("[reservoir.csv]reservoir!B"&amp;(MATCH("reservoir_"&amp;$M$1&amp;"_"&amp;C135&amp;"_"&amp;B135&amp;"_"&amp;D135&amp;"_"&amp;A135&amp;"*",[1]reservoir!$A$1:$A$1202,0)+1),TRUE):INDIRECT("[reservoir.csv]reservoir!XFD"&amp;(MATCH("reservoir_"&amp;$M$1&amp;"_"&amp;C135&amp;"_"&amp;B135&amp;"_"&amp;D135&amp;"_"&amp;A135&amp;"*",[1]reservoir!$A$1:$A$1202,0)+1),TRUE)  ) )</f>
        <v>#N/A</v>
      </c>
    </row>
    <row r="136" spans="1:14" x14ac:dyDescent="0.25">
      <c r="A136" t="s">
        <v>4</v>
      </c>
      <c r="B136" s="7">
        <v>10</v>
      </c>
      <c r="C136" s="7">
        <v>2</v>
      </c>
      <c r="D136" s="7">
        <v>5</v>
      </c>
      <c r="E136" t="e">
        <f ca="1">AVERAGE(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)</f>
        <v>#N/A</v>
      </c>
      <c r="F136" t="e">
        <f ca="1">CONFIDENCE( 0.05, STDEV(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), COUNT( INDIRECT("[reservoir.csv]reservoir!B"&amp;(MATCH("reservoir_"&amp;$E$1&amp;"_"&amp;C136&amp;"_"&amp;B136&amp;"_"&amp;D136&amp;"_"&amp;A136&amp;"*",[1]reservoir!$A$1:$A$1202,0)+1),TRUE):INDIRECT("[reservoir.csv]reservoir!XFD"&amp;(MATCH("reservoir_"&amp;$E$1&amp;"_"&amp;C136&amp;"_"&amp;B136&amp;"_"&amp;D136&amp;"_"&amp;A136&amp;"*",[1]reservoir!$A$1:$A$1202,0)+1),TRUE)  ) )</f>
        <v>#N/A</v>
      </c>
      <c r="G136" t="e">
        <f ca="1">AVERAGE(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)</f>
        <v>#N/A</v>
      </c>
      <c r="H136" t="e">
        <f ca="1">CONFIDENCE( 0.05, STDEV(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), COUNT( INDIRECT("[reservoir.csv]reservoir!B"&amp;(MATCH("reservoir_"&amp;$G$1&amp;"_"&amp;C136&amp;"_"&amp;B136&amp;"_"&amp;D136&amp;"_"&amp;A136&amp;"*",[1]reservoir!$A$1:$A$1202,0)+1),TRUE):INDIRECT("[reservoir.csv]reservoir!XFD"&amp;(MATCH("reservoir_"&amp;$G$1&amp;"_"&amp;C136&amp;"_"&amp;B136&amp;"_"&amp;D136&amp;"_"&amp;A136&amp;"*",[1]reservoir!$A$1:$A$1202,0)+1),TRUE)  ) )</f>
        <v>#N/A</v>
      </c>
      <c r="I136" t="e">
        <f ca="1">AVERAGE(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)</f>
        <v>#N/A</v>
      </c>
      <c r="J136" t="e">
        <f ca="1">CONFIDENCE( 0.05, STDEV(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), COUNT( INDIRECT("[reservoir.csv]reservoir!B"&amp;(MATCH("reservoir_"&amp;$I$1&amp;"_"&amp;C136&amp;"_"&amp;B136&amp;"_"&amp;D136&amp;"_"&amp;A136&amp;"*",[1]reservoir!$A$1:$A$1202,0)+1),TRUE):INDIRECT("[reservoir.csv]reservoir!XFD"&amp;(MATCH("reservoir_"&amp;$I$1&amp;"_"&amp;C136&amp;"_"&amp;B136&amp;"_"&amp;D136&amp;"_"&amp;A136&amp;"*",[1]reservoir!$A$1:$A$1202,0)+1),TRUE)  ) )</f>
        <v>#N/A</v>
      </c>
      <c r="K136" t="e">
        <f ca="1">AVERAGE(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)</f>
        <v>#N/A</v>
      </c>
      <c r="L136" t="e">
        <f ca="1">CONFIDENCE( 0.05, STDEV(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), COUNT( INDIRECT("[reservoir.csv]reservoir!B"&amp;(MATCH("reservoir_"&amp;$K$1&amp;"_"&amp;C136&amp;"_"&amp;B136&amp;"_"&amp;D136&amp;"_"&amp;A136&amp;"*",[1]reservoir!$A$1:$A$1202,0)+1),TRUE):INDIRECT("[reservoir.csv]reservoir!XFD"&amp;(MATCH("reservoir_"&amp;$K$1&amp;"_"&amp;C136&amp;"_"&amp;B136&amp;"_"&amp;D136&amp;"_"&amp;A136&amp;"*",[1]reservoir!$A$1:$A$1202,0)+1),TRUE)  ) )</f>
        <v>#N/A</v>
      </c>
      <c r="M136" t="e">
        <f ca="1">AVERAGE(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)</f>
        <v>#N/A</v>
      </c>
      <c r="N136" t="e">
        <f ca="1">CONFIDENCE( 0.05, STDEV(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), COUNT( INDIRECT("[reservoir.csv]reservoir!B"&amp;(MATCH("reservoir_"&amp;$M$1&amp;"_"&amp;C136&amp;"_"&amp;B136&amp;"_"&amp;D136&amp;"_"&amp;A136&amp;"*",[1]reservoir!$A$1:$A$1202,0)+1),TRUE):INDIRECT("[reservoir.csv]reservoir!XFD"&amp;(MATCH("reservoir_"&amp;$M$1&amp;"_"&amp;C136&amp;"_"&amp;B136&amp;"_"&amp;D136&amp;"_"&amp;A136&amp;"*",[1]reservoir!$A$1:$A$1202,0)+1),TRUE)  ) )</f>
        <v>#N/A</v>
      </c>
    </row>
    <row r="137" spans="1:14" x14ac:dyDescent="0.25">
      <c r="A137" t="s">
        <v>4</v>
      </c>
      <c r="B137">
        <v>2</v>
      </c>
      <c r="C137">
        <v>0.25</v>
      </c>
      <c r="D137">
        <v>10</v>
      </c>
      <c r="E137" t="e">
        <f ca="1">AVERAGE(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)</f>
        <v>#N/A</v>
      </c>
      <c r="F137" t="e">
        <f ca="1">CONFIDENCE( 0.05, STDEV(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), COUNT( INDIRECT("[reservoir.csv]reservoir!B"&amp;(MATCH("reservoir_"&amp;$E$1&amp;"_"&amp;C137&amp;"_"&amp;B137&amp;"_"&amp;D137&amp;"_"&amp;A137&amp;"*",[1]reservoir!$A$1:$A$1202,0)+1),TRUE):INDIRECT("[reservoir.csv]reservoir!XFD"&amp;(MATCH("reservoir_"&amp;$E$1&amp;"_"&amp;C137&amp;"_"&amp;B137&amp;"_"&amp;D137&amp;"_"&amp;A137&amp;"*",[1]reservoir!$A$1:$A$1202,0)+1),TRUE)  ) )</f>
        <v>#N/A</v>
      </c>
      <c r="G137">
        <f ca="1">AVERAGE(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)</f>
        <v>-155520.53932508323</v>
      </c>
      <c r="H137">
        <f ca="1">CONFIDENCE( 0.05, STDEV(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), COUNT( INDIRECT("[reservoir.csv]reservoir!B"&amp;(MATCH("reservoir_"&amp;$G$1&amp;"_"&amp;C137&amp;"_"&amp;B137&amp;"_"&amp;D137&amp;"_"&amp;A137&amp;"*",[1]reservoir!$A$1:$A$1202,0)+1),TRUE):INDIRECT("[reservoir.csv]reservoir!XFD"&amp;(MATCH("reservoir_"&amp;$G$1&amp;"_"&amp;C137&amp;"_"&amp;B137&amp;"_"&amp;D137&amp;"_"&amp;A137&amp;"*",[1]reservoir!$A$1:$A$1202,0)+1),TRUE)  ) )</f>
        <v>1040.0944327703673</v>
      </c>
      <c r="I137">
        <f ca="1">AVERAGE(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)</f>
        <v>-231879.28245706638</v>
      </c>
      <c r="J137">
        <f ca="1">CONFIDENCE( 0.05, STDEV(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), COUNT( INDIRECT("[reservoir.csv]reservoir!B"&amp;(MATCH("reservoir_"&amp;$I$1&amp;"_"&amp;C137&amp;"_"&amp;B137&amp;"_"&amp;D137&amp;"_"&amp;A137&amp;"*",[1]reservoir!$A$1:$A$1202,0)+1),TRUE):INDIRECT("[reservoir.csv]reservoir!XFD"&amp;(MATCH("reservoir_"&amp;$I$1&amp;"_"&amp;C137&amp;"_"&amp;B137&amp;"_"&amp;D137&amp;"_"&amp;A137&amp;"*",[1]reservoir!$A$1:$A$1202,0)+1),TRUE)  ) )</f>
        <v>1628.4691867882827</v>
      </c>
      <c r="K137">
        <f ca="1">AVERAGE(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)</f>
        <v>-313339.24903753313</v>
      </c>
      <c r="L137">
        <f ca="1">CONFIDENCE( 0.05, STDEV(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), COUNT( INDIRECT("[reservoir.csv]reservoir!B"&amp;(MATCH("reservoir_"&amp;$K$1&amp;"_"&amp;C137&amp;"_"&amp;B137&amp;"_"&amp;D137&amp;"_"&amp;A137&amp;"*",[1]reservoir!$A$1:$A$1202,0)+1),TRUE):INDIRECT("[reservoir.csv]reservoir!XFD"&amp;(MATCH("reservoir_"&amp;$K$1&amp;"_"&amp;C137&amp;"_"&amp;B137&amp;"_"&amp;D137&amp;"_"&amp;A137&amp;"*",[1]reservoir!$A$1:$A$1202,0)+1),TRUE)  ) )</f>
        <v>17405.435877625136</v>
      </c>
      <c r="M137" t="e">
        <f ca="1">AVERAGE(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)</f>
        <v>#N/A</v>
      </c>
      <c r="N137" t="e">
        <f ca="1">CONFIDENCE( 0.05, STDEV(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), COUNT( INDIRECT("[reservoir.csv]reservoir!B"&amp;(MATCH("reservoir_"&amp;$M$1&amp;"_"&amp;C137&amp;"_"&amp;B137&amp;"_"&amp;D137&amp;"_"&amp;A137&amp;"*",[1]reservoir!$A$1:$A$1202,0)+1),TRUE):INDIRECT("[reservoir.csv]reservoir!XFD"&amp;(MATCH("reservoir_"&amp;$M$1&amp;"_"&amp;C137&amp;"_"&amp;B137&amp;"_"&amp;D137&amp;"_"&amp;A137&amp;"*",[1]reservoir!$A$1:$A$1202,0)+1),TRUE)  ) )</f>
        <v>#N/A</v>
      </c>
    </row>
    <row r="138" spans="1:14" x14ac:dyDescent="0.25">
      <c r="A138" t="s">
        <v>4</v>
      </c>
      <c r="B138">
        <v>5</v>
      </c>
      <c r="C138">
        <v>0.25</v>
      </c>
      <c r="D138">
        <v>10</v>
      </c>
      <c r="E138" t="e">
        <f ca="1">AVERAGE(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)</f>
        <v>#N/A</v>
      </c>
      <c r="F138" t="e">
        <f ca="1">CONFIDENCE( 0.05, STDEV(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), COUNT( INDIRECT("[reservoir.csv]reservoir!B"&amp;(MATCH("reservoir_"&amp;$E$1&amp;"_"&amp;C138&amp;"_"&amp;B138&amp;"_"&amp;D138&amp;"_"&amp;A138&amp;"*",[1]reservoir!$A$1:$A$1202,0)+1),TRUE):INDIRECT("[reservoir.csv]reservoir!XFD"&amp;(MATCH("reservoir_"&amp;$E$1&amp;"_"&amp;C138&amp;"_"&amp;B138&amp;"_"&amp;D138&amp;"_"&amp;A138&amp;"*",[1]reservoir!$A$1:$A$1202,0)+1),TRUE)  ) )</f>
        <v>#N/A</v>
      </c>
      <c r="G138">
        <f ca="1">AVERAGE(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)</f>
        <v>-192150.02361796648</v>
      </c>
      <c r="H138">
        <f ca="1">CONFIDENCE( 0.05, STDEV(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), COUNT( INDIRECT("[reservoir.csv]reservoir!B"&amp;(MATCH("reservoir_"&amp;$G$1&amp;"_"&amp;C138&amp;"_"&amp;B138&amp;"_"&amp;D138&amp;"_"&amp;A138&amp;"*",[1]reservoir!$A$1:$A$1202,0)+1),TRUE):INDIRECT("[reservoir.csv]reservoir!XFD"&amp;(MATCH("reservoir_"&amp;$G$1&amp;"_"&amp;C138&amp;"_"&amp;B138&amp;"_"&amp;D138&amp;"_"&amp;A138&amp;"*",[1]reservoir!$A$1:$A$1202,0)+1),TRUE)  ) )</f>
        <v>11353.181699380384</v>
      </c>
      <c r="I138">
        <f ca="1">AVERAGE(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)</f>
        <v>-296939.6292328331</v>
      </c>
      <c r="J138">
        <f ca="1">CONFIDENCE( 0.05, STDEV(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), COUNT( INDIRECT("[reservoir.csv]reservoir!B"&amp;(MATCH("reservoir_"&amp;$I$1&amp;"_"&amp;C138&amp;"_"&amp;B138&amp;"_"&amp;D138&amp;"_"&amp;A138&amp;"*",[1]reservoir!$A$1:$A$1202,0)+1),TRUE):INDIRECT("[reservoir.csv]reservoir!XFD"&amp;(MATCH("reservoir_"&amp;$I$1&amp;"_"&amp;C138&amp;"_"&amp;B138&amp;"_"&amp;D138&amp;"_"&amp;A138&amp;"*",[1]reservoir!$A$1:$A$1202,0)+1),TRUE)  ) )</f>
        <v>23607.255902415243</v>
      </c>
      <c r="K138" t="e">
        <f ca="1">AVERAGE(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)</f>
        <v>#N/A</v>
      </c>
      <c r="L138" t="e">
        <f ca="1">CONFIDENCE( 0.05, STDEV(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), COUNT( INDIRECT("[reservoir.csv]reservoir!B"&amp;(MATCH("reservoir_"&amp;$K$1&amp;"_"&amp;C138&amp;"_"&amp;B138&amp;"_"&amp;D138&amp;"_"&amp;A138&amp;"*",[1]reservoir!$A$1:$A$1202,0)+1),TRUE):INDIRECT("[reservoir.csv]reservoir!XFD"&amp;(MATCH("reservoir_"&amp;$K$1&amp;"_"&amp;C138&amp;"_"&amp;B138&amp;"_"&amp;D138&amp;"_"&amp;A138&amp;"*",[1]reservoir!$A$1:$A$1202,0)+1),TRUE)  ) )</f>
        <v>#N/A</v>
      </c>
      <c r="M138" t="e">
        <f ca="1">AVERAGE(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)</f>
        <v>#N/A</v>
      </c>
      <c r="N138" t="e">
        <f ca="1">CONFIDENCE( 0.05, STDEV(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), COUNT( INDIRECT("[reservoir.csv]reservoir!B"&amp;(MATCH("reservoir_"&amp;$M$1&amp;"_"&amp;C138&amp;"_"&amp;B138&amp;"_"&amp;D138&amp;"_"&amp;A138&amp;"*",[1]reservoir!$A$1:$A$1202,0)+1),TRUE):INDIRECT("[reservoir.csv]reservoir!XFD"&amp;(MATCH("reservoir_"&amp;$M$1&amp;"_"&amp;C138&amp;"_"&amp;B138&amp;"_"&amp;D138&amp;"_"&amp;A138&amp;"*",[1]reservoir!$A$1:$A$1202,0)+1),TRUE)  ) )</f>
        <v>#N/A</v>
      </c>
    </row>
    <row r="139" spans="1:14" x14ac:dyDescent="0.25">
      <c r="A139" t="s">
        <v>4</v>
      </c>
      <c r="B139">
        <v>10</v>
      </c>
      <c r="C139">
        <v>0.25</v>
      </c>
      <c r="D139">
        <v>10</v>
      </c>
      <c r="E139" t="e">
        <f ca="1">AVERAGE(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)</f>
        <v>#N/A</v>
      </c>
      <c r="F139" t="e">
        <f ca="1">CONFIDENCE( 0.05, STDEV(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), COUNT( INDIRECT("[reservoir.csv]reservoir!B"&amp;(MATCH("reservoir_"&amp;$E$1&amp;"_"&amp;C139&amp;"_"&amp;B139&amp;"_"&amp;D139&amp;"_"&amp;A139&amp;"*",[1]reservoir!$A$1:$A$1202,0)+1),TRUE):INDIRECT("[reservoir.csv]reservoir!XFD"&amp;(MATCH("reservoir_"&amp;$E$1&amp;"_"&amp;C139&amp;"_"&amp;B139&amp;"_"&amp;D139&amp;"_"&amp;A139&amp;"*",[1]reservoir!$A$1:$A$1202,0)+1),TRUE)  ) )</f>
        <v>#N/A</v>
      </c>
      <c r="G139" t="e">
        <f ca="1">AVERAGE(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)</f>
        <v>#N/A</v>
      </c>
      <c r="H139" t="e">
        <f ca="1">CONFIDENCE( 0.05, STDEV(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), COUNT( INDIRECT("[reservoir.csv]reservoir!B"&amp;(MATCH("reservoir_"&amp;$G$1&amp;"_"&amp;C139&amp;"_"&amp;B139&amp;"_"&amp;D139&amp;"_"&amp;A139&amp;"*",[1]reservoir!$A$1:$A$1202,0)+1),TRUE):INDIRECT("[reservoir.csv]reservoir!XFD"&amp;(MATCH("reservoir_"&amp;$G$1&amp;"_"&amp;C139&amp;"_"&amp;B139&amp;"_"&amp;D139&amp;"_"&amp;A139&amp;"*",[1]reservoir!$A$1:$A$1202,0)+1),TRUE)  ) )</f>
        <v>#N/A</v>
      </c>
      <c r="I139" t="e">
        <f ca="1">AVERAGE(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)</f>
        <v>#N/A</v>
      </c>
      <c r="J139" t="e">
        <f ca="1">CONFIDENCE( 0.05, STDEV(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), COUNT( INDIRECT("[reservoir.csv]reservoir!B"&amp;(MATCH("reservoir_"&amp;$I$1&amp;"_"&amp;C139&amp;"_"&amp;B139&amp;"_"&amp;D139&amp;"_"&amp;A139&amp;"*",[1]reservoir!$A$1:$A$1202,0)+1),TRUE):INDIRECT("[reservoir.csv]reservoir!XFD"&amp;(MATCH("reservoir_"&amp;$I$1&amp;"_"&amp;C139&amp;"_"&amp;B139&amp;"_"&amp;D139&amp;"_"&amp;A139&amp;"*",[1]reservoir!$A$1:$A$1202,0)+1),TRUE)  ) )</f>
        <v>#N/A</v>
      </c>
      <c r="K139" t="e">
        <f ca="1">AVERAGE(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)</f>
        <v>#N/A</v>
      </c>
      <c r="L139" t="e">
        <f ca="1">CONFIDENCE( 0.05, STDEV(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), COUNT( INDIRECT("[reservoir.csv]reservoir!B"&amp;(MATCH("reservoir_"&amp;$K$1&amp;"_"&amp;C139&amp;"_"&amp;B139&amp;"_"&amp;D139&amp;"_"&amp;A139&amp;"*",[1]reservoir!$A$1:$A$1202,0)+1),TRUE):INDIRECT("[reservoir.csv]reservoir!XFD"&amp;(MATCH("reservoir_"&amp;$K$1&amp;"_"&amp;C139&amp;"_"&amp;B139&amp;"_"&amp;D139&amp;"_"&amp;A139&amp;"*",[1]reservoir!$A$1:$A$1202,0)+1),TRUE)  ) )</f>
        <v>#N/A</v>
      </c>
      <c r="M139" t="e">
        <f ca="1">AVERAGE(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)</f>
        <v>#N/A</v>
      </c>
      <c r="N139" t="e">
        <f ca="1">CONFIDENCE( 0.05, STDEV(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), COUNT( INDIRECT("[reservoir.csv]reservoir!B"&amp;(MATCH("reservoir_"&amp;$M$1&amp;"_"&amp;C139&amp;"_"&amp;B139&amp;"_"&amp;D139&amp;"_"&amp;A139&amp;"*",[1]reservoir!$A$1:$A$1202,0)+1),TRUE):INDIRECT("[reservoir.csv]reservoir!XFD"&amp;(MATCH("reservoir_"&amp;$M$1&amp;"_"&amp;C139&amp;"_"&amp;B139&amp;"_"&amp;D139&amp;"_"&amp;A139&amp;"*",[1]reservoir!$A$1:$A$1202,0)+1),TRUE)  ) )</f>
        <v>#N/A</v>
      </c>
    </row>
    <row r="140" spans="1:14" x14ac:dyDescent="0.25">
      <c r="A140" t="s">
        <v>4</v>
      </c>
      <c r="B140">
        <v>2</v>
      </c>
      <c r="C140">
        <v>0.5</v>
      </c>
      <c r="D140">
        <v>10</v>
      </c>
      <c r="E140" t="e">
        <f ca="1">AVERAGE(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)</f>
        <v>#N/A</v>
      </c>
      <c r="F140" t="e">
        <f ca="1">CONFIDENCE( 0.05, STDEV(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), COUNT( INDIRECT("[reservoir.csv]reservoir!B"&amp;(MATCH("reservoir_"&amp;$E$1&amp;"_"&amp;C140&amp;"_"&amp;B140&amp;"_"&amp;D140&amp;"_"&amp;A140&amp;"*",[1]reservoir!$A$1:$A$1202,0)+1),TRUE):INDIRECT("[reservoir.csv]reservoir!XFD"&amp;(MATCH("reservoir_"&amp;$E$1&amp;"_"&amp;C140&amp;"_"&amp;B140&amp;"_"&amp;D140&amp;"_"&amp;A140&amp;"*",[1]reservoir!$A$1:$A$1202,0)+1),TRUE)  ) )</f>
        <v>#N/A</v>
      </c>
      <c r="G140">
        <f ca="1">AVERAGE(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)</f>
        <v>-155327.89006226652</v>
      </c>
      <c r="H140">
        <f ca="1">CONFIDENCE( 0.05, STDEV(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), COUNT( INDIRECT("[reservoir.csv]reservoir!B"&amp;(MATCH("reservoir_"&amp;$G$1&amp;"_"&amp;C140&amp;"_"&amp;B140&amp;"_"&amp;D140&amp;"_"&amp;A140&amp;"*",[1]reservoir!$A$1:$A$1202,0)+1),TRUE):INDIRECT("[reservoir.csv]reservoir!XFD"&amp;(MATCH("reservoir_"&amp;$G$1&amp;"_"&amp;C140&amp;"_"&amp;B140&amp;"_"&amp;D140&amp;"_"&amp;A140&amp;"*",[1]reservoir!$A$1:$A$1202,0)+1),TRUE)  ) )</f>
        <v>1544.6049178195237</v>
      </c>
      <c r="I140">
        <f ca="1">AVERAGE(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)</f>
        <v>-231107.5087570998</v>
      </c>
      <c r="J140">
        <f ca="1">CONFIDENCE( 0.05, STDEV(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), COUNT( INDIRECT("[reservoir.csv]reservoir!B"&amp;(MATCH("reservoir_"&amp;$I$1&amp;"_"&amp;C140&amp;"_"&amp;B140&amp;"_"&amp;D140&amp;"_"&amp;A140&amp;"*",[1]reservoir!$A$1:$A$1202,0)+1),TRUE):INDIRECT("[reservoir.csv]reservoir!XFD"&amp;(MATCH("reservoir_"&amp;$I$1&amp;"_"&amp;C140&amp;"_"&amp;B140&amp;"_"&amp;D140&amp;"_"&amp;A140&amp;"*",[1]reservoir!$A$1:$A$1202,0)+1),TRUE)  ) )</f>
        <v>1551.4989419693959</v>
      </c>
      <c r="K140">
        <f ca="1">AVERAGE(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)</f>
        <v>-304924.71780873288</v>
      </c>
      <c r="L140">
        <f ca="1">CONFIDENCE( 0.05, STDEV(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), COUNT( INDIRECT("[reservoir.csv]reservoir!B"&amp;(MATCH("reservoir_"&amp;$K$1&amp;"_"&amp;C140&amp;"_"&amp;B140&amp;"_"&amp;D140&amp;"_"&amp;A140&amp;"*",[1]reservoir!$A$1:$A$1202,0)+1),TRUE):INDIRECT("[reservoir.csv]reservoir!XFD"&amp;(MATCH("reservoir_"&amp;$K$1&amp;"_"&amp;C140&amp;"_"&amp;B140&amp;"_"&amp;D140&amp;"_"&amp;A140&amp;"*",[1]reservoir!$A$1:$A$1202,0)+1),TRUE)  ) )</f>
        <v>1450.4726333482045</v>
      </c>
      <c r="M140" t="e">
        <f ca="1">AVERAGE(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)</f>
        <v>#N/A</v>
      </c>
      <c r="N140" t="e">
        <f ca="1">CONFIDENCE( 0.05, STDEV(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), COUNT( INDIRECT("[reservoir.csv]reservoir!B"&amp;(MATCH("reservoir_"&amp;$M$1&amp;"_"&amp;C140&amp;"_"&amp;B140&amp;"_"&amp;D140&amp;"_"&amp;A140&amp;"*",[1]reservoir!$A$1:$A$1202,0)+1),TRUE):INDIRECT("[reservoir.csv]reservoir!XFD"&amp;(MATCH("reservoir_"&amp;$M$1&amp;"_"&amp;C140&amp;"_"&amp;B140&amp;"_"&amp;D140&amp;"_"&amp;A140&amp;"*",[1]reservoir!$A$1:$A$1202,0)+1),TRUE)  ) )</f>
        <v>#N/A</v>
      </c>
    </row>
    <row r="141" spans="1:14" x14ac:dyDescent="0.25">
      <c r="A141" t="s">
        <v>4</v>
      </c>
      <c r="B141">
        <v>5</v>
      </c>
      <c r="C141">
        <v>0.5</v>
      </c>
      <c r="D141">
        <v>10</v>
      </c>
      <c r="E141" t="e">
        <f ca="1">AVERAGE(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)</f>
        <v>#N/A</v>
      </c>
      <c r="F141" t="e">
        <f ca="1">CONFIDENCE( 0.05, STDEV(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), COUNT( INDIRECT("[reservoir.csv]reservoir!B"&amp;(MATCH("reservoir_"&amp;$E$1&amp;"_"&amp;C141&amp;"_"&amp;B141&amp;"_"&amp;D141&amp;"_"&amp;A141&amp;"*",[1]reservoir!$A$1:$A$1202,0)+1),TRUE):INDIRECT("[reservoir.csv]reservoir!XFD"&amp;(MATCH("reservoir_"&amp;$E$1&amp;"_"&amp;C141&amp;"_"&amp;B141&amp;"_"&amp;D141&amp;"_"&amp;A141&amp;"*",[1]reservoir!$A$1:$A$1202,0)+1),TRUE)  ) )</f>
        <v>#N/A</v>
      </c>
      <c r="G141">
        <f ca="1">AVERAGE(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)</f>
        <v>-173225.04977359984</v>
      </c>
      <c r="H141">
        <f ca="1">CONFIDENCE( 0.05, STDEV(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), COUNT( INDIRECT("[reservoir.csv]reservoir!B"&amp;(MATCH("reservoir_"&amp;$G$1&amp;"_"&amp;C141&amp;"_"&amp;B141&amp;"_"&amp;D141&amp;"_"&amp;A141&amp;"*",[1]reservoir!$A$1:$A$1202,0)+1),TRUE):INDIRECT("[reservoir.csv]reservoir!XFD"&amp;(MATCH("reservoir_"&amp;$G$1&amp;"_"&amp;C141&amp;"_"&amp;B141&amp;"_"&amp;D141&amp;"_"&amp;A141&amp;"*",[1]reservoir!$A$1:$A$1202,0)+1),TRUE)  ) )</f>
        <v>4013.4774223902386</v>
      </c>
      <c r="I141">
        <f ca="1">AVERAGE(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)</f>
        <v>-260442.98820466641</v>
      </c>
      <c r="J141">
        <f ca="1">CONFIDENCE( 0.05, STDEV(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), COUNT( INDIRECT("[reservoir.csv]reservoir!B"&amp;(MATCH("reservoir_"&amp;$I$1&amp;"_"&amp;C141&amp;"_"&amp;B141&amp;"_"&amp;D141&amp;"_"&amp;A141&amp;"*",[1]reservoir!$A$1:$A$1202,0)+1),TRUE):INDIRECT("[reservoir.csv]reservoir!XFD"&amp;(MATCH("reservoir_"&amp;$I$1&amp;"_"&amp;C141&amp;"_"&amp;B141&amp;"_"&amp;D141&amp;"_"&amp;A141&amp;"*",[1]reservoir!$A$1:$A$1202,0)+1),TRUE)  ) )</f>
        <v>6664.1375034758867</v>
      </c>
      <c r="K141" t="e">
        <f ca="1">AVERAGE(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)</f>
        <v>#N/A</v>
      </c>
      <c r="L141" t="e">
        <f ca="1">CONFIDENCE( 0.05, STDEV(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), COUNT( INDIRECT("[reservoir.csv]reservoir!B"&amp;(MATCH("reservoir_"&amp;$K$1&amp;"_"&amp;C141&amp;"_"&amp;B141&amp;"_"&amp;D141&amp;"_"&amp;A141&amp;"*",[1]reservoir!$A$1:$A$1202,0)+1),TRUE):INDIRECT("[reservoir.csv]reservoir!XFD"&amp;(MATCH("reservoir_"&amp;$K$1&amp;"_"&amp;C141&amp;"_"&amp;B141&amp;"_"&amp;D141&amp;"_"&amp;A141&amp;"*",[1]reservoir!$A$1:$A$1202,0)+1),TRUE)  ) )</f>
        <v>#N/A</v>
      </c>
      <c r="M141" t="e">
        <f ca="1">AVERAGE(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)</f>
        <v>#N/A</v>
      </c>
      <c r="N141" t="e">
        <f ca="1">CONFIDENCE( 0.05, STDEV(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), COUNT( INDIRECT("[reservoir.csv]reservoir!B"&amp;(MATCH("reservoir_"&amp;$M$1&amp;"_"&amp;C141&amp;"_"&amp;B141&amp;"_"&amp;D141&amp;"_"&amp;A141&amp;"*",[1]reservoir!$A$1:$A$1202,0)+1),TRUE):INDIRECT("[reservoir.csv]reservoir!XFD"&amp;(MATCH("reservoir_"&amp;$M$1&amp;"_"&amp;C141&amp;"_"&amp;B141&amp;"_"&amp;D141&amp;"_"&amp;A141&amp;"*",[1]reservoir!$A$1:$A$1202,0)+1),TRUE)  ) )</f>
        <v>#N/A</v>
      </c>
    </row>
    <row r="142" spans="1:14" x14ac:dyDescent="0.25">
      <c r="A142" t="s">
        <v>4</v>
      </c>
      <c r="B142">
        <v>10</v>
      </c>
      <c r="C142">
        <v>0.5</v>
      </c>
      <c r="D142">
        <v>10</v>
      </c>
      <c r="E142" t="e">
        <f ca="1">AVERAGE(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)</f>
        <v>#N/A</v>
      </c>
      <c r="F142" t="e">
        <f ca="1">CONFIDENCE( 0.05, STDEV(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), COUNT( INDIRECT("[reservoir.csv]reservoir!B"&amp;(MATCH("reservoir_"&amp;$E$1&amp;"_"&amp;C142&amp;"_"&amp;B142&amp;"_"&amp;D142&amp;"_"&amp;A142&amp;"*",[1]reservoir!$A$1:$A$1202,0)+1),TRUE):INDIRECT("[reservoir.csv]reservoir!XFD"&amp;(MATCH("reservoir_"&amp;$E$1&amp;"_"&amp;C142&amp;"_"&amp;B142&amp;"_"&amp;D142&amp;"_"&amp;A142&amp;"*",[1]reservoir!$A$1:$A$1202,0)+1),TRUE)  ) )</f>
        <v>#N/A</v>
      </c>
      <c r="G142" t="e">
        <f ca="1">AVERAGE(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)</f>
        <v>#N/A</v>
      </c>
      <c r="H142" t="e">
        <f ca="1">CONFIDENCE( 0.05, STDEV(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), COUNT( INDIRECT("[reservoir.csv]reservoir!B"&amp;(MATCH("reservoir_"&amp;$G$1&amp;"_"&amp;C142&amp;"_"&amp;B142&amp;"_"&amp;D142&amp;"_"&amp;A142&amp;"*",[1]reservoir!$A$1:$A$1202,0)+1),TRUE):INDIRECT("[reservoir.csv]reservoir!XFD"&amp;(MATCH("reservoir_"&amp;$G$1&amp;"_"&amp;C142&amp;"_"&amp;B142&amp;"_"&amp;D142&amp;"_"&amp;A142&amp;"*",[1]reservoir!$A$1:$A$1202,0)+1),TRUE)  ) )</f>
        <v>#N/A</v>
      </c>
      <c r="I142" t="e">
        <f ca="1">AVERAGE(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)</f>
        <v>#N/A</v>
      </c>
      <c r="J142" t="e">
        <f ca="1">CONFIDENCE( 0.05, STDEV(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), COUNT( INDIRECT("[reservoir.csv]reservoir!B"&amp;(MATCH("reservoir_"&amp;$I$1&amp;"_"&amp;C142&amp;"_"&amp;B142&amp;"_"&amp;D142&amp;"_"&amp;A142&amp;"*",[1]reservoir!$A$1:$A$1202,0)+1),TRUE):INDIRECT("[reservoir.csv]reservoir!XFD"&amp;(MATCH("reservoir_"&amp;$I$1&amp;"_"&amp;C142&amp;"_"&amp;B142&amp;"_"&amp;D142&amp;"_"&amp;A142&amp;"*",[1]reservoir!$A$1:$A$1202,0)+1),TRUE)  ) )</f>
        <v>#N/A</v>
      </c>
      <c r="K142" t="e">
        <f ca="1">AVERAGE(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)</f>
        <v>#N/A</v>
      </c>
      <c r="L142" t="e">
        <f ca="1">CONFIDENCE( 0.05, STDEV(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), COUNT( INDIRECT("[reservoir.csv]reservoir!B"&amp;(MATCH("reservoir_"&amp;$K$1&amp;"_"&amp;C142&amp;"_"&amp;B142&amp;"_"&amp;D142&amp;"_"&amp;A142&amp;"*",[1]reservoir!$A$1:$A$1202,0)+1),TRUE):INDIRECT("[reservoir.csv]reservoir!XFD"&amp;(MATCH("reservoir_"&amp;$K$1&amp;"_"&amp;C142&amp;"_"&amp;B142&amp;"_"&amp;D142&amp;"_"&amp;A142&amp;"*",[1]reservoir!$A$1:$A$1202,0)+1),TRUE)  ) )</f>
        <v>#N/A</v>
      </c>
      <c r="M142" t="e">
        <f ca="1">AVERAGE(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)</f>
        <v>#N/A</v>
      </c>
      <c r="N142" t="e">
        <f ca="1">CONFIDENCE( 0.05, STDEV(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), COUNT( INDIRECT("[reservoir.csv]reservoir!B"&amp;(MATCH("reservoir_"&amp;$M$1&amp;"_"&amp;C142&amp;"_"&amp;B142&amp;"_"&amp;D142&amp;"_"&amp;A142&amp;"*",[1]reservoir!$A$1:$A$1202,0)+1),TRUE):INDIRECT("[reservoir.csv]reservoir!XFD"&amp;(MATCH("reservoir_"&amp;$M$1&amp;"_"&amp;C142&amp;"_"&amp;B142&amp;"_"&amp;D142&amp;"_"&amp;A142&amp;"*",[1]reservoir!$A$1:$A$1202,0)+1),TRUE)  ) )</f>
        <v>#N/A</v>
      </c>
    </row>
    <row r="143" spans="1:14" x14ac:dyDescent="0.25">
      <c r="A143" t="s">
        <v>4</v>
      </c>
      <c r="B143">
        <v>2</v>
      </c>
      <c r="C143">
        <v>1</v>
      </c>
      <c r="D143">
        <v>10</v>
      </c>
      <c r="E143" t="e">
        <f ca="1">AVERAGE(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)</f>
        <v>#N/A</v>
      </c>
      <c r="F143" t="e">
        <f ca="1">CONFIDENCE( 0.05, STDEV(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), COUNT( INDIRECT("[reservoir.csv]reservoir!B"&amp;(MATCH("reservoir_"&amp;$E$1&amp;"_"&amp;C143&amp;"_"&amp;B143&amp;"_"&amp;D143&amp;"_"&amp;A143&amp;"*",[1]reservoir!$A$1:$A$1202,0)+1),TRUE):INDIRECT("[reservoir.csv]reservoir!XFD"&amp;(MATCH("reservoir_"&amp;$E$1&amp;"_"&amp;C143&amp;"_"&amp;B143&amp;"_"&amp;D143&amp;"_"&amp;A143&amp;"*",[1]reservoir!$A$1:$A$1202,0)+1),TRUE)  ) )</f>
        <v>#N/A</v>
      </c>
      <c r="G143">
        <f ca="1">AVERAGE(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)</f>
        <v>-154479.67325916651</v>
      </c>
      <c r="H143">
        <f ca="1">CONFIDENCE( 0.05, STDEV(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), COUNT( INDIRECT("[reservoir.csv]reservoir!B"&amp;(MATCH("reservoir_"&amp;$G$1&amp;"_"&amp;C143&amp;"_"&amp;B143&amp;"_"&amp;D143&amp;"_"&amp;A143&amp;"*",[1]reservoir!$A$1:$A$1202,0)+1),TRUE):INDIRECT("[reservoir.csv]reservoir!XFD"&amp;(MATCH("reservoir_"&amp;$G$1&amp;"_"&amp;C143&amp;"_"&amp;B143&amp;"_"&amp;D143&amp;"_"&amp;A143&amp;"*",[1]reservoir!$A$1:$A$1202,0)+1),TRUE)  ) )</f>
        <v>1011.4446417536426</v>
      </c>
      <c r="I143">
        <f ca="1">AVERAGE(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)</f>
        <v>-232425.92453119979</v>
      </c>
      <c r="J143">
        <f ca="1">CONFIDENCE( 0.05, STDEV(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), COUNT( INDIRECT("[reservoir.csv]reservoir!B"&amp;(MATCH("reservoir_"&amp;$I$1&amp;"_"&amp;C143&amp;"_"&amp;B143&amp;"_"&amp;D143&amp;"_"&amp;A143&amp;"*",[1]reservoir!$A$1:$A$1202,0)+1),TRUE):INDIRECT("[reservoir.csv]reservoir!XFD"&amp;(MATCH("reservoir_"&amp;$I$1&amp;"_"&amp;C143&amp;"_"&amp;B143&amp;"_"&amp;D143&amp;"_"&amp;A143&amp;"*",[1]reservoir!$A$1:$A$1202,0)+1),TRUE)  ) )</f>
        <v>1657.8964596477022</v>
      </c>
      <c r="K143">
        <f ca="1">AVERAGE(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)</f>
        <v>-305319.88570649998</v>
      </c>
      <c r="L143">
        <f ca="1">CONFIDENCE( 0.05, STDEV(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), COUNT( INDIRECT("[reservoir.csv]reservoir!B"&amp;(MATCH("reservoir_"&amp;$K$1&amp;"_"&amp;C143&amp;"_"&amp;B143&amp;"_"&amp;D143&amp;"_"&amp;A143&amp;"*",[1]reservoir!$A$1:$A$1202,0)+1),TRUE):INDIRECT("[reservoir.csv]reservoir!XFD"&amp;(MATCH("reservoir_"&amp;$K$1&amp;"_"&amp;C143&amp;"_"&amp;B143&amp;"_"&amp;D143&amp;"_"&amp;A143&amp;"*",[1]reservoir!$A$1:$A$1202,0)+1),TRUE)  ) )</f>
        <v>1378.5541839664716</v>
      </c>
      <c r="M143" t="e">
        <f ca="1">AVERAGE(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)</f>
        <v>#N/A</v>
      </c>
      <c r="N143" t="e">
        <f ca="1">CONFIDENCE( 0.05, STDEV(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), COUNT( INDIRECT("[reservoir.csv]reservoir!B"&amp;(MATCH("reservoir_"&amp;$M$1&amp;"_"&amp;C143&amp;"_"&amp;B143&amp;"_"&amp;D143&amp;"_"&amp;A143&amp;"*",[1]reservoir!$A$1:$A$1202,0)+1),TRUE):INDIRECT("[reservoir.csv]reservoir!XFD"&amp;(MATCH("reservoir_"&amp;$M$1&amp;"_"&amp;C143&amp;"_"&amp;B143&amp;"_"&amp;D143&amp;"_"&amp;A143&amp;"*",[1]reservoir!$A$1:$A$1202,0)+1),TRUE)  ) )</f>
        <v>#N/A</v>
      </c>
    </row>
    <row r="144" spans="1:14" x14ac:dyDescent="0.25">
      <c r="A144" t="s">
        <v>4</v>
      </c>
      <c r="B144">
        <v>5</v>
      </c>
      <c r="C144">
        <v>1</v>
      </c>
      <c r="D144">
        <v>10</v>
      </c>
      <c r="E144" t="e">
        <f ca="1">AVERAGE(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)</f>
        <v>#N/A</v>
      </c>
      <c r="F144" t="e">
        <f ca="1">CONFIDENCE( 0.05, STDEV(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), COUNT( INDIRECT("[reservoir.csv]reservoir!B"&amp;(MATCH("reservoir_"&amp;$E$1&amp;"_"&amp;C144&amp;"_"&amp;B144&amp;"_"&amp;D144&amp;"_"&amp;A144&amp;"*",[1]reservoir!$A$1:$A$1202,0)+1),TRUE):INDIRECT("[reservoir.csv]reservoir!XFD"&amp;(MATCH("reservoir_"&amp;$E$1&amp;"_"&amp;C144&amp;"_"&amp;B144&amp;"_"&amp;D144&amp;"_"&amp;A144&amp;"*",[1]reservoir!$A$1:$A$1202,0)+1),TRUE)  ) )</f>
        <v>#N/A</v>
      </c>
      <c r="G144">
        <f ca="1">AVERAGE(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)</f>
        <v>-176863.02179986643</v>
      </c>
      <c r="H144">
        <f ca="1">CONFIDENCE( 0.05, STDEV(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), COUNT( INDIRECT("[reservoir.csv]reservoir!B"&amp;(MATCH("reservoir_"&amp;$G$1&amp;"_"&amp;C144&amp;"_"&amp;B144&amp;"_"&amp;D144&amp;"_"&amp;A144&amp;"*",[1]reservoir!$A$1:$A$1202,0)+1),TRUE):INDIRECT("[reservoir.csv]reservoir!XFD"&amp;(MATCH("reservoir_"&amp;$G$1&amp;"_"&amp;C144&amp;"_"&amp;B144&amp;"_"&amp;D144&amp;"_"&amp;A144&amp;"*",[1]reservoir!$A$1:$A$1202,0)+1),TRUE)  ) )</f>
        <v>4373.0269164152724</v>
      </c>
      <c r="I144">
        <f ca="1">AVERAGE(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)</f>
        <v>-250824.86078866644</v>
      </c>
      <c r="J144">
        <f ca="1">CONFIDENCE( 0.05, STDEV(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), COUNT( INDIRECT("[reservoir.csv]reservoir!B"&amp;(MATCH("reservoir_"&amp;$I$1&amp;"_"&amp;C144&amp;"_"&amp;B144&amp;"_"&amp;D144&amp;"_"&amp;A144&amp;"*",[1]reservoir!$A$1:$A$1202,0)+1),TRUE):INDIRECT("[reservoir.csv]reservoir!XFD"&amp;(MATCH("reservoir_"&amp;$I$1&amp;"_"&amp;C144&amp;"_"&amp;B144&amp;"_"&amp;D144&amp;"_"&amp;A144&amp;"*",[1]reservoir!$A$1:$A$1202,0)+1),TRUE)  ) )</f>
        <v>4251.619479553392</v>
      </c>
      <c r="K144" t="e">
        <f ca="1">AVERAGE(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)</f>
        <v>#N/A</v>
      </c>
      <c r="L144" t="e">
        <f ca="1">CONFIDENCE( 0.05, STDEV(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), COUNT( INDIRECT("[reservoir.csv]reservoir!B"&amp;(MATCH("reservoir_"&amp;$K$1&amp;"_"&amp;C144&amp;"_"&amp;B144&amp;"_"&amp;D144&amp;"_"&amp;A144&amp;"*",[1]reservoir!$A$1:$A$1202,0)+1),TRUE):INDIRECT("[reservoir.csv]reservoir!XFD"&amp;(MATCH("reservoir_"&amp;$K$1&amp;"_"&amp;C144&amp;"_"&amp;B144&amp;"_"&amp;D144&amp;"_"&amp;A144&amp;"*",[1]reservoir!$A$1:$A$1202,0)+1),TRUE)  ) )</f>
        <v>#N/A</v>
      </c>
      <c r="M144" t="e">
        <f ca="1">AVERAGE(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)</f>
        <v>#N/A</v>
      </c>
      <c r="N144" t="e">
        <f ca="1">CONFIDENCE( 0.05, STDEV(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), COUNT( INDIRECT("[reservoir.csv]reservoir!B"&amp;(MATCH("reservoir_"&amp;$M$1&amp;"_"&amp;C144&amp;"_"&amp;B144&amp;"_"&amp;D144&amp;"_"&amp;A144&amp;"*",[1]reservoir!$A$1:$A$1202,0)+1),TRUE):INDIRECT("[reservoir.csv]reservoir!XFD"&amp;(MATCH("reservoir_"&amp;$M$1&amp;"_"&amp;C144&amp;"_"&amp;B144&amp;"_"&amp;D144&amp;"_"&amp;A144&amp;"*",[1]reservoir!$A$1:$A$1202,0)+1),TRUE)  ) )</f>
        <v>#N/A</v>
      </c>
    </row>
    <row r="145" spans="1:14" x14ac:dyDescent="0.25">
      <c r="A145" t="s">
        <v>4</v>
      </c>
      <c r="B145">
        <v>10</v>
      </c>
      <c r="C145">
        <v>1</v>
      </c>
      <c r="D145">
        <v>10</v>
      </c>
      <c r="E145" t="e">
        <f ca="1">AVERAGE(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)</f>
        <v>#N/A</v>
      </c>
      <c r="F145" t="e">
        <f ca="1">CONFIDENCE( 0.05, STDEV(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), COUNT( INDIRECT("[reservoir.csv]reservoir!B"&amp;(MATCH("reservoir_"&amp;$E$1&amp;"_"&amp;C145&amp;"_"&amp;B145&amp;"_"&amp;D145&amp;"_"&amp;A145&amp;"*",[1]reservoir!$A$1:$A$1202,0)+1),TRUE):INDIRECT("[reservoir.csv]reservoir!XFD"&amp;(MATCH("reservoir_"&amp;$E$1&amp;"_"&amp;C145&amp;"_"&amp;B145&amp;"_"&amp;D145&amp;"_"&amp;A145&amp;"*",[1]reservoir!$A$1:$A$1202,0)+1),TRUE)  ) )</f>
        <v>#N/A</v>
      </c>
      <c r="G145" t="e">
        <f ca="1">AVERAGE(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)</f>
        <v>#N/A</v>
      </c>
      <c r="H145" t="e">
        <f ca="1">CONFIDENCE( 0.05, STDEV(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), COUNT( INDIRECT("[reservoir.csv]reservoir!B"&amp;(MATCH("reservoir_"&amp;$G$1&amp;"_"&amp;C145&amp;"_"&amp;B145&amp;"_"&amp;D145&amp;"_"&amp;A145&amp;"*",[1]reservoir!$A$1:$A$1202,0)+1),TRUE):INDIRECT("[reservoir.csv]reservoir!XFD"&amp;(MATCH("reservoir_"&amp;$G$1&amp;"_"&amp;C145&amp;"_"&amp;B145&amp;"_"&amp;D145&amp;"_"&amp;A145&amp;"*",[1]reservoir!$A$1:$A$1202,0)+1),TRUE)  ) )</f>
        <v>#N/A</v>
      </c>
      <c r="I145" t="e">
        <f ca="1">AVERAGE(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)</f>
        <v>#N/A</v>
      </c>
      <c r="J145" t="e">
        <f ca="1">CONFIDENCE( 0.05, STDEV(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), COUNT( INDIRECT("[reservoir.csv]reservoir!B"&amp;(MATCH("reservoir_"&amp;$I$1&amp;"_"&amp;C145&amp;"_"&amp;B145&amp;"_"&amp;D145&amp;"_"&amp;A145&amp;"*",[1]reservoir!$A$1:$A$1202,0)+1),TRUE):INDIRECT("[reservoir.csv]reservoir!XFD"&amp;(MATCH("reservoir_"&amp;$I$1&amp;"_"&amp;C145&amp;"_"&amp;B145&amp;"_"&amp;D145&amp;"_"&amp;A145&amp;"*",[1]reservoir!$A$1:$A$1202,0)+1),TRUE)  ) )</f>
        <v>#N/A</v>
      </c>
      <c r="K145" t="e">
        <f ca="1">AVERAGE(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)</f>
        <v>#N/A</v>
      </c>
      <c r="L145" t="e">
        <f ca="1">CONFIDENCE( 0.05, STDEV(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), COUNT( INDIRECT("[reservoir.csv]reservoir!B"&amp;(MATCH("reservoir_"&amp;$K$1&amp;"_"&amp;C145&amp;"_"&amp;B145&amp;"_"&amp;D145&amp;"_"&amp;A145&amp;"*",[1]reservoir!$A$1:$A$1202,0)+1),TRUE):INDIRECT("[reservoir.csv]reservoir!XFD"&amp;(MATCH("reservoir_"&amp;$K$1&amp;"_"&amp;C145&amp;"_"&amp;B145&amp;"_"&amp;D145&amp;"_"&amp;A145&amp;"*",[1]reservoir!$A$1:$A$1202,0)+1),TRUE)  ) )</f>
        <v>#N/A</v>
      </c>
      <c r="M145" t="e">
        <f ca="1">AVERAGE(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)</f>
        <v>#N/A</v>
      </c>
      <c r="N145" t="e">
        <f ca="1">CONFIDENCE( 0.05, STDEV(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), COUNT( INDIRECT("[reservoir.csv]reservoir!B"&amp;(MATCH("reservoir_"&amp;$M$1&amp;"_"&amp;C145&amp;"_"&amp;B145&amp;"_"&amp;D145&amp;"_"&amp;A145&amp;"*",[1]reservoir!$A$1:$A$1202,0)+1),TRUE):INDIRECT("[reservoir.csv]reservoir!XFD"&amp;(MATCH("reservoir_"&amp;$M$1&amp;"_"&amp;C145&amp;"_"&amp;B145&amp;"_"&amp;D145&amp;"_"&amp;A145&amp;"*",[1]reservoir!$A$1:$A$1202,0)+1),TRUE)  ) )</f>
        <v>#N/A</v>
      </c>
    </row>
    <row r="146" spans="1:14" x14ac:dyDescent="0.25">
      <c r="A146" t="s">
        <v>4</v>
      </c>
      <c r="B146">
        <v>2</v>
      </c>
      <c r="C146">
        <v>2</v>
      </c>
      <c r="D146">
        <v>10</v>
      </c>
      <c r="E146" t="e">
        <f ca="1">AVERAGE(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)</f>
        <v>#N/A</v>
      </c>
      <c r="F146" t="e">
        <f ca="1">CONFIDENCE( 0.05, STDEV(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), COUNT( INDIRECT("[reservoir.csv]reservoir!B"&amp;(MATCH("reservoir_"&amp;$E$1&amp;"_"&amp;C146&amp;"_"&amp;B146&amp;"_"&amp;D146&amp;"_"&amp;A146&amp;"*",[1]reservoir!$A$1:$A$1202,0)+1),TRUE):INDIRECT("[reservoir.csv]reservoir!XFD"&amp;(MATCH("reservoir_"&amp;$E$1&amp;"_"&amp;C146&amp;"_"&amp;B146&amp;"_"&amp;D146&amp;"_"&amp;A146&amp;"*",[1]reservoir!$A$1:$A$1202,0)+1),TRUE)  ) )</f>
        <v>#N/A</v>
      </c>
      <c r="G146" t="e">
        <f ca="1">AVERAGE(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)</f>
        <v>#N/A</v>
      </c>
      <c r="H146" t="e">
        <f ca="1">CONFIDENCE( 0.05, STDEV(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), COUNT( INDIRECT("[reservoir.csv]reservoir!B"&amp;(MATCH("reservoir_"&amp;$G$1&amp;"_"&amp;C146&amp;"_"&amp;B146&amp;"_"&amp;D146&amp;"_"&amp;A146&amp;"*",[1]reservoir!$A$1:$A$1202,0)+1),TRUE):INDIRECT("[reservoir.csv]reservoir!XFD"&amp;(MATCH("reservoir_"&amp;$G$1&amp;"_"&amp;C146&amp;"_"&amp;B146&amp;"_"&amp;D146&amp;"_"&amp;A146&amp;"*",[1]reservoir!$A$1:$A$1202,0)+1),TRUE)  ) )</f>
        <v>#N/A</v>
      </c>
      <c r="I146">
        <f ca="1">AVERAGE(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)</f>
        <v>-231624.96902769987</v>
      </c>
      <c r="J146">
        <f ca="1">CONFIDENCE( 0.05, STDEV(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), COUNT( INDIRECT("[reservoir.csv]reservoir!B"&amp;(MATCH("reservoir_"&amp;$I$1&amp;"_"&amp;C146&amp;"_"&amp;B146&amp;"_"&amp;D146&amp;"_"&amp;A146&amp;"*",[1]reservoir!$A$1:$A$1202,0)+1),TRUE):INDIRECT("[reservoir.csv]reservoir!XFD"&amp;(MATCH("reservoir_"&amp;$I$1&amp;"_"&amp;C146&amp;"_"&amp;B146&amp;"_"&amp;D146&amp;"_"&amp;A146&amp;"*",[1]reservoir!$A$1:$A$1202,0)+1),TRUE)  ) )</f>
        <v>1440.5335030247843</v>
      </c>
      <c r="K146" t="e">
        <f ca="1">AVERAGE(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)</f>
        <v>#N/A</v>
      </c>
      <c r="L146" t="e">
        <f ca="1">CONFIDENCE( 0.05, STDEV(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), COUNT( INDIRECT("[reservoir.csv]reservoir!B"&amp;(MATCH("reservoir_"&amp;$K$1&amp;"_"&amp;C146&amp;"_"&amp;B146&amp;"_"&amp;D146&amp;"_"&amp;A146&amp;"*",[1]reservoir!$A$1:$A$1202,0)+1),TRUE):INDIRECT("[reservoir.csv]reservoir!XFD"&amp;(MATCH("reservoir_"&amp;$K$1&amp;"_"&amp;C146&amp;"_"&amp;B146&amp;"_"&amp;D146&amp;"_"&amp;A146&amp;"*",[1]reservoir!$A$1:$A$1202,0)+1),TRUE)  ) )</f>
        <v>#N/A</v>
      </c>
      <c r="M146" t="e">
        <f ca="1">AVERAGE(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)</f>
        <v>#N/A</v>
      </c>
      <c r="N146" t="e">
        <f ca="1">CONFIDENCE( 0.05, STDEV(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), COUNT( INDIRECT("[reservoir.csv]reservoir!B"&amp;(MATCH("reservoir_"&amp;$M$1&amp;"_"&amp;C146&amp;"_"&amp;B146&amp;"_"&amp;D146&amp;"_"&amp;A146&amp;"*",[1]reservoir!$A$1:$A$1202,0)+1),TRUE):INDIRECT("[reservoir.csv]reservoir!XFD"&amp;(MATCH("reservoir_"&amp;$M$1&amp;"_"&amp;C146&amp;"_"&amp;B146&amp;"_"&amp;D146&amp;"_"&amp;A146&amp;"*",[1]reservoir!$A$1:$A$1202,0)+1),TRUE)  ) )</f>
        <v>#N/A</v>
      </c>
    </row>
    <row r="147" spans="1:14" x14ac:dyDescent="0.25">
      <c r="A147" t="s">
        <v>4</v>
      </c>
      <c r="B147">
        <v>5</v>
      </c>
      <c r="C147">
        <v>2</v>
      </c>
      <c r="D147">
        <v>10</v>
      </c>
      <c r="E147" t="e">
        <f ca="1">AVERAGE(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)</f>
        <v>#N/A</v>
      </c>
      <c r="F147" t="e">
        <f ca="1">CONFIDENCE( 0.05, STDEV(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), COUNT( INDIRECT("[reservoir.csv]reservoir!B"&amp;(MATCH("reservoir_"&amp;$E$1&amp;"_"&amp;C147&amp;"_"&amp;B147&amp;"_"&amp;D147&amp;"_"&amp;A147&amp;"*",[1]reservoir!$A$1:$A$1202,0)+1),TRUE):INDIRECT("[reservoir.csv]reservoir!XFD"&amp;(MATCH("reservoir_"&amp;$E$1&amp;"_"&amp;C147&amp;"_"&amp;B147&amp;"_"&amp;D147&amp;"_"&amp;A147&amp;"*",[1]reservoir!$A$1:$A$1202,0)+1),TRUE)  ) )</f>
        <v>#N/A</v>
      </c>
      <c r="G147" t="e">
        <f ca="1">AVERAGE(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)</f>
        <v>#N/A</v>
      </c>
      <c r="H147" t="e">
        <f ca="1">CONFIDENCE( 0.05, STDEV(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), COUNT( INDIRECT("[reservoir.csv]reservoir!B"&amp;(MATCH("reservoir_"&amp;$G$1&amp;"_"&amp;C147&amp;"_"&amp;B147&amp;"_"&amp;D147&amp;"_"&amp;A147&amp;"*",[1]reservoir!$A$1:$A$1202,0)+1),TRUE):INDIRECT("[reservoir.csv]reservoir!XFD"&amp;(MATCH("reservoir_"&amp;$G$1&amp;"_"&amp;C147&amp;"_"&amp;B147&amp;"_"&amp;D147&amp;"_"&amp;A147&amp;"*",[1]reservoir!$A$1:$A$1202,0)+1),TRUE)  ) )</f>
        <v>#N/A</v>
      </c>
      <c r="I147" t="e">
        <f ca="1">AVERAGE(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)</f>
        <v>#N/A</v>
      </c>
      <c r="J147" t="e">
        <f ca="1">CONFIDENCE( 0.05, STDEV(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), COUNT( INDIRECT("[reservoir.csv]reservoir!B"&amp;(MATCH("reservoir_"&amp;$I$1&amp;"_"&amp;C147&amp;"_"&amp;B147&amp;"_"&amp;D147&amp;"_"&amp;A147&amp;"*",[1]reservoir!$A$1:$A$1202,0)+1),TRUE):INDIRECT("[reservoir.csv]reservoir!XFD"&amp;(MATCH("reservoir_"&amp;$I$1&amp;"_"&amp;C147&amp;"_"&amp;B147&amp;"_"&amp;D147&amp;"_"&amp;A147&amp;"*",[1]reservoir!$A$1:$A$1202,0)+1),TRUE)  ) )</f>
        <v>#N/A</v>
      </c>
      <c r="K147" t="e">
        <f ca="1">AVERAGE(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)</f>
        <v>#N/A</v>
      </c>
      <c r="L147" t="e">
        <f ca="1">CONFIDENCE( 0.05, STDEV(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), COUNT( INDIRECT("[reservoir.csv]reservoir!B"&amp;(MATCH("reservoir_"&amp;$K$1&amp;"_"&amp;C147&amp;"_"&amp;B147&amp;"_"&amp;D147&amp;"_"&amp;A147&amp;"*",[1]reservoir!$A$1:$A$1202,0)+1),TRUE):INDIRECT("[reservoir.csv]reservoir!XFD"&amp;(MATCH("reservoir_"&amp;$K$1&amp;"_"&amp;C147&amp;"_"&amp;B147&amp;"_"&amp;D147&amp;"_"&amp;A147&amp;"*",[1]reservoir!$A$1:$A$1202,0)+1),TRUE)  ) )</f>
        <v>#N/A</v>
      </c>
      <c r="M147" t="e">
        <f ca="1">AVERAGE(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)</f>
        <v>#N/A</v>
      </c>
      <c r="N147" t="e">
        <f ca="1">CONFIDENCE( 0.05, STDEV(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), COUNT( INDIRECT("[reservoir.csv]reservoir!B"&amp;(MATCH("reservoir_"&amp;$M$1&amp;"_"&amp;C147&amp;"_"&amp;B147&amp;"_"&amp;D147&amp;"_"&amp;A147&amp;"*",[1]reservoir!$A$1:$A$1202,0)+1),TRUE):INDIRECT("[reservoir.csv]reservoir!XFD"&amp;(MATCH("reservoir_"&amp;$M$1&amp;"_"&amp;C147&amp;"_"&amp;B147&amp;"_"&amp;D147&amp;"_"&amp;A147&amp;"*",[1]reservoir!$A$1:$A$1202,0)+1),TRUE)  ) )</f>
        <v>#N/A</v>
      </c>
    </row>
    <row r="148" spans="1:14" x14ac:dyDescent="0.25">
      <c r="A148" t="s">
        <v>4</v>
      </c>
      <c r="B148">
        <v>10</v>
      </c>
      <c r="C148">
        <v>2</v>
      </c>
      <c r="D148">
        <v>10</v>
      </c>
      <c r="E148" t="e">
        <f ca="1">AVERAGE(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)</f>
        <v>#N/A</v>
      </c>
      <c r="F148" t="e">
        <f ca="1">CONFIDENCE( 0.05, STDEV(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), COUNT( INDIRECT("[reservoir.csv]reservoir!B"&amp;(MATCH("reservoir_"&amp;$E$1&amp;"_"&amp;C148&amp;"_"&amp;B148&amp;"_"&amp;D148&amp;"_"&amp;A148&amp;"*",[1]reservoir!$A$1:$A$1202,0)+1),TRUE):INDIRECT("[reservoir.csv]reservoir!XFD"&amp;(MATCH("reservoir_"&amp;$E$1&amp;"_"&amp;C148&amp;"_"&amp;B148&amp;"_"&amp;D148&amp;"_"&amp;A148&amp;"*",[1]reservoir!$A$1:$A$1202,0)+1),TRUE)  ) )</f>
        <v>#N/A</v>
      </c>
      <c r="G148" t="e">
        <f ca="1">AVERAGE(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)</f>
        <v>#N/A</v>
      </c>
      <c r="H148" t="e">
        <f ca="1">CONFIDENCE( 0.05, STDEV(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), COUNT( INDIRECT("[reservoir.csv]reservoir!B"&amp;(MATCH("reservoir_"&amp;$G$1&amp;"_"&amp;C148&amp;"_"&amp;B148&amp;"_"&amp;D148&amp;"_"&amp;A148&amp;"*",[1]reservoir!$A$1:$A$1202,0)+1),TRUE):INDIRECT("[reservoir.csv]reservoir!XFD"&amp;(MATCH("reservoir_"&amp;$G$1&amp;"_"&amp;C148&amp;"_"&amp;B148&amp;"_"&amp;D148&amp;"_"&amp;A148&amp;"*",[1]reservoir!$A$1:$A$1202,0)+1),TRUE)  ) )</f>
        <v>#N/A</v>
      </c>
      <c r="I148" t="e">
        <f ca="1">AVERAGE(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)</f>
        <v>#N/A</v>
      </c>
      <c r="J148" t="e">
        <f ca="1">CONFIDENCE( 0.05, STDEV(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), COUNT( INDIRECT("[reservoir.csv]reservoir!B"&amp;(MATCH("reservoir_"&amp;$I$1&amp;"_"&amp;C148&amp;"_"&amp;B148&amp;"_"&amp;D148&amp;"_"&amp;A148&amp;"*",[1]reservoir!$A$1:$A$1202,0)+1),TRUE):INDIRECT("[reservoir.csv]reservoir!XFD"&amp;(MATCH("reservoir_"&amp;$I$1&amp;"_"&amp;C148&amp;"_"&amp;B148&amp;"_"&amp;D148&amp;"_"&amp;A148&amp;"*",[1]reservoir!$A$1:$A$1202,0)+1),TRUE)  ) )</f>
        <v>#N/A</v>
      </c>
      <c r="K148" t="e">
        <f ca="1">AVERAGE(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)</f>
        <v>#N/A</v>
      </c>
      <c r="L148" t="e">
        <f ca="1">CONFIDENCE( 0.05, STDEV(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), COUNT( INDIRECT("[reservoir.csv]reservoir!B"&amp;(MATCH("reservoir_"&amp;$K$1&amp;"_"&amp;C148&amp;"_"&amp;B148&amp;"_"&amp;D148&amp;"_"&amp;A148&amp;"*",[1]reservoir!$A$1:$A$1202,0)+1),TRUE):INDIRECT("[reservoir.csv]reservoir!XFD"&amp;(MATCH("reservoir_"&amp;$K$1&amp;"_"&amp;C148&amp;"_"&amp;B148&amp;"_"&amp;D148&amp;"_"&amp;A148&amp;"*",[1]reservoir!$A$1:$A$1202,0)+1),TRUE)  ) )</f>
        <v>#N/A</v>
      </c>
      <c r="M148" t="e">
        <f ca="1">AVERAGE(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)</f>
        <v>#N/A</v>
      </c>
      <c r="N148" t="e">
        <f ca="1">CONFIDENCE( 0.05, STDEV(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), COUNT( INDIRECT("[reservoir.csv]reservoir!B"&amp;(MATCH("reservoir_"&amp;$M$1&amp;"_"&amp;C148&amp;"_"&amp;B148&amp;"_"&amp;D148&amp;"_"&amp;A148&amp;"*",[1]reservoir!$A$1:$A$1202,0)+1),TRUE):INDIRECT("[reservoir.csv]reservoir!XFD"&amp;(MATCH("reservoir_"&amp;$M$1&amp;"_"&amp;C148&amp;"_"&amp;B148&amp;"_"&amp;D148&amp;"_"&amp;A148&amp;"*",[1]reservoir!$A$1:$A$1202,0)+1),TRUE)  ) )</f>
        <v>#N/A</v>
      </c>
    </row>
    <row r="149" spans="1:14" x14ac:dyDescent="0.25">
      <c r="A149" t="s">
        <v>4</v>
      </c>
      <c r="B149">
        <v>2</v>
      </c>
      <c r="C149">
        <v>0.25</v>
      </c>
      <c r="D149">
        <v>15</v>
      </c>
      <c r="E149" t="e">
        <f ca="1">AVERAGE(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)</f>
        <v>#N/A</v>
      </c>
      <c r="F149" t="e">
        <f ca="1">CONFIDENCE( 0.05, STDEV(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), COUNT( INDIRECT("[reservoir.csv]reservoir!B"&amp;(MATCH("reservoir_"&amp;$E$1&amp;"_"&amp;C149&amp;"_"&amp;B149&amp;"_"&amp;D149&amp;"_"&amp;A149&amp;"*",[1]reservoir!$A$1:$A$1202,0)+1),TRUE):INDIRECT("[reservoir.csv]reservoir!XFD"&amp;(MATCH("reservoir_"&amp;$E$1&amp;"_"&amp;C149&amp;"_"&amp;B149&amp;"_"&amp;D149&amp;"_"&amp;A149&amp;"*",[1]reservoir!$A$1:$A$1202,0)+1),TRUE)  ) )</f>
        <v>#N/A</v>
      </c>
      <c r="G149">
        <f ca="1">AVERAGE(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)</f>
        <v>-154594.42285579981</v>
      </c>
      <c r="H149">
        <f ca="1">CONFIDENCE( 0.05, STDEV(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), COUNT( INDIRECT("[reservoir.csv]reservoir!B"&amp;(MATCH("reservoir_"&amp;$G$1&amp;"_"&amp;C149&amp;"_"&amp;B149&amp;"_"&amp;D149&amp;"_"&amp;A149&amp;"*",[1]reservoir!$A$1:$A$1202,0)+1),TRUE):INDIRECT("[reservoir.csv]reservoir!XFD"&amp;(MATCH("reservoir_"&amp;$G$1&amp;"_"&amp;C149&amp;"_"&amp;B149&amp;"_"&amp;D149&amp;"_"&amp;A149&amp;"*",[1]reservoir!$A$1:$A$1202,0)+1),TRUE)  ) )</f>
        <v>1059.5772936969761</v>
      </c>
      <c r="I149" t="e">
        <f ca="1">AVERAGE(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)</f>
        <v>#N/A</v>
      </c>
      <c r="J149" t="e">
        <f ca="1">CONFIDENCE( 0.05, STDEV(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), COUNT( INDIRECT("[reservoir.csv]reservoir!B"&amp;(MATCH("reservoir_"&amp;$I$1&amp;"_"&amp;C149&amp;"_"&amp;B149&amp;"_"&amp;D149&amp;"_"&amp;A149&amp;"*",[1]reservoir!$A$1:$A$1202,0)+1),TRUE):INDIRECT("[reservoir.csv]reservoir!XFD"&amp;(MATCH("reservoir_"&amp;$I$1&amp;"_"&amp;C149&amp;"_"&amp;B149&amp;"_"&amp;D149&amp;"_"&amp;A149&amp;"*",[1]reservoir!$A$1:$A$1202,0)+1),TRUE)  ) )</f>
        <v>#N/A</v>
      </c>
      <c r="K149" t="e">
        <f ca="1">AVERAGE(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)</f>
        <v>#N/A</v>
      </c>
      <c r="L149" t="e">
        <f ca="1">CONFIDENCE( 0.05, STDEV(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), COUNT( INDIRECT("[reservoir.csv]reservoir!B"&amp;(MATCH("reservoir_"&amp;$K$1&amp;"_"&amp;C149&amp;"_"&amp;B149&amp;"_"&amp;D149&amp;"_"&amp;A149&amp;"*",[1]reservoir!$A$1:$A$1202,0)+1),TRUE):INDIRECT("[reservoir.csv]reservoir!XFD"&amp;(MATCH("reservoir_"&amp;$K$1&amp;"_"&amp;C149&amp;"_"&amp;B149&amp;"_"&amp;D149&amp;"_"&amp;A149&amp;"*",[1]reservoir!$A$1:$A$1202,0)+1),TRUE)  ) )</f>
        <v>#N/A</v>
      </c>
      <c r="M149" t="e">
        <f ca="1">AVERAGE(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)</f>
        <v>#N/A</v>
      </c>
      <c r="N149" t="e">
        <f ca="1">CONFIDENCE( 0.05, STDEV(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), COUNT( INDIRECT("[reservoir.csv]reservoir!B"&amp;(MATCH("reservoir_"&amp;$M$1&amp;"_"&amp;C149&amp;"_"&amp;B149&amp;"_"&amp;D149&amp;"_"&amp;A149&amp;"*",[1]reservoir!$A$1:$A$1202,0)+1),TRUE):INDIRECT("[reservoir.csv]reservoir!XFD"&amp;(MATCH("reservoir_"&amp;$M$1&amp;"_"&amp;C149&amp;"_"&amp;B149&amp;"_"&amp;D149&amp;"_"&amp;A149&amp;"*",[1]reservoir!$A$1:$A$1202,0)+1),TRUE)  ) )</f>
        <v>#N/A</v>
      </c>
    </row>
    <row r="150" spans="1:14" x14ac:dyDescent="0.25">
      <c r="A150" t="s">
        <v>4</v>
      </c>
      <c r="B150">
        <v>5</v>
      </c>
      <c r="C150">
        <v>0.25</v>
      </c>
      <c r="D150">
        <v>15</v>
      </c>
      <c r="E150" t="e">
        <f ca="1">AVERAGE(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)</f>
        <v>#N/A</v>
      </c>
      <c r="F150" t="e">
        <f ca="1">CONFIDENCE( 0.05, STDEV(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), COUNT( INDIRECT("[reservoir.csv]reservoir!B"&amp;(MATCH("reservoir_"&amp;$E$1&amp;"_"&amp;C150&amp;"_"&amp;B150&amp;"_"&amp;D150&amp;"_"&amp;A150&amp;"*",[1]reservoir!$A$1:$A$1202,0)+1),TRUE):INDIRECT("[reservoir.csv]reservoir!XFD"&amp;(MATCH("reservoir_"&amp;$E$1&amp;"_"&amp;C150&amp;"_"&amp;B150&amp;"_"&amp;D150&amp;"_"&amp;A150&amp;"*",[1]reservoir!$A$1:$A$1202,0)+1),TRUE)  ) )</f>
        <v>#N/A</v>
      </c>
      <c r="G150">
        <f ca="1">AVERAGE(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)</f>
        <v>-374585.40590536647</v>
      </c>
      <c r="H150">
        <f ca="1">CONFIDENCE( 0.05, STDEV(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), COUNT( INDIRECT("[reservoir.csv]reservoir!B"&amp;(MATCH("reservoir_"&amp;$G$1&amp;"_"&amp;C150&amp;"_"&amp;B150&amp;"_"&amp;D150&amp;"_"&amp;A150&amp;"*",[1]reservoir!$A$1:$A$1202,0)+1),TRUE):INDIRECT("[reservoir.csv]reservoir!XFD"&amp;(MATCH("reservoir_"&amp;$G$1&amp;"_"&amp;C150&amp;"_"&amp;B150&amp;"_"&amp;D150&amp;"_"&amp;A150&amp;"*",[1]reservoir!$A$1:$A$1202,0)+1),TRUE)  ) )</f>
        <v>32328.944139718988</v>
      </c>
      <c r="I150" t="e">
        <f ca="1">AVERAGE(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)</f>
        <v>#N/A</v>
      </c>
      <c r="J150" t="e">
        <f ca="1">CONFIDENCE( 0.05, STDEV(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), COUNT( INDIRECT("[reservoir.csv]reservoir!B"&amp;(MATCH("reservoir_"&amp;$I$1&amp;"_"&amp;C150&amp;"_"&amp;B150&amp;"_"&amp;D150&amp;"_"&amp;A150&amp;"*",[1]reservoir!$A$1:$A$1202,0)+1),TRUE):INDIRECT("[reservoir.csv]reservoir!XFD"&amp;(MATCH("reservoir_"&amp;$I$1&amp;"_"&amp;C150&amp;"_"&amp;B150&amp;"_"&amp;D150&amp;"_"&amp;A150&amp;"*",[1]reservoir!$A$1:$A$1202,0)+1),TRUE)  ) )</f>
        <v>#N/A</v>
      </c>
      <c r="K150" t="e">
        <f ca="1">AVERAGE(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)</f>
        <v>#N/A</v>
      </c>
      <c r="L150" t="e">
        <f ca="1">CONFIDENCE( 0.05, STDEV(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), COUNT( INDIRECT("[reservoir.csv]reservoir!B"&amp;(MATCH("reservoir_"&amp;$K$1&amp;"_"&amp;C150&amp;"_"&amp;B150&amp;"_"&amp;D150&amp;"_"&amp;A150&amp;"*",[1]reservoir!$A$1:$A$1202,0)+1),TRUE):INDIRECT("[reservoir.csv]reservoir!XFD"&amp;(MATCH("reservoir_"&amp;$K$1&amp;"_"&amp;C150&amp;"_"&amp;B150&amp;"_"&amp;D150&amp;"_"&amp;A150&amp;"*",[1]reservoir!$A$1:$A$1202,0)+1),TRUE)  ) )</f>
        <v>#N/A</v>
      </c>
      <c r="M150" t="e">
        <f ca="1">AVERAGE(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)</f>
        <v>#N/A</v>
      </c>
      <c r="N150" t="e">
        <f ca="1">CONFIDENCE( 0.05, STDEV(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), COUNT( INDIRECT("[reservoir.csv]reservoir!B"&amp;(MATCH("reservoir_"&amp;$M$1&amp;"_"&amp;C150&amp;"_"&amp;B150&amp;"_"&amp;D150&amp;"_"&amp;A150&amp;"*",[1]reservoir!$A$1:$A$1202,0)+1),TRUE):INDIRECT("[reservoir.csv]reservoir!XFD"&amp;(MATCH("reservoir_"&amp;$M$1&amp;"_"&amp;C150&amp;"_"&amp;B150&amp;"_"&amp;D150&amp;"_"&amp;A150&amp;"*",[1]reservoir!$A$1:$A$1202,0)+1),TRUE)  ) )</f>
        <v>#N/A</v>
      </c>
    </row>
    <row r="151" spans="1:14" x14ac:dyDescent="0.25">
      <c r="A151" t="s">
        <v>4</v>
      </c>
      <c r="B151">
        <v>10</v>
      </c>
      <c r="C151">
        <v>0.25</v>
      </c>
      <c r="D151">
        <v>15</v>
      </c>
      <c r="E151" t="e">
        <f ca="1">AVERAGE(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)</f>
        <v>#N/A</v>
      </c>
      <c r="F151" t="e">
        <f ca="1">CONFIDENCE( 0.05, STDEV(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), COUNT( INDIRECT("[reservoir.csv]reservoir!B"&amp;(MATCH("reservoir_"&amp;$E$1&amp;"_"&amp;C151&amp;"_"&amp;B151&amp;"_"&amp;D151&amp;"_"&amp;A151&amp;"*",[1]reservoir!$A$1:$A$1202,0)+1),TRUE):INDIRECT("[reservoir.csv]reservoir!XFD"&amp;(MATCH("reservoir_"&amp;$E$1&amp;"_"&amp;C151&amp;"_"&amp;B151&amp;"_"&amp;D151&amp;"_"&amp;A151&amp;"*",[1]reservoir!$A$1:$A$1202,0)+1),TRUE)  ) )</f>
        <v>#N/A</v>
      </c>
      <c r="G151" t="e">
        <f ca="1">AVERAGE(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)</f>
        <v>#N/A</v>
      </c>
      <c r="H151" t="e">
        <f ca="1">CONFIDENCE( 0.05, STDEV(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), COUNT( INDIRECT("[reservoir.csv]reservoir!B"&amp;(MATCH("reservoir_"&amp;$G$1&amp;"_"&amp;C151&amp;"_"&amp;B151&amp;"_"&amp;D151&amp;"_"&amp;A151&amp;"*",[1]reservoir!$A$1:$A$1202,0)+1),TRUE):INDIRECT("[reservoir.csv]reservoir!XFD"&amp;(MATCH("reservoir_"&amp;$G$1&amp;"_"&amp;C151&amp;"_"&amp;B151&amp;"_"&amp;D151&amp;"_"&amp;A151&amp;"*",[1]reservoir!$A$1:$A$1202,0)+1),TRUE)  ) )</f>
        <v>#N/A</v>
      </c>
      <c r="I151" t="e">
        <f ca="1">AVERAGE(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)</f>
        <v>#N/A</v>
      </c>
      <c r="J151" t="e">
        <f ca="1">CONFIDENCE( 0.05, STDEV(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), COUNT( INDIRECT("[reservoir.csv]reservoir!B"&amp;(MATCH("reservoir_"&amp;$I$1&amp;"_"&amp;C151&amp;"_"&amp;B151&amp;"_"&amp;D151&amp;"_"&amp;A151&amp;"*",[1]reservoir!$A$1:$A$1202,0)+1),TRUE):INDIRECT("[reservoir.csv]reservoir!XFD"&amp;(MATCH("reservoir_"&amp;$I$1&amp;"_"&amp;C151&amp;"_"&amp;B151&amp;"_"&amp;D151&amp;"_"&amp;A151&amp;"*",[1]reservoir!$A$1:$A$1202,0)+1),TRUE)  ) )</f>
        <v>#N/A</v>
      </c>
      <c r="K151" t="e">
        <f ca="1">AVERAGE(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)</f>
        <v>#N/A</v>
      </c>
      <c r="L151" t="e">
        <f ca="1">CONFIDENCE( 0.05, STDEV(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), COUNT( INDIRECT("[reservoir.csv]reservoir!B"&amp;(MATCH("reservoir_"&amp;$K$1&amp;"_"&amp;C151&amp;"_"&amp;B151&amp;"_"&amp;D151&amp;"_"&amp;A151&amp;"*",[1]reservoir!$A$1:$A$1202,0)+1),TRUE):INDIRECT("[reservoir.csv]reservoir!XFD"&amp;(MATCH("reservoir_"&amp;$K$1&amp;"_"&amp;C151&amp;"_"&amp;B151&amp;"_"&amp;D151&amp;"_"&amp;A151&amp;"*",[1]reservoir!$A$1:$A$1202,0)+1),TRUE)  ) )</f>
        <v>#N/A</v>
      </c>
      <c r="M151" t="e">
        <f ca="1">AVERAGE(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)</f>
        <v>#N/A</v>
      </c>
      <c r="N151" t="e">
        <f ca="1">CONFIDENCE( 0.05, STDEV(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), COUNT( INDIRECT("[reservoir.csv]reservoir!B"&amp;(MATCH("reservoir_"&amp;$M$1&amp;"_"&amp;C151&amp;"_"&amp;B151&amp;"_"&amp;D151&amp;"_"&amp;A151&amp;"*",[1]reservoir!$A$1:$A$1202,0)+1),TRUE):INDIRECT("[reservoir.csv]reservoir!XFD"&amp;(MATCH("reservoir_"&amp;$M$1&amp;"_"&amp;C151&amp;"_"&amp;B151&amp;"_"&amp;D151&amp;"_"&amp;A151&amp;"*",[1]reservoir!$A$1:$A$1202,0)+1),TRUE)  ) )</f>
        <v>#N/A</v>
      </c>
    </row>
    <row r="152" spans="1:14" x14ac:dyDescent="0.25">
      <c r="A152" t="s">
        <v>4</v>
      </c>
      <c r="B152">
        <v>2</v>
      </c>
      <c r="C152">
        <v>0.5</v>
      </c>
      <c r="D152">
        <v>15</v>
      </c>
      <c r="E152" t="e">
        <f ca="1">AVERAGE(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)</f>
        <v>#N/A</v>
      </c>
      <c r="F152" t="e">
        <f ca="1">CONFIDENCE( 0.05, STDEV(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), COUNT( INDIRECT("[reservoir.csv]reservoir!B"&amp;(MATCH("reservoir_"&amp;$E$1&amp;"_"&amp;C152&amp;"_"&amp;B152&amp;"_"&amp;D152&amp;"_"&amp;A152&amp;"*",[1]reservoir!$A$1:$A$1202,0)+1),TRUE):INDIRECT("[reservoir.csv]reservoir!XFD"&amp;(MATCH("reservoir_"&amp;$E$1&amp;"_"&amp;C152&amp;"_"&amp;B152&amp;"_"&amp;D152&amp;"_"&amp;A152&amp;"*",[1]reservoir!$A$1:$A$1202,0)+1),TRUE)  ) )</f>
        <v>#N/A</v>
      </c>
      <c r="G152" t="e">
        <f ca="1">AVERAGE(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)</f>
        <v>#N/A</v>
      </c>
      <c r="H152" t="e">
        <f ca="1">CONFIDENCE( 0.05, STDEV(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), COUNT( INDIRECT("[reservoir.csv]reservoir!B"&amp;(MATCH("reservoir_"&amp;$G$1&amp;"_"&amp;C152&amp;"_"&amp;B152&amp;"_"&amp;D152&amp;"_"&amp;A152&amp;"*",[1]reservoir!$A$1:$A$1202,0)+1),TRUE):INDIRECT("[reservoir.csv]reservoir!XFD"&amp;(MATCH("reservoir_"&amp;$G$1&amp;"_"&amp;C152&amp;"_"&amp;B152&amp;"_"&amp;D152&amp;"_"&amp;A152&amp;"*",[1]reservoir!$A$1:$A$1202,0)+1),TRUE)  ) )</f>
        <v>#N/A</v>
      </c>
      <c r="I152" t="e">
        <f ca="1">AVERAGE(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)</f>
        <v>#N/A</v>
      </c>
      <c r="J152" t="e">
        <f ca="1">CONFIDENCE( 0.05, STDEV(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), COUNT( INDIRECT("[reservoir.csv]reservoir!B"&amp;(MATCH("reservoir_"&amp;$I$1&amp;"_"&amp;C152&amp;"_"&amp;B152&amp;"_"&amp;D152&amp;"_"&amp;A152&amp;"*",[1]reservoir!$A$1:$A$1202,0)+1),TRUE):INDIRECT("[reservoir.csv]reservoir!XFD"&amp;(MATCH("reservoir_"&amp;$I$1&amp;"_"&amp;C152&amp;"_"&amp;B152&amp;"_"&amp;D152&amp;"_"&amp;A152&amp;"*",[1]reservoir!$A$1:$A$1202,0)+1),TRUE)  ) )</f>
        <v>#N/A</v>
      </c>
      <c r="K152" t="e">
        <f ca="1">AVERAGE(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)</f>
        <v>#N/A</v>
      </c>
      <c r="L152" t="e">
        <f ca="1">CONFIDENCE( 0.05, STDEV(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), COUNT( INDIRECT("[reservoir.csv]reservoir!B"&amp;(MATCH("reservoir_"&amp;$K$1&amp;"_"&amp;C152&amp;"_"&amp;B152&amp;"_"&amp;D152&amp;"_"&amp;A152&amp;"*",[1]reservoir!$A$1:$A$1202,0)+1),TRUE):INDIRECT("[reservoir.csv]reservoir!XFD"&amp;(MATCH("reservoir_"&amp;$K$1&amp;"_"&amp;C152&amp;"_"&amp;B152&amp;"_"&amp;D152&amp;"_"&amp;A152&amp;"*",[1]reservoir!$A$1:$A$1202,0)+1),TRUE)  ) )</f>
        <v>#N/A</v>
      </c>
      <c r="M152" t="e">
        <f ca="1">AVERAGE(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)</f>
        <v>#N/A</v>
      </c>
      <c r="N152" t="e">
        <f ca="1">CONFIDENCE( 0.05, STDEV(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), COUNT( INDIRECT("[reservoir.csv]reservoir!B"&amp;(MATCH("reservoir_"&amp;$M$1&amp;"_"&amp;C152&amp;"_"&amp;B152&amp;"_"&amp;D152&amp;"_"&amp;A152&amp;"*",[1]reservoir!$A$1:$A$1202,0)+1),TRUE):INDIRECT("[reservoir.csv]reservoir!XFD"&amp;(MATCH("reservoir_"&amp;$M$1&amp;"_"&amp;C152&amp;"_"&amp;B152&amp;"_"&amp;D152&amp;"_"&amp;A152&amp;"*",[1]reservoir!$A$1:$A$1202,0)+1),TRUE)  ) )</f>
        <v>#N/A</v>
      </c>
    </row>
    <row r="153" spans="1:14" x14ac:dyDescent="0.25">
      <c r="A153" t="s">
        <v>4</v>
      </c>
      <c r="B153">
        <v>5</v>
      </c>
      <c r="C153">
        <v>0.5</v>
      </c>
      <c r="D153">
        <v>15</v>
      </c>
      <c r="E153" t="e">
        <f ca="1">AVERAGE(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)</f>
        <v>#N/A</v>
      </c>
      <c r="F153" t="e">
        <f ca="1">CONFIDENCE( 0.05, STDEV(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), COUNT( INDIRECT("[reservoir.csv]reservoir!B"&amp;(MATCH("reservoir_"&amp;$E$1&amp;"_"&amp;C153&amp;"_"&amp;B153&amp;"_"&amp;D153&amp;"_"&amp;A153&amp;"*",[1]reservoir!$A$1:$A$1202,0)+1),TRUE):INDIRECT("[reservoir.csv]reservoir!XFD"&amp;(MATCH("reservoir_"&amp;$E$1&amp;"_"&amp;C153&amp;"_"&amp;B153&amp;"_"&amp;D153&amp;"_"&amp;A153&amp;"*",[1]reservoir!$A$1:$A$1202,0)+1),TRUE)  ) )</f>
        <v>#N/A</v>
      </c>
      <c r="G153" t="e">
        <f ca="1">AVERAGE(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)</f>
        <v>#N/A</v>
      </c>
      <c r="H153" t="e">
        <f ca="1">CONFIDENCE( 0.05, STDEV(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), COUNT( INDIRECT("[reservoir.csv]reservoir!B"&amp;(MATCH("reservoir_"&amp;$G$1&amp;"_"&amp;C153&amp;"_"&amp;B153&amp;"_"&amp;D153&amp;"_"&amp;A153&amp;"*",[1]reservoir!$A$1:$A$1202,0)+1),TRUE):INDIRECT("[reservoir.csv]reservoir!XFD"&amp;(MATCH("reservoir_"&amp;$G$1&amp;"_"&amp;C153&amp;"_"&amp;B153&amp;"_"&amp;D153&amp;"_"&amp;A153&amp;"*",[1]reservoir!$A$1:$A$1202,0)+1),TRUE)  ) )</f>
        <v>#N/A</v>
      </c>
      <c r="I153" t="e">
        <f ca="1">AVERAGE(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)</f>
        <v>#N/A</v>
      </c>
      <c r="J153" t="e">
        <f ca="1">CONFIDENCE( 0.05, STDEV(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), COUNT( INDIRECT("[reservoir.csv]reservoir!B"&amp;(MATCH("reservoir_"&amp;$I$1&amp;"_"&amp;C153&amp;"_"&amp;B153&amp;"_"&amp;D153&amp;"_"&amp;A153&amp;"*",[1]reservoir!$A$1:$A$1202,0)+1),TRUE):INDIRECT("[reservoir.csv]reservoir!XFD"&amp;(MATCH("reservoir_"&amp;$I$1&amp;"_"&amp;C153&amp;"_"&amp;B153&amp;"_"&amp;D153&amp;"_"&amp;A153&amp;"*",[1]reservoir!$A$1:$A$1202,0)+1),TRUE)  ) )</f>
        <v>#N/A</v>
      </c>
      <c r="K153" t="e">
        <f ca="1">AVERAGE(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)</f>
        <v>#N/A</v>
      </c>
      <c r="L153" t="e">
        <f ca="1">CONFIDENCE( 0.05, STDEV(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), COUNT( INDIRECT("[reservoir.csv]reservoir!B"&amp;(MATCH("reservoir_"&amp;$K$1&amp;"_"&amp;C153&amp;"_"&amp;B153&amp;"_"&amp;D153&amp;"_"&amp;A153&amp;"*",[1]reservoir!$A$1:$A$1202,0)+1),TRUE):INDIRECT("[reservoir.csv]reservoir!XFD"&amp;(MATCH("reservoir_"&amp;$K$1&amp;"_"&amp;C153&amp;"_"&amp;B153&amp;"_"&amp;D153&amp;"_"&amp;A153&amp;"*",[1]reservoir!$A$1:$A$1202,0)+1),TRUE)  ) )</f>
        <v>#N/A</v>
      </c>
      <c r="M153" t="e">
        <f ca="1">AVERAGE(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)</f>
        <v>#N/A</v>
      </c>
      <c r="N153" t="e">
        <f ca="1">CONFIDENCE( 0.05, STDEV(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), COUNT( INDIRECT("[reservoir.csv]reservoir!B"&amp;(MATCH("reservoir_"&amp;$M$1&amp;"_"&amp;C153&amp;"_"&amp;B153&amp;"_"&amp;D153&amp;"_"&amp;A153&amp;"*",[1]reservoir!$A$1:$A$1202,0)+1),TRUE):INDIRECT("[reservoir.csv]reservoir!XFD"&amp;(MATCH("reservoir_"&amp;$M$1&amp;"_"&amp;C153&amp;"_"&amp;B153&amp;"_"&amp;D153&amp;"_"&amp;A153&amp;"*",[1]reservoir!$A$1:$A$1202,0)+1),TRUE)  ) )</f>
        <v>#N/A</v>
      </c>
    </row>
    <row r="154" spans="1:14" x14ac:dyDescent="0.25">
      <c r="A154" t="s">
        <v>4</v>
      </c>
      <c r="B154">
        <v>10</v>
      </c>
      <c r="C154">
        <v>0.5</v>
      </c>
      <c r="D154">
        <v>15</v>
      </c>
      <c r="E154" t="e">
        <f ca="1">AVERAGE(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)</f>
        <v>#N/A</v>
      </c>
      <c r="F154" t="e">
        <f ca="1">CONFIDENCE( 0.05, STDEV(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), COUNT( INDIRECT("[reservoir.csv]reservoir!B"&amp;(MATCH("reservoir_"&amp;$E$1&amp;"_"&amp;C154&amp;"_"&amp;B154&amp;"_"&amp;D154&amp;"_"&amp;A154&amp;"*",[1]reservoir!$A$1:$A$1202,0)+1),TRUE):INDIRECT("[reservoir.csv]reservoir!XFD"&amp;(MATCH("reservoir_"&amp;$E$1&amp;"_"&amp;C154&amp;"_"&amp;B154&amp;"_"&amp;D154&amp;"_"&amp;A154&amp;"*",[1]reservoir!$A$1:$A$1202,0)+1),TRUE)  ) )</f>
        <v>#N/A</v>
      </c>
      <c r="G154" t="e">
        <f ca="1">AVERAGE(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)</f>
        <v>#N/A</v>
      </c>
      <c r="H154" t="e">
        <f ca="1">CONFIDENCE( 0.05, STDEV(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), COUNT( INDIRECT("[reservoir.csv]reservoir!B"&amp;(MATCH("reservoir_"&amp;$G$1&amp;"_"&amp;C154&amp;"_"&amp;B154&amp;"_"&amp;D154&amp;"_"&amp;A154&amp;"*",[1]reservoir!$A$1:$A$1202,0)+1),TRUE):INDIRECT("[reservoir.csv]reservoir!XFD"&amp;(MATCH("reservoir_"&amp;$G$1&amp;"_"&amp;C154&amp;"_"&amp;B154&amp;"_"&amp;D154&amp;"_"&amp;A154&amp;"*",[1]reservoir!$A$1:$A$1202,0)+1),TRUE)  ) )</f>
        <v>#N/A</v>
      </c>
      <c r="I154" t="e">
        <f ca="1">AVERAGE(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)</f>
        <v>#N/A</v>
      </c>
      <c r="J154" t="e">
        <f ca="1">CONFIDENCE( 0.05, STDEV(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), COUNT( INDIRECT("[reservoir.csv]reservoir!B"&amp;(MATCH("reservoir_"&amp;$I$1&amp;"_"&amp;C154&amp;"_"&amp;B154&amp;"_"&amp;D154&amp;"_"&amp;A154&amp;"*",[1]reservoir!$A$1:$A$1202,0)+1),TRUE):INDIRECT("[reservoir.csv]reservoir!XFD"&amp;(MATCH("reservoir_"&amp;$I$1&amp;"_"&amp;C154&amp;"_"&amp;B154&amp;"_"&amp;D154&amp;"_"&amp;A154&amp;"*",[1]reservoir!$A$1:$A$1202,0)+1),TRUE)  ) )</f>
        <v>#N/A</v>
      </c>
      <c r="K154" t="e">
        <f ca="1">AVERAGE(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)</f>
        <v>#N/A</v>
      </c>
      <c r="L154" t="e">
        <f ca="1">CONFIDENCE( 0.05, STDEV(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), COUNT( INDIRECT("[reservoir.csv]reservoir!B"&amp;(MATCH("reservoir_"&amp;$K$1&amp;"_"&amp;C154&amp;"_"&amp;B154&amp;"_"&amp;D154&amp;"_"&amp;A154&amp;"*",[1]reservoir!$A$1:$A$1202,0)+1),TRUE):INDIRECT("[reservoir.csv]reservoir!XFD"&amp;(MATCH("reservoir_"&amp;$K$1&amp;"_"&amp;C154&amp;"_"&amp;B154&amp;"_"&amp;D154&amp;"_"&amp;A154&amp;"*",[1]reservoir!$A$1:$A$1202,0)+1),TRUE)  ) )</f>
        <v>#N/A</v>
      </c>
      <c r="M154" t="e">
        <f ca="1">AVERAGE(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)</f>
        <v>#N/A</v>
      </c>
      <c r="N154" t="e">
        <f ca="1">CONFIDENCE( 0.05, STDEV(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), COUNT( INDIRECT("[reservoir.csv]reservoir!B"&amp;(MATCH("reservoir_"&amp;$M$1&amp;"_"&amp;C154&amp;"_"&amp;B154&amp;"_"&amp;D154&amp;"_"&amp;A154&amp;"*",[1]reservoir!$A$1:$A$1202,0)+1),TRUE):INDIRECT("[reservoir.csv]reservoir!XFD"&amp;(MATCH("reservoir_"&amp;$M$1&amp;"_"&amp;C154&amp;"_"&amp;B154&amp;"_"&amp;D154&amp;"_"&amp;A154&amp;"*",[1]reservoir!$A$1:$A$1202,0)+1),TRUE)  ) )</f>
        <v>#N/A</v>
      </c>
    </row>
    <row r="155" spans="1:14" x14ac:dyDescent="0.25">
      <c r="A155" t="s">
        <v>4</v>
      </c>
      <c r="B155">
        <v>2</v>
      </c>
      <c r="C155">
        <v>1</v>
      </c>
      <c r="D155">
        <v>15</v>
      </c>
      <c r="E155" t="e">
        <f ca="1">AVERAGE(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)</f>
        <v>#N/A</v>
      </c>
      <c r="F155" t="e">
        <f ca="1">CONFIDENCE( 0.05, STDEV(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), COUNT( INDIRECT("[reservoir.csv]reservoir!B"&amp;(MATCH("reservoir_"&amp;$E$1&amp;"_"&amp;C155&amp;"_"&amp;B155&amp;"_"&amp;D155&amp;"_"&amp;A155&amp;"*",[1]reservoir!$A$1:$A$1202,0)+1),TRUE):INDIRECT("[reservoir.csv]reservoir!XFD"&amp;(MATCH("reservoir_"&amp;$E$1&amp;"_"&amp;C155&amp;"_"&amp;B155&amp;"_"&amp;D155&amp;"_"&amp;A155&amp;"*",[1]reservoir!$A$1:$A$1202,0)+1),TRUE)  ) )</f>
        <v>#N/A</v>
      </c>
      <c r="G155" t="e">
        <f ca="1">AVERAGE(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)</f>
        <v>#N/A</v>
      </c>
      <c r="H155" t="e">
        <f ca="1">CONFIDENCE( 0.05, STDEV(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), COUNT( INDIRECT("[reservoir.csv]reservoir!B"&amp;(MATCH("reservoir_"&amp;$G$1&amp;"_"&amp;C155&amp;"_"&amp;B155&amp;"_"&amp;D155&amp;"_"&amp;A155&amp;"*",[1]reservoir!$A$1:$A$1202,0)+1),TRUE):INDIRECT("[reservoir.csv]reservoir!XFD"&amp;(MATCH("reservoir_"&amp;$G$1&amp;"_"&amp;C155&amp;"_"&amp;B155&amp;"_"&amp;D155&amp;"_"&amp;A155&amp;"*",[1]reservoir!$A$1:$A$1202,0)+1),TRUE)  ) )</f>
        <v>#N/A</v>
      </c>
      <c r="I155" t="e">
        <f ca="1">AVERAGE(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)</f>
        <v>#N/A</v>
      </c>
      <c r="J155" t="e">
        <f ca="1">CONFIDENCE( 0.05, STDEV(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), COUNT( INDIRECT("[reservoir.csv]reservoir!B"&amp;(MATCH("reservoir_"&amp;$I$1&amp;"_"&amp;C155&amp;"_"&amp;B155&amp;"_"&amp;D155&amp;"_"&amp;A155&amp;"*",[1]reservoir!$A$1:$A$1202,0)+1),TRUE):INDIRECT("[reservoir.csv]reservoir!XFD"&amp;(MATCH("reservoir_"&amp;$I$1&amp;"_"&amp;C155&amp;"_"&amp;B155&amp;"_"&amp;D155&amp;"_"&amp;A155&amp;"*",[1]reservoir!$A$1:$A$1202,0)+1),TRUE)  ) )</f>
        <v>#N/A</v>
      </c>
      <c r="K155" t="e">
        <f ca="1">AVERAGE(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)</f>
        <v>#N/A</v>
      </c>
      <c r="L155" t="e">
        <f ca="1">CONFIDENCE( 0.05, STDEV(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), COUNT( INDIRECT("[reservoir.csv]reservoir!B"&amp;(MATCH("reservoir_"&amp;$K$1&amp;"_"&amp;C155&amp;"_"&amp;B155&amp;"_"&amp;D155&amp;"_"&amp;A155&amp;"*",[1]reservoir!$A$1:$A$1202,0)+1),TRUE):INDIRECT("[reservoir.csv]reservoir!XFD"&amp;(MATCH("reservoir_"&amp;$K$1&amp;"_"&amp;C155&amp;"_"&amp;B155&amp;"_"&amp;D155&amp;"_"&amp;A155&amp;"*",[1]reservoir!$A$1:$A$1202,0)+1),TRUE)  ) )</f>
        <v>#N/A</v>
      </c>
      <c r="M155" t="e">
        <f ca="1">AVERAGE(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)</f>
        <v>#N/A</v>
      </c>
      <c r="N155" t="e">
        <f ca="1">CONFIDENCE( 0.05, STDEV(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), COUNT( INDIRECT("[reservoir.csv]reservoir!B"&amp;(MATCH("reservoir_"&amp;$M$1&amp;"_"&amp;C155&amp;"_"&amp;B155&amp;"_"&amp;D155&amp;"_"&amp;A155&amp;"*",[1]reservoir!$A$1:$A$1202,0)+1),TRUE):INDIRECT("[reservoir.csv]reservoir!XFD"&amp;(MATCH("reservoir_"&amp;$M$1&amp;"_"&amp;C155&amp;"_"&amp;B155&amp;"_"&amp;D155&amp;"_"&amp;A155&amp;"*",[1]reservoir!$A$1:$A$1202,0)+1),TRUE)  ) )</f>
        <v>#N/A</v>
      </c>
    </row>
    <row r="156" spans="1:14" x14ac:dyDescent="0.25">
      <c r="A156" t="s">
        <v>4</v>
      </c>
      <c r="B156">
        <v>5</v>
      </c>
      <c r="C156">
        <v>1</v>
      </c>
      <c r="D156">
        <v>15</v>
      </c>
      <c r="E156" t="e">
        <f ca="1">AVERAGE(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)</f>
        <v>#N/A</v>
      </c>
      <c r="F156" t="e">
        <f ca="1">CONFIDENCE( 0.05, STDEV(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), COUNT( INDIRECT("[reservoir.csv]reservoir!B"&amp;(MATCH("reservoir_"&amp;$E$1&amp;"_"&amp;C156&amp;"_"&amp;B156&amp;"_"&amp;D156&amp;"_"&amp;A156&amp;"*",[1]reservoir!$A$1:$A$1202,0)+1),TRUE):INDIRECT("[reservoir.csv]reservoir!XFD"&amp;(MATCH("reservoir_"&amp;$E$1&amp;"_"&amp;C156&amp;"_"&amp;B156&amp;"_"&amp;D156&amp;"_"&amp;A156&amp;"*",[1]reservoir!$A$1:$A$1202,0)+1),TRUE)  ) )</f>
        <v>#N/A</v>
      </c>
      <c r="G156" t="e">
        <f ca="1">AVERAGE(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)</f>
        <v>#N/A</v>
      </c>
      <c r="H156" t="e">
        <f ca="1">CONFIDENCE( 0.05, STDEV(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), COUNT( INDIRECT("[reservoir.csv]reservoir!B"&amp;(MATCH("reservoir_"&amp;$G$1&amp;"_"&amp;C156&amp;"_"&amp;B156&amp;"_"&amp;D156&amp;"_"&amp;A156&amp;"*",[1]reservoir!$A$1:$A$1202,0)+1),TRUE):INDIRECT("[reservoir.csv]reservoir!XFD"&amp;(MATCH("reservoir_"&amp;$G$1&amp;"_"&amp;C156&amp;"_"&amp;B156&amp;"_"&amp;D156&amp;"_"&amp;A156&amp;"*",[1]reservoir!$A$1:$A$1202,0)+1),TRUE)  ) )</f>
        <v>#N/A</v>
      </c>
      <c r="I156" t="e">
        <f ca="1">AVERAGE(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)</f>
        <v>#N/A</v>
      </c>
      <c r="J156" t="e">
        <f ca="1">CONFIDENCE( 0.05, STDEV(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), COUNT( INDIRECT("[reservoir.csv]reservoir!B"&amp;(MATCH("reservoir_"&amp;$I$1&amp;"_"&amp;C156&amp;"_"&amp;B156&amp;"_"&amp;D156&amp;"_"&amp;A156&amp;"*",[1]reservoir!$A$1:$A$1202,0)+1),TRUE):INDIRECT("[reservoir.csv]reservoir!XFD"&amp;(MATCH("reservoir_"&amp;$I$1&amp;"_"&amp;C156&amp;"_"&amp;B156&amp;"_"&amp;D156&amp;"_"&amp;A156&amp;"*",[1]reservoir!$A$1:$A$1202,0)+1),TRUE)  ) )</f>
        <v>#N/A</v>
      </c>
      <c r="K156" t="e">
        <f ca="1">AVERAGE(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)</f>
        <v>#N/A</v>
      </c>
      <c r="L156" t="e">
        <f ca="1">CONFIDENCE( 0.05, STDEV(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), COUNT( INDIRECT("[reservoir.csv]reservoir!B"&amp;(MATCH("reservoir_"&amp;$K$1&amp;"_"&amp;C156&amp;"_"&amp;B156&amp;"_"&amp;D156&amp;"_"&amp;A156&amp;"*",[1]reservoir!$A$1:$A$1202,0)+1),TRUE):INDIRECT("[reservoir.csv]reservoir!XFD"&amp;(MATCH("reservoir_"&amp;$K$1&amp;"_"&amp;C156&amp;"_"&amp;B156&amp;"_"&amp;D156&amp;"_"&amp;A156&amp;"*",[1]reservoir!$A$1:$A$1202,0)+1),TRUE)  ) )</f>
        <v>#N/A</v>
      </c>
      <c r="M156" t="e">
        <f ca="1">AVERAGE(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)</f>
        <v>#N/A</v>
      </c>
      <c r="N156" t="e">
        <f ca="1">CONFIDENCE( 0.05, STDEV(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), COUNT( INDIRECT("[reservoir.csv]reservoir!B"&amp;(MATCH("reservoir_"&amp;$M$1&amp;"_"&amp;C156&amp;"_"&amp;B156&amp;"_"&amp;D156&amp;"_"&amp;A156&amp;"*",[1]reservoir!$A$1:$A$1202,0)+1),TRUE):INDIRECT("[reservoir.csv]reservoir!XFD"&amp;(MATCH("reservoir_"&amp;$M$1&amp;"_"&amp;C156&amp;"_"&amp;B156&amp;"_"&amp;D156&amp;"_"&amp;A156&amp;"*",[1]reservoir!$A$1:$A$1202,0)+1),TRUE)  ) )</f>
        <v>#N/A</v>
      </c>
    </row>
    <row r="157" spans="1:14" x14ac:dyDescent="0.25">
      <c r="A157" t="s">
        <v>4</v>
      </c>
      <c r="B157">
        <v>10</v>
      </c>
      <c r="C157">
        <v>1</v>
      </c>
      <c r="D157">
        <v>15</v>
      </c>
      <c r="E157" t="e">
        <f ca="1">AVERAGE(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)</f>
        <v>#N/A</v>
      </c>
      <c r="F157" t="e">
        <f ca="1">CONFIDENCE( 0.05, STDEV(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), COUNT( INDIRECT("[reservoir.csv]reservoir!B"&amp;(MATCH("reservoir_"&amp;$E$1&amp;"_"&amp;C157&amp;"_"&amp;B157&amp;"_"&amp;D157&amp;"_"&amp;A157&amp;"*",[1]reservoir!$A$1:$A$1202,0)+1),TRUE):INDIRECT("[reservoir.csv]reservoir!XFD"&amp;(MATCH("reservoir_"&amp;$E$1&amp;"_"&amp;C157&amp;"_"&amp;B157&amp;"_"&amp;D157&amp;"_"&amp;A157&amp;"*",[1]reservoir!$A$1:$A$1202,0)+1),TRUE)  ) )</f>
        <v>#N/A</v>
      </c>
      <c r="G157" t="e">
        <f ca="1">AVERAGE(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)</f>
        <v>#N/A</v>
      </c>
      <c r="H157" t="e">
        <f ca="1">CONFIDENCE( 0.05, STDEV(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), COUNT( INDIRECT("[reservoir.csv]reservoir!B"&amp;(MATCH("reservoir_"&amp;$G$1&amp;"_"&amp;C157&amp;"_"&amp;B157&amp;"_"&amp;D157&amp;"_"&amp;A157&amp;"*",[1]reservoir!$A$1:$A$1202,0)+1),TRUE):INDIRECT("[reservoir.csv]reservoir!XFD"&amp;(MATCH("reservoir_"&amp;$G$1&amp;"_"&amp;C157&amp;"_"&amp;B157&amp;"_"&amp;D157&amp;"_"&amp;A157&amp;"*",[1]reservoir!$A$1:$A$1202,0)+1),TRUE)  ) )</f>
        <v>#N/A</v>
      </c>
      <c r="I157" t="e">
        <f ca="1">AVERAGE(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)</f>
        <v>#N/A</v>
      </c>
      <c r="J157" t="e">
        <f ca="1">CONFIDENCE( 0.05, STDEV(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), COUNT( INDIRECT("[reservoir.csv]reservoir!B"&amp;(MATCH("reservoir_"&amp;$I$1&amp;"_"&amp;C157&amp;"_"&amp;B157&amp;"_"&amp;D157&amp;"_"&amp;A157&amp;"*",[1]reservoir!$A$1:$A$1202,0)+1),TRUE):INDIRECT("[reservoir.csv]reservoir!XFD"&amp;(MATCH("reservoir_"&amp;$I$1&amp;"_"&amp;C157&amp;"_"&amp;B157&amp;"_"&amp;D157&amp;"_"&amp;A157&amp;"*",[1]reservoir!$A$1:$A$1202,0)+1),TRUE)  ) )</f>
        <v>#N/A</v>
      </c>
      <c r="K157" t="e">
        <f ca="1">AVERAGE(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)</f>
        <v>#N/A</v>
      </c>
      <c r="L157" t="e">
        <f ca="1">CONFIDENCE( 0.05, STDEV(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), COUNT( INDIRECT("[reservoir.csv]reservoir!B"&amp;(MATCH("reservoir_"&amp;$K$1&amp;"_"&amp;C157&amp;"_"&amp;B157&amp;"_"&amp;D157&amp;"_"&amp;A157&amp;"*",[1]reservoir!$A$1:$A$1202,0)+1),TRUE):INDIRECT("[reservoir.csv]reservoir!XFD"&amp;(MATCH("reservoir_"&amp;$K$1&amp;"_"&amp;C157&amp;"_"&amp;B157&amp;"_"&amp;D157&amp;"_"&amp;A157&amp;"*",[1]reservoir!$A$1:$A$1202,0)+1),TRUE)  ) )</f>
        <v>#N/A</v>
      </c>
      <c r="M157" t="e">
        <f ca="1">AVERAGE(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)</f>
        <v>#N/A</v>
      </c>
      <c r="N157" t="e">
        <f ca="1">CONFIDENCE( 0.05, STDEV(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), COUNT( INDIRECT("[reservoir.csv]reservoir!B"&amp;(MATCH("reservoir_"&amp;$M$1&amp;"_"&amp;C157&amp;"_"&amp;B157&amp;"_"&amp;D157&amp;"_"&amp;A157&amp;"*",[1]reservoir!$A$1:$A$1202,0)+1),TRUE):INDIRECT("[reservoir.csv]reservoir!XFD"&amp;(MATCH("reservoir_"&amp;$M$1&amp;"_"&amp;C157&amp;"_"&amp;B157&amp;"_"&amp;D157&amp;"_"&amp;A157&amp;"*",[1]reservoir!$A$1:$A$1202,0)+1),TRUE)  ) )</f>
        <v>#N/A</v>
      </c>
    </row>
    <row r="158" spans="1:14" x14ac:dyDescent="0.25">
      <c r="A158" t="s">
        <v>4</v>
      </c>
      <c r="B158">
        <v>2</v>
      </c>
      <c r="C158">
        <v>2</v>
      </c>
      <c r="D158">
        <v>15</v>
      </c>
      <c r="E158" t="e">
        <f ca="1">AVERAGE(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)</f>
        <v>#N/A</v>
      </c>
      <c r="F158" t="e">
        <f ca="1">CONFIDENCE( 0.05, STDEV(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), COUNT( INDIRECT("[reservoir.csv]reservoir!B"&amp;(MATCH("reservoir_"&amp;$E$1&amp;"_"&amp;C158&amp;"_"&amp;B158&amp;"_"&amp;D158&amp;"_"&amp;A158&amp;"*",[1]reservoir!$A$1:$A$1202,0)+1),TRUE):INDIRECT("[reservoir.csv]reservoir!XFD"&amp;(MATCH("reservoir_"&amp;$E$1&amp;"_"&amp;C158&amp;"_"&amp;B158&amp;"_"&amp;D158&amp;"_"&amp;A158&amp;"*",[1]reservoir!$A$1:$A$1202,0)+1),TRUE)  ) )</f>
        <v>#N/A</v>
      </c>
      <c r="G158" t="e">
        <f ca="1">AVERAGE(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)</f>
        <v>#N/A</v>
      </c>
      <c r="H158" t="e">
        <f ca="1">CONFIDENCE( 0.05, STDEV(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), COUNT( INDIRECT("[reservoir.csv]reservoir!B"&amp;(MATCH("reservoir_"&amp;$G$1&amp;"_"&amp;C158&amp;"_"&amp;B158&amp;"_"&amp;D158&amp;"_"&amp;A158&amp;"*",[1]reservoir!$A$1:$A$1202,0)+1),TRUE):INDIRECT("[reservoir.csv]reservoir!XFD"&amp;(MATCH("reservoir_"&amp;$G$1&amp;"_"&amp;C158&amp;"_"&amp;B158&amp;"_"&amp;D158&amp;"_"&amp;A158&amp;"*",[1]reservoir!$A$1:$A$1202,0)+1),TRUE)  ) )</f>
        <v>#N/A</v>
      </c>
      <c r="I158" t="e">
        <f ca="1">AVERAGE(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)</f>
        <v>#N/A</v>
      </c>
      <c r="J158" t="e">
        <f ca="1">CONFIDENCE( 0.05, STDEV(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), COUNT( INDIRECT("[reservoir.csv]reservoir!B"&amp;(MATCH("reservoir_"&amp;$I$1&amp;"_"&amp;C158&amp;"_"&amp;B158&amp;"_"&amp;D158&amp;"_"&amp;A158&amp;"*",[1]reservoir!$A$1:$A$1202,0)+1),TRUE):INDIRECT("[reservoir.csv]reservoir!XFD"&amp;(MATCH("reservoir_"&amp;$I$1&amp;"_"&amp;C158&amp;"_"&amp;B158&amp;"_"&amp;D158&amp;"_"&amp;A158&amp;"*",[1]reservoir!$A$1:$A$1202,0)+1),TRUE)  ) )</f>
        <v>#N/A</v>
      </c>
      <c r="K158" t="e">
        <f ca="1">AVERAGE(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)</f>
        <v>#N/A</v>
      </c>
      <c r="L158" t="e">
        <f ca="1">CONFIDENCE( 0.05, STDEV(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), COUNT( INDIRECT("[reservoir.csv]reservoir!B"&amp;(MATCH("reservoir_"&amp;$K$1&amp;"_"&amp;C158&amp;"_"&amp;B158&amp;"_"&amp;D158&amp;"_"&amp;A158&amp;"*",[1]reservoir!$A$1:$A$1202,0)+1),TRUE):INDIRECT("[reservoir.csv]reservoir!XFD"&amp;(MATCH("reservoir_"&amp;$K$1&amp;"_"&amp;C158&amp;"_"&amp;B158&amp;"_"&amp;D158&amp;"_"&amp;A158&amp;"*",[1]reservoir!$A$1:$A$1202,0)+1),TRUE)  ) )</f>
        <v>#N/A</v>
      </c>
      <c r="M158" t="e">
        <f ca="1">AVERAGE(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)</f>
        <v>#N/A</v>
      </c>
      <c r="N158" t="e">
        <f ca="1">CONFIDENCE( 0.05, STDEV(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), COUNT( INDIRECT("[reservoir.csv]reservoir!B"&amp;(MATCH("reservoir_"&amp;$M$1&amp;"_"&amp;C158&amp;"_"&amp;B158&amp;"_"&amp;D158&amp;"_"&amp;A158&amp;"*",[1]reservoir!$A$1:$A$1202,0)+1),TRUE):INDIRECT("[reservoir.csv]reservoir!XFD"&amp;(MATCH("reservoir_"&amp;$M$1&amp;"_"&amp;C158&amp;"_"&amp;B158&amp;"_"&amp;D158&amp;"_"&amp;A158&amp;"*",[1]reservoir!$A$1:$A$1202,0)+1),TRUE)  ) )</f>
        <v>#N/A</v>
      </c>
    </row>
    <row r="159" spans="1:14" x14ac:dyDescent="0.25">
      <c r="A159" t="s">
        <v>4</v>
      </c>
      <c r="B159">
        <v>5</v>
      </c>
      <c r="C159">
        <v>2</v>
      </c>
      <c r="D159">
        <v>15</v>
      </c>
      <c r="E159" t="e">
        <f ca="1">AVERAGE(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)</f>
        <v>#N/A</v>
      </c>
      <c r="F159" t="e">
        <f ca="1">CONFIDENCE( 0.05, STDEV(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), COUNT( INDIRECT("[reservoir.csv]reservoir!B"&amp;(MATCH("reservoir_"&amp;$E$1&amp;"_"&amp;C159&amp;"_"&amp;B159&amp;"_"&amp;D159&amp;"_"&amp;A159&amp;"*",[1]reservoir!$A$1:$A$1202,0)+1),TRUE):INDIRECT("[reservoir.csv]reservoir!XFD"&amp;(MATCH("reservoir_"&amp;$E$1&amp;"_"&amp;C159&amp;"_"&amp;B159&amp;"_"&amp;D159&amp;"_"&amp;A159&amp;"*",[1]reservoir!$A$1:$A$1202,0)+1),TRUE)  ) )</f>
        <v>#N/A</v>
      </c>
      <c r="G159" t="e">
        <f ca="1">AVERAGE(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)</f>
        <v>#N/A</v>
      </c>
      <c r="H159" t="e">
        <f ca="1">CONFIDENCE( 0.05, STDEV(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), COUNT( INDIRECT("[reservoir.csv]reservoir!B"&amp;(MATCH("reservoir_"&amp;$G$1&amp;"_"&amp;C159&amp;"_"&amp;B159&amp;"_"&amp;D159&amp;"_"&amp;A159&amp;"*",[1]reservoir!$A$1:$A$1202,0)+1),TRUE):INDIRECT("[reservoir.csv]reservoir!XFD"&amp;(MATCH("reservoir_"&amp;$G$1&amp;"_"&amp;C159&amp;"_"&amp;B159&amp;"_"&amp;D159&amp;"_"&amp;A159&amp;"*",[1]reservoir!$A$1:$A$1202,0)+1),TRUE)  ) )</f>
        <v>#N/A</v>
      </c>
      <c r="I159" t="e">
        <f ca="1">AVERAGE(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)</f>
        <v>#N/A</v>
      </c>
      <c r="J159" t="e">
        <f ca="1">CONFIDENCE( 0.05, STDEV(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), COUNT( INDIRECT("[reservoir.csv]reservoir!B"&amp;(MATCH("reservoir_"&amp;$I$1&amp;"_"&amp;C159&amp;"_"&amp;B159&amp;"_"&amp;D159&amp;"_"&amp;A159&amp;"*",[1]reservoir!$A$1:$A$1202,0)+1),TRUE):INDIRECT("[reservoir.csv]reservoir!XFD"&amp;(MATCH("reservoir_"&amp;$I$1&amp;"_"&amp;C159&amp;"_"&amp;B159&amp;"_"&amp;D159&amp;"_"&amp;A159&amp;"*",[1]reservoir!$A$1:$A$1202,0)+1),TRUE)  ) )</f>
        <v>#N/A</v>
      </c>
      <c r="K159" t="e">
        <f ca="1">AVERAGE(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)</f>
        <v>#N/A</v>
      </c>
      <c r="L159" t="e">
        <f ca="1">CONFIDENCE( 0.05, STDEV(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), COUNT( INDIRECT("[reservoir.csv]reservoir!B"&amp;(MATCH("reservoir_"&amp;$K$1&amp;"_"&amp;C159&amp;"_"&amp;B159&amp;"_"&amp;D159&amp;"_"&amp;A159&amp;"*",[1]reservoir!$A$1:$A$1202,0)+1),TRUE):INDIRECT("[reservoir.csv]reservoir!XFD"&amp;(MATCH("reservoir_"&amp;$K$1&amp;"_"&amp;C159&amp;"_"&amp;B159&amp;"_"&amp;D159&amp;"_"&amp;A159&amp;"*",[1]reservoir!$A$1:$A$1202,0)+1),TRUE)  ) )</f>
        <v>#N/A</v>
      </c>
      <c r="M159" t="e">
        <f ca="1">AVERAGE(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)</f>
        <v>#N/A</v>
      </c>
      <c r="N159" t="e">
        <f ca="1">CONFIDENCE( 0.05, STDEV(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), COUNT( INDIRECT("[reservoir.csv]reservoir!B"&amp;(MATCH("reservoir_"&amp;$M$1&amp;"_"&amp;C159&amp;"_"&amp;B159&amp;"_"&amp;D159&amp;"_"&amp;A159&amp;"*",[1]reservoir!$A$1:$A$1202,0)+1),TRUE):INDIRECT("[reservoir.csv]reservoir!XFD"&amp;(MATCH("reservoir_"&amp;$M$1&amp;"_"&amp;C159&amp;"_"&amp;B159&amp;"_"&amp;D159&amp;"_"&amp;A159&amp;"*",[1]reservoir!$A$1:$A$1202,0)+1),TRUE)  ) )</f>
        <v>#N/A</v>
      </c>
    </row>
    <row r="160" spans="1:14" x14ac:dyDescent="0.25">
      <c r="A160" t="s">
        <v>4</v>
      </c>
      <c r="B160">
        <v>10</v>
      </c>
      <c r="C160">
        <v>2</v>
      </c>
      <c r="D160">
        <v>15</v>
      </c>
      <c r="E160" t="e">
        <f ca="1">AVERAGE(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)</f>
        <v>#N/A</v>
      </c>
      <c r="F160" t="e">
        <f ca="1">CONFIDENCE( 0.05, STDEV(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), COUNT( INDIRECT("[reservoir.csv]reservoir!B"&amp;(MATCH("reservoir_"&amp;$E$1&amp;"_"&amp;C160&amp;"_"&amp;B160&amp;"_"&amp;D160&amp;"_"&amp;A160&amp;"*",[1]reservoir!$A$1:$A$1202,0)+1),TRUE):INDIRECT("[reservoir.csv]reservoir!XFD"&amp;(MATCH("reservoir_"&amp;$E$1&amp;"_"&amp;C160&amp;"_"&amp;B160&amp;"_"&amp;D160&amp;"_"&amp;A160&amp;"*",[1]reservoir!$A$1:$A$1202,0)+1),TRUE)  ) )</f>
        <v>#N/A</v>
      </c>
      <c r="G160" t="e">
        <f ca="1">AVERAGE(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)</f>
        <v>#N/A</v>
      </c>
      <c r="H160" t="e">
        <f ca="1">CONFIDENCE( 0.05, STDEV(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), COUNT( INDIRECT("[reservoir.csv]reservoir!B"&amp;(MATCH("reservoir_"&amp;$G$1&amp;"_"&amp;C160&amp;"_"&amp;B160&amp;"_"&amp;D160&amp;"_"&amp;A160&amp;"*",[1]reservoir!$A$1:$A$1202,0)+1),TRUE):INDIRECT("[reservoir.csv]reservoir!XFD"&amp;(MATCH("reservoir_"&amp;$G$1&amp;"_"&amp;C160&amp;"_"&amp;B160&amp;"_"&amp;D160&amp;"_"&amp;A160&amp;"*",[1]reservoir!$A$1:$A$1202,0)+1),TRUE)  ) )</f>
        <v>#N/A</v>
      </c>
      <c r="I160" t="e">
        <f ca="1">AVERAGE(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)</f>
        <v>#N/A</v>
      </c>
      <c r="J160" t="e">
        <f ca="1">CONFIDENCE( 0.05, STDEV(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), COUNT( INDIRECT("[reservoir.csv]reservoir!B"&amp;(MATCH("reservoir_"&amp;$I$1&amp;"_"&amp;C160&amp;"_"&amp;B160&amp;"_"&amp;D160&amp;"_"&amp;A160&amp;"*",[1]reservoir!$A$1:$A$1202,0)+1),TRUE):INDIRECT("[reservoir.csv]reservoir!XFD"&amp;(MATCH("reservoir_"&amp;$I$1&amp;"_"&amp;C160&amp;"_"&amp;B160&amp;"_"&amp;D160&amp;"_"&amp;A160&amp;"*",[1]reservoir!$A$1:$A$1202,0)+1),TRUE)  ) )</f>
        <v>#N/A</v>
      </c>
      <c r="K160" t="e">
        <f ca="1">AVERAGE(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)</f>
        <v>#N/A</v>
      </c>
      <c r="L160" t="e">
        <f ca="1">CONFIDENCE( 0.05, STDEV(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), COUNT( INDIRECT("[reservoir.csv]reservoir!B"&amp;(MATCH("reservoir_"&amp;$K$1&amp;"_"&amp;C160&amp;"_"&amp;B160&amp;"_"&amp;D160&amp;"_"&amp;A160&amp;"*",[1]reservoir!$A$1:$A$1202,0)+1),TRUE):INDIRECT("[reservoir.csv]reservoir!XFD"&amp;(MATCH("reservoir_"&amp;$K$1&amp;"_"&amp;C160&amp;"_"&amp;B160&amp;"_"&amp;D160&amp;"_"&amp;A160&amp;"*",[1]reservoir!$A$1:$A$1202,0)+1),TRUE)  ) )</f>
        <v>#N/A</v>
      </c>
      <c r="M160" t="e">
        <f ca="1">AVERAGE(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)</f>
        <v>#N/A</v>
      </c>
      <c r="N160" t="e">
        <f ca="1">CONFIDENCE( 0.05, STDEV(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), COUNT( INDIRECT("[reservoir.csv]reservoir!B"&amp;(MATCH("reservoir_"&amp;$M$1&amp;"_"&amp;C160&amp;"_"&amp;B160&amp;"_"&amp;D160&amp;"_"&amp;A160&amp;"*",[1]reservoir!$A$1:$A$1202,0)+1),TRUE):INDIRECT("[reservoir.csv]reservoir!XFD"&amp;(MATCH("reservoir_"&amp;$M$1&amp;"_"&amp;C160&amp;"_"&amp;B160&amp;"_"&amp;D160&amp;"_"&amp;A160&amp;"*",[1]reservoir!$A$1:$A$1202,0)+1),TRUE)  ) )</f>
        <v>#N/A</v>
      </c>
    </row>
    <row r="161" spans="1:14" x14ac:dyDescent="0.25">
      <c r="A161" t="s">
        <v>4</v>
      </c>
      <c r="B161">
        <v>2</v>
      </c>
      <c r="C161">
        <v>0.25</v>
      </c>
      <c r="D161">
        <v>30</v>
      </c>
      <c r="E161" t="e">
        <f ca="1">AVERAGE(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)</f>
        <v>#N/A</v>
      </c>
      <c r="F161" t="e">
        <f ca="1">CONFIDENCE( 0.05, STDEV(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), COUNT( INDIRECT("[reservoir.csv]reservoir!B"&amp;(MATCH("reservoir_"&amp;$E$1&amp;"_"&amp;C161&amp;"_"&amp;B161&amp;"_"&amp;D161&amp;"_"&amp;A161&amp;"*",[1]reservoir!$A$1:$A$1202,0)+1),TRUE):INDIRECT("[reservoir.csv]reservoir!XFD"&amp;(MATCH("reservoir_"&amp;$E$1&amp;"_"&amp;C161&amp;"_"&amp;B161&amp;"_"&amp;D161&amp;"_"&amp;A161&amp;"*",[1]reservoir!$A$1:$A$1202,0)+1),TRUE)  ) )</f>
        <v>#N/A</v>
      </c>
      <c r="G161">
        <f ca="1">AVERAGE(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)</f>
        <v>-158714.76798193314</v>
      </c>
      <c r="H161">
        <f ca="1">CONFIDENCE( 0.05, STDEV(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), COUNT( INDIRECT("[reservoir.csv]reservoir!B"&amp;(MATCH("reservoir_"&amp;$G$1&amp;"_"&amp;C161&amp;"_"&amp;B161&amp;"_"&amp;D161&amp;"_"&amp;A161&amp;"*",[1]reservoir!$A$1:$A$1202,0)+1),TRUE):INDIRECT("[reservoir.csv]reservoir!XFD"&amp;(MATCH("reservoir_"&amp;$G$1&amp;"_"&amp;C161&amp;"_"&amp;B161&amp;"_"&amp;D161&amp;"_"&amp;A161&amp;"*",[1]reservoir!$A$1:$A$1202,0)+1),TRUE)  ) )</f>
        <v>9168.5709585592031</v>
      </c>
      <c r="I161" t="e">
        <f ca="1">AVERAGE(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)</f>
        <v>#N/A</v>
      </c>
      <c r="J161" t="e">
        <f ca="1">CONFIDENCE( 0.05, STDEV(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), COUNT( INDIRECT("[reservoir.csv]reservoir!B"&amp;(MATCH("reservoir_"&amp;$I$1&amp;"_"&amp;C161&amp;"_"&amp;B161&amp;"_"&amp;D161&amp;"_"&amp;A161&amp;"*",[1]reservoir!$A$1:$A$1202,0)+1),TRUE):INDIRECT("[reservoir.csv]reservoir!XFD"&amp;(MATCH("reservoir_"&amp;$I$1&amp;"_"&amp;C161&amp;"_"&amp;B161&amp;"_"&amp;D161&amp;"_"&amp;A161&amp;"*",[1]reservoir!$A$1:$A$1202,0)+1),TRUE)  ) )</f>
        <v>#N/A</v>
      </c>
      <c r="K161" t="e">
        <f ca="1">AVERAGE(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)</f>
        <v>#N/A</v>
      </c>
      <c r="L161" t="e">
        <f ca="1">CONFIDENCE( 0.05, STDEV(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), COUNT( INDIRECT("[reservoir.csv]reservoir!B"&amp;(MATCH("reservoir_"&amp;$K$1&amp;"_"&amp;C161&amp;"_"&amp;B161&amp;"_"&amp;D161&amp;"_"&amp;A161&amp;"*",[1]reservoir!$A$1:$A$1202,0)+1),TRUE):INDIRECT("[reservoir.csv]reservoir!XFD"&amp;(MATCH("reservoir_"&amp;$K$1&amp;"_"&amp;C161&amp;"_"&amp;B161&amp;"_"&amp;D161&amp;"_"&amp;A161&amp;"*",[1]reservoir!$A$1:$A$1202,0)+1),TRUE)  ) )</f>
        <v>#N/A</v>
      </c>
      <c r="M161" t="e">
        <f ca="1">AVERAGE(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)</f>
        <v>#N/A</v>
      </c>
      <c r="N161" t="e">
        <f ca="1">CONFIDENCE( 0.05, STDEV(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), COUNT( INDIRECT("[reservoir.csv]reservoir!B"&amp;(MATCH("reservoir_"&amp;$M$1&amp;"_"&amp;C161&amp;"_"&amp;B161&amp;"_"&amp;D161&amp;"_"&amp;A161&amp;"*",[1]reservoir!$A$1:$A$1202,0)+1),TRUE):INDIRECT("[reservoir.csv]reservoir!XFD"&amp;(MATCH("reservoir_"&amp;$M$1&amp;"_"&amp;C161&amp;"_"&amp;B161&amp;"_"&amp;D161&amp;"_"&amp;A161&amp;"*",[1]reservoir!$A$1:$A$1202,0)+1),TRUE)  ) )</f>
        <v>#N/A</v>
      </c>
    </row>
    <row r="162" spans="1:14" x14ac:dyDescent="0.25">
      <c r="A162" t="s">
        <v>4</v>
      </c>
      <c r="B162">
        <v>5</v>
      </c>
      <c r="C162">
        <v>0.25</v>
      </c>
      <c r="D162">
        <v>30</v>
      </c>
      <c r="E162" t="e">
        <f ca="1">AVERAGE(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)</f>
        <v>#N/A</v>
      </c>
      <c r="F162" t="e">
        <f ca="1">CONFIDENCE( 0.05, STDEV(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), COUNT( INDIRECT("[reservoir.csv]reservoir!B"&amp;(MATCH("reservoir_"&amp;$E$1&amp;"_"&amp;C162&amp;"_"&amp;B162&amp;"_"&amp;D162&amp;"_"&amp;A162&amp;"*",[1]reservoir!$A$1:$A$1202,0)+1),TRUE):INDIRECT("[reservoir.csv]reservoir!XFD"&amp;(MATCH("reservoir_"&amp;$E$1&amp;"_"&amp;C162&amp;"_"&amp;B162&amp;"_"&amp;D162&amp;"_"&amp;A162&amp;"*",[1]reservoir!$A$1:$A$1202,0)+1),TRUE)  ) )</f>
        <v>#N/A</v>
      </c>
      <c r="G162" t="e">
        <f ca="1">AVERAGE(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)</f>
        <v>#N/A</v>
      </c>
      <c r="H162" t="e">
        <f ca="1">CONFIDENCE( 0.05, STDEV(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), COUNT( INDIRECT("[reservoir.csv]reservoir!B"&amp;(MATCH("reservoir_"&amp;$G$1&amp;"_"&amp;C162&amp;"_"&amp;B162&amp;"_"&amp;D162&amp;"_"&amp;A162&amp;"*",[1]reservoir!$A$1:$A$1202,0)+1),TRUE):INDIRECT("[reservoir.csv]reservoir!XFD"&amp;(MATCH("reservoir_"&amp;$G$1&amp;"_"&amp;C162&amp;"_"&amp;B162&amp;"_"&amp;D162&amp;"_"&amp;A162&amp;"*",[1]reservoir!$A$1:$A$1202,0)+1),TRUE)  ) )</f>
        <v>#N/A</v>
      </c>
      <c r="I162" t="e">
        <f ca="1">AVERAGE(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)</f>
        <v>#N/A</v>
      </c>
      <c r="J162" t="e">
        <f ca="1">CONFIDENCE( 0.05, STDEV(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), COUNT( INDIRECT("[reservoir.csv]reservoir!B"&amp;(MATCH("reservoir_"&amp;$I$1&amp;"_"&amp;C162&amp;"_"&amp;B162&amp;"_"&amp;D162&amp;"_"&amp;A162&amp;"*",[1]reservoir!$A$1:$A$1202,0)+1),TRUE):INDIRECT("[reservoir.csv]reservoir!XFD"&amp;(MATCH("reservoir_"&amp;$I$1&amp;"_"&amp;C162&amp;"_"&amp;B162&amp;"_"&amp;D162&amp;"_"&amp;A162&amp;"*",[1]reservoir!$A$1:$A$1202,0)+1),TRUE)  ) )</f>
        <v>#N/A</v>
      </c>
      <c r="K162" t="e">
        <f ca="1">AVERAGE(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)</f>
        <v>#N/A</v>
      </c>
      <c r="L162" t="e">
        <f ca="1">CONFIDENCE( 0.05, STDEV(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), COUNT( INDIRECT("[reservoir.csv]reservoir!B"&amp;(MATCH("reservoir_"&amp;$K$1&amp;"_"&amp;C162&amp;"_"&amp;B162&amp;"_"&amp;D162&amp;"_"&amp;A162&amp;"*",[1]reservoir!$A$1:$A$1202,0)+1),TRUE):INDIRECT("[reservoir.csv]reservoir!XFD"&amp;(MATCH("reservoir_"&amp;$K$1&amp;"_"&amp;C162&amp;"_"&amp;B162&amp;"_"&amp;D162&amp;"_"&amp;A162&amp;"*",[1]reservoir!$A$1:$A$1202,0)+1),TRUE)  ) )</f>
        <v>#N/A</v>
      </c>
      <c r="M162" t="e">
        <f ca="1">AVERAGE(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)</f>
        <v>#N/A</v>
      </c>
      <c r="N162" t="e">
        <f ca="1">CONFIDENCE( 0.05, STDEV(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), COUNT( INDIRECT("[reservoir.csv]reservoir!B"&amp;(MATCH("reservoir_"&amp;$M$1&amp;"_"&amp;C162&amp;"_"&amp;B162&amp;"_"&amp;D162&amp;"_"&amp;A162&amp;"*",[1]reservoir!$A$1:$A$1202,0)+1),TRUE):INDIRECT("[reservoir.csv]reservoir!XFD"&amp;(MATCH("reservoir_"&amp;$M$1&amp;"_"&amp;C162&amp;"_"&amp;B162&amp;"_"&amp;D162&amp;"_"&amp;A162&amp;"*",[1]reservoir!$A$1:$A$1202,0)+1),TRUE)  ) )</f>
        <v>#N/A</v>
      </c>
    </row>
    <row r="163" spans="1:14" x14ac:dyDescent="0.25">
      <c r="A163" t="s">
        <v>4</v>
      </c>
      <c r="B163">
        <v>10</v>
      </c>
      <c r="C163">
        <v>0.25</v>
      </c>
      <c r="D163">
        <v>30</v>
      </c>
      <c r="E163" t="e">
        <f ca="1">AVERAGE(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)</f>
        <v>#N/A</v>
      </c>
      <c r="F163" t="e">
        <f ca="1">CONFIDENCE( 0.05, STDEV(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), COUNT( INDIRECT("[reservoir.csv]reservoir!B"&amp;(MATCH("reservoir_"&amp;$E$1&amp;"_"&amp;C163&amp;"_"&amp;B163&amp;"_"&amp;D163&amp;"_"&amp;A163&amp;"*",[1]reservoir!$A$1:$A$1202,0)+1),TRUE):INDIRECT("[reservoir.csv]reservoir!XFD"&amp;(MATCH("reservoir_"&amp;$E$1&amp;"_"&amp;C163&amp;"_"&amp;B163&amp;"_"&amp;D163&amp;"_"&amp;A163&amp;"*",[1]reservoir!$A$1:$A$1202,0)+1),TRUE)  ) )</f>
        <v>#N/A</v>
      </c>
      <c r="G163" t="e">
        <f ca="1">AVERAGE(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)</f>
        <v>#N/A</v>
      </c>
      <c r="H163" t="e">
        <f ca="1">CONFIDENCE( 0.05, STDEV(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), COUNT( INDIRECT("[reservoir.csv]reservoir!B"&amp;(MATCH("reservoir_"&amp;$G$1&amp;"_"&amp;C163&amp;"_"&amp;B163&amp;"_"&amp;D163&amp;"_"&amp;A163&amp;"*",[1]reservoir!$A$1:$A$1202,0)+1),TRUE):INDIRECT("[reservoir.csv]reservoir!XFD"&amp;(MATCH("reservoir_"&amp;$G$1&amp;"_"&amp;C163&amp;"_"&amp;B163&amp;"_"&amp;D163&amp;"_"&amp;A163&amp;"*",[1]reservoir!$A$1:$A$1202,0)+1),TRUE)  ) )</f>
        <v>#N/A</v>
      </c>
      <c r="I163" t="e">
        <f ca="1">AVERAGE(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)</f>
        <v>#N/A</v>
      </c>
      <c r="J163" t="e">
        <f ca="1">CONFIDENCE( 0.05, STDEV(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), COUNT( INDIRECT("[reservoir.csv]reservoir!B"&amp;(MATCH("reservoir_"&amp;$I$1&amp;"_"&amp;C163&amp;"_"&amp;B163&amp;"_"&amp;D163&amp;"_"&amp;A163&amp;"*",[1]reservoir!$A$1:$A$1202,0)+1),TRUE):INDIRECT("[reservoir.csv]reservoir!XFD"&amp;(MATCH("reservoir_"&amp;$I$1&amp;"_"&amp;C163&amp;"_"&amp;B163&amp;"_"&amp;D163&amp;"_"&amp;A163&amp;"*",[1]reservoir!$A$1:$A$1202,0)+1),TRUE)  ) )</f>
        <v>#N/A</v>
      </c>
      <c r="K163" t="e">
        <f ca="1">AVERAGE(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)</f>
        <v>#N/A</v>
      </c>
      <c r="L163" t="e">
        <f ca="1">CONFIDENCE( 0.05, STDEV(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), COUNT( INDIRECT("[reservoir.csv]reservoir!B"&amp;(MATCH("reservoir_"&amp;$K$1&amp;"_"&amp;C163&amp;"_"&amp;B163&amp;"_"&amp;D163&amp;"_"&amp;A163&amp;"*",[1]reservoir!$A$1:$A$1202,0)+1),TRUE):INDIRECT("[reservoir.csv]reservoir!XFD"&amp;(MATCH("reservoir_"&amp;$K$1&amp;"_"&amp;C163&amp;"_"&amp;B163&amp;"_"&amp;D163&amp;"_"&amp;A163&amp;"*",[1]reservoir!$A$1:$A$1202,0)+1),TRUE)  ) )</f>
        <v>#N/A</v>
      </c>
      <c r="M163" t="e">
        <f ca="1">AVERAGE(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)</f>
        <v>#N/A</v>
      </c>
      <c r="N163" t="e">
        <f ca="1">CONFIDENCE( 0.05, STDEV(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), COUNT( INDIRECT("[reservoir.csv]reservoir!B"&amp;(MATCH("reservoir_"&amp;$M$1&amp;"_"&amp;C163&amp;"_"&amp;B163&amp;"_"&amp;D163&amp;"_"&amp;A163&amp;"*",[1]reservoir!$A$1:$A$1202,0)+1),TRUE):INDIRECT("[reservoir.csv]reservoir!XFD"&amp;(MATCH("reservoir_"&amp;$M$1&amp;"_"&amp;C163&amp;"_"&amp;B163&amp;"_"&amp;D163&amp;"_"&amp;A163&amp;"*",[1]reservoir!$A$1:$A$1202,0)+1),TRUE)  ) )</f>
        <v>#N/A</v>
      </c>
    </row>
    <row r="164" spans="1:14" x14ac:dyDescent="0.25">
      <c r="A164" t="s">
        <v>4</v>
      </c>
      <c r="B164">
        <v>2</v>
      </c>
      <c r="C164">
        <v>0.5</v>
      </c>
      <c r="D164">
        <v>30</v>
      </c>
      <c r="E164" t="e">
        <f ca="1">AVERAGE(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)</f>
        <v>#N/A</v>
      </c>
      <c r="F164" t="e">
        <f ca="1">CONFIDENCE( 0.05, STDEV(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), COUNT( INDIRECT("[reservoir.csv]reservoir!B"&amp;(MATCH("reservoir_"&amp;$E$1&amp;"_"&amp;C164&amp;"_"&amp;B164&amp;"_"&amp;D164&amp;"_"&amp;A164&amp;"*",[1]reservoir!$A$1:$A$1202,0)+1),TRUE):INDIRECT("[reservoir.csv]reservoir!XFD"&amp;(MATCH("reservoir_"&amp;$E$1&amp;"_"&amp;C164&amp;"_"&amp;B164&amp;"_"&amp;D164&amp;"_"&amp;A164&amp;"*",[1]reservoir!$A$1:$A$1202,0)+1),TRUE)  ) )</f>
        <v>#N/A</v>
      </c>
      <c r="G164" t="e">
        <f ca="1">AVERAGE(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)</f>
        <v>#N/A</v>
      </c>
      <c r="H164" t="e">
        <f ca="1">CONFIDENCE( 0.05, STDEV(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), COUNT( INDIRECT("[reservoir.csv]reservoir!B"&amp;(MATCH("reservoir_"&amp;$G$1&amp;"_"&amp;C164&amp;"_"&amp;B164&amp;"_"&amp;D164&amp;"_"&amp;A164&amp;"*",[1]reservoir!$A$1:$A$1202,0)+1),TRUE):INDIRECT("[reservoir.csv]reservoir!XFD"&amp;(MATCH("reservoir_"&amp;$G$1&amp;"_"&amp;C164&amp;"_"&amp;B164&amp;"_"&amp;D164&amp;"_"&amp;A164&amp;"*",[1]reservoir!$A$1:$A$1202,0)+1),TRUE)  ) )</f>
        <v>#N/A</v>
      </c>
      <c r="I164" t="e">
        <f ca="1">AVERAGE(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)</f>
        <v>#N/A</v>
      </c>
      <c r="J164" t="e">
        <f ca="1">CONFIDENCE( 0.05, STDEV(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), COUNT( INDIRECT("[reservoir.csv]reservoir!B"&amp;(MATCH("reservoir_"&amp;$I$1&amp;"_"&amp;C164&amp;"_"&amp;B164&amp;"_"&amp;D164&amp;"_"&amp;A164&amp;"*",[1]reservoir!$A$1:$A$1202,0)+1),TRUE):INDIRECT("[reservoir.csv]reservoir!XFD"&amp;(MATCH("reservoir_"&amp;$I$1&amp;"_"&amp;C164&amp;"_"&amp;B164&amp;"_"&amp;D164&amp;"_"&amp;A164&amp;"*",[1]reservoir!$A$1:$A$1202,0)+1),TRUE)  ) )</f>
        <v>#N/A</v>
      </c>
      <c r="K164" t="e">
        <f ca="1">AVERAGE(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)</f>
        <v>#N/A</v>
      </c>
      <c r="L164" t="e">
        <f ca="1">CONFIDENCE( 0.05, STDEV(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), COUNT( INDIRECT("[reservoir.csv]reservoir!B"&amp;(MATCH("reservoir_"&amp;$K$1&amp;"_"&amp;C164&amp;"_"&amp;B164&amp;"_"&amp;D164&amp;"_"&amp;A164&amp;"*",[1]reservoir!$A$1:$A$1202,0)+1),TRUE):INDIRECT("[reservoir.csv]reservoir!XFD"&amp;(MATCH("reservoir_"&amp;$K$1&amp;"_"&amp;C164&amp;"_"&amp;B164&amp;"_"&amp;D164&amp;"_"&amp;A164&amp;"*",[1]reservoir!$A$1:$A$1202,0)+1),TRUE)  ) )</f>
        <v>#N/A</v>
      </c>
      <c r="M164" t="e">
        <f ca="1">AVERAGE(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)</f>
        <v>#N/A</v>
      </c>
      <c r="N164" t="e">
        <f ca="1">CONFIDENCE( 0.05, STDEV(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), COUNT( INDIRECT("[reservoir.csv]reservoir!B"&amp;(MATCH("reservoir_"&amp;$M$1&amp;"_"&amp;C164&amp;"_"&amp;B164&amp;"_"&amp;D164&amp;"_"&amp;A164&amp;"*",[1]reservoir!$A$1:$A$1202,0)+1),TRUE):INDIRECT("[reservoir.csv]reservoir!XFD"&amp;(MATCH("reservoir_"&amp;$M$1&amp;"_"&amp;C164&amp;"_"&amp;B164&amp;"_"&amp;D164&amp;"_"&amp;A164&amp;"*",[1]reservoir!$A$1:$A$1202,0)+1),TRUE)  ) )</f>
        <v>#N/A</v>
      </c>
    </row>
    <row r="165" spans="1:14" x14ac:dyDescent="0.25">
      <c r="A165" t="s">
        <v>4</v>
      </c>
      <c r="B165">
        <v>5</v>
      </c>
      <c r="C165">
        <v>0.5</v>
      </c>
      <c r="D165">
        <v>30</v>
      </c>
      <c r="E165" t="e">
        <f ca="1">AVERAGE(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)</f>
        <v>#N/A</v>
      </c>
      <c r="F165" t="e">
        <f ca="1">CONFIDENCE( 0.05, STDEV(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), COUNT( INDIRECT("[reservoir.csv]reservoir!B"&amp;(MATCH("reservoir_"&amp;$E$1&amp;"_"&amp;C165&amp;"_"&amp;B165&amp;"_"&amp;D165&amp;"_"&amp;A165&amp;"*",[1]reservoir!$A$1:$A$1202,0)+1),TRUE):INDIRECT("[reservoir.csv]reservoir!XFD"&amp;(MATCH("reservoir_"&amp;$E$1&amp;"_"&amp;C165&amp;"_"&amp;B165&amp;"_"&amp;D165&amp;"_"&amp;A165&amp;"*",[1]reservoir!$A$1:$A$1202,0)+1),TRUE)  ) )</f>
        <v>#N/A</v>
      </c>
      <c r="G165" t="e">
        <f ca="1">AVERAGE(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)</f>
        <v>#N/A</v>
      </c>
      <c r="H165" t="e">
        <f ca="1">CONFIDENCE( 0.05, STDEV(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), COUNT( INDIRECT("[reservoir.csv]reservoir!B"&amp;(MATCH("reservoir_"&amp;$G$1&amp;"_"&amp;C165&amp;"_"&amp;B165&amp;"_"&amp;D165&amp;"_"&amp;A165&amp;"*",[1]reservoir!$A$1:$A$1202,0)+1),TRUE):INDIRECT("[reservoir.csv]reservoir!XFD"&amp;(MATCH("reservoir_"&amp;$G$1&amp;"_"&amp;C165&amp;"_"&amp;B165&amp;"_"&amp;D165&amp;"_"&amp;A165&amp;"*",[1]reservoir!$A$1:$A$1202,0)+1),TRUE)  ) )</f>
        <v>#N/A</v>
      </c>
      <c r="I165" t="e">
        <f ca="1">AVERAGE(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)</f>
        <v>#N/A</v>
      </c>
      <c r="J165" t="e">
        <f ca="1">CONFIDENCE( 0.05, STDEV(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), COUNT( INDIRECT("[reservoir.csv]reservoir!B"&amp;(MATCH("reservoir_"&amp;$I$1&amp;"_"&amp;C165&amp;"_"&amp;B165&amp;"_"&amp;D165&amp;"_"&amp;A165&amp;"*",[1]reservoir!$A$1:$A$1202,0)+1),TRUE):INDIRECT("[reservoir.csv]reservoir!XFD"&amp;(MATCH("reservoir_"&amp;$I$1&amp;"_"&amp;C165&amp;"_"&amp;B165&amp;"_"&amp;D165&amp;"_"&amp;A165&amp;"*",[1]reservoir!$A$1:$A$1202,0)+1),TRUE)  ) )</f>
        <v>#N/A</v>
      </c>
      <c r="K165" t="e">
        <f ca="1">AVERAGE(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)</f>
        <v>#N/A</v>
      </c>
      <c r="L165" t="e">
        <f ca="1">CONFIDENCE( 0.05, STDEV(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), COUNT( INDIRECT("[reservoir.csv]reservoir!B"&amp;(MATCH("reservoir_"&amp;$K$1&amp;"_"&amp;C165&amp;"_"&amp;B165&amp;"_"&amp;D165&amp;"_"&amp;A165&amp;"*",[1]reservoir!$A$1:$A$1202,0)+1),TRUE):INDIRECT("[reservoir.csv]reservoir!XFD"&amp;(MATCH("reservoir_"&amp;$K$1&amp;"_"&amp;C165&amp;"_"&amp;B165&amp;"_"&amp;D165&amp;"_"&amp;A165&amp;"*",[1]reservoir!$A$1:$A$1202,0)+1),TRUE)  ) )</f>
        <v>#N/A</v>
      </c>
      <c r="M165" t="e">
        <f ca="1">AVERAGE(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)</f>
        <v>#N/A</v>
      </c>
      <c r="N165" t="e">
        <f ca="1">CONFIDENCE( 0.05, STDEV(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), COUNT( INDIRECT("[reservoir.csv]reservoir!B"&amp;(MATCH("reservoir_"&amp;$M$1&amp;"_"&amp;C165&amp;"_"&amp;B165&amp;"_"&amp;D165&amp;"_"&amp;A165&amp;"*",[1]reservoir!$A$1:$A$1202,0)+1),TRUE):INDIRECT("[reservoir.csv]reservoir!XFD"&amp;(MATCH("reservoir_"&amp;$M$1&amp;"_"&amp;C165&amp;"_"&amp;B165&amp;"_"&amp;D165&amp;"_"&amp;A165&amp;"*",[1]reservoir!$A$1:$A$1202,0)+1),TRUE)  ) )</f>
        <v>#N/A</v>
      </c>
    </row>
    <row r="166" spans="1:14" x14ac:dyDescent="0.25">
      <c r="A166" t="s">
        <v>4</v>
      </c>
      <c r="B166">
        <v>10</v>
      </c>
      <c r="C166">
        <v>0.5</v>
      </c>
      <c r="D166">
        <v>30</v>
      </c>
      <c r="E166" t="e">
        <f ca="1">AVERAGE(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)</f>
        <v>#N/A</v>
      </c>
      <c r="F166" t="e">
        <f ca="1">CONFIDENCE( 0.05, STDEV(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), COUNT( INDIRECT("[reservoir.csv]reservoir!B"&amp;(MATCH("reservoir_"&amp;$E$1&amp;"_"&amp;C166&amp;"_"&amp;B166&amp;"_"&amp;D166&amp;"_"&amp;A166&amp;"*",[1]reservoir!$A$1:$A$1202,0)+1),TRUE):INDIRECT("[reservoir.csv]reservoir!XFD"&amp;(MATCH("reservoir_"&amp;$E$1&amp;"_"&amp;C166&amp;"_"&amp;B166&amp;"_"&amp;D166&amp;"_"&amp;A166&amp;"*",[1]reservoir!$A$1:$A$1202,0)+1),TRUE)  ) )</f>
        <v>#N/A</v>
      </c>
      <c r="G166" t="e">
        <f ca="1">AVERAGE(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)</f>
        <v>#N/A</v>
      </c>
      <c r="H166" t="e">
        <f ca="1">CONFIDENCE( 0.05, STDEV(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), COUNT( INDIRECT("[reservoir.csv]reservoir!B"&amp;(MATCH("reservoir_"&amp;$G$1&amp;"_"&amp;C166&amp;"_"&amp;B166&amp;"_"&amp;D166&amp;"_"&amp;A166&amp;"*",[1]reservoir!$A$1:$A$1202,0)+1),TRUE):INDIRECT("[reservoir.csv]reservoir!XFD"&amp;(MATCH("reservoir_"&amp;$G$1&amp;"_"&amp;C166&amp;"_"&amp;B166&amp;"_"&amp;D166&amp;"_"&amp;A166&amp;"*",[1]reservoir!$A$1:$A$1202,0)+1),TRUE)  ) )</f>
        <v>#N/A</v>
      </c>
      <c r="I166" t="e">
        <f ca="1">AVERAGE(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)</f>
        <v>#N/A</v>
      </c>
      <c r="J166" t="e">
        <f ca="1">CONFIDENCE( 0.05, STDEV(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), COUNT( INDIRECT("[reservoir.csv]reservoir!B"&amp;(MATCH("reservoir_"&amp;$I$1&amp;"_"&amp;C166&amp;"_"&amp;B166&amp;"_"&amp;D166&amp;"_"&amp;A166&amp;"*",[1]reservoir!$A$1:$A$1202,0)+1),TRUE):INDIRECT("[reservoir.csv]reservoir!XFD"&amp;(MATCH("reservoir_"&amp;$I$1&amp;"_"&amp;C166&amp;"_"&amp;B166&amp;"_"&amp;D166&amp;"_"&amp;A166&amp;"*",[1]reservoir!$A$1:$A$1202,0)+1),TRUE)  ) )</f>
        <v>#N/A</v>
      </c>
      <c r="K166" t="e">
        <f ca="1">AVERAGE(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)</f>
        <v>#N/A</v>
      </c>
      <c r="L166" t="e">
        <f ca="1">CONFIDENCE( 0.05, STDEV(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), COUNT( INDIRECT("[reservoir.csv]reservoir!B"&amp;(MATCH("reservoir_"&amp;$K$1&amp;"_"&amp;C166&amp;"_"&amp;B166&amp;"_"&amp;D166&amp;"_"&amp;A166&amp;"*",[1]reservoir!$A$1:$A$1202,0)+1),TRUE):INDIRECT("[reservoir.csv]reservoir!XFD"&amp;(MATCH("reservoir_"&amp;$K$1&amp;"_"&amp;C166&amp;"_"&amp;B166&amp;"_"&amp;D166&amp;"_"&amp;A166&amp;"*",[1]reservoir!$A$1:$A$1202,0)+1),TRUE)  ) )</f>
        <v>#N/A</v>
      </c>
      <c r="M166" t="e">
        <f ca="1">AVERAGE(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)</f>
        <v>#N/A</v>
      </c>
      <c r="N166" t="e">
        <f ca="1">CONFIDENCE( 0.05, STDEV(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), COUNT( INDIRECT("[reservoir.csv]reservoir!B"&amp;(MATCH("reservoir_"&amp;$M$1&amp;"_"&amp;C166&amp;"_"&amp;B166&amp;"_"&amp;D166&amp;"_"&amp;A166&amp;"*",[1]reservoir!$A$1:$A$1202,0)+1),TRUE):INDIRECT("[reservoir.csv]reservoir!XFD"&amp;(MATCH("reservoir_"&amp;$M$1&amp;"_"&amp;C166&amp;"_"&amp;B166&amp;"_"&amp;D166&amp;"_"&amp;A166&amp;"*",[1]reservoir!$A$1:$A$1202,0)+1),TRUE)  ) )</f>
        <v>#N/A</v>
      </c>
    </row>
    <row r="167" spans="1:14" x14ac:dyDescent="0.25">
      <c r="A167" t="s">
        <v>4</v>
      </c>
      <c r="B167">
        <v>2</v>
      </c>
      <c r="C167">
        <v>1</v>
      </c>
      <c r="D167">
        <v>30</v>
      </c>
      <c r="E167" t="e">
        <f ca="1">AVERAGE(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)</f>
        <v>#N/A</v>
      </c>
      <c r="F167" t="e">
        <f ca="1">CONFIDENCE( 0.05, STDEV(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), COUNT( INDIRECT("[reservoir.csv]reservoir!B"&amp;(MATCH("reservoir_"&amp;$E$1&amp;"_"&amp;C167&amp;"_"&amp;B167&amp;"_"&amp;D167&amp;"_"&amp;A167&amp;"*",[1]reservoir!$A$1:$A$1202,0)+1),TRUE):INDIRECT("[reservoir.csv]reservoir!XFD"&amp;(MATCH("reservoir_"&amp;$E$1&amp;"_"&amp;C167&amp;"_"&amp;B167&amp;"_"&amp;D167&amp;"_"&amp;A167&amp;"*",[1]reservoir!$A$1:$A$1202,0)+1),TRUE)  ) )</f>
        <v>#N/A</v>
      </c>
      <c r="G167" t="e">
        <f ca="1">AVERAGE(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)</f>
        <v>#N/A</v>
      </c>
      <c r="H167" t="e">
        <f ca="1">CONFIDENCE( 0.05, STDEV(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), COUNT( INDIRECT("[reservoir.csv]reservoir!B"&amp;(MATCH("reservoir_"&amp;$G$1&amp;"_"&amp;C167&amp;"_"&amp;B167&amp;"_"&amp;D167&amp;"_"&amp;A167&amp;"*",[1]reservoir!$A$1:$A$1202,0)+1),TRUE):INDIRECT("[reservoir.csv]reservoir!XFD"&amp;(MATCH("reservoir_"&amp;$G$1&amp;"_"&amp;C167&amp;"_"&amp;B167&amp;"_"&amp;D167&amp;"_"&amp;A167&amp;"*",[1]reservoir!$A$1:$A$1202,0)+1),TRUE)  ) )</f>
        <v>#N/A</v>
      </c>
      <c r="I167" t="e">
        <f ca="1">AVERAGE(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)</f>
        <v>#N/A</v>
      </c>
      <c r="J167" t="e">
        <f ca="1">CONFIDENCE( 0.05, STDEV(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), COUNT( INDIRECT("[reservoir.csv]reservoir!B"&amp;(MATCH("reservoir_"&amp;$I$1&amp;"_"&amp;C167&amp;"_"&amp;B167&amp;"_"&amp;D167&amp;"_"&amp;A167&amp;"*",[1]reservoir!$A$1:$A$1202,0)+1),TRUE):INDIRECT("[reservoir.csv]reservoir!XFD"&amp;(MATCH("reservoir_"&amp;$I$1&amp;"_"&amp;C167&amp;"_"&amp;B167&amp;"_"&amp;D167&amp;"_"&amp;A167&amp;"*",[1]reservoir!$A$1:$A$1202,0)+1),TRUE)  ) )</f>
        <v>#N/A</v>
      </c>
      <c r="K167" t="e">
        <f ca="1">AVERAGE(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)</f>
        <v>#N/A</v>
      </c>
      <c r="L167" t="e">
        <f ca="1">CONFIDENCE( 0.05, STDEV(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), COUNT( INDIRECT("[reservoir.csv]reservoir!B"&amp;(MATCH("reservoir_"&amp;$K$1&amp;"_"&amp;C167&amp;"_"&amp;B167&amp;"_"&amp;D167&amp;"_"&amp;A167&amp;"*",[1]reservoir!$A$1:$A$1202,0)+1),TRUE):INDIRECT("[reservoir.csv]reservoir!XFD"&amp;(MATCH("reservoir_"&amp;$K$1&amp;"_"&amp;C167&amp;"_"&amp;B167&amp;"_"&amp;D167&amp;"_"&amp;A167&amp;"*",[1]reservoir!$A$1:$A$1202,0)+1),TRUE)  ) )</f>
        <v>#N/A</v>
      </c>
      <c r="M167" t="e">
        <f ca="1">AVERAGE(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)</f>
        <v>#N/A</v>
      </c>
      <c r="N167" t="e">
        <f ca="1">CONFIDENCE( 0.05, STDEV(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), COUNT( INDIRECT("[reservoir.csv]reservoir!B"&amp;(MATCH("reservoir_"&amp;$M$1&amp;"_"&amp;C167&amp;"_"&amp;B167&amp;"_"&amp;D167&amp;"_"&amp;A167&amp;"*",[1]reservoir!$A$1:$A$1202,0)+1),TRUE):INDIRECT("[reservoir.csv]reservoir!XFD"&amp;(MATCH("reservoir_"&amp;$M$1&amp;"_"&amp;C167&amp;"_"&amp;B167&amp;"_"&amp;D167&amp;"_"&amp;A167&amp;"*",[1]reservoir!$A$1:$A$1202,0)+1),TRUE)  ) )</f>
        <v>#N/A</v>
      </c>
    </row>
    <row r="168" spans="1:14" x14ac:dyDescent="0.25">
      <c r="A168" t="s">
        <v>4</v>
      </c>
      <c r="B168">
        <v>5</v>
      </c>
      <c r="C168">
        <v>1</v>
      </c>
      <c r="D168">
        <v>30</v>
      </c>
      <c r="E168" t="e">
        <f ca="1">AVERAGE(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)</f>
        <v>#N/A</v>
      </c>
      <c r="F168" t="e">
        <f ca="1">CONFIDENCE( 0.05, STDEV(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), COUNT( INDIRECT("[reservoir.csv]reservoir!B"&amp;(MATCH("reservoir_"&amp;$E$1&amp;"_"&amp;C168&amp;"_"&amp;B168&amp;"_"&amp;D168&amp;"_"&amp;A168&amp;"*",[1]reservoir!$A$1:$A$1202,0)+1),TRUE):INDIRECT("[reservoir.csv]reservoir!XFD"&amp;(MATCH("reservoir_"&amp;$E$1&amp;"_"&amp;C168&amp;"_"&amp;B168&amp;"_"&amp;D168&amp;"_"&amp;A168&amp;"*",[1]reservoir!$A$1:$A$1202,0)+1),TRUE)  ) )</f>
        <v>#N/A</v>
      </c>
      <c r="G168" t="e">
        <f ca="1">AVERAGE(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)</f>
        <v>#N/A</v>
      </c>
      <c r="H168" t="e">
        <f ca="1">CONFIDENCE( 0.05, STDEV(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), COUNT( INDIRECT("[reservoir.csv]reservoir!B"&amp;(MATCH("reservoir_"&amp;$G$1&amp;"_"&amp;C168&amp;"_"&amp;B168&amp;"_"&amp;D168&amp;"_"&amp;A168&amp;"*",[1]reservoir!$A$1:$A$1202,0)+1),TRUE):INDIRECT("[reservoir.csv]reservoir!XFD"&amp;(MATCH("reservoir_"&amp;$G$1&amp;"_"&amp;C168&amp;"_"&amp;B168&amp;"_"&amp;D168&amp;"_"&amp;A168&amp;"*",[1]reservoir!$A$1:$A$1202,0)+1),TRUE)  ) )</f>
        <v>#N/A</v>
      </c>
      <c r="I168" t="e">
        <f ca="1">AVERAGE(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)</f>
        <v>#N/A</v>
      </c>
      <c r="J168" t="e">
        <f ca="1">CONFIDENCE( 0.05, STDEV(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), COUNT( INDIRECT("[reservoir.csv]reservoir!B"&amp;(MATCH("reservoir_"&amp;$I$1&amp;"_"&amp;C168&amp;"_"&amp;B168&amp;"_"&amp;D168&amp;"_"&amp;A168&amp;"*",[1]reservoir!$A$1:$A$1202,0)+1),TRUE):INDIRECT("[reservoir.csv]reservoir!XFD"&amp;(MATCH("reservoir_"&amp;$I$1&amp;"_"&amp;C168&amp;"_"&amp;B168&amp;"_"&amp;D168&amp;"_"&amp;A168&amp;"*",[1]reservoir!$A$1:$A$1202,0)+1),TRUE)  ) )</f>
        <v>#N/A</v>
      </c>
      <c r="K168" t="e">
        <f ca="1">AVERAGE(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)</f>
        <v>#N/A</v>
      </c>
      <c r="L168" t="e">
        <f ca="1">CONFIDENCE( 0.05, STDEV(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), COUNT( INDIRECT("[reservoir.csv]reservoir!B"&amp;(MATCH("reservoir_"&amp;$K$1&amp;"_"&amp;C168&amp;"_"&amp;B168&amp;"_"&amp;D168&amp;"_"&amp;A168&amp;"*",[1]reservoir!$A$1:$A$1202,0)+1),TRUE):INDIRECT("[reservoir.csv]reservoir!XFD"&amp;(MATCH("reservoir_"&amp;$K$1&amp;"_"&amp;C168&amp;"_"&amp;B168&amp;"_"&amp;D168&amp;"_"&amp;A168&amp;"*",[1]reservoir!$A$1:$A$1202,0)+1),TRUE)  ) )</f>
        <v>#N/A</v>
      </c>
      <c r="M168" t="e">
        <f ca="1">AVERAGE(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)</f>
        <v>#N/A</v>
      </c>
      <c r="N168" t="e">
        <f ca="1">CONFIDENCE( 0.05, STDEV(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), COUNT( INDIRECT("[reservoir.csv]reservoir!B"&amp;(MATCH("reservoir_"&amp;$M$1&amp;"_"&amp;C168&amp;"_"&amp;B168&amp;"_"&amp;D168&amp;"_"&amp;A168&amp;"*",[1]reservoir!$A$1:$A$1202,0)+1),TRUE):INDIRECT("[reservoir.csv]reservoir!XFD"&amp;(MATCH("reservoir_"&amp;$M$1&amp;"_"&amp;C168&amp;"_"&amp;B168&amp;"_"&amp;D168&amp;"_"&amp;A168&amp;"*",[1]reservoir!$A$1:$A$1202,0)+1),TRUE)  ) )</f>
        <v>#N/A</v>
      </c>
    </row>
    <row r="169" spans="1:14" x14ac:dyDescent="0.25">
      <c r="A169" t="s">
        <v>4</v>
      </c>
      <c r="B169">
        <v>10</v>
      </c>
      <c r="C169">
        <v>1</v>
      </c>
      <c r="D169">
        <v>30</v>
      </c>
      <c r="E169" t="e">
        <f ca="1">AVERAGE(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)</f>
        <v>#N/A</v>
      </c>
      <c r="F169" t="e">
        <f ca="1">CONFIDENCE( 0.05, STDEV(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), COUNT( INDIRECT("[reservoir.csv]reservoir!B"&amp;(MATCH("reservoir_"&amp;$E$1&amp;"_"&amp;C169&amp;"_"&amp;B169&amp;"_"&amp;D169&amp;"_"&amp;A169&amp;"*",[1]reservoir!$A$1:$A$1202,0)+1),TRUE):INDIRECT("[reservoir.csv]reservoir!XFD"&amp;(MATCH("reservoir_"&amp;$E$1&amp;"_"&amp;C169&amp;"_"&amp;B169&amp;"_"&amp;D169&amp;"_"&amp;A169&amp;"*",[1]reservoir!$A$1:$A$1202,0)+1),TRUE)  ) )</f>
        <v>#N/A</v>
      </c>
      <c r="G169" t="e">
        <f ca="1">AVERAGE(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)</f>
        <v>#N/A</v>
      </c>
      <c r="H169" t="e">
        <f ca="1">CONFIDENCE( 0.05, STDEV(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), COUNT( INDIRECT("[reservoir.csv]reservoir!B"&amp;(MATCH("reservoir_"&amp;$G$1&amp;"_"&amp;C169&amp;"_"&amp;B169&amp;"_"&amp;D169&amp;"_"&amp;A169&amp;"*",[1]reservoir!$A$1:$A$1202,0)+1),TRUE):INDIRECT("[reservoir.csv]reservoir!XFD"&amp;(MATCH("reservoir_"&amp;$G$1&amp;"_"&amp;C169&amp;"_"&amp;B169&amp;"_"&amp;D169&amp;"_"&amp;A169&amp;"*",[1]reservoir!$A$1:$A$1202,0)+1),TRUE)  ) )</f>
        <v>#N/A</v>
      </c>
      <c r="I169" t="e">
        <f ca="1">AVERAGE(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)</f>
        <v>#N/A</v>
      </c>
      <c r="J169" t="e">
        <f ca="1">CONFIDENCE( 0.05, STDEV(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), COUNT( INDIRECT("[reservoir.csv]reservoir!B"&amp;(MATCH("reservoir_"&amp;$I$1&amp;"_"&amp;C169&amp;"_"&amp;B169&amp;"_"&amp;D169&amp;"_"&amp;A169&amp;"*",[1]reservoir!$A$1:$A$1202,0)+1),TRUE):INDIRECT("[reservoir.csv]reservoir!XFD"&amp;(MATCH("reservoir_"&amp;$I$1&amp;"_"&amp;C169&amp;"_"&amp;B169&amp;"_"&amp;D169&amp;"_"&amp;A169&amp;"*",[1]reservoir!$A$1:$A$1202,0)+1),TRUE)  ) )</f>
        <v>#N/A</v>
      </c>
      <c r="K169" t="e">
        <f ca="1">AVERAGE(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)</f>
        <v>#N/A</v>
      </c>
      <c r="L169" t="e">
        <f ca="1">CONFIDENCE( 0.05, STDEV(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), COUNT( INDIRECT("[reservoir.csv]reservoir!B"&amp;(MATCH("reservoir_"&amp;$K$1&amp;"_"&amp;C169&amp;"_"&amp;B169&amp;"_"&amp;D169&amp;"_"&amp;A169&amp;"*",[1]reservoir!$A$1:$A$1202,0)+1),TRUE):INDIRECT("[reservoir.csv]reservoir!XFD"&amp;(MATCH("reservoir_"&amp;$K$1&amp;"_"&amp;C169&amp;"_"&amp;B169&amp;"_"&amp;D169&amp;"_"&amp;A169&amp;"*",[1]reservoir!$A$1:$A$1202,0)+1),TRUE)  ) )</f>
        <v>#N/A</v>
      </c>
      <c r="M169" t="e">
        <f ca="1">AVERAGE(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)</f>
        <v>#N/A</v>
      </c>
      <c r="N169" t="e">
        <f ca="1">CONFIDENCE( 0.05, STDEV(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), COUNT( INDIRECT("[reservoir.csv]reservoir!B"&amp;(MATCH("reservoir_"&amp;$M$1&amp;"_"&amp;C169&amp;"_"&amp;B169&amp;"_"&amp;D169&amp;"_"&amp;A169&amp;"*",[1]reservoir!$A$1:$A$1202,0)+1),TRUE):INDIRECT("[reservoir.csv]reservoir!XFD"&amp;(MATCH("reservoir_"&amp;$M$1&amp;"_"&amp;C169&amp;"_"&amp;B169&amp;"_"&amp;D169&amp;"_"&amp;A169&amp;"*",[1]reservoir!$A$1:$A$1202,0)+1),TRUE)  ) )</f>
        <v>#N/A</v>
      </c>
    </row>
    <row r="170" spans="1:14" x14ac:dyDescent="0.25">
      <c r="A170" t="s">
        <v>4</v>
      </c>
      <c r="B170">
        <v>2</v>
      </c>
      <c r="C170">
        <v>2</v>
      </c>
      <c r="D170">
        <v>30</v>
      </c>
      <c r="E170" t="e">
        <f ca="1">AVERAGE(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)</f>
        <v>#N/A</v>
      </c>
      <c r="F170" t="e">
        <f ca="1">CONFIDENCE( 0.05, STDEV(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), COUNT( INDIRECT("[reservoir.csv]reservoir!B"&amp;(MATCH("reservoir_"&amp;$E$1&amp;"_"&amp;C170&amp;"_"&amp;B170&amp;"_"&amp;D170&amp;"_"&amp;A170&amp;"*",[1]reservoir!$A$1:$A$1202,0)+1),TRUE):INDIRECT("[reservoir.csv]reservoir!XFD"&amp;(MATCH("reservoir_"&amp;$E$1&amp;"_"&amp;C170&amp;"_"&amp;B170&amp;"_"&amp;D170&amp;"_"&amp;A170&amp;"*",[1]reservoir!$A$1:$A$1202,0)+1),TRUE)  ) )</f>
        <v>#N/A</v>
      </c>
      <c r="G170" t="e">
        <f ca="1">AVERAGE(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)</f>
        <v>#N/A</v>
      </c>
      <c r="H170" t="e">
        <f ca="1">CONFIDENCE( 0.05, STDEV(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), COUNT( INDIRECT("[reservoir.csv]reservoir!B"&amp;(MATCH("reservoir_"&amp;$G$1&amp;"_"&amp;C170&amp;"_"&amp;B170&amp;"_"&amp;D170&amp;"_"&amp;A170&amp;"*",[1]reservoir!$A$1:$A$1202,0)+1),TRUE):INDIRECT("[reservoir.csv]reservoir!XFD"&amp;(MATCH("reservoir_"&amp;$G$1&amp;"_"&amp;C170&amp;"_"&amp;B170&amp;"_"&amp;D170&amp;"_"&amp;A170&amp;"*",[1]reservoir!$A$1:$A$1202,0)+1),TRUE)  ) )</f>
        <v>#N/A</v>
      </c>
      <c r="I170" t="e">
        <f ca="1">AVERAGE(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)</f>
        <v>#N/A</v>
      </c>
      <c r="J170" t="e">
        <f ca="1">CONFIDENCE( 0.05, STDEV(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), COUNT( INDIRECT("[reservoir.csv]reservoir!B"&amp;(MATCH("reservoir_"&amp;$I$1&amp;"_"&amp;C170&amp;"_"&amp;B170&amp;"_"&amp;D170&amp;"_"&amp;A170&amp;"*",[1]reservoir!$A$1:$A$1202,0)+1),TRUE):INDIRECT("[reservoir.csv]reservoir!XFD"&amp;(MATCH("reservoir_"&amp;$I$1&amp;"_"&amp;C170&amp;"_"&amp;B170&amp;"_"&amp;D170&amp;"_"&amp;A170&amp;"*",[1]reservoir!$A$1:$A$1202,0)+1),TRUE)  ) )</f>
        <v>#N/A</v>
      </c>
      <c r="K170" t="e">
        <f ca="1">AVERAGE(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)</f>
        <v>#N/A</v>
      </c>
      <c r="L170" t="e">
        <f ca="1">CONFIDENCE( 0.05, STDEV(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), COUNT( INDIRECT("[reservoir.csv]reservoir!B"&amp;(MATCH("reservoir_"&amp;$K$1&amp;"_"&amp;C170&amp;"_"&amp;B170&amp;"_"&amp;D170&amp;"_"&amp;A170&amp;"*",[1]reservoir!$A$1:$A$1202,0)+1),TRUE):INDIRECT("[reservoir.csv]reservoir!XFD"&amp;(MATCH("reservoir_"&amp;$K$1&amp;"_"&amp;C170&amp;"_"&amp;B170&amp;"_"&amp;D170&amp;"_"&amp;A170&amp;"*",[1]reservoir!$A$1:$A$1202,0)+1),TRUE)  ) )</f>
        <v>#N/A</v>
      </c>
      <c r="M170" t="e">
        <f ca="1">AVERAGE(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)</f>
        <v>#N/A</v>
      </c>
      <c r="N170" t="e">
        <f ca="1">CONFIDENCE( 0.05, STDEV(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), COUNT( INDIRECT("[reservoir.csv]reservoir!B"&amp;(MATCH("reservoir_"&amp;$M$1&amp;"_"&amp;C170&amp;"_"&amp;B170&amp;"_"&amp;D170&amp;"_"&amp;A170&amp;"*",[1]reservoir!$A$1:$A$1202,0)+1),TRUE):INDIRECT("[reservoir.csv]reservoir!XFD"&amp;(MATCH("reservoir_"&amp;$M$1&amp;"_"&amp;C170&amp;"_"&amp;B170&amp;"_"&amp;D170&amp;"_"&amp;A170&amp;"*",[1]reservoir!$A$1:$A$1202,0)+1),TRUE)  ) )</f>
        <v>#N/A</v>
      </c>
    </row>
    <row r="171" spans="1:14" x14ac:dyDescent="0.25">
      <c r="A171" t="s">
        <v>4</v>
      </c>
      <c r="B171">
        <v>5</v>
      </c>
      <c r="C171">
        <v>2</v>
      </c>
      <c r="D171">
        <v>30</v>
      </c>
      <c r="E171" t="e">
        <f ca="1">AVERAGE(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)</f>
        <v>#N/A</v>
      </c>
      <c r="F171" t="e">
        <f ca="1">CONFIDENCE( 0.05, STDEV(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), COUNT( INDIRECT("[reservoir.csv]reservoir!B"&amp;(MATCH("reservoir_"&amp;$E$1&amp;"_"&amp;C171&amp;"_"&amp;B171&amp;"_"&amp;D171&amp;"_"&amp;A171&amp;"*",[1]reservoir!$A$1:$A$1202,0)+1),TRUE):INDIRECT("[reservoir.csv]reservoir!XFD"&amp;(MATCH("reservoir_"&amp;$E$1&amp;"_"&amp;C171&amp;"_"&amp;B171&amp;"_"&amp;D171&amp;"_"&amp;A171&amp;"*",[1]reservoir!$A$1:$A$1202,0)+1),TRUE)  ) )</f>
        <v>#N/A</v>
      </c>
      <c r="G171" t="e">
        <f ca="1">AVERAGE(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)</f>
        <v>#N/A</v>
      </c>
      <c r="H171" t="e">
        <f ca="1">CONFIDENCE( 0.05, STDEV(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), COUNT( INDIRECT("[reservoir.csv]reservoir!B"&amp;(MATCH("reservoir_"&amp;$G$1&amp;"_"&amp;C171&amp;"_"&amp;B171&amp;"_"&amp;D171&amp;"_"&amp;A171&amp;"*",[1]reservoir!$A$1:$A$1202,0)+1),TRUE):INDIRECT("[reservoir.csv]reservoir!XFD"&amp;(MATCH("reservoir_"&amp;$G$1&amp;"_"&amp;C171&amp;"_"&amp;B171&amp;"_"&amp;D171&amp;"_"&amp;A171&amp;"*",[1]reservoir!$A$1:$A$1202,0)+1),TRUE)  ) )</f>
        <v>#N/A</v>
      </c>
      <c r="I171" t="e">
        <f ca="1">AVERAGE(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)</f>
        <v>#N/A</v>
      </c>
      <c r="J171" t="e">
        <f ca="1">CONFIDENCE( 0.05, STDEV(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), COUNT( INDIRECT("[reservoir.csv]reservoir!B"&amp;(MATCH("reservoir_"&amp;$I$1&amp;"_"&amp;C171&amp;"_"&amp;B171&amp;"_"&amp;D171&amp;"_"&amp;A171&amp;"*",[1]reservoir!$A$1:$A$1202,0)+1),TRUE):INDIRECT("[reservoir.csv]reservoir!XFD"&amp;(MATCH("reservoir_"&amp;$I$1&amp;"_"&amp;C171&amp;"_"&amp;B171&amp;"_"&amp;D171&amp;"_"&amp;A171&amp;"*",[1]reservoir!$A$1:$A$1202,0)+1),TRUE)  ) )</f>
        <v>#N/A</v>
      </c>
      <c r="K171" t="e">
        <f ca="1">AVERAGE(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)</f>
        <v>#N/A</v>
      </c>
      <c r="L171" t="e">
        <f ca="1">CONFIDENCE( 0.05, STDEV(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), COUNT( INDIRECT("[reservoir.csv]reservoir!B"&amp;(MATCH("reservoir_"&amp;$K$1&amp;"_"&amp;C171&amp;"_"&amp;B171&amp;"_"&amp;D171&amp;"_"&amp;A171&amp;"*",[1]reservoir!$A$1:$A$1202,0)+1),TRUE):INDIRECT("[reservoir.csv]reservoir!XFD"&amp;(MATCH("reservoir_"&amp;$K$1&amp;"_"&amp;C171&amp;"_"&amp;B171&amp;"_"&amp;D171&amp;"_"&amp;A171&amp;"*",[1]reservoir!$A$1:$A$1202,0)+1),TRUE)  ) )</f>
        <v>#N/A</v>
      </c>
      <c r="M171" t="e">
        <f ca="1">AVERAGE(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)</f>
        <v>#N/A</v>
      </c>
      <c r="N171" t="e">
        <f ca="1">CONFIDENCE( 0.05, STDEV(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), COUNT( INDIRECT("[reservoir.csv]reservoir!B"&amp;(MATCH("reservoir_"&amp;$M$1&amp;"_"&amp;C171&amp;"_"&amp;B171&amp;"_"&amp;D171&amp;"_"&amp;A171&amp;"*",[1]reservoir!$A$1:$A$1202,0)+1),TRUE):INDIRECT("[reservoir.csv]reservoir!XFD"&amp;(MATCH("reservoir_"&amp;$M$1&amp;"_"&amp;C171&amp;"_"&amp;B171&amp;"_"&amp;D171&amp;"_"&amp;A171&amp;"*",[1]reservoir!$A$1:$A$1202,0)+1),TRUE)  ) )</f>
        <v>#N/A</v>
      </c>
    </row>
    <row r="172" spans="1:14" x14ac:dyDescent="0.25">
      <c r="A172" t="s">
        <v>4</v>
      </c>
      <c r="B172">
        <v>10</v>
      </c>
      <c r="C172">
        <v>2</v>
      </c>
      <c r="D172">
        <v>30</v>
      </c>
      <c r="E172" t="e">
        <f ca="1">AVERAGE(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)</f>
        <v>#N/A</v>
      </c>
      <c r="F172" t="e">
        <f ca="1">CONFIDENCE( 0.05, STDEV(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), COUNT( INDIRECT("[reservoir.csv]reservoir!B"&amp;(MATCH("reservoir_"&amp;$E$1&amp;"_"&amp;C172&amp;"_"&amp;B172&amp;"_"&amp;D172&amp;"_"&amp;A172&amp;"*",[1]reservoir!$A$1:$A$1202,0)+1),TRUE):INDIRECT("[reservoir.csv]reservoir!XFD"&amp;(MATCH("reservoir_"&amp;$E$1&amp;"_"&amp;C172&amp;"_"&amp;B172&amp;"_"&amp;D172&amp;"_"&amp;A172&amp;"*",[1]reservoir!$A$1:$A$1202,0)+1),TRUE)  ) )</f>
        <v>#N/A</v>
      </c>
      <c r="G172" t="e">
        <f ca="1">AVERAGE(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)</f>
        <v>#N/A</v>
      </c>
      <c r="H172" t="e">
        <f ca="1">CONFIDENCE( 0.05, STDEV(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), COUNT( INDIRECT("[reservoir.csv]reservoir!B"&amp;(MATCH("reservoir_"&amp;$G$1&amp;"_"&amp;C172&amp;"_"&amp;B172&amp;"_"&amp;D172&amp;"_"&amp;A172&amp;"*",[1]reservoir!$A$1:$A$1202,0)+1),TRUE):INDIRECT("[reservoir.csv]reservoir!XFD"&amp;(MATCH("reservoir_"&amp;$G$1&amp;"_"&amp;C172&amp;"_"&amp;B172&amp;"_"&amp;D172&amp;"_"&amp;A172&amp;"*",[1]reservoir!$A$1:$A$1202,0)+1),TRUE)  ) )</f>
        <v>#N/A</v>
      </c>
      <c r="I172" t="e">
        <f ca="1">AVERAGE(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)</f>
        <v>#N/A</v>
      </c>
      <c r="J172" t="e">
        <f ca="1">CONFIDENCE( 0.05, STDEV(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), COUNT( INDIRECT("[reservoir.csv]reservoir!B"&amp;(MATCH("reservoir_"&amp;$I$1&amp;"_"&amp;C172&amp;"_"&amp;B172&amp;"_"&amp;D172&amp;"_"&amp;A172&amp;"*",[1]reservoir!$A$1:$A$1202,0)+1),TRUE):INDIRECT("[reservoir.csv]reservoir!XFD"&amp;(MATCH("reservoir_"&amp;$I$1&amp;"_"&amp;C172&amp;"_"&amp;B172&amp;"_"&amp;D172&amp;"_"&amp;A172&amp;"*",[1]reservoir!$A$1:$A$1202,0)+1),TRUE)  ) )</f>
        <v>#N/A</v>
      </c>
      <c r="K172" t="e">
        <f ca="1">AVERAGE(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)</f>
        <v>#N/A</v>
      </c>
      <c r="L172" t="e">
        <f ca="1">CONFIDENCE( 0.05, STDEV(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), COUNT( INDIRECT("[reservoir.csv]reservoir!B"&amp;(MATCH("reservoir_"&amp;$K$1&amp;"_"&amp;C172&amp;"_"&amp;B172&amp;"_"&amp;D172&amp;"_"&amp;A172&amp;"*",[1]reservoir!$A$1:$A$1202,0)+1),TRUE):INDIRECT("[reservoir.csv]reservoir!XFD"&amp;(MATCH("reservoir_"&amp;$K$1&amp;"_"&amp;C172&amp;"_"&amp;B172&amp;"_"&amp;D172&amp;"_"&amp;A172&amp;"*",[1]reservoir!$A$1:$A$1202,0)+1),TRUE)  ) )</f>
        <v>#N/A</v>
      </c>
      <c r="M172" t="e">
        <f ca="1">AVERAGE(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)</f>
        <v>#N/A</v>
      </c>
      <c r="N172" t="e">
        <f ca="1">CONFIDENCE( 0.05, STDEV(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), COUNT( INDIRECT("[reservoir.csv]reservoir!B"&amp;(MATCH("reservoir_"&amp;$M$1&amp;"_"&amp;C172&amp;"_"&amp;B172&amp;"_"&amp;D172&amp;"_"&amp;A172&amp;"*",[1]reservoir!$A$1:$A$1202,0)+1),TRUE):INDIRECT("[reservoir.csv]reservoir!XFD"&amp;(MATCH("reservoir_"&amp;$M$1&amp;"_"&amp;C172&amp;"_"&amp;B172&amp;"_"&amp;D172&amp;"_"&amp;A172&amp;"*",[1]reservoir!$A$1:$A$1202,0)+1),TRUE)  ) )</f>
        <v>#N/A</v>
      </c>
    </row>
    <row r="174" spans="1:14" x14ac:dyDescent="0.25">
      <c r="A174" t="s">
        <v>5</v>
      </c>
    </row>
    <row r="175" spans="1:14" x14ac:dyDescent="0.25">
      <c r="A175" t="s">
        <v>16</v>
      </c>
      <c r="B175">
        <v>2</v>
      </c>
      <c r="C175">
        <v>0.25</v>
      </c>
      <c r="D175">
        <v>1</v>
      </c>
      <c r="E175" t="e">
        <f ca="1">AVERAGE(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)</f>
        <v>#N/A</v>
      </c>
      <c r="F175" t="e">
        <f ca="1">CONFIDENCE( 0.05, STDEV(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), COUNT( INDIRECT("[reservoir.csv]reservoir!B"&amp;(MATCH("reservoir_"&amp;$E$1&amp;"_"&amp;C175&amp;"_"&amp;B175&amp;"_"&amp;D175&amp;"_"&amp;A175&amp;"*",[1]reservoir!$A$1:$A$1202,0)+1),TRUE):INDIRECT("[reservoir.csv]reservoir!XFD"&amp;(MATCH("reservoir_"&amp;$E$1&amp;"_"&amp;C175&amp;"_"&amp;B175&amp;"_"&amp;D175&amp;"_"&amp;A175&amp;"*",[1]reservoir!$A$1:$A$1202,0)+1),TRUE)  ) )</f>
        <v>#N/A</v>
      </c>
      <c r="G175">
        <f ca="1">AVERAGE(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)</f>
        <v>-155121.34840939988</v>
      </c>
      <c r="H175">
        <f ca="1">CONFIDENCE( 0.05, STDEV(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), COUNT( INDIRECT("[reservoir.csv]reservoir!B"&amp;(MATCH("reservoir_"&amp;$G$1&amp;"_"&amp;C175&amp;"_"&amp;B175&amp;"_"&amp;D175&amp;"_"&amp;A175&amp;"*",[1]reservoir!$A$1:$A$1202,0)+1),TRUE):INDIRECT("[reservoir.csv]reservoir!XFD"&amp;(MATCH("reservoir_"&amp;$G$1&amp;"_"&amp;C175&amp;"_"&amp;B175&amp;"_"&amp;D175&amp;"_"&amp;A175&amp;"*",[1]reservoir!$A$1:$A$1202,0)+1),TRUE)  ) )</f>
        <v>1456.5715260855663</v>
      </c>
      <c r="I175">
        <f ca="1">AVERAGE(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)</f>
        <v>-232536.02684847347</v>
      </c>
      <c r="J175">
        <f ca="1">CONFIDENCE( 0.05, STDEV(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), COUNT( INDIRECT("[reservoir.csv]reservoir!B"&amp;(MATCH("reservoir_"&amp;$I$1&amp;"_"&amp;C175&amp;"_"&amp;B175&amp;"_"&amp;D175&amp;"_"&amp;A175&amp;"*",[1]reservoir!$A$1:$A$1202,0)+1),TRUE):INDIRECT("[reservoir.csv]reservoir!XFD"&amp;(MATCH("reservoir_"&amp;$I$1&amp;"_"&amp;C175&amp;"_"&amp;B175&amp;"_"&amp;D175&amp;"_"&amp;A175&amp;"*",[1]reservoir!$A$1:$A$1202,0)+1),TRUE)  ) )</f>
        <v>1304.5793792287777</v>
      </c>
      <c r="K175">
        <f ca="1">AVERAGE(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)</f>
        <v>-306498.174091933</v>
      </c>
      <c r="L175">
        <f ca="1">CONFIDENCE( 0.05, STDEV(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), COUNT( INDIRECT("[reservoir.csv]reservoir!B"&amp;(MATCH("reservoir_"&amp;$K$1&amp;"_"&amp;C175&amp;"_"&amp;B175&amp;"_"&amp;D175&amp;"_"&amp;A175&amp;"*",[1]reservoir!$A$1:$A$1202,0)+1),TRUE):INDIRECT("[reservoir.csv]reservoir!XFD"&amp;(MATCH("reservoir_"&amp;$K$1&amp;"_"&amp;C175&amp;"_"&amp;B175&amp;"_"&amp;D175&amp;"_"&amp;A175&amp;"*",[1]reservoir!$A$1:$A$1202,0)+1),TRUE)  ) )</f>
        <v>1255.0521047600591</v>
      </c>
      <c r="M175">
        <f ca="1">AVERAGE(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)</f>
        <v>-382088.91548013926</v>
      </c>
      <c r="N175">
        <f ca="1">CONFIDENCE( 0.05, STDEV(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), COUNT( INDIRECT("[reservoir.csv]reservoir!B"&amp;(MATCH("reservoir_"&amp;$M$1&amp;"_"&amp;C175&amp;"_"&amp;B175&amp;"_"&amp;D175&amp;"_"&amp;A175&amp;"*",[1]reservoir!$A$1:$A$1202,0)+1),TRUE):INDIRECT("[reservoir.csv]reservoir!XFD"&amp;(MATCH("reservoir_"&amp;$M$1&amp;"_"&amp;C175&amp;"_"&amp;B175&amp;"_"&amp;D175&amp;"_"&amp;A175&amp;"*",[1]reservoir!$A$1:$A$1202,0)+1),TRUE)  ) )</f>
        <v>1264.7003961486546</v>
      </c>
    </row>
    <row r="176" spans="1:14" x14ac:dyDescent="0.25">
      <c r="A176" t="s">
        <v>16</v>
      </c>
      <c r="B176">
        <v>5</v>
      </c>
      <c r="C176">
        <v>0.25</v>
      </c>
      <c r="D176">
        <v>1</v>
      </c>
      <c r="E176" t="e">
        <f ca="1">AVERAGE(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)</f>
        <v>#N/A</v>
      </c>
      <c r="F176" t="e">
        <f ca="1">CONFIDENCE( 0.05, STDEV(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), COUNT( INDIRECT("[reservoir.csv]reservoir!B"&amp;(MATCH("reservoir_"&amp;$E$1&amp;"_"&amp;C176&amp;"_"&amp;B176&amp;"_"&amp;D176&amp;"_"&amp;A176&amp;"*",[1]reservoir!$A$1:$A$1202,0)+1),TRUE):INDIRECT("[reservoir.csv]reservoir!XFD"&amp;(MATCH("reservoir_"&amp;$E$1&amp;"_"&amp;C176&amp;"_"&amp;B176&amp;"_"&amp;D176&amp;"_"&amp;A176&amp;"*",[1]reservoir!$A$1:$A$1202,0)+1),TRUE)  ) )</f>
        <v>#N/A</v>
      </c>
      <c r="G176">
        <f ca="1">AVERAGE(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)</f>
        <v>-156631.27061319977</v>
      </c>
      <c r="H176">
        <f ca="1">CONFIDENCE( 0.05, STDEV(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), COUNT( INDIRECT("[reservoir.csv]reservoir!B"&amp;(MATCH("reservoir_"&amp;$G$1&amp;"_"&amp;C176&amp;"_"&amp;B176&amp;"_"&amp;D176&amp;"_"&amp;A176&amp;"*",[1]reservoir!$A$1:$A$1202,0)+1),TRUE):INDIRECT("[reservoir.csv]reservoir!XFD"&amp;(MATCH("reservoir_"&amp;$G$1&amp;"_"&amp;C176&amp;"_"&amp;B176&amp;"_"&amp;D176&amp;"_"&amp;A176&amp;"*",[1]reservoir!$A$1:$A$1202,0)+1),TRUE)  ) )</f>
        <v>1572.6255158940583</v>
      </c>
      <c r="I176">
        <f ca="1">AVERAGE(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)</f>
        <v>-231317.32739898053</v>
      </c>
      <c r="J176">
        <f ca="1">CONFIDENCE( 0.05, STDEV(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), COUNT( INDIRECT("[reservoir.csv]reservoir!B"&amp;(MATCH("reservoir_"&amp;$I$1&amp;"_"&amp;C176&amp;"_"&amp;B176&amp;"_"&amp;D176&amp;"_"&amp;A176&amp;"*",[1]reservoir!$A$1:$A$1202,0)+1),TRUE):INDIRECT("[reservoir.csv]reservoir!XFD"&amp;(MATCH("reservoir_"&amp;$I$1&amp;"_"&amp;C176&amp;"_"&amp;B176&amp;"_"&amp;D176&amp;"_"&amp;A176&amp;"*",[1]reservoir!$A$1:$A$1202,0)+1),TRUE)  ) )</f>
        <v>1071.7638702089453</v>
      </c>
      <c r="K176">
        <f ca="1">AVERAGE(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)</f>
        <v>-304668.19096086634</v>
      </c>
      <c r="L176">
        <f ca="1">CONFIDENCE( 0.05, STDEV(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), COUNT( INDIRECT("[reservoir.csv]reservoir!B"&amp;(MATCH("reservoir_"&amp;$K$1&amp;"_"&amp;C176&amp;"_"&amp;B176&amp;"_"&amp;D176&amp;"_"&amp;A176&amp;"*",[1]reservoir!$A$1:$A$1202,0)+1),TRUE):INDIRECT("[reservoir.csv]reservoir!XFD"&amp;(MATCH("reservoir_"&amp;$K$1&amp;"_"&amp;C176&amp;"_"&amp;B176&amp;"_"&amp;D176&amp;"_"&amp;A176&amp;"*",[1]reservoir!$A$1:$A$1202,0)+1),TRUE)  ) )</f>
        <v>1249.8824290985206</v>
      </c>
      <c r="M176">
        <f ca="1">AVERAGE(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)</f>
        <v>-381345.3049581995</v>
      </c>
      <c r="N176">
        <f ca="1">CONFIDENCE( 0.05, STDEV(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), COUNT( INDIRECT("[reservoir.csv]reservoir!B"&amp;(MATCH("reservoir_"&amp;$M$1&amp;"_"&amp;C176&amp;"_"&amp;B176&amp;"_"&amp;D176&amp;"_"&amp;A176&amp;"*",[1]reservoir!$A$1:$A$1202,0)+1),TRUE):INDIRECT("[reservoir.csv]reservoir!XFD"&amp;(MATCH("reservoir_"&amp;$M$1&amp;"_"&amp;C176&amp;"_"&amp;B176&amp;"_"&amp;D176&amp;"_"&amp;A176&amp;"*",[1]reservoir!$A$1:$A$1202,0)+1),TRUE)  ) )</f>
        <v>1655.1433948252795</v>
      </c>
    </row>
    <row r="177" spans="1:14" x14ac:dyDescent="0.25">
      <c r="A177" t="s">
        <v>16</v>
      </c>
      <c r="B177">
        <v>10</v>
      </c>
      <c r="C177">
        <v>0.25</v>
      </c>
      <c r="D177">
        <v>1</v>
      </c>
      <c r="E177" t="e">
        <f ca="1">AVERAGE(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)</f>
        <v>#N/A</v>
      </c>
      <c r="F177" t="e">
        <f ca="1">CONFIDENCE( 0.05, STDEV(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), COUNT( INDIRECT("[reservoir.csv]reservoir!B"&amp;(MATCH("reservoir_"&amp;$E$1&amp;"_"&amp;C177&amp;"_"&amp;B177&amp;"_"&amp;D177&amp;"_"&amp;A177&amp;"*",[1]reservoir!$A$1:$A$1202,0)+1),TRUE):INDIRECT("[reservoir.csv]reservoir!XFD"&amp;(MATCH("reservoir_"&amp;$E$1&amp;"_"&amp;C177&amp;"_"&amp;B177&amp;"_"&amp;D177&amp;"_"&amp;A177&amp;"*",[1]reservoir!$A$1:$A$1202,0)+1),TRUE)  ) )</f>
        <v>#N/A</v>
      </c>
      <c r="G177">
        <f ca="1">AVERAGE(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)</f>
        <v>-154082.36758016652</v>
      </c>
      <c r="H177">
        <f ca="1">CONFIDENCE( 0.05, STDEV(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), COUNT( INDIRECT("[reservoir.csv]reservoir!B"&amp;(MATCH("reservoir_"&amp;$G$1&amp;"_"&amp;C177&amp;"_"&amp;B177&amp;"_"&amp;D177&amp;"_"&amp;A177&amp;"*",[1]reservoir!$A$1:$A$1202,0)+1),TRUE):INDIRECT("[reservoir.csv]reservoir!XFD"&amp;(MATCH("reservoir_"&amp;$G$1&amp;"_"&amp;C177&amp;"_"&amp;B177&amp;"_"&amp;D177&amp;"_"&amp;A177&amp;"*",[1]reservoir!$A$1:$A$1202,0)+1),TRUE)  ) )</f>
        <v>1177.2073551435219</v>
      </c>
      <c r="I177">
        <f ca="1">AVERAGE(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)</f>
        <v>-235294.04376306655</v>
      </c>
      <c r="J177">
        <f ca="1">CONFIDENCE( 0.05, STDEV(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), COUNT( INDIRECT("[reservoir.csv]reservoir!B"&amp;(MATCH("reservoir_"&amp;$I$1&amp;"_"&amp;C177&amp;"_"&amp;B177&amp;"_"&amp;D177&amp;"_"&amp;A177&amp;"*",[1]reservoir!$A$1:$A$1202,0)+1),TRUE):INDIRECT("[reservoir.csv]reservoir!XFD"&amp;(MATCH("reservoir_"&amp;$I$1&amp;"_"&amp;C177&amp;"_"&amp;B177&amp;"_"&amp;D177&amp;"_"&amp;A177&amp;"*",[1]reservoir!$A$1:$A$1202,0)+1),TRUE)  ) )</f>
        <v>3158.6318952784118</v>
      </c>
      <c r="K177">
        <f ca="1">AVERAGE(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)</f>
        <v>-319334.26670403284</v>
      </c>
      <c r="L177">
        <f ca="1">CONFIDENCE( 0.05, STDEV(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), COUNT( INDIRECT("[reservoir.csv]reservoir!B"&amp;(MATCH("reservoir_"&amp;$K$1&amp;"_"&amp;C177&amp;"_"&amp;B177&amp;"_"&amp;D177&amp;"_"&amp;A177&amp;"*",[1]reservoir!$A$1:$A$1202,0)+1),TRUE):INDIRECT("[reservoir.csv]reservoir!XFD"&amp;(MATCH("reservoir_"&amp;$K$1&amp;"_"&amp;C177&amp;"_"&amp;B177&amp;"_"&amp;D177&amp;"_"&amp;A177&amp;"*",[1]reservoir!$A$1:$A$1202,0)+1),TRUE)  ) )</f>
        <v>9927.0192716542788</v>
      </c>
      <c r="M177">
        <f ca="1">AVERAGE(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)</f>
        <v>-405128.92717929941</v>
      </c>
      <c r="N177">
        <f ca="1">CONFIDENCE( 0.05, STDEV(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), COUNT( INDIRECT("[reservoir.csv]reservoir!B"&amp;(MATCH("reservoir_"&amp;$M$1&amp;"_"&amp;C177&amp;"_"&amp;B177&amp;"_"&amp;D177&amp;"_"&amp;A177&amp;"*",[1]reservoir!$A$1:$A$1202,0)+1),TRUE):INDIRECT("[reservoir.csv]reservoir!XFD"&amp;(MATCH("reservoir_"&amp;$M$1&amp;"_"&amp;C177&amp;"_"&amp;B177&amp;"_"&amp;D177&amp;"_"&amp;A177&amp;"*",[1]reservoir!$A$1:$A$1202,0)+1),TRUE)  ) )</f>
        <v>21877.569130300071</v>
      </c>
    </row>
    <row r="178" spans="1:14" x14ac:dyDescent="0.25">
      <c r="A178" t="s">
        <v>16</v>
      </c>
      <c r="B178">
        <v>2</v>
      </c>
      <c r="C178">
        <v>0.5</v>
      </c>
      <c r="D178">
        <v>1</v>
      </c>
      <c r="E178" t="e">
        <f ca="1">AVERAGE(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)</f>
        <v>#N/A</v>
      </c>
      <c r="F178" t="e">
        <f ca="1">CONFIDENCE( 0.05, STDEV(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), COUNT( INDIRECT("[reservoir.csv]reservoir!B"&amp;(MATCH("reservoir_"&amp;$E$1&amp;"_"&amp;C178&amp;"_"&amp;B178&amp;"_"&amp;D178&amp;"_"&amp;A178&amp;"*",[1]reservoir!$A$1:$A$1202,0)+1),TRUE):INDIRECT("[reservoir.csv]reservoir!XFD"&amp;(MATCH("reservoir_"&amp;$E$1&amp;"_"&amp;C178&amp;"_"&amp;B178&amp;"_"&amp;D178&amp;"_"&amp;A178&amp;"*",[1]reservoir!$A$1:$A$1202,0)+1),TRUE)  ) )</f>
        <v>#N/A</v>
      </c>
      <c r="G178">
        <f ca="1">AVERAGE(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)</f>
        <v>-156512.00641349982</v>
      </c>
      <c r="H178">
        <f ca="1">CONFIDENCE( 0.05, STDEV(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), COUNT( INDIRECT("[reservoir.csv]reservoir!B"&amp;(MATCH("reservoir_"&amp;$G$1&amp;"_"&amp;C178&amp;"_"&amp;B178&amp;"_"&amp;D178&amp;"_"&amp;A178&amp;"*",[1]reservoir!$A$1:$A$1202,0)+1),TRUE):INDIRECT("[reservoir.csv]reservoir!XFD"&amp;(MATCH("reservoir_"&amp;$G$1&amp;"_"&amp;C178&amp;"_"&amp;B178&amp;"_"&amp;D178&amp;"_"&amp;A178&amp;"*",[1]reservoir!$A$1:$A$1202,0)+1),TRUE)  ) )</f>
        <v>1422.4305356106099</v>
      </c>
      <c r="I178">
        <f ca="1">AVERAGE(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)</f>
        <v>-231559.13099383321</v>
      </c>
      <c r="J178">
        <f ca="1">CONFIDENCE( 0.05, STDEV(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), COUNT( INDIRECT("[reservoir.csv]reservoir!B"&amp;(MATCH("reservoir_"&amp;$I$1&amp;"_"&amp;C178&amp;"_"&amp;B178&amp;"_"&amp;D178&amp;"_"&amp;A178&amp;"*",[1]reservoir!$A$1:$A$1202,0)+1),TRUE):INDIRECT("[reservoir.csv]reservoir!XFD"&amp;(MATCH("reservoir_"&amp;$I$1&amp;"_"&amp;C178&amp;"_"&amp;B178&amp;"_"&amp;D178&amp;"_"&amp;A178&amp;"*",[1]reservoir!$A$1:$A$1202,0)+1),TRUE)  ) )</f>
        <v>1203.0885711147992</v>
      </c>
      <c r="K178">
        <f ca="1">AVERAGE(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)</f>
        <v>-304522.55471549986</v>
      </c>
      <c r="L178">
        <f ca="1">CONFIDENCE( 0.05, STDEV(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), COUNT( INDIRECT("[reservoir.csv]reservoir!B"&amp;(MATCH("reservoir_"&amp;$K$1&amp;"_"&amp;C178&amp;"_"&amp;B178&amp;"_"&amp;D178&amp;"_"&amp;A178&amp;"*",[1]reservoir!$A$1:$A$1202,0)+1),TRUE):INDIRECT("[reservoir.csv]reservoir!XFD"&amp;(MATCH("reservoir_"&amp;$K$1&amp;"_"&amp;C178&amp;"_"&amp;B178&amp;"_"&amp;D178&amp;"_"&amp;A178&amp;"*",[1]reservoir!$A$1:$A$1202,0)+1),TRUE)  ) )</f>
        <v>1186.6794070362457</v>
      </c>
      <c r="M178">
        <f ca="1">AVERAGE(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)</f>
        <v>-381776.27758256649</v>
      </c>
      <c r="N178">
        <f ca="1">CONFIDENCE( 0.05, STDEV(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), COUNT( INDIRECT("[reservoir.csv]reservoir!B"&amp;(MATCH("reservoir_"&amp;$M$1&amp;"_"&amp;C178&amp;"_"&amp;B178&amp;"_"&amp;D178&amp;"_"&amp;A178&amp;"*",[1]reservoir!$A$1:$A$1202,0)+1),TRUE):INDIRECT("[reservoir.csv]reservoir!XFD"&amp;(MATCH("reservoir_"&amp;$M$1&amp;"_"&amp;C178&amp;"_"&amp;B178&amp;"_"&amp;D178&amp;"_"&amp;A178&amp;"*",[1]reservoir!$A$1:$A$1202,0)+1),TRUE)  ) )</f>
        <v>1565.1670245890286</v>
      </c>
    </row>
    <row r="179" spans="1:14" x14ac:dyDescent="0.25">
      <c r="A179" t="s">
        <v>16</v>
      </c>
      <c r="B179">
        <v>5</v>
      </c>
      <c r="C179">
        <v>0.5</v>
      </c>
      <c r="D179">
        <v>1</v>
      </c>
      <c r="E179" t="e">
        <f ca="1">AVERAGE(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)</f>
        <v>#N/A</v>
      </c>
      <c r="F179" t="e">
        <f ca="1">CONFIDENCE( 0.05, STDEV(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), COUNT( INDIRECT("[reservoir.csv]reservoir!B"&amp;(MATCH("reservoir_"&amp;$E$1&amp;"_"&amp;C179&amp;"_"&amp;B179&amp;"_"&amp;D179&amp;"_"&amp;A179&amp;"*",[1]reservoir!$A$1:$A$1202,0)+1),TRUE):INDIRECT("[reservoir.csv]reservoir!XFD"&amp;(MATCH("reservoir_"&amp;$E$1&amp;"_"&amp;C179&amp;"_"&amp;B179&amp;"_"&amp;D179&amp;"_"&amp;A179&amp;"*",[1]reservoir!$A$1:$A$1202,0)+1),TRUE)  ) )</f>
        <v>#N/A</v>
      </c>
      <c r="G179">
        <f ca="1">AVERAGE(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)</f>
        <v>-156119.75830389981</v>
      </c>
      <c r="H179">
        <f ca="1">CONFIDENCE( 0.05, STDEV(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), COUNT( INDIRECT("[reservoir.csv]reservoir!B"&amp;(MATCH("reservoir_"&amp;$G$1&amp;"_"&amp;C179&amp;"_"&amp;B179&amp;"_"&amp;D179&amp;"_"&amp;A179&amp;"*",[1]reservoir!$A$1:$A$1202,0)+1),TRUE):INDIRECT("[reservoir.csv]reservoir!XFD"&amp;(MATCH("reservoir_"&amp;$G$1&amp;"_"&amp;C179&amp;"_"&amp;B179&amp;"_"&amp;D179&amp;"_"&amp;A179&amp;"*",[1]reservoir!$A$1:$A$1202,0)+1),TRUE)  ) )</f>
        <v>1591.5309955253385</v>
      </c>
      <c r="I179">
        <f ca="1">AVERAGE(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)</f>
        <v>-232691.83142523331</v>
      </c>
      <c r="J179">
        <f ca="1">CONFIDENCE( 0.05, STDEV(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), COUNT( INDIRECT("[reservoir.csv]reservoir!B"&amp;(MATCH("reservoir_"&amp;$I$1&amp;"_"&amp;C179&amp;"_"&amp;B179&amp;"_"&amp;D179&amp;"_"&amp;A179&amp;"*",[1]reservoir!$A$1:$A$1202,0)+1),TRUE):INDIRECT("[reservoir.csv]reservoir!XFD"&amp;(MATCH("reservoir_"&amp;$I$1&amp;"_"&amp;C179&amp;"_"&amp;B179&amp;"_"&amp;D179&amp;"_"&amp;A179&amp;"*",[1]reservoir!$A$1:$A$1202,0)+1),TRUE)  ) )</f>
        <v>1924.6865258938928</v>
      </c>
      <c r="K179">
        <f ca="1">AVERAGE(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)</f>
        <v>-305134.48699306621</v>
      </c>
      <c r="L179">
        <f ca="1">CONFIDENCE( 0.05, STDEV(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), COUNT( INDIRECT("[reservoir.csv]reservoir!B"&amp;(MATCH("reservoir_"&amp;$K$1&amp;"_"&amp;C179&amp;"_"&amp;B179&amp;"_"&amp;D179&amp;"_"&amp;A179&amp;"*",[1]reservoir!$A$1:$A$1202,0)+1),TRUE):INDIRECT("[reservoir.csv]reservoir!XFD"&amp;(MATCH("reservoir_"&amp;$K$1&amp;"_"&amp;C179&amp;"_"&amp;B179&amp;"_"&amp;D179&amp;"_"&amp;A179&amp;"*",[1]reservoir!$A$1:$A$1202,0)+1),TRUE)  ) )</f>
        <v>1534.7040752197663</v>
      </c>
      <c r="M179">
        <f ca="1">AVERAGE(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)</f>
        <v>-381631.11392139958</v>
      </c>
      <c r="N179">
        <f ca="1">CONFIDENCE( 0.05, STDEV(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), COUNT( INDIRECT("[reservoir.csv]reservoir!B"&amp;(MATCH("reservoir_"&amp;$M$1&amp;"_"&amp;C179&amp;"_"&amp;B179&amp;"_"&amp;D179&amp;"_"&amp;A179&amp;"*",[1]reservoir!$A$1:$A$1202,0)+1),TRUE):INDIRECT("[reservoir.csv]reservoir!XFD"&amp;(MATCH("reservoir_"&amp;$M$1&amp;"_"&amp;C179&amp;"_"&amp;B179&amp;"_"&amp;D179&amp;"_"&amp;A179&amp;"*",[1]reservoir!$A$1:$A$1202,0)+1),TRUE)  ) )</f>
        <v>1459.3547047438199</v>
      </c>
    </row>
    <row r="180" spans="1:14" x14ac:dyDescent="0.25">
      <c r="A180" t="s">
        <v>16</v>
      </c>
      <c r="B180">
        <v>10</v>
      </c>
      <c r="C180">
        <v>0.5</v>
      </c>
      <c r="D180">
        <v>1</v>
      </c>
      <c r="E180" t="e">
        <f ca="1">AVERAGE(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)</f>
        <v>#N/A</v>
      </c>
      <c r="F180" t="e">
        <f ca="1">CONFIDENCE( 0.05, STDEV(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), COUNT( INDIRECT("[reservoir.csv]reservoir!B"&amp;(MATCH("reservoir_"&amp;$E$1&amp;"_"&amp;C180&amp;"_"&amp;B180&amp;"_"&amp;D180&amp;"_"&amp;A180&amp;"*",[1]reservoir!$A$1:$A$1202,0)+1),TRUE):INDIRECT("[reservoir.csv]reservoir!XFD"&amp;(MATCH("reservoir_"&amp;$E$1&amp;"_"&amp;C180&amp;"_"&amp;B180&amp;"_"&amp;D180&amp;"_"&amp;A180&amp;"*",[1]reservoir!$A$1:$A$1202,0)+1),TRUE)  ) )</f>
        <v>#N/A</v>
      </c>
      <c r="G180">
        <f ca="1">AVERAGE(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)</f>
        <v>-154990.3696792332</v>
      </c>
      <c r="H180">
        <f ca="1">CONFIDENCE( 0.05, STDEV(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), COUNT( INDIRECT("[reservoir.csv]reservoir!B"&amp;(MATCH("reservoir_"&amp;$G$1&amp;"_"&amp;C180&amp;"_"&amp;B180&amp;"_"&amp;D180&amp;"_"&amp;A180&amp;"*",[1]reservoir!$A$1:$A$1202,0)+1),TRUE):INDIRECT("[reservoir.csv]reservoir!XFD"&amp;(MATCH("reservoir_"&amp;$G$1&amp;"_"&amp;C180&amp;"_"&amp;B180&amp;"_"&amp;D180&amp;"_"&amp;A180&amp;"*",[1]reservoir!$A$1:$A$1202,0)+1),TRUE)  ) )</f>
        <v>1127.1445578652099</v>
      </c>
      <c r="I180">
        <f ca="1">AVERAGE(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)</f>
        <v>-234169.83567736656</v>
      </c>
      <c r="J180">
        <f ca="1">CONFIDENCE( 0.05, STDEV(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), COUNT( INDIRECT("[reservoir.csv]reservoir!B"&amp;(MATCH("reservoir_"&amp;$I$1&amp;"_"&amp;C180&amp;"_"&amp;B180&amp;"_"&amp;D180&amp;"_"&amp;A180&amp;"*",[1]reservoir!$A$1:$A$1202,0)+1),TRUE):INDIRECT("[reservoir.csv]reservoir!XFD"&amp;(MATCH("reservoir_"&amp;$I$1&amp;"_"&amp;C180&amp;"_"&amp;B180&amp;"_"&amp;D180&amp;"_"&amp;A180&amp;"*",[1]reservoir!$A$1:$A$1202,0)+1),TRUE)  ) )</f>
        <v>2330.3084105470762</v>
      </c>
      <c r="K180">
        <f ca="1">AVERAGE(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)</f>
        <v>-309591.58502159955</v>
      </c>
      <c r="L180">
        <f ca="1">CONFIDENCE( 0.05, STDEV(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), COUNT( INDIRECT("[reservoir.csv]reservoir!B"&amp;(MATCH("reservoir_"&amp;$K$1&amp;"_"&amp;C180&amp;"_"&amp;B180&amp;"_"&amp;D180&amp;"_"&amp;A180&amp;"*",[1]reservoir!$A$1:$A$1202,0)+1),TRUE):INDIRECT("[reservoir.csv]reservoir!XFD"&amp;(MATCH("reservoir_"&amp;$K$1&amp;"_"&amp;C180&amp;"_"&amp;B180&amp;"_"&amp;D180&amp;"_"&amp;A180&amp;"*",[1]reservoir!$A$1:$A$1202,0)+1),TRUE)  ) )</f>
        <v>2831.3024900915402</v>
      </c>
      <c r="M180">
        <f ca="1">AVERAGE(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)</f>
        <v>-385942.97391763289</v>
      </c>
      <c r="N180">
        <f ca="1">CONFIDENCE( 0.05, STDEV(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), COUNT( INDIRECT("[reservoir.csv]reservoir!B"&amp;(MATCH("reservoir_"&amp;$M$1&amp;"_"&amp;C180&amp;"_"&amp;B180&amp;"_"&amp;D180&amp;"_"&amp;A180&amp;"*",[1]reservoir!$A$1:$A$1202,0)+1),TRUE):INDIRECT("[reservoir.csv]reservoir!XFD"&amp;(MATCH("reservoir_"&amp;$M$1&amp;"_"&amp;C180&amp;"_"&amp;B180&amp;"_"&amp;D180&amp;"_"&amp;A180&amp;"*",[1]reservoir!$A$1:$A$1202,0)+1),TRUE)  ) )</f>
        <v>3415.1501890353093</v>
      </c>
    </row>
    <row r="181" spans="1:14" x14ac:dyDescent="0.25">
      <c r="A181" t="s">
        <v>16</v>
      </c>
      <c r="B181">
        <v>2</v>
      </c>
      <c r="C181">
        <v>1</v>
      </c>
      <c r="D181">
        <v>1</v>
      </c>
      <c r="E181" t="e">
        <f ca="1">AVERAGE(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)</f>
        <v>#N/A</v>
      </c>
      <c r="F181" t="e">
        <f ca="1">CONFIDENCE( 0.05, STDEV(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), COUNT( INDIRECT("[reservoir.csv]reservoir!B"&amp;(MATCH("reservoir_"&amp;$E$1&amp;"_"&amp;C181&amp;"_"&amp;B181&amp;"_"&amp;D181&amp;"_"&amp;A181&amp;"*",[1]reservoir!$A$1:$A$1202,0)+1),TRUE):INDIRECT("[reservoir.csv]reservoir!XFD"&amp;(MATCH("reservoir_"&amp;$E$1&amp;"_"&amp;C181&amp;"_"&amp;B181&amp;"_"&amp;D181&amp;"_"&amp;A181&amp;"*",[1]reservoir!$A$1:$A$1202,0)+1),TRUE)  ) )</f>
        <v>#N/A</v>
      </c>
      <c r="G181">
        <f ca="1">AVERAGE(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)</f>
        <v>-157172.3165227999</v>
      </c>
      <c r="H181">
        <f ca="1">CONFIDENCE( 0.05, STDEV(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), COUNT( INDIRECT("[reservoir.csv]reservoir!B"&amp;(MATCH("reservoir_"&amp;$G$1&amp;"_"&amp;C181&amp;"_"&amp;B181&amp;"_"&amp;D181&amp;"_"&amp;A181&amp;"*",[1]reservoir!$A$1:$A$1202,0)+1),TRUE):INDIRECT("[reservoir.csv]reservoir!XFD"&amp;(MATCH("reservoir_"&amp;$G$1&amp;"_"&amp;C181&amp;"_"&amp;B181&amp;"_"&amp;D181&amp;"_"&amp;A181&amp;"*",[1]reservoir!$A$1:$A$1202,0)+1),TRUE)  ) )</f>
        <v>1476.8600927085286</v>
      </c>
      <c r="I181">
        <f ca="1">AVERAGE(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)</f>
        <v>-232417.72539776668</v>
      </c>
      <c r="J181">
        <f ca="1">CONFIDENCE( 0.05, STDEV(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), COUNT( INDIRECT("[reservoir.csv]reservoir!B"&amp;(MATCH("reservoir_"&amp;$I$1&amp;"_"&amp;C181&amp;"_"&amp;B181&amp;"_"&amp;D181&amp;"_"&amp;A181&amp;"*",[1]reservoir!$A$1:$A$1202,0)+1),TRUE):INDIRECT("[reservoir.csv]reservoir!XFD"&amp;(MATCH("reservoir_"&amp;$I$1&amp;"_"&amp;C181&amp;"_"&amp;B181&amp;"_"&amp;D181&amp;"_"&amp;A181&amp;"*",[1]reservoir!$A$1:$A$1202,0)+1),TRUE)  ) )</f>
        <v>1621.6639799397767</v>
      </c>
      <c r="K181">
        <f ca="1">AVERAGE(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)</f>
        <v>-305644.62943713303</v>
      </c>
      <c r="L181">
        <f ca="1">CONFIDENCE( 0.05, STDEV(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), COUNT( INDIRECT("[reservoir.csv]reservoir!B"&amp;(MATCH("reservoir_"&amp;$K$1&amp;"_"&amp;C181&amp;"_"&amp;B181&amp;"_"&amp;D181&amp;"_"&amp;A181&amp;"*",[1]reservoir!$A$1:$A$1202,0)+1),TRUE):INDIRECT("[reservoir.csv]reservoir!XFD"&amp;(MATCH("reservoir_"&amp;$K$1&amp;"_"&amp;C181&amp;"_"&amp;B181&amp;"_"&amp;D181&amp;"_"&amp;A181&amp;"*",[1]reservoir!$A$1:$A$1202,0)+1),TRUE)  ) )</f>
        <v>1194.7146052239345</v>
      </c>
      <c r="M181">
        <f ca="1">AVERAGE(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)</f>
        <v>-382647.63756826619</v>
      </c>
      <c r="N181">
        <f ca="1">CONFIDENCE( 0.05, STDEV(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), COUNT( INDIRECT("[reservoir.csv]reservoir!B"&amp;(MATCH("reservoir_"&amp;$M$1&amp;"_"&amp;C181&amp;"_"&amp;B181&amp;"_"&amp;D181&amp;"_"&amp;A181&amp;"*",[1]reservoir!$A$1:$A$1202,0)+1),TRUE):INDIRECT("[reservoir.csv]reservoir!XFD"&amp;(MATCH("reservoir_"&amp;$M$1&amp;"_"&amp;C181&amp;"_"&amp;B181&amp;"_"&amp;D181&amp;"_"&amp;A181&amp;"*",[1]reservoir!$A$1:$A$1202,0)+1),TRUE)  ) )</f>
        <v>2227.2711662014485</v>
      </c>
    </row>
    <row r="182" spans="1:14" x14ac:dyDescent="0.25">
      <c r="A182" t="s">
        <v>16</v>
      </c>
      <c r="B182">
        <v>5</v>
      </c>
      <c r="C182">
        <v>1</v>
      </c>
      <c r="D182">
        <v>1</v>
      </c>
      <c r="E182" t="e">
        <f ca="1">AVERAGE(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)</f>
        <v>#N/A</v>
      </c>
      <c r="F182" t="e">
        <f ca="1">CONFIDENCE( 0.05, STDEV(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), COUNT( INDIRECT("[reservoir.csv]reservoir!B"&amp;(MATCH("reservoir_"&amp;$E$1&amp;"_"&amp;C182&amp;"_"&amp;B182&amp;"_"&amp;D182&amp;"_"&amp;A182&amp;"*",[1]reservoir!$A$1:$A$1202,0)+1),TRUE):INDIRECT("[reservoir.csv]reservoir!XFD"&amp;(MATCH("reservoir_"&amp;$E$1&amp;"_"&amp;C182&amp;"_"&amp;B182&amp;"_"&amp;D182&amp;"_"&amp;A182&amp;"*",[1]reservoir!$A$1:$A$1202,0)+1),TRUE)  ) )</f>
        <v>#N/A</v>
      </c>
      <c r="G182">
        <f ca="1">AVERAGE(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)</f>
        <v>-156124.84147639995</v>
      </c>
      <c r="H182">
        <f ca="1">CONFIDENCE( 0.05, STDEV(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), COUNT( INDIRECT("[reservoir.csv]reservoir!B"&amp;(MATCH("reservoir_"&amp;$G$1&amp;"_"&amp;C182&amp;"_"&amp;B182&amp;"_"&amp;D182&amp;"_"&amp;A182&amp;"*",[1]reservoir!$A$1:$A$1202,0)+1),TRUE):INDIRECT("[reservoir.csv]reservoir!XFD"&amp;(MATCH("reservoir_"&amp;$G$1&amp;"_"&amp;C182&amp;"_"&amp;B182&amp;"_"&amp;D182&amp;"_"&amp;A182&amp;"*",[1]reservoir!$A$1:$A$1202,0)+1),TRUE)  ) )</f>
        <v>1626.4742080985711</v>
      </c>
      <c r="I182">
        <f ca="1">AVERAGE(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)</f>
        <v>-232696.00473556653</v>
      </c>
      <c r="J182">
        <f ca="1">CONFIDENCE( 0.05, STDEV(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), COUNT( INDIRECT("[reservoir.csv]reservoir!B"&amp;(MATCH("reservoir_"&amp;$I$1&amp;"_"&amp;C182&amp;"_"&amp;B182&amp;"_"&amp;D182&amp;"_"&amp;A182&amp;"*",[1]reservoir!$A$1:$A$1202,0)+1),TRUE):INDIRECT("[reservoir.csv]reservoir!XFD"&amp;(MATCH("reservoir_"&amp;$I$1&amp;"_"&amp;C182&amp;"_"&amp;B182&amp;"_"&amp;D182&amp;"_"&amp;A182&amp;"*",[1]reservoir!$A$1:$A$1202,0)+1),TRUE)  ) )</f>
        <v>1677.8228923364677</v>
      </c>
      <c r="K182">
        <f ca="1">AVERAGE(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)</f>
        <v>-303580.59441856609</v>
      </c>
      <c r="L182">
        <f ca="1">CONFIDENCE( 0.05, STDEV(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), COUNT( INDIRECT("[reservoir.csv]reservoir!B"&amp;(MATCH("reservoir_"&amp;$K$1&amp;"_"&amp;C182&amp;"_"&amp;B182&amp;"_"&amp;D182&amp;"_"&amp;A182&amp;"*",[1]reservoir!$A$1:$A$1202,0)+1),TRUE):INDIRECT("[reservoir.csv]reservoir!XFD"&amp;(MATCH("reservoir_"&amp;$K$1&amp;"_"&amp;C182&amp;"_"&amp;B182&amp;"_"&amp;D182&amp;"_"&amp;A182&amp;"*",[1]reservoir!$A$1:$A$1202,0)+1),TRUE)  ) )</f>
        <v>1124.0477006826211</v>
      </c>
      <c r="M182">
        <f ca="1">AVERAGE(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)</f>
        <v>-382889.62196043285</v>
      </c>
      <c r="N182">
        <f ca="1">CONFIDENCE( 0.05, STDEV(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), COUNT( INDIRECT("[reservoir.csv]reservoir!B"&amp;(MATCH("reservoir_"&amp;$M$1&amp;"_"&amp;C182&amp;"_"&amp;B182&amp;"_"&amp;D182&amp;"_"&amp;A182&amp;"*",[1]reservoir!$A$1:$A$1202,0)+1),TRUE):INDIRECT("[reservoir.csv]reservoir!XFD"&amp;(MATCH("reservoir_"&amp;$M$1&amp;"_"&amp;C182&amp;"_"&amp;B182&amp;"_"&amp;D182&amp;"_"&amp;A182&amp;"*",[1]reservoir!$A$1:$A$1202,0)+1),TRUE)  ) )</f>
        <v>2106.6192195749345</v>
      </c>
    </row>
    <row r="183" spans="1:14" x14ac:dyDescent="0.25">
      <c r="A183" t="s">
        <v>16</v>
      </c>
      <c r="B183">
        <v>10</v>
      </c>
      <c r="C183">
        <v>1</v>
      </c>
      <c r="D183">
        <v>1</v>
      </c>
      <c r="E183" t="e">
        <f ca="1">AVERAGE(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)</f>
        <v>#N/A</v>
      </c>
      <c r="F183" t="e">
        <f ca="1">CONFIDENCE( 0.05, STDEV(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), COUNT( INDIRECT("[reservoir.csv]reservoir!B"&amp;(MATCH("reservoir_"&amp;$E$1&amp;"_"&amp;C183&amp;"_"&amp;B183&amp;"_"&amp;D183&amp;"_"&amp;A183&amp;"*",[1]reservoir!$A$1:$A$1202,0)+1),TRUE):INDIRECT("[reservoir.csv]reservoir!XFD"&amp;(MATCH("reservoir_"&amp;$E$1&amp;"_"&amp;C183&amp;"_"&amp;B183&amp;"_"&amp;D183&amp;"_"&amp;A183&amp;"*",[1]reservoir!$A$1:$A$1202,0)+1),TRUE)  ) )</f>
        <v>#N/A</v>
      </c>
      <c r="G183">
        <f ca="1">AVERAGE(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)</f>
        <v>-153380.85815563324</v>
      </c>
      <c r="H183">
        <f ca="1">CONFIDENCE( 0.05, STDEV(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), COUNT( INDIRECT("[reservoir.csv]reservoir!B"&amp;(MATCH("reservoir_"&amp;$G$1&amp;"_"&amp;C183&amp;"_"&amp;B183&amp;"_"&amp;D183&amp;"_"&amp;A183&amp;"*",[1]reservoir!$A$1:$A$1202,0)+1),TRUE):INDIRECT("[reservoir.csv]reservoir!XFD"&amp;(MATCH("reservoir_"&amp;$G$1&amp;"_"&amp;C183&amp;"_"&amp;B183&amp;"_"&amp;D183&amp;"_"&amp;A183&amp;"*",[1]reservoir!$A$1:$A$1202,0)+1),TRUE)  ) )</f>
        <v>1093.7278415011938</v>
      </c>
      <c r="I183">
        <f ca="1">AVERAGE(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)</f>
        <v>-234161.44414396663</v>
      </c>
      <c r="J183">
        <f ca="1">CONFIDENCE( 0.05, STDEV(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), COUNT( INDIRECT("[reservoir.csv]reservoir!B"&amp;(MATCH("reservoir_"&amp;$I$1&amp;"_"&amp;C183&amp;"_"&amp;B183&amp;"_"&amp;D183&amp;"_"&amp;A183&amp;"*",[1]reservoir!$A$1:$A$1202,0)+1),TRUE):INDIRECT("[reservoir.csv]reservoir!XFD"&amp;(MATCH("reservoir_"&amp;$I$1&amp;"_"&amp;C183&amp;"_"&amp;B183&amp;"_"&amp;D183&amp;"_"&amp;A183&amp;"*",[1]reservoir!$A$1:$A$1202,0)+1),TRUE)  ) )</f>
        <v>2535.841762485692</v>
      </c>
      <c r="K183">
        <f ca="1">AVERAGE(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)</f>
        <v>-307867.72688116599</v>
      </c>
      <c r="L183">
        <f ca="1">CONFIDENCE( 0.05, STDEV(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), COUNT( INDIRECT("[reservoir.csv]reservoir!B"&amp;(MATCH("reservoir_"&amp;$K$1&amp;"_"&amp;C183&amp;"_"&amp;B183&amp;"_"&amp;D183&amp;"_"&amp;A183&amp;"*",[1]reservoir!$A$1:$A$1202,0)+1),TRUE):INDIRECT("[reservoir.csv]reservoir!XFD"&amp;(MATCH("reservoir_"&amp;$K$1&amp;"_"&amp;C183&amp;"_"&amp;B183&amp;"_"&amp;D183&amp;"_"&amp;A183&amp;"*",[1]reservoir!$A$1:$A$1202,0)+1),TRUE)  ) )</f>
        <v>2278.0992020083668</v>
      </c>
      <c r="M183">
        <f ca="1">AVERAGE(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)</f>
        <v>-384358.30849809939</v>
      </c>
      <c r="N183">
        <f ca="1">CONFIDENCE( 0.05, STDEV(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), COUNT( INDIRECT("[reservoir.csv]reservoir!B"&amp;(MATCH("reservoir_"&amp;$M$1&amp;"_"&amp;C183&amp;"_"&amp;B183&amp;"_"&amp;D183&amp;"_"&amp;A183&amp;"*",[1]reservoir!$A$1:$A$1202,0)+1),TRUE):INDIRECT("[reservoir.csv]reservoir!XFD"&amp;(MATCH("reservoir_"&amp;$M$1&amp;"_"&amp;C183&amp;"_"&amp;B183&amp;"_"&amp;D183&amp;"_"&amp;A183&amp;"*",[1]reservoir!$A$1:$A$1202,0)+1),TRUE)  ) )</f>
        <v>2602.9255264916474</v>
      </c>
    </row>
    <row r="184" spans="1:14" x14ac:dyDescent="0.25">
      <c r="A184" t="s">
        <v>16</v>
      </c>
      <c r="B184" s="8">
        <v>2</v>
      </c>
      <c r="C184" s="8">
        <v>2</v>
      </c>
      <c r="D184" s="8">
        <v>1</v>
      </c>
      <c r="E184" t="e">
        <f ca="1">AVERAGE(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)</f>
        <v>#N/A</v>
      </c>
      <c r="F184" t="e">
        <f ca="1">CONFIDENCE( 0.05, STDEV(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), COUNT( INDIRECT("[reservoir.csv]reservoir!B"&amp;(MATCH("reservoir_"&amp;$E$1&amp;"_"&amp;C184&amp;"_"&amp;B184&amp;"_"&amp;D184&amp;"_"&amp;A184&amp;"*",[1]reservoir!$A$1:$A$1202,0)+1),TRUE):INDIRECT("[reservoir.csv]reservoir!XFD"&amp;(MATCH("reservoir_"&amp;$E$1&amp;"_"&amp;C184&amp;"_"&amp;B184&amp;"_"&amp;D184&amp;"_"&amp;A184&amp;"*",[1]reservoir!$A$1:$A$1202,0)+1),TRUE)  ) )</f>
        <v>#N/A</v>
      </c>
      <c r="G184">
        <f ca="1">AVERAGE(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)</f>
        <v>-158214.54124379982</v>
      </c>
      <c r="H184">
        <f ca="1">CONFIDENCE( 0.05, STDEV(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), COUNT( INDIRECT("[reservoir.csv]reservoir!B"&amp;(MATCH("reservoir_"&amp;$G$1&amp;"_"&amp;C184&amp;"_"&amp;B184&amp;"_"&amp;D184&amp;"_"&amp;A184&amp;"*",[1]reservoir!$A$1:$A$1202,0)+1),TRUE):INDIRECT("[reservoir.csv]reservoir!XFD"&amp;(MATCH("reservoir_"&amp;$G$1&amp;"_"&amp;C184&amp;"_"&amp;B184&amp;"_"&amp;D184&amp;"_"&amp;A184&amp;"*",[1]reservoir!$A$1:$A$1202,0)+1),TRUE)  ) )</f>
        <v>1803.5727611975478</v>
      </c>
      <c r="I184">
        <f ca="1">AVERAGE(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)</f>
        <v>-232874.65566329969</v>
      </c>
      <c r="J184">
        <f ca="1">CONFIDENCE( 0.05, STDEV(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), COUNT( INDIRECT("[reservoir.csv]reservoir!B"&amp;(MATCH("reservoir_"&amp;$I$1&amp;"_"&amp;C184&amp;"_"&amp;B184&amp;"_"&amp;D184&amp;"_"&amp;A184&amp;"*",[1]reservoir!$A$1:$A$1202,0)+1),TRUE):INDIRECT("[reservoir.csv]reservoir!XFD"&amp;(MATCH("reservoir_"&amp;$I$1&amp;"_"&amp;C184&amp;"_"&amp;B184&amp;"_"&amp;D184&amp;"_"&amp;A184&amp;"*",[1]reservoir!$A$1:$A$1202,0)+1),TRUE)  ) )</f>
        <v>1791.3972650368419</v>
      </c>
      <c r="K184">
        <f ca="1">AVERAGE(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)</f>
        <v>-306149.75874109974</v>
      </c>
      <c r="L184">
        <f ca="1">CONFIDENCE( 0.05, STDEV(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), COUNT( INDIRECT("[reservoir.csv]reservoir!B"&amp;(MATCH("reservoir_"&amp;$K$1&amp;"_"&amp;C184&amp;"_"&amp;B184&amp;"_"&amp;D184&amp;"_"&amp;A184&amp;"*",[1]reservoir!$A$1:$A$1202,0)+1),TRUE):INDIRECT("[reservoir.csv]reservoir!XFD"&amp;(MATCH("reservoir_"&amp;$K$1&amp;"_"&amp;C184&amp;"_"&amp;B184&amp;"_"&amp;D184&amp;"_"&amp;A184&amp;"*",[1]reservoir!$A$1:$A$1202,0)+1),TRUE)  ) )</f>
        <v>1214.244123596824</v>
      </c>
      <c r="M184">
        <f ca="1">AVERAGE(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)</f>
        <v>-382585.64683653292</v>
      </c>
      <c r="N184">
        <f ca="1">CONFIDENCE( 0.05, STDEV(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), COUNT( INDIRECT("[reservoir.csv]reservoir!B"&amp;(MATCH("reservoir_"&amp;$M$1&amp;"_"&amp;C184&amp;"_"&amp;B184&amp;"_"&amp;D184&amp;"_"&amp;A184&amp;"*",[1]reservoir!$A$1:$A$1202,0)+1),TRUE):INDIRECT("[reservoir.csv]reservoir!XFD"&amp;(MATCH("reservoir_"&amp;$M$1&amp;"_"&amp;C184&amp;"_"&amp;B184&amp;"_"&amp;D184&amp;"_"&amp;A184&amp;"*",[1]reservoir!$A$1:$A$1202,0)+1),TRUE)  ) )</f>
        <v>1495.7481806421724</v>
      </c>
    </row>
    <row r="185" spans="1:14" x14ac:dyDescent="0.25">
      <c r="A185" t="s">
        <v>16</v>
      </c>
      <c r="B185" s="4">
        <v>5</v>
      </c>
      <c r="C185" s="4">
        <v>2</v>
      </c>
      <c r="D185" s="4">
        <v>1</v>
      </c>
      <c r="E185" t="e">
        <f ca="1">AVERAGE(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)</f>
        <v>#N/A</v>
      </c>
      <c r="F185" t="e">
        <f ca="1">CONFIDENCE( 0.05, STDEV(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), COUNT( INDIRECT("[reservoir.csv]reservoir!B"&amp;(MATCH("reservoir_"&amp;$E$1&amp;"_"&amp;C185&amp;"_"&amp;B185&amp;"_"&amp;D185&amp;"_"&amp;A185&amp;"*",[1]reservoir!$A$1:$A$1202,0)+1),TRUE):INDIRECT("[reservoir.csv]reservoir!XFD"&amp;(MATCH("reservoir_"&amp;$E$1&amp;"_"&amp;C185&amp;"_"&amp;B185&amp;"_"&amp;D185&amp;"_"&amp;A185&amp;"*",[1]reservoir!$A$1:$A$1202,0)+1),TRUE)  ) )</f>
        <v>#N/A</v>
      </c>
      <c r="G185">
        <f ca="1">AVERAGE(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)</f>
        <v>-157120.03041009995</v>
      </c>
      <c r="H185">
        <f ca="1">CONFIDENCE( 0.05, STDEV(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), COUNT( INDIRECT("[reservoir.csv]reservoir!B"&amp;(MATCH("reservoir_"&amp;$G$1&amp;"_"&amp;C185&amp;"_"&amp;B185&amp;"_"&amp;D185&amp;"_"&amp;A185&amp;"*",[1]reservoir!$A$1:$A$1202,0)+1),TRUE):INDIRECT("[reservoir.csv]reservoir!XFD"&amp;(MATCH("reservoir_"&amp;$G$1&amp;"_"&amp;C185&amp;"_"&amp;B185&amp;"_"&amp;D185&amp;"_"&amp;A185&amp;"*",[1]reservoir!$A$1:$A$1202,0)+1),TRUE)  ) )</f>
        <v>1446.5655300878138</v>
      </c>
      <c r="I185">
        <f ca="1">AVERAGE(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)</f>
        <v>-231820.20982006646</v>
      </c>
      <c r="J185">
        <f ca="1">CONFIDENCE( 0.05, STDEV(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), COUNT( INDIRECT("[reservoir.csv]reservoir!B"&amp;(MATCH("reservoir_"&amp;$I$1&amp;"_"&amp;C185&amp;"_"&amp;B185&amp;"_"&amp;D185&amp;"_"&amp;A185&amp;"*",[1]reservoir!$A$1:$A$1202,0)+1),TRUE):INDIRECT("[reservoir.csv]reservoir!XFD"&amp;(MATCH("reservoir_"&amp;$I$1&amp;"_"&amp;C185&amp;"_"&amp;B185&amp;"_"&amp;D185&amp;"_"&amp;A185&amp;"*",[1]reservoir!$A$1:$A$1202,0)+1),TRUE)  ) )</f>
        <v>2096.0807463679826</v>
      </c>
      <c r="K185">
        <f ca="1">AVERAGE(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)</f>
        <v>-304675.48072336626</v>
      </c>
      <c r="L185">
        <f ca="1">CONFIDENCE( 0.05, STDEV(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), COUNT( INDIRECT("[reservoir.csv]reservoir!B"&amp;(MATCH("reservoir_"&amp;$K$1&amp;"_"&amp;C185&amp;"_"&amp;B185&amp;"_"&amp;D185&amp;"_"&amp;A185&amp;"*",[1]reservoir!$A$1:$A$1202,0)+1),TRUE):INDIRECT("[reservoir.csv]reservoir!XFD"&amp;(MATCH("reservoir_"&amp;$K$1&amp;"_"&amp;C185&amp;"_"&amp;B185&amp;"_"&amp;D185&amp;"_"&amp;A185&amp;"*",[1]reservoir!$A$1:$A$1202,0)+1),TRUE)  ) )</f>
        <v>1616.6550729646024</v>
      </c>
      <c r="M185">
        <f ca="1">AVERAGE(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)</f>
        <v>-382543.71589863283</v>
      </c>
      <c r="N185">
        <f ca="1">CONFIDENCE( 0.05, STDEV(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), COUNT( INDIRECT("[reservoir.csv]reservoir!B"&amp;(MATCH("reservoir_"&amp;$M$1&amp;"_"&amp;C185&amp;"_"&amp;B185&amp;"_"&amp;D185&amp;"_"&amp;A185&amp;"*",[1]reservoir!$A$1:$A$1202,0)+1),TRUE):INDIRECT("[reservoir.csv]reservoir!XFD"&amp;(MATCH("reservoir_"&amp;$M$1&amp;"_"&amp;C185&amp;"_"&amp;B185&amp;"_"&amp;D185&amp;"_"&amp;A185&amp;"*",[1]reservoir!$A$1:$A$1202,0)+1),TRUE)  ) )</f>
        <v>2113.2504216067587</v>
      </c>
    </row>
    <row r="186" spans="1:14" x14ac:dyDescent="0.25">
      <c r="A186" t="s">
        <v>16</v>
      </c>
      <c r="B186" s="7">
        <v>10</v>
      </c>
      <c r="C186" s="7">
        <v>2</v>
      </c>
      <c r="D186" s="7">
        <v>1</v>
      </c>
      <c r="E186" t="e">
        <f ca="1">AVERAGE(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)</f>
        <v>#N/A</v>
      </c>
      <c r="F186" t="e">
        <f ca="1">CONFIDENCE( 0.05, STDEV(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), COUNT( INDIRECT("[reservoir.csv]reservoir!B"&amp;(MATCH("reservoir_"&amp;$E$1&amp;"_"&amp;C186&amp;"_"&amp;B186&amp;"_"&amp;D186&amp;"_"&amp;A186&amp;"*",[1]reservoir!$A$1:$A$1202,0)+1),TRUE):INDIRECT("[reservoir.csv]reservoir!XFD"&amp;(MATCH("reservoir_"&amp;$E$1&amp;"_"&amp;C186&amp;"_"&amp;B186&amp;"_"&amp;D186&amp;"_"&amp;A186&amp;"*",[1]reservoir!$A$1:$A$1202,0)+1),TRUE)  ) )</f>
        <v>#N/A</v>
      </c>
      <c r="G186">
        <f ca="1">AVERAGE(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)</f>
        <v>-153204.55133199989</v>
      </c>
      <c r="H186">
        <f ca="1">CONFIDENCE( 0.05, STDEV(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), COUNT( INDIRECT("[reservoir.csv]reservoir!B"&amp;(MATCH("reservoir_"&amp;$G$1&amp;"_"&amp;C186&amp;"_"&amp;B186&amp;"_"&amp;D186&amp;"_"&amp;A186&amp;"*",[1]reservoir!$A$1:$A$1202,0)+1),TRUE):INDIRECT("[reservoir.csv]reservoir!XFD"&amp;(MATCH("reservoir_"&amp;$G$1&amp;"_"&amp;C186&amp;"_"&amp;B186&amp;"_"&amp;D186&amp;"_"&amp;A186&amp;"*",[1]reservoir!$A$1:$A$1202,0)+1),TRUE)  ) )</f>
        <v>805.80560200807531</v>
      </c>
      <c r="I186">
        <f ca="1">AVERAGE(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)</f>
        <v>-235875.23647013301</v>
      </c>
      <c r="J186">
        <f ca="1">CONFIDENCE( 0.05, STDEV(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), COUNT( INDIRECT("[reservoir.csv]reservoir!B"&amp;(MATCH("reservoir_"&amp;$I$1&amp;"_"&amp;C186&amp;"_"&amp;B186&amp;"_"&amp;D186&amp;"_"&amp;A186&amp;"*",[1]reservoir!$A$1:$A$1202,0)+1),TRUE):INDIRECT("[reservoir.csv]reservoir!XFD"&amp;(MATCH("reservoir_"&amp;$I$1&amp;"_"&amp;C186&amp;"_"&amp;B186&amp;"_"&amp;D186&amp;"_"&amp;A186&amp;"*",[1]reservoir!$A$1:$A$1202,0)+1),TRUE)  ) )</f>
        <v>3308.5650726478302</v>
      </c>
      <c r="K186">
        <f ca="1">AVERAGE(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)</f>
        <v>-308070.09497569932</v>
      </c>
      <c r="L186">
        <f ca="1">CONFIDENCE( 0.05, STDEV(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), COUNT( INDIRECT("[reservoir.csv]reservoir!B"&amp;(MATCH("reservoir_"&amp;$K$1&amp;"_"&amp;C186&amp;"_"&amp;B186&amp;"_"&amp;D186&amp;"_"&amp;A186&amp;"*",[1]reservoir!$A$1:$A$1202,0)+1),TRUE):INDIRECT("[reservoir.csv]reservoir!XFD"&amp;(MATCH("reservoir_"&amp;$K$1&amp;"_"&amp;C186&amp;"_"&amp;B186&amp;"_"&amp;D186&amp;"_"&amp;A186&amp;"*",[1]reservoir!$A$1:$A$1202,0)+1),TRUE)  ) )</f>
        <v>2542.9820515052988</v>
      </c>
      <c r="M186">
        <f ca="1">AVERAGE(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)</f>
        <v>-387783.60361573286</v>
      </c>
      <c r="N186">
        <f ca="1">CONFIDENCE( 0.05, STDEV(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), COUNT( INDIRECT("[reservoir.csv]reservoir!B"&amp;(MATCH("reservoir_"&amp;$M$1&amp;"_"&amp;C186&amp;"_"&amp;B186&amp;"_"&amp;D186&amp;"_"&amp;A186&amp;"*",[1]reservoir!$A$1:$A$1202,0)+1),TRUE):INDIRECT("[reservoir.csv]reservoir!XFD"&amp;(MATCH("reservoir_"&amp;$M$1&amp;"_"&amp;C186&amp;"_"&amp;B186&amp;"_"&amp;D186&amp;"_"&amp;A186&amp;"*",[1]reservoir!$A$1:$A$1202,0)+1),TRUE)  ) )</f>
        <v>3305.8787894981751</v>
      </c>
    </row>
  </sheetData>
  <conditionalFormatting sqref="M175:M186">
    <cfRule type="dataBar" priority="11">
      <dataBar>
        <cfvo type="min"/>
        <cfvo type="max"/>
        <color rgb="FFD6007B"/>
      </dataBar>
    </cfRule>
  </conditionalFormatting>
  <conditionalFormatting sqref="E2:N61">
    <cfRule type="dataBar" priority="17">
      <dataBar>
        <cfvo type="min"/>
        <cfvo type="max"/>
        <color rgb="FF63C384"/>
      </dataBar>
    </cfRule>
  </conditionalFormatting>
  <conditionalFormatting sqref="E175:E186">
    <cfRule type="dataBar" priority="15">
      <dataBar>
        <cfvo type="min"/>
        <cfvo type="max"/>
        <color rgb="FF638EC6"/>
      </dataBar>
    </cfRule>
  </conditionalFormatting>
  <conditionalFormatting sqref="G175:G186">
    <cfRule type="dataBar" priority="14">
      <dataBar>
        <cfvo type="min"/>
        <cfvo type="max"/>
        <color rgb="FF63C384"/>
      </dataBar>
    </cfRule>
  </conditionalFormatting>
  <conditionalFormatting sqref="I175:I186">
    <cfRule type="dataBar" priority="13">
      <dataBar>
        <cfvo type="min"/>
        <cfvo type="max"/>
        <color rgb="FFFF555A"/>
      </dataBar>
    </cfRule>
  </conditionalFormatting>
  <conditionalFormatting sqref="K175:K186">
    <cfRule type="dataBar" priority="12">
      <dataBar>
        <cfvo type="min"/>
        <cfvo type="max"/>
        <color rgb="FFFFB628"/>
      </dataBar>
    </cfRule>
  </conditionalFormatting>
  <conditionalFormatting sqref="E64:E123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{97134025-4EB9-4A3B-8B79-CE23F54F515A}</x14:id>
        </ext>
      </extLst>
    </cfRule>
  </conditionalFormatting>
  <conditionalFormatting sqref="G64:G123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{641667ED-A855-4E5E-9BC5-9966312A73EC}</x14:id>
        </ext>
      </extLst>
    </cfRule>
  </conditionalFormatting>
  <conditionalFormatting sqref="I64:I123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{037D122D-55FD-4AAF-8CB9-216BCB62B697}</x14:id>
        </ext>
      </extLst>
    </cfRule>
  </conditionalFormatting>
  <conditionalFormatting sqref="K64:K123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{2BDF3A10-5A1E-4840-BD17-8E7FBBD2B656}</x14:id>
        </ext>
      </extLst>
    </cfRule>
  </conditionalFormatting>
  <conditionalFormatting sqref="M64:M123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{A5D8F033-0BBF-4D6F-B349-3E59D82033AC}</x14:id>
        </ext>
      </extLst>
    </cfRule>
  </conditionalFormatting>
  <conditionalFormatting sqref="E125:E17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{9CBBDE54-1EE1-4FE3-A0E1-C85E89A54CEB}</x14:id>
        </ext>
      </extLst>
    </cfRule>
  </conditionalFormatting>
  <conditionalFormatting sqref="G125:G172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{CF7484E7-16E9-47A8-839E-898F1766B6C2}</x14:id>
        </ext>
      </extLst>
    </cfRule>
  </conditionalFormatting>
  <conditionalFormatting sqref="I125:I17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{38F0BD59-AB71-40BD-96E0-F15AF9AFE905}</x14:id>
        </ext>
      </extLst>
    </cfRule>
  </conditionalFormatting>
  <conditionalFormatting sqref="K125:K17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{046E2244-6E1B-45F5-9932-F1B978A3F29F}</x14:id>
        </ext>
      </extLst>
    </cfRule>
  </conditionalFormatting>
  <conditionalFormatting sqref="M125:M17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{00FCEEE8-A886-4E9C-9403-BC8B83DB3B9C}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134025-4EB9-4A3B-8B79-CE23F54F515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E64:E123</xm:sqref>
        </x14:conditionalFormatting>
        <x14:conditionalFormatting xmlns:xm="http://schemas.microsoft.com/office/excel/2006/main">
          <x14:cfRule type="dataBar" id="{641667ED-A855-4E5E-9BC5-9966312A73E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G64:G123</xm:sqref>
        </x14:conditionalFormatting>
        <x14:conditionalFormatting xmlns:xm="http://schemas.microsoft.com/office/excel/2006/main">
          <x14:cfRule type="dataBar" id="{037D122D-55FD-4AAF-8CB9-216BCB62B69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I64:I123</xm:sqref>
        </x14:conditionalFormatting>
        <x14:conditionalFormatting xmlns:xm="http://schemas.microsoft.com/office/excel/2006/main">
          <x14:cfRule type="dataBar" id="{2BDF3A10-5A1E-4840-BD17-8E7FBBD2B65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K64:K123</xm:sqref>
        </x14:conditionalFormatting>
        <x14:conditionalFormatting xmlns:xm="http://schemas.microsoft.com/office/excel/2006/main">
          <x14:cfRule type="dataBar" id="{A5D8F033-0BBF-4D6F-B349-3E59D82033A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M64:M123</xm:sqref>
        </x14:conditionalFormatting>
        <x14:conditionalFormatting xmlns:xm="http://schemas.microsoft.com/office/excel/2006/main">
          <x14:cfRule type="dataBar" id="{9CBBDE54-1EE1-4FE3-A0E1-C85E89A54CE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E125:E172</xm:sqref>
        </x14:conditionalFormatting>
        <x14:conditionalFormatting xmlns:xm="http://schemas.microsoft.com/office/excel/2006/main">
          <x14:cfRule type="dataBar" id="{CF7484E7-16E9-47A8-839E-898F1766B6C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G125:G172</xm:sqref>
        </x14:conditionalFormatting>
        <x14:conditionalFormatting xmlns:xm="http://schemas.microsoft.com/office/excel/2006/main">
          <x14:cfRule type="dataBar" id="{38F0BD59-AB71-40BD-96E0-F15AF9AFE90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I125:I172</xm:sqref>
        </x14:conditionalFormatting>
        <x14:conditionalFormatting xmlns:xm="http://schemas.microsoft.com/office/excel/2006/main">
          <x14:cfRule type="dataBar" id="{046E2244-6E1B-45F5-9932-F1B978A3F29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K125:K172</xm:sqref>
        </x14:conditionalFormatting>
        <x14:conditionalFormatting xmlns:xm="http://schemas.microsoft.com/office/excel/2006/main">
          <x14:cfRule type="dataBar" id="{00FCEEE8-A886-4E9C-9403-BC8B83DB3B9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M125:M172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17" sqref="D17"/>
    </sheetView>
  </sheetViews>
  <sheetFormatPr defaultRowHeight="15" x14ac:dyDescent="0.25"/>
  <cols>
    <col min="1" max="1" width="42.5703125" bestFit="1" customWidth="1"/>
  </cols>
  <sheetData>
    <row r="1" spans="1:31" x14ac:dyDescent="0.25">
      <c r="A1" t="s">
        <v>15</v>
      </c>
      <c r="B1">
        <v>30</v>
      </c>
    </row>
    <row r="2" spans="1:31" x14ac:dyDescent="0.25">
      <c r="B2">
        <v>-448745.78156177601</v>
      </c>
      <c r="C2">
        <v>-371790.328195257</v>
      </c>
      <c r="D2">
        <v>-505673.24666265602</v>
      </c>
      <c r="E2">
        <v>-417294.99303433503</v>
      </c>
      <c r="F2">
        <v>-401163.92090427899</v>
      </c>
      <c r="G2">
        <v>-158896.11152278699</v>
      </c>
      <c r="H2">
        <v>-326622.411839056</v>
      </c>
      <c r="I2">
        <v>-371798.52274843998</v>
      </c>
      <c r="J2">
        <v>-291314.900202082</v>
      </c>
      <c r="K2">
        <v>-363134.82553309097</v>
      </c>
      <c r="L2">
        <v>-488995.18255771598</v>
      </c>
      <c r="M2">
        <v>-950838.81483963295</v>
      </c>
      <c r="N2">
        <v>-471083.41548506002</v>
      </c>
      <c r="O2">
        <v>-340498.47260473802</v>
      </c>
      <c r="P2">
        <v>-136682.139164205</v>
      </c>
      <c r="Q2">
        <v>-504580.03242931201</v>
      </c>
      <c r="R2">
        <v>-404895.81812099001</v>
      </c>
      <c r="S2">
        <v>-261428.81193440899</v>
      </c>
      <c r="T2">
        <v>-291041.66701782699</v>
      </c>
      <c r="U2">
        <v>-467633.24021167803</v>
      </c>
      <c r="V2">
        <v>-209333.45371429701</v>
      </c>
      <c r="W2">
        <v>-233573.56947572</v>
      </c>
      <c r="X2">
        <v>-99361.210062810307</v>
      </c>
      <c r="Y2">
        <v>-596274.82403156604</v>
      </c>
      <c r="Z2">
        <v>-494405.24555357598</v>
      </c>
      <c r="AA2">
        <v>-671687.46147296403</v>
      </c>
      <c r="AB2">
        <v>-185012.486043251</v>
      </c>
      <c r="AC2">
        <v>-476421.84397022199</v>
      </c>
      <c r="AD2">
        <v>-381678.56326444098</v>
      </c>
      <c r="AE2">
        <v>-343935.85630596301</v>
      </c>
    </row>
    <row r="3" spans="1:31" x14ac:dyDescent="0.25">
      <c r="A3" t="s">
        <v>15</v>
      </c>
      <c r="B3">
        <v>30</v>
      </c>
    </row>
    <row r="4" spans="1:31" x14ac:dyDescent="0.25">
      <c r="B4">
        <v>-448745.78146207402</v>
      </c>
      <c r="C4">
        <v>-371790.32950000698</v>
      </c>
      <c r="D4">
        <v>-505673.25090420397</v>
      </c>
      <c r="E4">
        <v>-417294.992865382</v>
      </c>
      <c r="F4">
        <v>-401163.92086713499</v>
      </c>
      <c r="G4">
        <v>-158896.11266291299</v>
      </c>
      <c r="H4">
        <v>-326622.41092147701</v>
      </c>
      <c r="I4">
        <v>-371798.52533131</v>
      </c>
      <c r="J4">
        <v>-291314.90087376098</v>
      </c>
      <c r="K4">
        <v>-363134.82282910799</v>
      </c>
      <c r="L4">
        <v>-488995.18003905501</v>
      </c>
      <c r="M4">
        <v>-950838.81578317902</v>
      </c>
      <c r="N4">
        <v>-471083.41787295899</v>
      </c>
      <c r="O4">
        <v>-340498.47247890499</v>
      </c>
      <c r="P4">
        <v>-136682.13803147699</v>
      </c>
      <c r="Q4">
        <v>-504580.03142850799</v>
      </c>
      <c r="R4">
        <v>-404895.82173589099</v>
      </c>
      <c r="S4">
        <v>-261839.810745347</v>
      </c>
      <c r="T4">
        <v>-291041.67103527399</v>
      </c>
      <c r="U4">
        <v>-467633.23949281703</v>
      </c>
      <c r="V4">
        <v>-209333.45376942999</v>
      </c>
      <c r="W4">
        <v>-233573.569336049</v>
      </c>
      <c r="X4">
        <v>-99489.085463388401</v>
      </c>
      <c r="Y4">
        <v>-596274.82144683006</v>
      </c>
      <c r="Z4">
        <v>-494405.24430309201</v>
      </c>
      <c r="AA4">
        <v>-671687.46169030899</v>
      </c>
      <c r="AB4">
        <v>-185012.48575382499</v>
      </c>
      <c r="AC4">
        <v>-476421.83964600402</v>
      </c>
      <c r="AD4">
        <v>-381678.56255287398</v>
      </c>
      <c r="AE4">
        <v>-343935.85333887697</v>
      </c>
    </row>
  </sheetData>
  <conditionalFormatting sqref="A1:A4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A27" zoomScaleNormal="100" workbookViewId="0">
      <selection activeCell="M34" sqref="M34"/>
    </sheetView>
  </sheetViews>
  <sheetFormatPr defaultRowHeight="15" x14ac:dyDescent="0.25"/>
  <cols>
    <col min="2" max="2" width="12" bestFit="1" customWidth="1"/>
    <col min="4" max="4" width="12.7109375" bestFit="1" customWidth="1"/>
    <col min="5" max="8" width="12.28515625" bestFit="1" customWidth="1"/>
    <col min="9" max="10" width="12.7109375" bestFit="1" customWidth="1"/>
    <col min="12" max="13" width="11.7109375" bestFit="1" customWidth="1"/>
    <col min="14" max="14" width="12.7109375" bestFit="1" customWidth="1"/>
  </cols>
  <sheetData>
    <row r="1" spans="1:14" x14ac:dyDescent="0.25">
      <c r="A1" t="s">
        <v>25</v>
      </c>
    </row>
    <row r="2" spans="1:14" x14ac:dyDescent="0.25">
      <c r="A2" t="s">
        <v>24</v>
      </c>
      <c r="D2" s="3"/>
      <c r="E2" s="3"/>
      <c r="F2" s="3"/>
      <c r="G2" s="3"/>
      <c r="H2" s="3"/>
    </row>
    <row r="3" spans="1:14" x14ac:dyDescent="0.25">
      <c r="D3" s="3"/>
      <c r="E3" s="3"/>
      <c r="F3" s="3"/>
      <c r="G3" s="3"/>
      <c r="H3" s="3"/>
    </row>
    <row r="4" spans="1:14" x14ac:dyDescent="0.25">
      <c r="D4" s="3"/>
      <c r="E4" s="3"/>
      <c r="F4" s="3"/>
      <c r="G4" s="3"/>
      <c r="H4" s="3"/>
    </row>
    <row r="5" spans="1:14" x14ac:dyDescent="0.25">
      <c r="D5" s="3"/>
      <c r="E5" s="3"/>
      <c r="F5" s="3"/>
      <c r="G5" s="3"/>
      <c r="H5" s="3"/>
    </row>
    <row r="13" spans="1:14" x14ac:dyDescent="0.25">
      <c r="D13" s="14"/>
      <c r="E13" s="14"/>
      <c r="F13" s="14"/>
      <c r="H13" s="14"/>
      <c r="I13" s="14"/>
      <c r="J13" s="14"/>
      <c r="L13" s="14"/>
      <c r="M13" s="14"/>
      <c r="N13" s="14"/>
    </row>
    <row r="14" spans="1:14" x14ac:dyDescent="0.25">
      <c r="D14" s="13" t="s">
        <v>19</v>
      </c>
      <c r="E14" s="13" t="s">
        <v>20</v>
      </c>
      <c r="F14" s="13" t="s">
        <v>21</v>
      </c>
      <c r="G14" s="13"/>
      <c r="H14" s="13"/>
      <c r="I14" s="13"/>
      <c r="J14" s="13"/>
      <c r="K14" s="13"/>
      <c r="L14" s="13"/>
      <c r="M14" s="13"/>
      <c r="N14" s="13"/>
    </row>
    <row r="15" spans="1:14" x14ac:dyDescent="0.25">
      <c r="B15" t="s">
        <v>18</v>
      </c>
      <c r="C15">
        <v>10</v>
      </c>
      <c r="D15" t="e">
        <f ca="1">raw!E23</f>
        <v>#N/A</v>
      </c>
      <c r="E15" t="e">
        <f ca="1">raw!E24</f>
        <v>#N/A</v>
      </c>
      <c r="F15" t="e">
        <f ca="1">raw!E25</f>
        <v>#N/A</v>
      </c>
    </row>
    <row r="16" spans="1:14" x14ac:dyDescent="0.25">
      <c r="C16">
        <v>20</v>
      </c>
      <c r="D16">
        <f ca="1">raw!G23</f>
        <v>-154634.03764569978</v>
      </c>
      <c r="E16">
        <f ca="1">raw!G24</f>
        <v>-151004.78483646669</v>
      </c>
      <c r="F16" t="e">
        <f ca="1">raw!G25</f>
        <v>#N/A</v>
      </c>
    </row>
    <row r="17" spans="2:6" x14ac:dyDescent="0.25">
      <c r="C17">
        <v>30</v>
      </c>
      <c r="D17">
        <f ca="1">raw!I23</f>
        <v>-232403.21034536647</v>
      </c>
      <c r="E17">
        <f ca="1">raw!I24</f>
        <v>-227135.92624956652</v>
      </c>
      <c r="F17" t="e">
        <f ca="1">raw!I25</f>
        <v>#N/A</v>
      </c>
    </row>
    <row r="18" spans="2:6" x14ac:dyDescent="0.25">
      <c r="C18">
        <v>40</v>
      </c>
      <c r="D18">
        <f ca="1">raw!K23</f>
        <v>-305331.83041136654</v>
      </c>
      <c r="E18">
        <f ca="1">raw!K24</f>
        <v>-302371.24586553272</v>
      </c>
      <c r="F18" t="e">
        <f ca="1">raw!K25</f>
        <v>#N/A</v>
      </c>
    </row>
    <row r="19" spans="2:6" x14ac:dyDescent="0.25">
      <c r="C19">
        <v>50</v>
      </c>
      <c r="D19">
        <f ca="1">raw!M23</f>
        <v>-380435.87396523316</v>
      </c>
      <c r="E19">
        <f ca="1">raw!M24</f>
        <v>-376902.28740049922</v>
      </c>
      <c r="F19" t="e">
        <f ca="1">raw!M25</f>
        <v>#N/A</v>
      </c>
    </row>
    <row r="20" spans="2:6" x14ac:dyDescent="0.25">
      <c r="B20" t="s">
        <v>22</v>
      </c>
      <c r="C20">
        <v>10</v>
      </c>
      <c r="D20" t="e">
        <f ca="1">raw!E85</f>
        <v>#N/A</v>
      </c>
      <c r="E20" t="e">
        <f ca="1">raw!E86</f>
        <v>#N/A</v>
      </c>
      <c r="F20" t="e">
        <f ca="1">raw!E87</f>
        <v>#N/A</v>
      </c>
    </row>
    <row r="21" spans="2:6" x14ac:dyDescent="0.25">
      <c r="C21">
        <v>20</v>
      </c>
      <c r="D21" t="e">
        <f ca="1">raw!G85</f>
        <v>#N/A</v>
      </c>
      <c r="E21" t="e">
        <f ca="1">raw!G86</f>
        <v>#N/A</v>
      </c>
      <c r="F21" t="e">
        <f ca="1">raw!G87</f>
        <v>#N/A</v>
      </c>
    </row>
    <row r="22" spans="2:6" x14ac:dyDescent="0.25">
      <c r="C22">
        <v>30</v>
      </c>
      <c r="D22">
        <f ca="1">raw!I85</f>
        <v>-231149.70072646654</v>
      </c>
      <c r="E22">
        <f ca="1">raw!I86</f>
        <v>-229348.97434053311</v>
      </c>
      <c r="F22" t="e">
        <f ca="1">raw!I87</f>
        <v>#N/A</v>
      </c>
    </row>
    <row r="23" spans="2:6" x14ac:dyDescent="0.25">
      <c r="C23">
        <v>40</v>
      </c>
      <c r="D23" t="e">
        <f ca="1">raw!K85</f>
        <v>#N/A</v>
      </c>
      <c r="E23" t="e">
        <f ca="1">raw!K86</f>
        <v>#N/A</v>
      </c>
      <c r="F23" t="e">
        <f ca="1">raw!K87</f>
        <v>#N/A</v>
      </c>
    </row>
    <row r="24" spans="2:6" x14ac:dyDescent="0.25">
      <c r="C24">
        <v>50</v>
      </c>
      <c r="D24" t="e">
        <f ca="1">raw!M85</f>
        <v>#N/A</v>
      </c>
      <c r="E24" t="e">
        <f ca="1">raw!M86</f>
        <v>#N/A</v>
      </c>
      <c r="F24" t="e">
        <f ca="1">raw!M87</f>
        <v>#N/A</v>
      </c>
    </row>
    <row r="25" spans="2:6" x14ac:dyDescent="0.25">
      <c r="B25" t="s">
        <v>23</v>
      </c>
      <c r="C25">
        <v>10</v>
      </c>
      <c r="D25" t="e">
        <f ca="1">raw!E134</f>
        <v>#N/A</v>
      </c>
      <c r="E25" t="e">
        <f ca="1">raw!E135</f>
        <v>#N/A</v>
      </c>
      <c r="F25" t="e">
        <f ca="1">raw!E136</f>
        <v>#N/A</v>
      </c>
    </row>
    <row r="26" spans="2:6" x14ac:dyDescent="0.25">
      <c r="C26">
        <v>20</v>
      </c>
      <c r="D26" t="e">
        <f ca="1">raw!G134</f>
        <v>#N/A</v>
      </c>
      <c r="E26" t="e">
        <f ca="1">raw!G135</f>
        <v>#N/A</v>
      </c>
      <c r="F26" t="e">
        <f ca="1">raw!G136</f>
        <v>#N/A</v>
      </c>
    </row>
    <row r="27" spans="2:6" x14ac:dyDescent="0.25">
      <c r="C27">
        <v>30</v>
      </c>
      <c r="D27">
        <f ca="1">raw!I134</f>
        <v>-231875.1708684332</v>
      </c>
      <c r="E27">
        <f ca="1">raw!I135</f>
        <v>-260734.40222013328</v>
      </c>
      <c r="F27" t="e">
        <f ca="1">raw!I136</f>
        <v>#N/A</v>
      </c>
    </row>
    <row r="28" spans="2:6" x14ac:dyDescent="0.25">
      <c r="C28">
        <v>40</v>
      </c>
      <c r="D28" t="e">
        <f ca="1">raw!K134</f>
        <v>#N/A</v>
      </c>
      <c r="E28" t="e">
        <f ca="1">raw!K135</f>
        <v>#N/A</v>
      </c>
      <c r="F28" t="e">
        <f ca="1">raw!K136</f>
        <v>#N/A</v>
      </c>
    </row>
    <row r="29" spans="2:6" x14ac:dyDescent="0.25">
      <c r="C29">
        <v>50</v>
      </c>
      <c r="D29" t="e">
        <f ca="1">raw!M134</f>
        <v>#N/A</v>
      </c>
      <c r="E29" t="e">
        <f ca="1">raw!M135</f>
        <v>#N/A</v>
      </c>
      <c r="F29" t="e">
        <f ca="1">raw!M136</f>
        <v>#N/A</v>
      </c>
    </row>
    <row r="31" spans="2:6" x14ac:dyDescent="0.25">
      <c r="D31" t="s">
        <v>19</v>
      </c>
      <c r="E31" t="s">
        <v>20</v>
      </c>
      <c r="F31" t="s">
        <v>21</v>
      </c>
    </row>
    <row r="32" spans="2:6" x14ac:dyDescent="0.25">
      <c r="B32" t="s">
        <v>18</v>
      </c>
      <c r="C32">
        <v>10</v>
      </c>
      <c r="D32">
        <v>-707811.19175023271</v>
      </c>
      <c r="E32">
        <v>-708426.35977360001</v>
      </c>
      <c r="F32">
        <v>-740969.70362759952</v>
      </c>
    </row>
    <row r="33" spans="2:6" x14ac:dyDescent="0.25">
      <c r="C33">
        <v>20</v>
      </c>
      <c r="D33">
        <v>-154634.03764569978</v>
      </c>
      <c r="E33">
        <v>-150967.35654949996</v>
      </c>
      <c r="F33">
        <v>-192549.72860203317</v>
      </c>
    </row>
    <row r="34" spans="2:6" x14ac:dyDescent="0.25">
      <c r="C34">
        <v>30</v>
      </c>
      <c r="D34">
        <v>-232403.21034536647</v>
      </c>
      <c r="E34">
        <v>-226887.3043884332</v>
      </c>
      <c r="F34" t="e">
        <v>#N/A</v>
      </c>
    </row>
    <row r="35" spans="2:6" x14ac:dyDescent="0.25">
      <c r="C35">
        <v>40</v>
      </c>
      <c r="D35">
        <v>-305331.83041136654</v>
      </c>
      <c r="E35">
        <v>-302371.24586553272</v>
      </c>
      <c r="F35" t="e">
        <v>#N/A</v>
      </c>
    </row>
    <row r="36" spans="2:6" x14ac:dyDescent="0.25">
      <c r="C36">
        <v>50</v>
      </c>
      <c r="D36">
        <v>-380435.87396523316</v>
      </c>
      <c r="E36">
        <v>-376902.28740049922</v>
      </c>
      <c r="F36" t="e">
        <v>#N/A</v>
      </c>
    </row>
    <row r="37" spans="2:6" x14ac:dyDescent="0.25">
      <c r="B37" t="s">
        <v>22</v>
      </c>
      <c r="C37">
        <v>10</v>
      </c>
      <c r="D37">
        <v>-710054.40741833299</v>
      </c>
      <c r="E37">
        <v>-724079.68476471654</v>
      </c>
      <c r="F37">
        <v>-730924.02649516624</v>
      </c>
    </row>
    <row r="38" spans="2:6" x14ac:dyDescent="0.25">
      <c r="C38">
        <v>20</v>
      </c>
      <c r="D38">
        <v>-155895.68625479986</v>
      </c>
      <c r="E38">
        <v>-155600.90736036652</v>
      </c>
      <c r="F38" t="e">
        <v>#N/A</v>
      </c>
    </row>
    <row r="39" spans="2:6" x14ac:dyDescent="0.25">
      <c r="C39">
        <v>30</v>
      </c>
      <c r="D39">
        <v>-231149.70072646654</v>
      </c>
      <c r="E39">
        <v>-229348.97434053311</v>
      </c>
      <c r="F39" t="e">
        <v>#N/A</v>
      </c>
    </row>
    <row r="40" spans="2:6" x14ac:dyDescent="0.25">
      <c r="C40">
        <v>40</v>
      </c>
      <c r="D40">
        <v>-305102.12682239962</v>
      </c>
      <c r="E40">
        <v>-304498.7101304995</v>
      </c>
      <c r="F40" t="e">
        <v>#N/A</v>
      </c>
    </row>
    <row r="41" spans="2:6" x14ac:dyDescent="0.25">
      <c r="C41">
        <v>50</v>
      </c>
      <c r="D41" t="e">
        <v>#N/A</v>
      </c>
      <c r="E41" t="e">
        <v>#N/A</v>
      </c>
      <c r="F41" t="e">
        <v>#N/A</v>
      </c>
    </row>
    <row r="42" spans="2:6" x14ac:dyDescent="0.25">
      <c r="B42" t="s">
        <v>23</v>
      </c>
      <c r="C42">
        <v>10</v>
      </c>
      <c r="D42">
        <v>-714376.77399009967</v>
      </c>
      <c r="E42">
        <v>-743403.19166289992</v>
      </c>
      <c r="F42">
        <v>-826315.28215753217</v>
      </c>
    </row>
    <row r="43" spans="2:6" x14ac:dyDescent="0.25">
      <c r="C43">
        <v>20</v>
      </c>
      <c r="D43" t="e">
        <v>#N/A</v>
      </c>
      <c r="E43">
        <v>-178291.13138956661</v>
      </c>
      <c r="F43" t="e">
        <v>#N/A</v>
      </c>
    </row>
    <row r="44" spans="2:6" x14ac:dyDescent="0.25">
      <c r="C44">
        <v>30</v>
      </c>
      <c r="D44">
        <v>-231875.1708684332</v>
      </c>
      <c r="E44">
        <v>-260555.24446754984</v>
      </c>
      <c r="F44" t="e">
        <v>#N/A</v>
      </c>
    </row>
    <row r="45" spans="2:6" x14ac:dyDescent="0.25">
      <c r="C45">
        <v>40</v>
      </c>
      <c r="D45" t="e">
        <v>#N/A</v>
      </c>
      <c r="E45">
        <v>-324786.42054246593</v>
      </c>
      <c r="F45" t="e">
        <v>#N/A</v>
      </c>
    </row>
    <row r="46" spans="2:6" x14ac:dyDescent="0.25">
      <c r="C46">
        <v>50</v>
      </c>
      <c r="D46">
        <v>-380280.0739385999</v>
      </c>
      <c r="E46" t="e">
        <v>#N/A</v>
      </c>
      <c r="F46" t="e">
        <v>#N/A</v>
      </c>
    </row>
  </sheetData>
  <mergeCells count="3">
    <mergeCell ref="D13:F13"/>
    <mergeCell ref="H13:J13"/>
    <mergeCell ref="L13:N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hop_performance</vt:lpstr>
      <vt:lpstr>raw</vt:lpstr>
      <vt:lpstr>Sheet2</vt:lpstr>
      <vt:lpstr>vs_lookahead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</dc:creator>
  <cp:lastModifiedBy>Aswin NR</cp:lastModifiedBy>
  <dcterms:created xsi:type="dcterms:W3CDTF">2015-10-24T11:19:41Z</dcterms:created>
  <dcterms:modified xsi:type="dcterms:W3CDTF">2016-01-25T05:05:55Z</dcterms:modified>
</cp:coreProperties>
</file>