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00" firstSheet="5" activeTab="5" autoFilterDateGrouping="1"/>
  </bookViews>
  <sheets>
    <sheet name="Jan_25" sheetId="1" state="visible" r:id="rId1"/>
    <sheet name="Feb_25" sheetId="2" state="visible" r:id="rId2"/>
    <sheet name="Mar_25" sheetId="3" state="visible" r:id="rId3"/>
    <sheet name="Apr_25" sheetId="4" state="visible" r:id="rId4"/>
    <sheet name="May_25" sheetId="5" state="visible" r:id="rId5"/>
    <sheet name="temp" sheetId="6" state="visible" r:id="rId6"/>
  </sheet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[$₩-412]#,##0"/>
  </numFmts>
  <fonts count="3">
    <font>
      <name val="Aptos Narrow"/>
      <family val="2"/>
      <color theme="1"/>
      <sz val="11"/>
      <scheme val="minor"/>
    </font>
    <font>
      <name val="Aptos Narrow"/>
      <charset val="1"/>
      <color rgb="FF242424"/>
      <sz val="11"/>
    </font>
    <font>
      <name val="Aptos Narrow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0" fillId="0" borderId="0" applyAlignment="1" pivotButton="0" quotePrefix="0" xfId="0">
      <alignment wrapText="1"/>
    </xf>
    <xf numFmtId="164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0" fillId="0" borderId="1" pivotButton="0" quotePrefix="0" xfId="0"/>
    <xf numFmtId="0" fontId="0" fillId="0" borderId="1" pivotButton="0" quotePrefix="0" xfId="0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K52"/>
  <sheetViews>
    <sheetView workbookViewId="0">
      <selection activeCell="D4" sqref="D4"/>
    </sheetView>
  </sheetViews>
  <sheetFormatPr baseColWidth="8" defaultRowHeight="15"/>
  <cols>
    <col width="8.85546875" bestFit="1" customWidth="1" style="4" min="1" max="1"/>
    <col width="20.140625" bestFit="1" customWidth="1" style="4" min="2" max="2"/>
    <col width="5.85546875" bestFit="1" customWidth="1" style="4" min="3" max="3"/>
    <col width="36.5703125" bestFit="1" customWidth="1" style="4" min="4" max="4"/>
    <col width="6.140625" bestFit="1" customWidth="1" style="4" min="5" max="5"/>
    <col width="7.5703125" bestFit="1" customWidth="1" style="4" min="6" max="6"/>
    <col width="5.140625" bestFit="1" customWidth="1" style="4" min="7" max="7"/>
    <col width="13.42578125" bestFit="1" customWidth="1" style="4" min="9" max="9"/>
    <col width="6" bestFit="1" customWidth="1" style="4" min="10" max="10"/>
    <col width="12" bestFit="1" customWidth="1" style="4" min="11" max="11"/>
    <col width="6" bestFit="1" customWidth="1" style="4" min="12" max="12"/>
    <col width="5.140625" bestFit="1" customWidth="1" style="4" min="13" max="13"/>
    <col width="12" bestFit="1" customWidth="1" style="4" min="15" max="15"/>
  </cols>
  <sheetData>
    <row r="2">
      <c r="A2" t="inlineStr">
        <is>
          <t>Date</t>
        </is>
      </c>
      <c r="B2" t="inlineStr">
        <is>
          <t>Place</t>
        </is>
      </c>
      <c r="C2" t="inlineStr">
        <is>
          <t>Price</t>
        </is>
      </c>
      <c r="D2" t="inlineStr">
        <is>
          <t>Memo</t>
        </is>
      </c>
      <c r="E2" t="inlineStr">
        <is>
          <t>Count</t>
        </is>
      </c>
      <c r="F2" t="inlineStr">
        <is>
          <t>Receive</t>
        </is>
      </c>
      <c r="G2" t="inlineStr">
        <is>
          <t>Who</t>
        </is>
      </c>
    </row>
    <row r="3">
      <c r="A3" t="inlineStr">
        <is>
          <t>1월 2일</t>
        </is>
      </c>
      <c r="B3" t="inlineStr">
        <is>
          <t>A&amp;W</t>
        </is>
      </c>
      <c r="C3" t="n">
        <v>41.85</v>
      </c>
      <c r="D3" t="inlineStr">
        <is>
          <t>?</t>
        </is>
      </c>
    </row>
    <row r="4">
      <c r="A4" t="inlineStr">
        <is>
          <t>1월 3일</t>
        </is>
      </c>
      <c r="B4" t="inlineStr">
        <is>
          <t>Lucky Mobile</t>
        </is>
      </c>
      <c r="C4" t="n">
        <v>33.9</v>
      </c>
    </row>
    <row r="5">
      <c r="B5" t="inlineStr">
        <is>
          <t>Fubo TV</t>
        </is>
      </c>
      <c r="C5" t="n">
        <v>6</v>
      </c>
    </row>
    <row r="6">
      <c r="A6" t="inlineStr">
        <is>
          <t>1월 6일</t>
        </is>
      </c>
      <c r="B6" t="inlineStr">
        <is>
          <t>ET to 승빈</t>
        </is>
      </c>
      <c r="C6" t="n">
        <v>43.5</v>
      </c>
      <c r="D6" t="inlineStr">
        <is>
          <t>12월 31일(?)</t>
        </is>
      </c>
    </row>
    <row r="7">
      <c r="B7" t="inlineStr">
        <is>
          <t>공차</t>
        </is>
      </c>
      <c r="C7" t="n">
        <v>14.52</v>
      </c>
    </row>
    <row r="8">
      <c r="A8" t="inlineStr">
        <is>
          <t>1월 7일</t>
        </is>
      </c>
      <c r="B8" t="inlineStr">
        <is>
          <t>팀호튼</t>
        </is>
      </c>
      <c r="C8" t="n">
        <v>9.58</v>
      </c>
    </row>
    <row r="9">
      <c r="B9" t="inlineStr">
        <is>
          <t>ET to 예찬</t>
        </is>
      </c>
      <c r="C9" t="n">
        <v>37.29</v>
      </c>
      <c r="D9" t="inlineStr">
        <is>
          <t>축구 팀 비</t>
        </is>
      </c>
    </row>
    <row r="10">
      <c r="A10" t="inlineStr">
        <is>
          <t>1월 8일</t>
        </is>
      </c>
      <c r="B10" t="inlineStr">
        <is>
          <t>학교 식당(피자 추정)</t>
        </is>
      </c>
      <c r="C10" t="n">
        <v>6.59</v>
      </c>
    </row>
    <row r="11">
      <c r="B11" t="inlineStr">
        <is>
          <t>팀호튼</t>
        </is>
      </c>
      <c r="C11" t="n">
        <v>3.99</v>
      </c>
    </row>
    <row r="12">
      <c r="B12" t="inlineStr">
        <is>
          <t>Chuck's Roadhouse</t>
        </is>
      </c>
      <c r="C12" t="n">
        <v>17.77</v>
      </c>
      <c r="D12" t="inlineStr">
        <is>
          <t>서원이 대신 내준 돈</t>
        </is>
      </c>
      <c r="F12" t="n">
        <v>17.77</v>
      </c>
      <c r="G12" t="inlineStr">
        <is>
          <t>서원</t>
        </is>
      </c>
    </row>
    <row r="13">
      <c r="B13" t="inlineStr">
        <is>
          <t>Chuck's Roadhouse</t>
        </is>
      </c>
      <c r="C13" t="n">
        <v>17.77</v>
      </c>
    </row>
    <row r="14">
      <c r="A14" t="inlineStr">
        <is>
          <t>1월 9일</t>
        </is>
      </c>
      <c r="B14" t="inlineStr">
        <is>
          <t>Jugo Juice</t>
        </is>
      </c>
      <c r="C14" t="n">
        <v>10.45</v>
      </c>
    </row>
    <row r="15">
      <c r="A15" t="inlineStr">
        <is>
          <t>1월 10일</t>
        </is>
      </c>
      <c r="B15" t="inlineStr">
        <is>
          <t>T&amp;T</t>
        </is>
      </c>
      <c r="C15" t="n">
        <v>31.96</v>
      </c>
      <c r="D15" t="inlineStr">
        <is>
          <t>?</t>
        </is>
      </c>
    </row>
    <row r="16">
      <c r="B16" t="inlineStr">
        <is>
          <t>SHELL</t>
        </is>
      </c>
      <c r="C16" t="n">
        <v>10</v>
      </c>
      <c r="D16" t="inlineStr">
        <is>
          <t>주유</t>
        </is>
      </c>
    </row>
    <row r="17">
      <c r="A17" t="inlineStr">
        <is>
          <t>1월 13일</t>
        </is>
      </c>
      <c r="B17" t="inlineStr">
        <is>
          <t>Qing Shu Hot</t>
        </is>
      </c>
      <c r="C17" t="n">
        <v>15.38</v>
      </c>
      <c r="D17" t="inlineStr">
        <is>
          <t>마라탕</t>
        </is>
      </c>
    </row>
    <row r="18">
      <c r="A18" t="inlineStr">
        <is>
          <t>1월 14일</t>
        </is>
      </c>
      <c r="B18" t="inlineStr">
        <is>
          <t>팀호튼</t>
        </is>
      </c>
      <c r="C18" t="n">
        <v>3.49</v>
      </c>
    </row>
    <row r="19">
      <c r="B19" t="inlineStr">
        <is>
          <t>팀호튼</t>
        </is>
      </c>
      <c r="C19" t="n">
        <v>5.99</v>
      </c>
    </row>
    <row r="20">
      <c r="A20" t="inlineStr">
        <is>
          <t>1월 16일</t>
        </is>
      </c>
      <c r="B20" t="inlineStr">
        <is>
          <t>팀호튼</t>
        </is>
      </c>
      <c r="C20" t="n">
        <v>8.880000000000001</v>
      </c>
    </row>
    <row r="21" ht="16.5" customHeight="1" s="4">
      <c r="A21" t="inlineStr">
        <is>
          <t>1월 17일</t>
        </is>
      </c>
      <c r="B21" t="inlineStr">
        <is>
          <t>ET to 승빈</t>
        </is>
      </c>
      <c r="C21" t="n">
        <v>26.5</v>
      </c>
      <c r="D21" s="1" t="inlineStr">
        <is>
          <t>1월 YT P + ChatGPT 구독료(서원이 포함)</t>
        </is>
      </c>
      <c r="E21" s="1" t="n"/>
    </row>
    <row r="22">
      <c r="A22" t="inlineStr">
        <is>
          <t>1월 20일</t>
        </is>
      </c>
      <c r="B22" t="inlineStr">
        <is>
          <t>ET to 아준</t>
        </is>
      </c>
      <c r="C22" t="n">
        <v>37.67</v>
      </c>
      <c r="D22" t="inlineStr">
        <is>
          <t>?</t>
        </is>
      </c>
    </row>
    <row r="23">
      <c r="B23" t="inlineStr">
        <is>
          <t>ET to 지우</t>
        </is>
      </c>
      <c r="C23" t="n">
        <v>27.01</v>
      </c>
      <c r="D23" t="inlineStr">
        <is>
          <t>?</t>
        </is>
      </c>
    </row>
    <row r="24">
      <c r="B24" t="inlineStr">
        <is>
          <t>팀호튼</t>
        </is>
      </c>
      <c r="C24" t="n">
        <v>16.77</v>
      </c>
    </row>
    <row r="25">
      <c r="A25" t="inlineStr">
        <is>
          <t>1월 21일</t>
        </is>
      </c>
      <c r="B25" t="inlineStr">
        <is>
          <t>ET to 승빈</t>
        </is>
      </c>
      <c r="C25" t="n">
        <v>5.7</v>
      </c>
      <c r="D25" t="inlineStr">
        <is>
          <t>사진</t>
        </is>
      </c>
    </row>
    <row r="26">
      <c r="B26" t="inlineStr">
        <is>
          <t>UW Brubakers</t>
        </is>
      </c>
      <c r="C26" t="n">
        <v>5.09</v>
      </c>
      <c r="D26" t="inlineStr">
        <is>
          <t>PizzaPizza One Slice</t>
        </is>
      </c>
    </row>
    <row r="27">
      <c r="B27" t="inlineStr">
        <is>
          <t>BBQ</t>
        </is>
      </c>
      <c r="C27" t="n">
        <v>26.83</v>
      </c>
    </row>
    <row r="28">
      <c r="B28" t="inlineStr">
        <is>
          <t>ET to 승빈</t>
        </is>
      </c>
      <c r="C28" t="n">
        <v>28.7</v>
      </c>
      <c r="D28" t="inlineStr">
        <is>
          <t>예찬이 생선</t>
        </is>
      </c>
    </row>
    <row r="29">
      <c r="B29" t="inlineStr">
        <is>
          <t>승빈이 코스트코</t>
        </is>
      </c>
      <c r="C29" t="n">
        <v>0</v>
      </c>
      <c r="D29" t="inlineStr">
        <is>
          <t>장 봐준 돈 62.38불 주고 받음</t>
        </is>
      </c>
    </row>
    <row r="30">
      <c r="A30" t="inlineStr">
        <is>
          <t>1월 22일</t>
        </is>
      </c>
      <c r="B30" t="inlineStr">
        <is>
          <t>UW Brubakers</t>
        </is>
      </c>
      <c r="C30" t="n">
        <v>5.09</v>
      </c>
      <c r="D30" t="inlineStr">
        <is>
          <t>PizzaPizza One Slice</t>
        </is>
      </c>
    </row>
    <row r="31">
      <c r="B31" t="inlineStr">
        <is>
          <t>팀호튼</t>
        </is>
      </c>
      <c r="C31" t="n">
        <v>3.59</v>
      </c>
    </row>
    <row r="32">
      <c r="B32" t="inlineStr">
        <is>
          <t>팀호튼</t>
        </is>
      </c>
      <c r="C32" t="n">
        <v>5.29</v>
      </c>
    </row>
    <row r="33">
      <c r="B33" t="inlineStr">
        <is>
          <t>팀호튼</t>
        </is>
      </c>
      <c r="C33" t="n">
        <v>3.59</v>
      </c>
    </row>
    <row r="34">
      <c r="B34" t="inlineStr">
        <is>
          <t>Just Cozy</t>
        </is>
      </c>
      <c r="C34" t="n">
        <v>22.6</v>
      </c>
      <c r="D34" t="inlineStr">
        <is>
          <t>카페</t>
        </is>
      </c>
    </row>
    <row r="35">
      <c r="B35" t="inlineStr">
        <is>
          <t>팀호튼</t>
        </is>
      </c>
      <c r="C35" t="n">
        <v>16.77</v>
      </c>
    </row>
    <row r="36">
      <c r="A36" t="inlineStr">
        <is>
          <t>1월 24일</t>
        </is>
      </c>
      <c r="B36" t="inlineStr">
        <is>
          <t>GO Bus</t>
        </is>
      </c>
      <c r="C36" t="n">
        <v>30</v>
      </c>
      <c r="E36" t="n">
        <v>2</v>
      </c>
      <c r="F36">
        <f>C36/E36</f>
        <v/>
      </c>
      <c r="G36" t="inlineStr">
        <is>
          <t>채연</t>
        </is>
      </c>
      <c r="H36" t="inlineStr">
        <is>
          <t>V</t>
        </is>
      </c>
    </row>
    <row r="37">
      <c r="B37" t="inlineStr">
        <is>
          <t>Train</t>
        </is>
      </c>
      <c r="C37" t="n">
        <v>3.3</v>
      </c>
    </row>
    <row r="38">
      <c r="B38" t="inlineStr">
        <is>
          <t>명동 칼국수</t>
        </is>
      </c>
      <c r="C38" t="n">
        <v>32.18</v>
      </c>
      <c r="E38" t="n">
        <v>2</v>
      </c>
      <c r="F38">
        <f>C38/E38</f>
        <v/>
      </c>
      <c r="G38" t="inlineStr">
        <is>
          <t>채연</t>
        </is>
      </c>
      <c r="H38" t="inlineStr">
        <is>
          <t>V</t>
        </is>
      </c>
    </row>
    <row r="39">
      <c r="B39" t="inlineStr">
        <is>
          <t>Butter Baker</t>
        </is>
      </c>
      <c r="C39" t="n">
        <v>31.02</v>
      </c>
      <c r="D39" t="inlineStr">
        <is>
          <t>카페</t>
        </is>
      </c>
      <c r="E39" t="n">
        <v>2</v>
      </c>
      <c r="F39">
        <f>C39/E39</f>
        <v/>
      </c>
      <c r="G39" t="inlineStr">
        <is>
          <t>채연</t>
        </is>
      </c>
      <c r="H39" t="inlineStr">
        <is>
          <t>V</t>
        </is>
      </c>
    </row>
    <row r="40">
      <c r="B40" t="inlineStr">
        <is>
          <t>Train</t>
        </is>
      </c>
      <c r="C40" t="n">
        <v>3.3</v>
      </c>
      <c r="J40" t="inlineStr">
        <is>
          <t>채연</t>
        </is>
      </c>
      <c r="K40">
        <f>SUM(F36,F38,F39,F41,F42)</f>
        <v/>
      </c>
    </row>
    <row r="41">
      <c r="B41" t="inlineStr">
        <is>
          <t>신전 떡볶이</t>
        </is>
      </c>
      <c r="C41" t="n">
        <v>27.59</v>
      </c>
      <c r="E41" t="n">
        <v>2</v>
      </c>
      <c r="F41">
        <f>C41/E41</f>
        <v/>
      </c>
      <c r="G41" t="inlineStr">
        <is>
          <t>채연</t>
        </is>
      </c>
      <c r="H41" t="inlineStr">
        <is>
          <t>V</t>
        </is>
      </c>
      <c r="J41" t="inlineStr">
        <is>
          <t>서원</t>
        </is>
      </c>
      <c r="K41">
        <f>SUM(F12)</f>
        <v/>
      </c>
    </row>
    <row r="42">
      <c r="B42" t="inlineStr">
        <is>
          <t>Uncle Tetsu 쿠키</t>
        </is>
      </c>
      <c r="C42" t="n">
        <v>14.75</v>
      </c>
      <c r="E42" t="n">
        <v>2</v>
      </c>
      <c r="F42">
        <f>C42/E42</f>
        <v/>
      </c>
      <c r="G42" t="inlineStr">
        <is>
          <t>채연</t>
        </is>
      </c>
      <c r="H42" t="inlineStr">
        <is>
          <t>V</t>
        </is>
      </c>
    </row>
    <row r="43">
      <c r="A43" t="inlineStr">
        <is>
          <t>1월 27일</t>
        </is>
      </c>
      <c r="B43" t="inlineStr">
        <is>
          <t>ET to 지우</t>
        </is>
      </c>
      <c r="C43" t="n">
        <v>10</v>
      </c>
      <c r="D43" t="inlineStr">
        <is>
          <t>볼링</t>
        </is>
      </c>
    </row>
    <row r="44">
      <c r="A44" t="inlineStr">
        <is>
          <t>1월 28일</t>
        </is>
      </c>
      <c r="B44" t="inlineStr">
        <is>
          <t>Jugo Juice</t>
        </is>
      </c>
      <c r="C44" t="n">
        <v>10.45</v>
      </c>
    </row>
    <row r="45">
      <c r="B45" t="inlineStr">
        <is>
          <t>팀호튼</t>
        </is>
      </c>
      <c r="C45" t="n">
        <v>5.28</v>
      </c>
    </row>
    <row r="46">
      <c r="A46" t="inlineStr">
        <is>
          <t>1월 29일</t>
        </is>
      </c>
      <c r="B46" t="inlineStr">
        <is>
          <t>팀호튼</t>
        </is>
      </c>
      <c r="C46" t="n">
        <v>9.48</v>
      </c>
    </row>
    <row r="47">
      <c r="A47" t="inlineStr">
        <is>
          <t>1월 31일</t>
        </is>
      </c>
      <c r="B47" t="inlineStr">
        <is>
          <t>팀호튼</t>
        </is>
      </c>
      <c r="C47" t="n">
        <v>9.949999999999999</v>
      </c>
    </row>
    <row r="49">
      <c r="C49">
        <f>SUM(C3:C47)</f>
        <v/>
      </c>
      <c r="F49">
        <f>SUM(F3:F47)</f>
        <v/>
      </c>
    </row>
    <row r="50">
      <c r="D50" t="inlineStr">
        <is>
          <t>Total Spent</t>
        </is>
      </c>
      <c r="F50">
        <f>C49-F49</f>
        <v/>
      </c>
    </row>
    <row r="52">
      <c r="D52" t="inlineStr">
        <is>
          <t>Aggregate</t>
        </is>
      </c>
      <c r="F52">
        <f>F50-300</f>
        <v/>
      </c>
    </row>
  </sheetData>
  <conditionalFormatting sqref="C3:C47">
    <cfRule type="cellIs" priority="1" operator="greaterThan" dxfId="0">
      <formula>30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K43"/>
  <sheetViews>
    <sheetView topLeftCell="A21" workbookViewId="0">
      <selection activeCell="K37" sqref="K37"/>
    </sheetView>
  </sheetViews>
  <sheetFormatPr baseColWidth="8" defaultRowHeight="15"/>
  <cols>
    <col width="8.85546875" bestFit="1" customWidth="1" style="4" min="1" max="1"/>
    <col width="18.42578125" bestFit="1" customWidth="1" style="4" min="2" max="2"/>
    <col width="6.85546875" bestFit="1" customWidth="1" style="4" min="3" max="3"/>
    <col width="24.28515625" bestFit="1" customWidth="1" style="4" min="4" max="4"/>
    <col width="6.140625" bestFit="1" customWidth="1" style="4" min="5" max="5"/>
    <col width="7.5703125" bestFit="1" customWidth="1" style="4" min="6" max="6"/>
    <col width="5.140625" bestFit="1" customWidth="1" style="4" min="7" max="7"/>
  </cols>
  <sheetData>
    <row r="2">
      <c r="A2" t="inlineStr">
        <is>
          <t>Date</t>
        </is>
      </c>
      <c r="B2" t="inlineStr">
        <is>
          <t>Place</t>
        </is>
      </c>
      <c r="C2" t="inlineStr">
        <is>
          <t>Price</t>
        </is>
      </c>
      <c r="D2" t="inlineStr">
        <is>
          <t>Memo</t>
        </is>
      </c>
      <c r="E2" t="inlineStr">
        <is>
          <t>Count</t>
        </is>
      </c>
      <c r="F2" t="inlineStr">
        <is>
          <t>Receive</t>
        </is>
      </c>
      <c r="G2" t="inlineStr">
        <is>
          <t>Who</t>
        </is>
      </c>
    </row>
    <row r="3">
      <c r="A3" t="inlineStr">
        <is>
          <t>2월 3일</t>
        </is>
      </c>
      <c r="B3" t="inlineStr">
        <is>
          <t>ET to 승빈</t>
        </is>
      </c>
      <c r="C3" t="n">
        <v>15.3</v>
      </c>
      <c r="D3" t="inlineStr">
        <is>
          <t>2월 YT P + ChatGPT 구독료</t>
        </is>
      </c>
    </row>
    <row r="4">
      <c r="B4" t="inlineStr">
        <is>
          <t>휴대폰 요금</t>
        </is>
      </c>
      <c r="C4" t="n">
        <v>28.25</v>
      </c>
      <c r="D4" t="inlineStr">
        <is>
          <t>1월</t>
        </is>
      </c>
    </row>
    <row r="5">
      <c r="B5" t="inlineStr">
        <is>
          <t>McDonald'</t>
        </is>
      </c>
      <c r="C5" t="n">
        <v>7.18</v>
      </c>
    </row>
    <row r="6">
      <c r="B6" t="inlineStr">
        <is>
          <t>팀호튼</t>
        </is>
      </c>
      <c r="C6" t="n">
        <v>16.77</v>
      </c>
    </row>
    <row r="7">
      <c r="B7" t="inlineStr">
        <is>
          <t>신와</t>
        </is>
      </c>
      <c r="C7" t="n">
        <v>14.94</v>
      </c>
    </row>
    <row r="8">
      <c r="A8" t="inlineStr">
        <is>
          <t>2월 4일</t>
        </is>
      </c>
      <c r="B8" t="inlineStr">
        <is>
          <t>Jugo Juice</t>
        </is>
      </c>
      <c r="C8" t="n">
        <v>10.45</v>
      </c>
    </row>
    <row r="9">
      <c r="B9" t="inlineStr">
        <is>
          <t>팀호튼</t>
        </is>
      </c>
      <c r="C9" t="n">
        <v>8.880000000000001</v>
      </c>
    </row>
    <row r="10">
      <c r="B10" t="inlineStr">
        <is>
          <t>Nuri Village</t>
        </is>
      </c>
      <c r="C10" t="n">
        <v>11.44</v>
      </c>
    </row>
    <row r="11">
      <c r="B11" t="inlineStr">
        <is>
          <t>The Alley</t>
        </is>
      </c>
      <c r="C11" t="n">
        <v>8</v>
      </c>
    </row>
    <row r="12">
      <c r="A12" t="inlineStr">
        <is>
          <t>2월 5일</t>
        </is>
      </c>
      <c r="B12" t="inlineStr">
        <is>
          <t>팀호튼</t>
        </is>
      </c>
      <c r="C12" t="n">
        <v>2.59</v>
      </c>
    </row>
    <row r="13">
      <c r="B13" t="inlineStr">
        <is>
          <t>팀호튼</t>
        </is>
      </c>
      <c r="C13" t="n">
        <v>9.949999999999999</v>
      </c>
    </row>
    <row r="14">
      <c r="B14" t="inlineStr">
        <is>
          <t>Pho Anh Vu</t>
        </is>
      </c>
      <c r="C14" t="n">
        <v>20.64</v>
      </c>
    </row>
    <row r="15">
      <c r="A15" t="inlineStr">
        <is>
          <t>2월 6일</t>
        </is>
      </c>
      <c r="B15" t="inlineStr">
        <is>
          <t>팀호튼</t>
        </is>
      </c>
      <c r="C15" t="n">
        <v>4.58</v>
      </c>
    </row>
    <row r="16">
      <c r="B16" t="inlineStr">
        <is>
          <t>Train</t>
        </is>
      </c>
      <c r="C16" t="n">
        <v>3.3</v>
      </c>
    </row>
    <row r="17">
      <c r="A17" t="inlineStr">
        <is>
          <t>2월 10일</t>
        </is>
      </c>
      <c r="B17" t="inlineStr">
        <is>
          <t>Jugo Juice</t>
        </is>
      </c>
      <c r="C17" t="n">
        <v>10.45</v>
      </c>
    </row>
    <row r="18">
      <c r="B18" t="inlineStr">
        <is>
          <t>팀호튼</t>
        </is>
      </c>
      <c r="C18" t="n">
        <v>8.880000000000001</v>
      </c>
    </row>
    <row r="19">
      <c r="B19" t="inlineStr">
        <is>
          <t>Onnuri</t>
        </is>
      </c>
      <c r="C19" t="n">
        <v>18.39</v>
      </c>
    </row>
    <row r="20">
      <c r="B20" t="inlineStr">
        <is>
          <t>Coco 버블티</t>
        </is>
      </c>
      <c r="C20" t="n">
        <v>6.9</v>
      </c>
    </row>
    <row r="21">
      <c r="A21" t="inlineStr">
        <is>
          <t>2월 12일</t>
        </is>
      </c>
      <c r="B21" t="inlineStr">
        <is>
          <t>팀호튼</t>
        </is>
      </c>
      <c r="C21" t="n">
        <v>6.77</v>
      </c>
    </row>
    <row r="22">
      <c r="A22" t="inlineStr">
        <is>
          <t>2월 14일</t>
        </is>
      </c>
      <c r="B22" t="inlineStr">
        <is>
          <t>GO Bus</t>
        </is>
      </c>
      <c r="C22" t="n">
        <v>30</v>
      </c>
      <c r="E22" t="n">
        <v>2</v>
      </c>
      <c r="F22">
        <f>C22/E22</f>
        <v/>
      </c>
      <c r="G22" t="inlineStr">
        <is>
          <t>채연</t>
        </is>
      </c>
      <c r="H22" t="inlineStr">
        <is>
          <t>V</t>
        </is>
      </c>
    </row>
    <row r="23">
      <c r="B23" t="inlineStr">
        <is>
          <t>플라자 마트</t>
        </is>
      </c>
      <c r="C23" t="n">
        <v>8.970000000000001</v>
      </c>
      <c r="D23" t="inlineStr">
        <is>
          <t>빼빼로, 젤리</t>
        </is>
      </c>
    </row>
    <row r="24">
      <c r="B24" t="inlineStr">
        <is>
          <t>Katsuya</t>
        </is>
      </c>
      <c r="C24" t="n">
        <v>47.04</v>
      </c>
      <c r="E24" t="n">
        <v>2</v>
      </c>
      <c r="F24">
        <f>C24/E24</f>
        <v/>
      </c>
      <c r="G24" t="inlineStr">
        <is>
          <t>채연</t>
        </is>
      </c>
      <c r="H24" t="inlineStr">
        <is>
          <t>V</t>
        </is>
      </c>
    </row>
    <row r="25">
      <c r="B25" t="inlineStr">
        <is>
          <t>노래방</t>
        </is>
      </c>
      <c r="C25" t="n">
        <v>27.6</v>
      </c>
      <c r="E25" t="n">
        <v>2</v>
      </c>
      <c r="F25">
        <f>C25/E25</f>
        <v/>
      </c>
      <c r="G25" t="inlineStr">
        <is>
          <t>채연</t>
        </is>
      </c>
      <c r="H25" t="inlineStr">
        <is>
          <t>V</t>
        </is>
      </c>
    </row>
    <row r="26">
      <c r="B26" t="inlineStr">
        <is>
          <t>Train</t>
        </is>
      </c>
      <c r="C26" t="n">
        <v>3.3</v>
      </c>
    </row>
    <row r="27">
      <c r="B27" t="inlineStr">
        <is>
          <t>피자마루</t>
        </is>
      </c>
      <c r="C27" t="n">
        <v>31.97</v>
      </c>
      <c r="E27" t="n">
        <v>2</v>
      </c>
      <c r="F27">
        <f>C27/E27</f>
        <v/>
      </c>
      <c r="G27" t="inlineStr">
        <is>
          <t>채연</t>
        </is>
      </c>
      <c r="H27" t="inlineStr">
        <is>
          <t>V</t>
        </is>
      </c>
    </row>
    <row r="28">
      <c r="B28" t="inlineStr">
        <is>
          <t>Train</t>
        </is>
      </c>
      <c r="C28" t="n">
        <v>3.3</v>
      </c>
    </row>
    <row r="29">
      <c r="A29" t="inlineStr">
        <is>
          <t>2월 18일</t>
        </is>
      </c>
      <c r="B29" t="inlineStr">
        <is>
          <t>Blue Mountain</t>
        </is>
      </c>
      <c r="C29" t="n">
        <v>75.33</v>
      </c>
    </row>
    <row r="30">
      <c r="B30" t="inlineStr">
        <is>
          <t>Blue Mountain</t>
        </is>
      </c>
      <c r="C30" t="n">
        <v>50.22</v>
      </c>
    </row>
    <row r="31">
      <c r="B31" t="inlineStr">
        <is>
          <t>스키 렌탈</t>
        </is>
      </c>
      <c r="C31" t="n">
        <v>135.6</v>
      </c>
      <c r="D31" t="inlineStr">
        <is>
          <t>Ricks Pro Shop</t>
        </is>
      </c>
    </row>
    <row r="32">
      <c r="A32" t="inlineStr">
        <is>
          <t>2월 20일</t>
        </is>
      </c>
      <c r="B32" t="inlineStr">
        <is>
          <t>Willams</t>
        </is>
      </c>
      <c r="C32" t="n">
        <v>19.49</v>
      </c>
      <c r="E32" t="n">
        <v>2</v>
      </c>
      <c r="F32">
        <f>C32/E32</f>
        <v/>
      </c>
      <c r="G32" t="inlineStr">
        <is>
          <t>채연</t>
        </is>
      </c>
      <c r="H32" t="inlineStr">
        <is>
          <t>V</t>
        </is>
      </c>
    </row>
    <row r="33">
      <c r="A33" t="inlineStr">
        <is>
          <t>2월 21일</t>
        </is>
      </c>
      <c r="B33" t="inlineStr">
        <is>
          <t>Whoopsie Daisy</t>
        </is>
      </c>
      <c r="C33" t="n">
        <v>13.28</v>
      </c>
      <c r="E33" t="n">
        <v>2</v>
      </c>
      <c r="F33">
        <f>C33/E33</f>
        <v/>
      </c>
      <c r="G33" t="inlineStr">
        <is>
          <t>채연</t>
        </is>
      </c>
      <c r="H33" t="inlineStr">
        <is>
          <t>V</t>
        </is>
      </c>
    </row>
    <row r="34">
      <c r="A34" t="inlineStr">
        <is>
          <t>2월 24일</t>
        </is>
      </c>
      <c r="B34" t="inlineStr">
        <is>
          <t>ET to 원준이형</t>
        </is>
      </c>
      <c r="C34" t="n">
        <v>70</v>
      </c>
      <c r="D34" t="inlineStr">
        <is>
          <t>수련회</t>
        </is>
      </c>
    </row>
    <row r="35">
      <c r="A35" t="inlineStr">
        <is>
          <t>2월 25일</t>
        </is>
      </c>
      <c r="B35" t="inlineStr">
        <is>
          <t>휴대폰 요금</t>
        </is>
      </c>
      <c r="C35" t="n">
        <v>33.9</v>
      </c>
      <c r="D35" t="inlineStr">
        <is>
          <t>2월</t>
        </is>
      </c>
    </row>
    <row r="36">
      <c r="B36" t="inlineStr">
        <is>
          <t>ET to 지우</t>
        </is>
      </c>
      <c r="C36" t="n">
        <v>29.66</v>
      </c>
      <c r="D36" t="inlineStr">
        <is>
          <t>승빈이 생선</t>
        </is>
      </c>
    </row>
    <row r="37">
      <c r="B37" t="inlineStr">
        <is>
          <t>신와</t>
        </is>
      </c>
      <c r="C37" t="n">
        <v>16.88</v>
      </c>
    </row>
    <row r="39">
      <c r="C39">
        <f>SUM(C3:C37)</f>
        <v/>
      </c>
      <c r="F39">
        <f>SUM(F3:F37)</f>
        <v/>
      </c>
    </row>
    <row r="41">
      <c r="D41" t="inlineStr">
        <is>
          <t>Total Spent</t>
        </is>
      </c>
      <c r="F41">
        <f>C39-F39</f>
        <v/>
      </c>
      <c r="J41" t="inlineStr">
        <is>
          <t>채연</t>
        </is>
      </c>
      <c r="K41">
        <f>SUM(F22,F24,F25,F27,F33,F32)</f>
        <v/>
      </c>
    </row>
    <row r="43">
      <c r="D43" t="inlineStr">
        <is>
          <t>Aggregate</t>
        </is>
      </c>
      <c r="F43">
        <f>F41-300</f>
        <v/>
      </c>
    </row>
  </sheetData>
  <conditionalFormatting sqref="C3:C37">
    <cfRule type="cellIs" priority="1" operator="greaterThan" dxfId="0">
      <formula>30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K28"/>
  <sheetViews>
    <sheetView workbookViewId="0">
      <selection activeCell="H14" sqref="H14"/>
    </sheetView>
  </sheetViews>
  <sheetFormatPr baseColWidth="8" defaultRowHeight="15"/>
  <cols>
    <col width="16.28515625" bestFit="1" customWidth="1" style="4" min="2" max="2"/>
    <col width="18.85546875" bestFit="1" customWidth="1" style="4" min="4" max="4"/>
    <col width="6.140625" bestFit="1" customWidth="1" style="4" min="5" max="5"/>
    <col width="33.7109375" bestFit="1" customWidth="1" style="4" min="9" max="9"/>
  </cols>
  <sheetData>
    <row r="2">
      <c r="A2" t="inlineStr">
        <is>
          <t>Date</t>
        </is>
      </c>
      <c r="B2" t="inlineStr">
        <is>
          <t>Place</t>
        </is>
      </c>
      <c r="C2" t="inlineStr">
        <is>
          <t>Price</t>
        </is>
      </c>
      <c r="D2" t="inlineStr">
        <is>
          <t>Memo</t>
        </is>
      </c>
      <c r="E2" t="inlineStr">
        <is>
          <t>Count</t>
        </is>
      </c>
      <c r="F2" t="inlineStr">
        <is>
          <t>Receive</t>
        </is>
      </c>
      <c r="G2" t="inlineStr">
        <is>
          <t>Who</t>
        </is>
      </c>
    </row>
    <row r="3">
      <c r="A3" t="inlineStr">
        <is>
          <t>3월 3일</t>
        </is>
      </c>
      <c r="B3" t="inlineStr">
        <is>
          <t>ET from 원준이형</t>
        </is>
      </c>
      <c r="C3" t="n">
        <v>-35</v>
      </c>
      <c r="D3" t="inlineStr">
        <is>
          <t>수련회 이틀차 환불</t>
        </is>
      </c>
    </row>
    <row r="4">
      <c r="B4" t="inlineStr">
        <is>
          <t>플라자 편의점</t>
        </is>
      </c>
      <c r="C4" t="n">
        <v>4.09</v>
      </c>
      <c r="D4" t="inlineStr">
        <is>
          <t>젤리</t>
        </is>
      </c>
    </row>
    <row r="5">
      <c r="B5" t="inlineStr">
        <is>
          <t>플라자 마트</t>
        </is>
      </c>
      <c r="C5" t="n">
        <v>1.99</v>
      </c>
      <c r="D5" t="inlineStr">
        <is>
          <t>빼빼로</t>
        </is>
      </c>
    </row>
    <row r="6">
      <c r="B6" t="inlineStr">
        <is>
          <t>The Owl</t>
        </is>
      </c>
      <c r="C6" t="n">
        <v>25.35</v>
      </c>
    </row>
    <row r="7">
      <c r="A7" t="inlineStr">
        <is>
          <t>3월 5일</t>
        </is>
      </c>
      <c r="B7" t="inlineStr">
        <is>
          <t>Baskin Robins</t>
        </is>
      </c>
      <c r="C7" t="n">
        <v>12.04</v>
      </c>
      <c r="E7" t="n">
        <v>2</v>
      </c>
      <c r="F7">
        <f>C7/E7</f>
        <v/>
      </c>
      <c r="G7" t="inlineStr">
        <is>
          <t>채연</t>
        </is>
      </c>
      <c r="H7" t="inlineStr">
        <is>
          <t>V</t>
        </is>
      </c>
    </row>
    <row r="8">
      <c r="A8" t="inlineStr">
        <is>
          <t>3월 7일</t>
        </is>
      </c>
      <c r="B8" t="inlineStr">
        <is>
          <t>ET to 채여</t>
        </is>
      </c>
      <c r="C8" t="n">
        <v>13.55</v>
      </c>
      <c r="D8" t="inlineStr">
        <is>
          <t>폰 케이스</t>
        </is>
      </c>
    </row>
    <row r="9">
      <c r="A9" t="inlineStr">
        <is>
          <t>3월 8일</t>
        </is>
      </c>
      <c r="B9" t="inlineStr">
        <is>
          <t>Manon Bakery</t>
        </is>
      </c>
      <c r="C9" t="n">
        <v>13.8</v>
      </c>
      <c r="E9" t="n">
        <v>2</v>
      </c>
      <c r="F9">
        <f>C9/E9</f>
        <v/>
      </c>
      <c r="G9" t="inlineStr">
        <is>
          <t>채연</t>
        </is>
      </c>
      <c r="H9" t="inlineStr">
        <is>
          <t>V</t>
        </is>
      </c>
    </row>
    <row r="10">
      <c r="A10" t="inlineStr">
        <is>
          <t>3월 9일</t>
        </is>
      </c>
      <c r="B10" t="inlineStr">
        <is>
          <t>Ajisen Ramen</t>
        </is>
      </c>
      <c r="C10" t="n">
        <v>41.56</v>
      </c>
      <c r="E10" t="n">
        <v>2</v>
      </c>
      <c r="F10">
        <f>C10/E10</f>
        <v/>
      </c>
      <c r="G10" t="inlineStr">
        <is>
          <t>채연</t>
        </is>
      </c>
      <c r="H10" t="inlineStr">
        <is>
          <t>V</t>
        </is>
      </c>
    </row>
    <row r="11">
      <c r="B11" t="inlineStr">
        <is>
          <t>Now Tea</t>
        </is>
      </c>
      <c r="C11" t="n">
        <v>14.69</v>
      </c>
      <c r="E11" t="n">
        <v>2</v>
      </c>
      <c r="F11">
        <f>C11/E11</f>
        <v/>
      </c>
      <c r="G11" t="inlineStr">
        <is>
          <t>채연</t>
        </is>
      </c>
      <c r="H11" t="inlineStr">
        <is>
          <t>V</t>
        </is>
      </c>
    </row>
    <row r="12">
      <c r="A12" t="inlineStr">
        <is>
          <t>3월 10일</t>
        </is>
      </c>
      <c r="B12" t="inlineStr">
        <is>
          <t>ET to 지우</t>
        </is>
      </c>
      <c r="C12" t="n">
        <v>24.7</v>
      </c>
      <c r="D12" t="inlineStr">
        <is>
          <t>BBQ</t>
        </is>
      </c>
    </row>
    <row r="13">
      <c r="A13" t="inlineStr">
        <is>
          <t>3월 11일</t>
        </is>
      </c>
      <c r="B13" t="inlineStr">
        <is>
          <t>The works</t>
        </is>
      </c>
      <c r="C13" t="n">
        <v>29.93</v>
      </c>
    </row>
    <row r="14">
      <c r="A14" t="inlineStr">
        <is>
          <t>3월 12일</t>
        </is>
      </c>
      <c r="B14" t="inlineStr">
        <is>
          <t>BBQ</t>
        </is>
      </c>
      <c r="C14" t="n">
        <v>27.12</v>
      </c>
    </row>
    <row r="15">
      <c r="A15" t="inlineStr">
        <is>
          <t>3월 15일</t>
        </is>
      </c>
      <c r="B15" t="inlineStr">
        <is>
          <t>노래방</t>
        </is>
      </c>
      <c r="C15" t="n">
        <v>27.6</v>
      </c>
      <c r="E15" t="n">
        <v>2</v>
      </c>
      <c r="F15">
        <f>C15/E15</f>
        <v/>
      </c>
      <c r="G15" t="inlineStr">
        <is>
          <t>채연</t>
        </is>
      </c>
      <c r="H15" t="inlineStr">
        <is>
          <t>V</t>
        </is>
      </c>
    </row>
    <row r="16">
      <c r="B16" t="inlineStr">
        <is>
          <t>노래방 물</t>
        </is>
      </c>
      <c r="C16" t="n">
        <v>2.3</v>
      </c>
      <c r="E16" t="n">
        <v>1</v>
      </c>
      <c r="F16">
        <f>C16/E16</f>
        <v/>
      </c>
    </row>
    <row r="17">
      <c r="B17" t="inlineStr">
        <is>
          <t>Laduree</t>
        </is>
      </c>
      <c r="C17" t="n">
        <v>27</v>
      </c>
      <c r="E17" t="n">
        <v>1</v>
      </c>
      <c r="F17">
        <f>C17/E17</f>
        <v/>
      </c>
    </row>
    <row r="18">
      <c r="A18" t="inlineStr">
        <is>
          <t>3월 16일</t>
        </is>
      </c>
      <c r="B18" t="inlineStr">
        <is>
          <t>McDonalds</t>
        </is>
      </c>
      <c r="C18" t="n">
        <v>16.58</v>
      </c>
      <c r="E18" t="n">
        <v>2</v>
      </c>
      <c r="F18">
        <f>C18/E18</f>
        <v/>
      </c>
      <c r="G18" t="inlineStr">
        <is>
          <t>서원</t>
        </is>
      </c>
    </row>
    <row r="19">
      <c r="A19" t="inlineStr">
        <is>
          <t>3월 21일</t>
        </is>
      </c>
      <c r="B19" t="inlineStr">
        <is>
          <t>McDonalds</t>
        </is>
      </c>
      <c r="C19" t="n">
        <v>6.32</v>
      </c>
    </row>
    <row r="20">
      <c r="A20" t="inlineStr">
        <is>
          <t>3월 22일</t>
        </is>
      </c>
      <c r="B20" t="inlineStr">
        <is>
          <t>T&amp;T</t>
        </is>
      </c>
      <c r="C20" t="n">
        <v>7.45</v>
      </c>
      <c r="D20" t="inlineStr">
        <is>
          <t>찰떡 아이스크림</t>
        </is>
      </c>
    </row>
    <row r="21">
      <c r="A21" t="inlineStr">
        <is>
          <t>3월 26일</t>
        </is>
      </c>
      <c r="B21" t="inlineStr">
        <is>
          <t>The Alley</t>
        </is>
      </c>
      <c r="C21" t="n">
        <v>14.7</v>
      </c>
      <c r="E21" t="n">
        <v>2</v>
      </c>
      <c r="F21">
        <f>C21/E21</f>
        <v/>
      </c>
      <c r="G21" t="inlineStr">
        <is>
          <t>채연</t>
        </is>
      </c>
      <c r="H21" t="inlineStr">
        <is>
          <t>V</t>
        </is>
      </c>
    </row>
    <row r="22">
      <c r="A22" t="inlineStr">
        <is>
          <t>3월 27일</t>
        </is>
      </c>
      <c r="B22" t="inlineStr">
        <is>
          <t>The Bingsu</t>
        </is>
      </c>
      <c r="C22" t="n">
        <v>19.73</v>
      </c>
      <c r="E22" t="n">
        <v>2</v>
      </c>
      <c r="F22">
        <f>C22/E22</f>
        <v/>
      </c>
      <c r="G22" t="inlineStr">
        <is>
          <t>채연</t>
        </is>
      </c>
      <c r="H22" t="inlineStr">
        <is>
          <t>V</t>
        </is>
      </c>
    </row>
    <row r="24">
      <c r="C24">
        <f>SUM(C3:C22)</f>
        <v/>
      </c>
      <c r="F24">
        <f>SUM(F3:F22)</f>
        <v/>
      </c>
    </row>
    <row r="25">
      <c r="J25" t="inlineStr">
        <is>
          <t>채연</t>
        </is>
      </c>
      <c r="K25" t="inlineStr">
        <is>
          <t>서원</t>
        </is>
      </c>
    </row>
    <row r="26">
      <c r="D26" t="inlineStr">
        <is>
          <t>Total Spent</t>
        </is>
      </c>
      <c r="F26">
        <f>C24-F24</f>
        <v/>
      </c>
      <c r="J26">
        <f>SUM(F7,F9,F10,F11,F15,F16,F17,F21,F22)</f>
        <v/>
      </c>
      <c r="K26" t="n">
        <v>6</v>
      </c>
    </row>
    <row r="27">
      <c r="J27">
        <f>J26+Jan_25!K40+Feb_25!K41</f>
        <v/>
      </c>
    </row>
    <row r="28">
      <c r="D28" t="inlineStr">
        <is>
          <t>Aggregate</t>
        </is>
      </c>
      <c r="F28">
        <f>F26-300</f>
        <v/>
      </c>
    </row>
  </sheetData>
  <conditionalFormatting sqref="C3:C22">
    <cfRule type="cellIs" priority="1" operator="greaterThan" dxfId="0">
      <formula>30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L29"/>
  <sheetViews>
    <sheetView topLeftCell="A6" workbookViewId="0">
      <selection activeCell="L15" sqref="L15"/>
    </sheetView>
  </sheetViews>
  <sheetFormatPr baseColWidth="8" defaultRowHeight="15"/>
  <cols>
    <col width="20.85546875" bestFit="1" customWidth="1" style="4" min="2" max="2"/>
    <col width="32.42578125" bestFit="1" customWidth="1" style="4" min="4" max="4"/>
    <col width="6.140625" bestFit="1" customWidth="1" style="4" min="5" max="5"/>
    <col width="10.42578125" bestFit="1" customWidth="1" style="4" min="7" max="7"/>
  </cols>
  <sheetData>
    <row r="2">
      <c r="A2" t="inlineStr">
        <is>
          <t>Date</t>
        </is>
      </c>
      <c r="B2" t="inlineStr">
        <is>
          <t>Place</t>
        </is>
      </c>
      <c r="C2" t="inlineStr">
        <is>
          <t>Price</t>
        </is>
      </c>
      <c r="D2" t="inlineStr">
        <is>
          <t>Memo</t>
        </is>
      </c>
      <c r="E2" t="inlineStr">
        <is>
          <t>Count</t>
        </is>
      </c>
      <c r="F2" t="inlineStr">
        <is>
          <t>Receive</t>
        </is>
      </c>
      <c r="G2" t="inlineStr">
        <is>
          <t>Who</t>
        </is>
      </c>
    </row>
    <row r="3">
      <c r="A3" t="inlineStr">
        <is>
          <t>4월 3일</t>
        </is>
      </c>
      <c r="B3" t="inlineStr">
        <is>
          <t>ET to 승빈</t>
        </is>
      </c>
      <c r="C3" t="n">
        <v>15.41</v>
      </c>
      <c r="D3" t="inlineStr">
        <is>
          <t>아준이 생일때 먹었던 치킨과 피자</t>
        </is>
      </c>
    </row>
    <row r="4">
      <c r="B4" t="inlineStr">
        <is>
          <t>ET to 승빈</t>
        </is>
      </c>
      <c r="C4" t="n">
        <v>15.3</v>
      </c>
      <c r="D4" t="inlineStr">
        <is>
          <t>4월 YT P + ChatGPT 구독료</t>
        </is>
      </c>
    </row>
    <row r="5">
      <c r="B5" t="inlineStr">
        <is>
          <t>ET to 지우</t>
        </is>
      </c>
      <c r="C5" t="n">
        <v>19</v>
      </c>
      <c r="D5" t="inlineStr">
        <is>
          <t>AKCSE 회식 부대찌개 + 공기밥</t>
        </is>
      </c>
    </row>
    <row r="6">
      <c r="B6" t="inlineStr">
        <is>
          <t>Lucky Mobile</t>
        </is>
      </c>
      <c r="C6" t="n">
        <v>33.9</v>
      </c>
      <c r="D6" t="inlineStr">
        <is>
          <t>3월 휴대폰 요금</t>
        </is>
      </c>
    </row>
    <row r="7">
      <c r="B7" t="inlineStr">
        <is>
          <t>브라운 돈까스</t>
        </is>
      </c>
      <c r="C7" t="n">
        <v>60.95</v>
      </c>
      <c r="E7" t="n">
        <v>2</v>
      </c>
      <c r="F7">
        <f>C7/E7</f>
        <v/>
      </c>
      <c r="G7" t="inlineStr">
        <is>
          <t>채연</t>
        </is>
      </c>
      <c r="H7" t="inlineStr">
        <is>
          <t>V</t>
        </is>
      </c>
    </row>
    <row r="8">
      <c r="A8" t="inlineStr">
        <is>
          <t>4월 4일</t>
        </is>
      </c>
      <c r="B8" t="inlineStr">
        <is>
          <t>On Route 버거킹</t>
        </is>
      </c>
      <c r="C8" t="n">
        <v>12.93</v>
      </c>
      <c r="D8" t="inlineStr">
        <is>
          <t>구자랏 여행 휴게소 햄버거</t>
        </is>
      </c>
    </row>
    <row r="9">
      <c r="A9" t="inlineStr">
        <is>
          <t>4월 6일</t>
        </is>
      </c>
      <c r="B9" t="inlineStr">
        <is>
          <t>팀호튼</t>
        </is>
      </c>
      <c r="C9" t="n">
        <v>15.67</v>
      </c>
      <c r="D9" t="inlineStr">
        <is>
          <t>승빈이꺼까지 사줌</t>
        </is>
      </c>
    </row>
    <row r="10">
      <c r="A10" t="inlineStr">
        <is>
          <t>4월 7일</t>
        </is>
      </c>
      <c r="B10" t="inlineStr">
        <is>
          <t>명가</t>
        </is>
      </c>
      <c r="C10" t="n">
        <v>42.86</v>
      </c>
      <c r="D10" t="inlineStr">
        <is>
          <t>채연이꺼까지 사줌</t>
        </is>
      </c>
    </row>
    <row r="11">
      <c r="B11" t="inlineStr">
        <is>
          <t>ET to 준영</t>
        </is>
      </c>
      <c r="C11" t="n">
        <v>166</v>
      </c>
    </row>
    <row r="12">
      <c r="A12" t="inlineStr">
        <is>
          <t>4월 8일</t>
        </is>
      </c>
      <c r="B12" t="inlineStr">
        <is>
          <t>나우티</t>
        </is>
      </c>
      <c r="C12" t="n">
        <v>14.69</v>
      </c>
      <c r="D12" t="inlineStr">
        <is>
          <t>채연이꺼까지 사줌</t>
        </is>
      </c>
    </row>
    <row r="13">
      <c r="A13" t="inlineStr">
        <is>
          <t>4월 9일</t>
        </is>
      </c>
      <c r="B13" t="inlineStr">
        <is>
          <t>버거킹</t>
        </is>
      </c>
      <c r="C13" t="n">
        <v>9.93</v>
      </c>
    </row>
    <row r="14">
      <c r="B14" t="inlineStr">
        <is>
          <t>팀호튼</t>
        </is>
      </c>
      <c r="C14" t="n">
        <v>3.98</v>
      </c>
    </row>
    <row r="15">
      <c r="A15" t="inlineStr">
        <is>
          <t>4월 13일</t>
        </is>
      </c>
      <c r="B15" t="inlineStr">
        <is>
          <t>팀호튼</t>
        </is>
      </c>
      <c r="C15" t="n">
        <v>10.83</v>
      </c>
    </row>
    <row r="16">
      <c r="A16" t="inlineStr">
        <is>
          <t>4월 14일</t>
        </is>
      </c>
      <c r="B16" t="inlineStr">
        <is>
          <t>팀호튼</t>
        </is>
      </c>
      <c r="C16" t="n">
        <v>13.16</v>
      </c>
    </row>
    <row r="17">
      <c r="A17" t="inlineStr">
        <is>
          <t>4월 15일</t>
        </is>
      </c>
      <c r="B17" t="inlineStr">
        <is>
          <t>브돈</t>
        </is>
      </c>
      <c r="C17" t="n">
        <v>53</v>
      </c>
      <c r="E17" t="n">
        <v>3</v>
      </c>
      <c r="F17">
        <f>C17/E17</f>
        <v/>
      </c>
      <c r="G17" t="inlineStr">
        <is>
          <t>채연, 승빈</t>
        </is>
      </c>
      <c r="H17" t="inlineStr">
        <is>
          <t>V</t>
        </is>
      </c>
      <c r="I17" t="inlineStr">
        <is>
          <t>승빈</t>
        </is>
      </c>
      <c r="J17" t="inlineStr">
        <is>
          <t>지우</t>
        </is>
      </c>
      <c r="K17" t="inlineStr">
        <is>
          <t>채연</t>
        </is>
      </c>
      <c r="L17" t="inlineStr">
        <is>
          <t>서원</t>
        </is>
      </c>
    </row>
    <row r="18">
      <c r="B18" t="inlineStr">
        <is>
          <t>Waterloo Central Super</t>
        </is>
      </c>
      <c r="C18" t="n">
        <v>3.48</v>
      </c>
      <c r="I18">
        <f>SUM(F3,F4)</f>
        <v/>
      </c>
      <c r="J18">
        <f>SUM(F5)</f>
        <v/>
      </c>
      <c r="K18" t="n">
        <v>30</v>
      </c>
      <c r="L18" t="n">
        <v>52</v>
      </c>
    </row>
    <row r="19">
      <c r="A19" t="inlineStr">
        <is>
          <t>4월 20일</t>
        </is>
      </c>
      <c r="B19" t="inlineStr">
        <is>
          <t>Now Tea</t>
        </is>
      </c>
      <c r="C19" t="n">
        <v>19.78</v>
      </c>
      <c r="D19" t="inlineStr">
        <is>
          <t>채연, 수연 누나, 룸메 언니 버블티</t>
        </is>
      </c>
    </row>
    <row r="20">
      <c r="A20" t="inlineStr">
        <is>
          <t>4월 21일</t>
        </is>
      </c>
      <c r="B20" t="inlineStr">
        <is>
          <t>달동네</t>
        </is>
      </c>
      <c r="C20" t="n">
        <v>37.02</v>
      </c>
      <c r="K20">
        <f>Jan_25!K40+Feb_25!K41+Mar_25!J26+K18</f>
        <v/>
      </c>
    </row>
    <row r="21">
      <c r="A21" t="inlineStr">
        <is>
          <t>4월 22일</t>
        </is>
      </c>
      <c r="B21" t="inlineStr">
        <is>
          <t>서원이 주차비</t>
        </is>
      </c>
      <c r="C21" t="n">
        <v>52</v>
      </c>
      <c r="E21" t="n">
        <v>1</v>
      </c>
      <c r="F21">
        <f>C21/E21</f>
        <v/>
      </c>
      <c r="G21" t="inlineStr">
        <is>
          <t>서원</t>
        </is>
      </c>
    </row>
    <row r="22">
      <c r="B22" t="inlineStr">
        <is>
          <t>팀호튼</t>
        </is>
      </c>
      <c r="C22" t="n">
        <v>6.64</v>
      </c>
    </row>
    <row r="23">
      <c r="A23" t="inlineStr">
        <is>
          <t>4월 23일</t>
        </is>
      </c>
      <c r="B23" t="inlineStr">
        <is>
          <t>Melt N Dip Adelaide</t>
        </is>
      </c>
      <c r="C23" t="n">
        <v>9.890000000000001</v>
      </c>
    </row>
    <row r="25">
      <c r="C25">
        <f>SUM(C3:C23)</f>
        <v/>
      </c>
      <c r="F25">
        <f>SUM(F3:F23)</f>
        <v/>
      </c>
    </row>
    <row r="27">
      <c r="D27" t="inlineStr">
        <is>
          <t>Total Spent</t>
        </is>
      </c>
      <c r="F27">
        <f>C25-F25</f>
        <v/>
      </c>
    </row>
    <row r="29">
      <c r="D29" t="inlineStr">
        <is>
          <t>Aggregate</t>
        </is>
      </c>
      <c r="F29">
        <f>F27-300</f>
        <v/>
      </c>
    </row>
  </sheetData>
  <conditionalFormatting sqref="C3:C23">
    <cfRule type="cellIs" priority="1" operator="greaterThan" dxfId="0">
      <formula>30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K112"/>
  <sheetViews>
    <sheetView topLeftCell="A98" workbookViewId="0">
      <selection activeCell="I46" sqref="I46"/>
    </sheetView>
  </sheetViews>
  <sheetFormatPr baseColWidth="8" defaultRowHeight="15"/>
  <cols>
    <col width="19.42578125" bestFit="1" customWidth="1" style="4" min="2" max="2"/>
    <col width="12.28515625" bestFit="1" customWidth="1" style="2" min="3" max="3"/>
    <col width="35.28515625" bestFit="1" customWidth="1" style="4" min="4" max="4"/>
    <col width="6.42578125" bestFit="1" customWidth="1" style="4" min="5" max="5"/>
    <col width="9.5703125" bestFit="1" customWidth="1" style="2" min="6" max="6"/>
    <col width="10.7109375" bestFit="1" customWidth="1" style="4" min="7" max="7"/>
    <col width="11.85546875" bestFit="1" customWidth="1" style="4" min="8" max="8"/>
    <col width="14.28515625" bestFit="1" customWidth="1" style="4" min="10" max="10"/>
    <col width="12.28515625" bestFit="1" customWidth="1" style="4" min="11" max="11"/>
    <col width="13.85546875" bestFit="1" customWidth="1" style="4" min="12" max="12"/>
  </cols>
  <sheetData>
    <row r="2">
      <c r="A2" t="inlineStr">
        <is>
          <t>Date</t>
        </is>
      </c>
      <c r="B2" t="inlineStr">
        <is>
          <t>Place</t>
        </is>
      </c>
      <c r="C2" s="2" t="inlineStr">
        <is>
          <t>Price</t>
        </is>
      </c>
      <c r="D2" t="inlineStr">
        <is>
          <t>Memo</t>
        </is>
      </c>
      <c r="E2" t="inlineStr">
        <is>
          <t>Count</t>
        </is>
      </c>
      <c r="F2" s="2" t="inlineStr">
        <is>
          <t>Receive</t>
        </is>
      </c>
      <c r="G2" t="inlineStr">
        <is>
          <t>Who</t>
        </is>
      </c>
      <c r="H2" t="inlineStr">
        <is>
          <t>사용 은행</t>
        </is>
      </c>
    </row>
    <row r="3">
      <c r="A3" t="inlineStr">
        <is>
          <t>4월 8일</t>
        </is>
      </c>
      <c r="B3" t="inlineStr">
        <is>
          <t>성수 커스텀필름</t>
        </is>
      </c>
      <c r="C3" s="2" t="n">
        <v>50000</v>
      </c>
      <c r="D3" t="inlineStr">
        <is>
          <t>2인 촬영권</t>
        </is>
      </c>
      <c r="E3" t="n">
        <v>2</v>
      </c>
      <c r="F3" s="2">
        <f>C3/E3</f>
        <v/>
      </c>
      <c r="G3" t="inlineStr">
        <is>
          <t>채연</t>
        </is>
      </c>
      <c r="H3" t="inlineStr">
        <is>
          <t>신한</t>
        </is>
      </c>
    </row>
    <row r="4">
      <c r="B4" t="inlineStr">
        <is>
          <t>성수 커스텀필름</t>
        </is>
      </c>
      <c r="C4" s="2" t="n">
        <v>34000</v>
      </c>
      <c r="D4" t="inlineStr">
        <is>
          <t>액자패키지</t>
        </is>
      </c>
      <c r="E4" t="n">
        <v>2</v>
      </c>
      <c r="F4" s="2">
        <f>C4/E4</f>
        <v/>
      </c>
      <c r="G4" t="inlineStr">
        <is>
          <t>채연</t>
        </is>
      </c>
      <c r="H4" t="inlineStr">
        <is>
          <t>신한</t>
        </is>
      </c>
    </row>
    <row r="5">
      <c r="A5" t="inlineStr">
        <is>
          <t>5월 2일</t>
        </is>
      </c>
      <c r="B5" t="inlineStr">
        <is>
          <t>용돈</t>
        </is>
      </c>
      <c r="D5" s="2" t="n">
        <v>-1230000</v>
      </c>
      <c r="H5" t="inlineStr">
        <is>
          <t>신한</t>
        </is>
      </c>
    </row>
    <row r="6">
      <c r="B6" t="inlineStr">
        <is>
          <t>버스표</t>
        </is>
      </c>
      <c r="C6" s="2" t="n">
        <v>11200</v>
      </c>
      <c r="H6" t="inlineStr">
        <is>
          <t>신한</t>
        </is>
      </c>
    </row>
    <row r="7">
      <c r="A7" t="inlineStr">
        <is>
          <t>5월 3일</t>
        </is>
      </c>
      <c r="B7" t="inlineStr">
        <is>
          <t>제오헤어</t>
        </is>
      </c>
      <c r="C7" s="2" t="n">
        <v>63000</v>
      </c>
      <c r="H7" t="inlineStr">
        <is>
          <t>신한</t>
        </is>
      </c>
    </row>
    <row r="8">
      <c r="B8" t="inlineStr">
        <is>
          <t>디퓨저</t>
        </is>
      </c>
      <c r="C8" s="2" t="n">
        <v>65000</v>
      </c>
      <c r="H8" t="inlineStr">
        <is>
          <t>신한</t>
        </is>
      </c>
    </row>
    <row r="9">
      <c r="B9" t="inlineStr">
        <is>
          <t>크라이치즈 버거</t>
        </is>
      </c>
      <c r="C9" s="2" t="n">
        <v>17800</v>
      </c>
      <c r="E9" t="n">
        <v>2</v>
      </c>
      <c r="F9" s="2">
        <f>C9/E9</f>
        <v/>
      </c>
      <c r="G9" t="inlineStr">
        <is>
          <t>채연</t>
        </is>
      </c>
      <c r="H9" t="inlineStr">
        <is>
          <t>신한</t>
        </is>
      </c>
    </row>
    <row r="10">
      <c r="B10" t="inlineStr">
        <is>
          <t>커플티</t>
        </is>
      </c>
      <c r="C10" s="2" t="n">
        <v>59900</v>
      </c>
      <c r="E10" t="n">
        <v>2</v>
      </c>
      <c r="F10" s="2">
        <f>C10/E10</f>
        <v/>
      </c>
      <c r="G10" t="inlineStr">
        <is>
          <t>채연</t>
        </is>
      </c>
      <c r="H10" t="inlineStr">
        <is>
          <t>신한</t>
        </is>
      </c>
    </row>
    <row r="11">
      <c r="B11" t="inlineStr">
        <is>
          <t>편지지</t>
        </is>
      </c>
      <c r="C11" s="2" t="n">
        <v>3000</v>
      </c>
      <c r="H11" t="inlineStr">
        <is>
          <t>신한</t>
        </is>
      </c>
    </row>
    <row r="12">
      <c r="B12" t="inlineStr">
        <is>
          <t>구슬 아이스크림</t>
        </is>
      </c>
      <c r="C12" s="2" t="n">
        <v>9000</v>
      </c>
      <c r="E12" t="n">
        <v>2</v>
      </c>
      <c r="F12" s="2">
        <f>C12/E12</f>
        <v/>
      </c>
      <c r="G12" t="inlineStr">
        <is>
          <t>채연</t>
        </is>
      </c>
      <c r="H12" t="inlineStr">
        <is>
          <t>신한</t>
        </is>
      </c>
    </row>
    <row r="13">
      <c r="B13" t="inlineStr">
        <is>
          <t>하루필름</t>
        </is>
      </c>
      <c r="C13" s="2" t="n">
        <v>6000</v>
      </c>
      <c r="E13" t="n">
        <v>2</v>
      </c>
      <c r="F13" s="2">
        <f>C13/E13</f>
        <v/>
      </c>
      <c r="G13" t="inlineStr">
        <is>
          <t>채연</t>
        </is>
      </c>
      <c r="H13" t="inlineStr">
        <is>
          <t>신한</t>
        </is>
      </c>
    </row>
    <row r="14">
      <c r="B14" t="inlineStr">
        <is>
          <t>하루필름</t>
        </is>
      </c>
      <c r="C14" s="2" t="n">
        <v>5000</v>
      </c>
      <c r="E14" t="n">
        <v>2</v>
      </c>
      <c r="F14" s="2">
        <f>C14/E14</f>
        <v/>
      </c>
      <c r="G14" t="inlineStr">
        <is>
          <t>채연</t>
        </is>
      </c>
      <c r="H14" t="inlineStr">
        <is>
          <t>신한</t>
        </is>
      </c>
    </row>
    <row r="15">
      <c r="B15" t="inlineStr">
        <is>
          <t>인형뽑기</t>
        </is>
      </c>
      <c r="C15" s="2" t="n">
        <v>3000</v>
      </c>
      <c r="E15" t="n">
        <v>2</v>
      </c>
      <c r="F15" s="2">
        <f>C15/E15</f>
        <v/>
      </c>
      <c r="G15" t="inlineStr">
        <is>
          <t>채연</t>
        </is>
      </c>
      <c r="H15" t="inlineStr">
        <is>
          <t>신한</t>
        </is>
      </c>
    </row>
    <row r="16">
      <c r="A16" t="inlineStr">
        <is>
          <t>5월 4일</t>
        </is>
      </c>
      <c r="B16" t="inlineStr">
        <is>
          <t>꽃</t>
        </is>
      </c>
      <c r="C16" s="2" t="n">
        <v>12000</v>
      </c>
      <c r="H16" t="inlineStr">
        <is>
          <t>신한</t>
        </is>
      </c>
    </row>
    <row r="17">
      <c r="B17" t="inlineStr">
        <is>
          <t>주택청약 해지</t>
        </is>
      </c>
      <c r="D17" s="2" t="n">
        <v>-2476880</v>
      </c>
      <c r="H17" t="inlineStr">
        <is>
          <t>신한</t>
        </is>
      </c>
    </row>
    <row r="18">
      <c r="B18" t="inlineStr">
        <is>
          <t>한정선 찹쌀떡</t>
        </is>
      </c>
      <c r="C18" s="2" t="n">
        <v>15500</v>
      </c>
      <c r="E18" t="n">
        <v>2</v>
      </c>
      <c r="F18" s="2">
        <f>C18/E18</f>
        <v/>
      </c>
      <c r="G18" t="inlineStr">
        <is>
          <t>채연</t>
        </is>
      </c>
      <c r="H18" t="inlineStr">
        <is>
          <t>신한</t>
        </is>
      </c>
    </row>
    <row r="19">
      <c r="B19" t="inlineStr">
        <is>
          <t>편의점 딸기우유</t>
        </is>
      </c>
      <c r="C19" s="2" t="n">
        <v>1800</v>
      </c>
      <c r="H19" t="inlineStr">
        <is>
          <t>신한</t>
        </is>
      </c>
    </row>
    <row r="20">
      <c r="B20" t="inlineStr">
        <is>
          <t>편의점 밥</t>
        </is>
      </c>
      <c r="C20" s="2" t="n">
        <v>8250</v>
      </c>
      <c r="D20" t="inlineStr">
        <is>
          <t>채연이가 보내준거 빼야됨</t>
        </is>
      </c>
      <c r="F20" s="2" t="n">
        <v>-4125</v>
      </c>
      <c r="G20" t="inlineStr">
        <is>
          <t>채연</t>
        </is>
      </c>
      <c r="H20" t="inlineStr">
        <is>
          <t>신한</t>
        </is>
      </c>
    </row>
    <row r="21">
      <c r="B21" t="inlineStr">
        <is>
          <t>엽떡</t>
        </is>
      </c>
      <c r="C21" s="2" t="n">
        <v>13500</v>
      </c>
      <c r="E21" t="n">
        <v>2</v>
      </c>
      <c r="F21" s="2">
        <f>C21/E21</f>
        <v/>
      </c>
      <c r="G21" t="inlineStr">
        <is>
          <t>채연</t>
        </is>
      </c>
      <c r="H21" t="inlineStr">
        <is>
          <t>신한</t>
        </is>
      </c>
    </row>
    <row r="22">
      <c r="A22" t="inlineStr">
        <is>
          <t>5월 5일</t>
        </is>
      </c>
      <c r="B22" t="inlineStr">
        <is>
          <t>축구 후 음료수</t>
        </is>
      </c>
      <c r="C22" s="2" t="n">
        <v>7000</v>
      </c>
      <c r="H22" t="inlineStr">
        <is>
          <t>신한</t>
        </is>
      </c>
    </row>
    <row r="23">
      <c r="B23" s="3" t="inlineStr">
        <is>
          <t>케이크값</t>
        </is>
      </c>
      <c r="C23" s="2" t="n">
        <v>14500</v>
      </c>
      <c r="E23" t="n">
        <v>1</v>
      </c>
      <c r="F23" s="2" t="n">
        <v>-14500</v>
      </c>
      <c r="G23" t="inlineStr">
        <is>
          <t>채연</t>
        </is>
      </c>
      <c r="H23" t="inlineStr">
        <is>
          <t>신한</t>
        </is>
      </c>
    </row>
    <row r="24">
      <c r="B24" t="inlineStr">
        <is>
          <t>채연이가 보낸 송금</t>
        </is>
      </c>
      <c r="C24" s="2" t="n">
        <v>-90000</v>
      </c>
      <c r="D24" t="inlineStr">
        <is>
          <t>5월 3일, 4일 정산</t>
        </is>
      </c>
      <c r="H24" t="inlineStr">
        <is>
          <t>카카오페이</t>
        </is>
      </c>
    </row>
    <row r="25">
      <c r="B25" t="inlineStr">
        <is>
          <t>채연이가 보낸 송금</t>
        </is>
      </c>
      <c r="C25" s="2" t="n">
        <v>-8888</v>
      </c>
      <c r="D25" s="3" t="inlineStr">
        <is>
          <t>편의점 밥 값</t>
        </is>
      </c>
      <c r="H25" t="inlineStr">
        <is>
          <t>카카오페이</t>
        </is>
      </c>
    </row>
    <row r="26">
      <c r="A26" t="inlineStr">
        <is>
          <t>5월 7일</t>
        </is>
      </c>
      <c r="B26" t="inlineStr">
        <is>
          <t>GS25</t>
        </is>
      </c>
      <c r="C26" s="2" t="n">
        <v>7000</v>
      </c>
      <c r="D26" s="3" t="inlineStr">
        <is>
          <t>채연이 간식</t>
        </is>
      </c>
      <c r="H26" t="inlineStr">
        <is>
          <t>신한</t>
        </is>
      </c>
    </row>
    <row r="27">
      <c r="B27" t="inlineStr">
        <is>
          <t>지하철 편의점</t>
        </is>
      </c>
      <c r="C27" s="2" t="n">
        <v>2000</v>
      </c>
      <c r="D27" s="3" t="inlineStr">
        <is>
          <t>채연이 간식</t>
        </is>
      </c>
      <c r="H27" t="inlineStr">
        <is>
          <t>신한</t>
        </is>
      </c>
    </row>
    <row r="28">
      <c r="B28" t="inlineStr">
        <is>
          <t>코인 노래방</t>
        </is>
      </c>
      <c r="C28" s="2" t="n">
        <v>3000</v>
      </c>
      <c r="D28" s="3" t="n"/>
      <c r="E28" t="n">
        <v>2</v>
      </c>
      <c r="F28" s="2">
        <f>C28/E28</f>
        <v/>
      </c>
      <c r="G28" t="inlineStr">
        <is>
          <t>채연</t>
        </is>
      </c>
      <c r="H28" t="inlineStr">
        <is>
          <t>신한</t>
        </is>
      </c>
    </row>
    <row r="29">
      <c r="B29" t="inlineStr">
        <is>
          <t>매우매오</t>
        </is>
      </c>
      <c r="C29" s="2" t="n">
        <v>28800</v>
      </c>
      <c r="E29" t="n">
        <v>2</v>
      </c>
      <c r="F29" s="2">
        <f>C29/E29</f>
        <v/>
      </c>
      <c r="G29" t="inlineStr">
        <is>
          <t>채연</t>
        </is>
      </c>
      <c r="H29" t="inlineStr">
        <is>
          <t>신한</t>
        </is>
      </c>
    </row>
    <row r="30">
      <c r="B30" t="inlineStr">
        <is>
          <t>에브리세컨</t>
        </is>
      </c>
      <c r="C30" s="2" t="n">
        <v>4000</v>
      </c>
      <c r="D30" t="inlineStr">
        <is>
          <t>네컷 사진</t>
        </is>
      </c>
      <c r="E30" t="n">
        <v>2</v>
      </c>
      <c r="F30" s="2">
        <f>C30/E30</f>
        <v/>
      </c>
      <c r="G30" t="inlineStr">
        <is>
          <t>채연</t>
        </is>
      </c>
      <c r="H30" t="inlineStr">
        <is>
          <t>신한</t>
        </is>
      </c>
    </row>
    <row r="31">
      <c r="B31" t="inlineStr">
        <is>
          <t>설빙</t>
        </is>
      </c>
      <c r="C31" s="2" t="n">
        <v>18300</v>
      </c>
      <c r="E31" t="n">
        <v>2</v>
      </c>
      <c r="F31" s="2">
        <f>C31/E31</f>
        <v/>
      </c>
      <c r="G31" t="inlineStr">
        <is>
          <t>채연</t>
        </is>
      </c>
      <c r="H31" t="inlineStr">
        <is>
          <t>신한</t>
        </is>
      </c>
    </row>
    <row r="32">
      <c r="B32" t="inlineStr">
        <is>
          <t>룸카페</t>
        </is>
      </c>
      <c r="C32" s="2" t="n">
        <v>11000</v>
      </c>
      <c r="E32" t="n">
        <v>1</v>
      </c>
      <c r="F32" s="2">
        <f>C32/E32</f>
        <v/>
      </c>
      <c r="G32" t="inlineStr">
        <is>
          <t>채연</t>
        </is>
      </c>
      <c r="H32" t="inlineStr">
        <is>
          <t>신한</t>
        </is>
      </c>
    </row>
    <row r="33">
      <c r="B33" t="inlineStr">
        <is>
          <t>룸카페</t>
        </is>
      </c>
      <c r="C33" s="2" t="n">
        <v>11000</v>
      </c>
      <c r="H33" t="inlineStr">
        <is>
          <t>신한</t>
        </is>
      </c>
    </row>
    <row r="34">
      <c r="B34" t="inlineStr">
        <is>
          <t>파이브 가이즈</t>
        </is>
      </c>
      <c r="C34" s="2" t="n">
        <v>14900</v>
      </c>
      <c r="H34" t="inlineStr">
        <is>
          <t>신한</t>
        </is>
      </c>
    </row>
    <row r="35">
      <c r="B35" t="inlineStr">
        <is>
          <t>피씨방</t>
        </is>
      </c>
      <c r="C35" s="2" t="n">
        <v>4000</v>
      </c>
      <c r="H35" t="inlineStr">
        <is>
          <t>신한</t>
        </is>
      </c>
    </row>
    <row r="36">
      <c r="A36" t="inlineStr">
        <is>
          <t>5월 8일</t>
        </is>
      </c>
      <c r="B36" t="inlineStr">
        <is>
          <t>리요리요</t>
        </is>
      </c>
      <c r="C36" s="2" t="n">
        <v>20000</v>
      </c>
      <c r="D36" t="inlineStr">
        <is>
          <t>민재랑 남자애들 기다리면서 분좋카</t>
        </is>
      </c>
      <c r="E36" t="n">
        <v>2</v>
      </c>
      <c r="F36" s="2">
        <f>C36/E36</f>
        <v/>
      </c>
      <c r="G36" t="inlineStr">
        <is>
          <t>민재</t>
        </is>
      </c>
      <c r="H36" t="inlineStr">
        <is>
          <t>신한</t>
        </is>
      </c>
    </row>
    <row r="37">
      <c r="A37" t="inlineStr">
        <is>
          <t>5월 9일</t>
        </is>
      </c>
      <c r="B37" t="inlineStr">
        <is>
          <t>제윤이한테 송금</t>
        </is>
      </c>
      <c r="C37" s="2" t="n">
        <v>61800</v>
      </c>
      <c r="D37" t="inlineStr">
        <is>
          <t>남자애들이랑 사당</t>
        </is>
      </c>
      <c r="H37" t="inlineStr">
        <is>
          <t>신한</t>
        </is>
      </c>
    </row>
    <row r="38">
      <c r="A38" t="inlineStr">
        <is>
          <t>5월 10일</t>
        </is>
      </c>
      <c r="B38" t="inlineStr">
        <is>
          <t>하쿠</t>
        </is>
      </c>
      <c r="C38" s="2" t="n">
        <v>33000</v>
      </c>
      <c r="E38" t="n">
        <v>2</v>
      </c>
      <c r="F38" s="2">
        <f>C38/E38</f>
        <v/>
      </c>
      <c r="G38" t="inlineStr">
        <is>
          <t>채연</t>
        </is>
      </c>
      <c r="H38" t="inlineStr">
        <is>
          <t>신한</t>
        </is>
      </c>
    </row>
    <row r="39">
      <c r="B39" t="inlineStr">
        <is>
          <t>네컷</t>
        </is>
      </c>
      <c r="C39" s="2" t="n">
        <v>6000</v>
      </c>
      <c r="E39" t="n">
        <v>2</v>
      </c>
      <c r="F39" s="2">
        <f>C39/E39</f>
        <v/>
      </c>
      <c r="G39" t="inlineStr">
        <is>
          <t>채연</t>
        </is>
      </c>
      <c r="H39" t="inlineStr">
        <is>
          <t>신한</t>
        </is>
      </c>
    </row>
    <row r="40">
      <c r="B40" t="inlineStr">
        <is>
          <t>포토 오브제 네컷</t>
        </is>
      </c>
      <c r="C40" s="2" t="n">
        <v>7000</v>
      </c>
      <c r="E40" t="n">
        <v>2</v>
      </c>
      <c r="F40" s="2">
        <f>C40/E40</f>
        <v/>
      </c>
      <c r="G40" t="inlineStr">
        <is>
          <t>채연</t>
        </is>
      </c>
      <c r="H40" t="inlineStr">
        <is>
          <t>신한</t>
        </is>
      </c>
      <c r="I40" t="inlineStr">
        <is>
          <t>채연 1차 정산</t>
        </is>
      </c>
      <c r="J40" t="inlineStr">
        <is>
          <t>민재</t>
        </is>
      </c>
      <c r="K40" t="inlineStr">
        <is>
          <t>채연 2차 정산</t>
        </is>
      </c>
    </row>
    <row r="41">
      <c r="B41" t="inlineStr">
        <is>
          <t>골디스</t>
        </is>
      </c>
      <c r="C41" s="2" t="n">
        <v>25900</v>
      </c>
      <c r="D41" t="inlineStr">
        <is>
          <t>카페(두바이 초콜릿 도넛)</t>
        </is>
      </c>
      <c r="E41" t="n">
        <v>2</v>
      </c>
      <c r="F41" s="2">
        <f>C41/E41</f>
        <v/>
      </c>
      <c r="G41" t="inlineStr">
        <is>
          <t>채연</t>
        </is>
      </c>
      <c r="H41" t="inlineStr">
        <is>
          <t>신한</t>
        </is>
      </c>
      <c r="I41" s="2">
        <f>SUM(F3:F23)</f>
        <v/>
      </c>
      <c r="J41" s="2">
        <f>SUM(F36)</f>
        <v/>
      </c>
      <c r="K41" s="2">
        <f>SUM(F28:F32,F38:F42,F46:F47,F52,F55)</f>
        <v/>
      </c>
    </row>
    <row r="42">
      <c r="B42" t="inlineStr">
        <is>
          <t>츄플러스</t>
        </is>
      </c>
      <c r="C42" s="2" t="n">
        <v>10500</v>
      </c>
      <c r="E42" t="n">
        <v>2</v>
      </c>
      <c r="F42" s="2">
        <f>C42/E42</f>
        <v/>
      </c>
      <c r="G42" t="inlineStr">
        <is>
          <t>채연</t>
        </is>
      </c>
      <c r="H42" t="inlineStr">
        <is>
          <t>신한</t>
        </is>
      </c>
      <c r="I42" t="b">
        <v>1</v>
      </c>
      <c r="J42" t="b">
        <v>0</v>
      </c>
      <c r="K42" t="b">
        <v>1</v>
      </c>
    </row>
    <row r="43">
      <c r="B43" t="inlineStr">
        <is>
          <t>올리브영</t>
        </is>
      </c>
      <c r="C43" s="2" t="n">
        <v>23100</v>
      </c>
      <c r="D43" t="inlineStr">
        <is>
          <t>진정크림</t>
        </is>
      </c>
      <c r="H43" t="inlineStr">
        <is>
          <t>신한</t>
        </is>
      </c>
    </row>
    <row r="44">
      <c r="B44" t="inlineStr">
        <is>
          <t>다이소</t>
        </is>
      </c>
      <c r="C44" s="2" t="n">
        <v>1000</v>
      </c>
      <c r="H44" t="inlineStr">
        <is>
          <t>신한</t>
        </is>
      </c>
    </row>
    <row r="45">
      <c r="B45" t="inlineStr">
        <is>
          <t>원플레이</t>
        </is>
      </c>
      <c r="C45" s="2" t="n">
        <v>8000</v>
      </c>
      <c r="D45" t="inlineStr">
        <is>
          <t>보드게임 카페</t>
        </is>
      </c>
      <c r="H45" t="inlineStr">
        <is>
          <t>신한</t>
        </is>
      </c>
    </row>
    <row r="46">
      <c r="B46" t="inlineStr">
        <is>
          <t>원플레이</t>
        </is>
      </c>
      <c r="C46" s="2" t="n">
        <v>8000</v>
      </c>
      <c r="E46" t="n">
        <v>1</v>
      </c>
      <c r="F46" s="2">
        <f>C46/E46</f>
        <v/>
      </c>
      <c r="G46" t="inlineStr">
        <is>
          <t>채연</t>
        </is>
      </c>
      <c r="H46" t="inlineStr">
        <is>
          <t>신한</t>
        </is>
      </c>
    </row>
    <row r="47">
      <c r="B47" t="inlineStr">
        <is>
          <t>롯데리아</t>
        </is>
      </c>
      <c r="C47" s="2" t="n">
        <v>15700</v>
      </c>
      <c r="E47" t="n">
        <v>2</v>
      </c>
      <c r="F47" s="2">
        <f>C47/E47</f>
        <v/>
      </c>
      <c r="G47" t="inlineStr">
        <is>
          <t>채연</t>
        </is>
      </c>
      <c r="H47" t="inlineStr">
        <is>
          <t>신한</t>
        </is>
      </c>
    </row>
    <row r="48">
      <c r="A48" t="inlineStr">
        <is>
          <t>5월 11일</t>
        </is>
      </c>
      <c r="B48" t="inlineStr">
        <is>
          <t>지하철 편의점</t>
        </is>
      </c>
      <c r="C48" s="2" t="n">
        <v>1300</v>
      </c>
      <c r="D48" t="inlineStr">
        <is>
          <t>민재랑 축구한날</t>
        </is>
      </c>
      <c r="H48" t="inlineStr">
        <is>
          <t>신한</t>
        </is>
      </c>
    </row>
    <row r="49">
      <c r="B49" t="inlineStr">
        <is>
          <t>바삭 돈카츠</t>
        </is>
      </c>
      <c r="C49" s="2" t="n">
        <v>15000</v>
      </c>
      <c r="H49" t="inlineStr">
        <is>
          <t>신한</t>
        </is>
      </c>
    </row>
    <row r="50">
      <c r="A50" t="inlineStr">
        <is>
          <t>5월 12일</t>
        </is>
      </c>
      <c r="B50" t="inlineStr">
        <is>
          <t>림 스튜디오</t>
        </is>
      </c>
      <c r="C50" s="2" t="n">
        <v>657000</v>
      </c>
      <c r="D50" t="inlineStr">
        <is>
          <t>보컬 학원</t>
        </is>
      </c>
      <c r="H50" t="inlineStr">
        <is>
          <t>신한</t>
        </is>
      </c>
    </row>
    <row r="51">
      <c r="B51" t="inlineStr">
        <is>
          <t>지하철 편의점</t>
        </is>
      </c>
      <c r="C51" s="2" t="n">
        <v>1200</v>
      </c>
      <c r="D51" t="inlineStr">
        <is>
          <t>마이구미</t>
        </is>
      </c>
      <c r="H51" t="inlineStr">
        <is>
          <t>신한</t>
        </is>
      </c>
    </row>
    <row r="52">
      <c r="B52" t="inlineStr">
        <is>
          <t>청년다방</t>
        </is>
      </c>
      <c r="C52" s="2" t="n">
        <v>22000</v>
      </c>
      <c r="E52" t="n">
        <v>2</v>
      </c>
      <c r="F52" s="2">
        <f>C52/E52</f>
        <v/>
      </c>
      <c r="G52" t="inlineStr">
        <is>
          <t>채연</t>
        </is>
      </c>
      <c r="H52" t="inlineStr">
        <is>
          <t>신한</t>
        </is>
      </c>
    </row>
    <row r="53">
      <c r="B53" t="inlineStr">
        <is>
          <t>올리브영</t>
        </is>
      </c>
      <c r="C53" s="2" t="n">
        <v>6700</v>
      </c>
      <c r="D53" t="inlineStr">
        <is>
          <t>여드름 패치</t>
        </is>
      </c>
      <c r="H53" t="inlineStr">
        <is>
          <t>신한</t>
        </is>
      </c>
    </row>
    <row r="54">
      <c r="B54" t="inlineStr">
        <is>
          <t>달고나</t>
        </is>
      </c>
      <c r="C54" s="2" t="n">
        <v>1000</v>
      </c>
      <c r="H54" t="inlineStr">
        <is>
          <t>신한</t>
        </is>
      </c>
      <c r="J54" s="5" t="n"/>
    </row>
    <row r="55">
      <c r="B55" t="inlineStr">
        <is>
          <t>보드게임 카페</t>
        </is>
      </c>
      <c r="C55" s="2" t="n">
        <v>38400</v>
      </c>
      <c r="E55" t="n">
        <v>2</v>
      </c>
      <c r="F55" s="2">
        <f>C55/E55</f>
        <v/>
      </c>
      <c r="G55" t="inlineStr">
        <is>
          <t>채연</t>
        </is>
      </c>
      <c r="H55" t="inlineStr">
        <is>
          <t>신한</t>
        </is>
      </c>
    </row>
    <row r="56">
      <c r="A56" t="inlineStr">
        <is>
          <t>5월 13일</t>
        </is>
      </c>
      <c r="B56" t="inlineStr">
        <is>
          <t>채연이 송금</t>
        </is>
      </c>
      <c r="C56" s="2" t="n">
        <v>-125000</v>
      </c>
      <c r="D56" t="inlineStr">
        <is>
          <t>정산 완료</t>
        </is>
      </c>
      <c r="H56" t="inlineStr">
        <is>
          <t>신한</t>
        </is>
      </c>
    </row>
    <row r="57">
      <c r="A57" t="inlineStr">
        <is>
          <t>5월 14일</t>
        </is>
      </c>
      <c r="B57" t="inlineStr">
        <is>
          <t>GS25</t>
        </is>
      </c>
      <c r="C57" s="2" t="n">
        <v>1000</v>
      </c>
      <c r="D57" t="inlineStr">
        <is>
          <t>제윤이랑 축구한 날</t>
        </is>
      </c>
      <c r="H57" t="inlineStr">
        <is>
          <t>신한</t>
        </is>
      </c>
    </row>
    <row r="58">
      <c r="B58" t="inlineStr">
        <is>
          <t>60계 치킨 서울</t>
        </is>
      </c>
      <c r="C58" s="2" t="n">
        <v>51000</v>
      </c>
      <c r="E58" t="n">
        <v>2</v>
      </c>
      <c r="F58" s="2" t="n">
        <v>25000</v>
      </c>
      <c r="G58" t="inlineStr">
        <is>
          <t>제윤</t>
        </is>
      </c>
      <c r="H58" t="inlineStr">
        <is>
          <t>신한</t>
        </is>
      </c>
    </row>
    <row r="59">
      <c r="A59" t="inlineStr">
        <is>
          <t>5월 15일</t>
        </is>
      </c>
      <c r="B59" t="inlineStr">
        <is>
          <t>제윤이 정산 완료</t>
        </is>
      </c>
      <c r="C59" s="2" t="n">
        <v>-25000</v>
      </c>
    </row>
    <row r="60">
      <c r="A60" t="inlineStr">
        <is>
          <t>5월 16일</t>
        </is>
      </c>
      <c r="B60" t="inlineStr">
        <is>
          <t>은혜개발</t>
        </is>
      </c>
      <c r="C60" s="2" t="n">
        <v>2600</v>
      </c>
      <c r="D60" t="inlineStr">
        <is>
          <t>롯데리아 아이스티</t>
        </is>
      </c>
      <c r="H60" t="inlineStr">
        <is>
          <t>신한</t>
        </is>
      </c>
    </row>
    <row r="61">
      <c r="B61" t="inlineStr">
        <is>
          <t>레드버튼</t>
        </is>
      </c>
      <c r="C61" s="2" t="n">
        <v>13800</v>
      </c>
      <c r="E61" t="n">
        <v>2</v>
      </c>
      <c r="F61" s="2">
        <f>C61/E61</f>
        <v/>
      </c>
      <c r="G61" t="inlineStr">
        <is>
          <t>채연</t>
        </is>
      </c>
      <c r="H61" t="inlineStr">
        <is>
          <t>신한</t>
        </is>
      </c>
    </row>
    <row r="62">
      <c r="B62" t="inlineStr">
        <is>
          <t>레드버튼</t>
        </is>
      </c>
      <c r="C62" s="2" t="n">
        <v>14800</v>
      </c>
      <c r="E62" t="n">
        <v>2</v>
      </c>
      <c r="F62" s="2">
        <f>C62/E62</f>
        <v/>
      </c>
      <c r="G62" t="inlineStr">
        <is>
          <t>채연</t>
        </is>
      </c>
      <c r="H62" t="inlineStr">
        <is>
          <t>신한</t>
        </is>
      </c>
    </row>
    <row r="63">
      <c r="B63" t="inlineStr">
        <is>
          <t>원플레이</t>
        </is>
      </c>
      <c r="C63" s="2" t="n">
        <v>18400</v>
      </c>
      <c r="E63" t="n">
        <v>1</v>
      </c>
      <c r="F63" s="2">
        <f>C63/E63</f>
        <v/>
      </c>
      <c r="G63" t="inlineStr">
        <is>
          <t>채연</t>
        </is>
      </c>
      <c r="H63" t="inlineStr">
        <is>
          <t>신한</t>
        </is>
      </c>
    </row>
    <row r="64">
      <c r="B64" t="inlineStr">
        <is>
          <t>원플레이</t>
        </is>
      </c>
      <c r="C64" s="2" t="n">
        <v>18400</v>
      </c>
      <c r="H64" t="inlineStr">
        <is>
          <t>신한</t>
        </is>
      </c>
    </row>
    <row r="65">
      <c r="A65" t="inlineStr">
        <is>
          <t>5월 17일</t>
        </is>
      </c>
      <c r="B65" t="inlineStr">
        <is>
          <t>지하철 편의점</t>
        </is>
      </c>
      <c r="C65" s="2" t="n">
        <v>1200</v>
      </c>
      <c r="H65" t="inlineStr">
        <is>
          <t>신한</t>
        </is>
      </c>
    </row>
    <row r="66">
      <c r="B66" t="inlineStr">
        <is>
          <t>호수품은 감자탕</t>
        </is>
      </c>
      <c r="C66" s="2" t="n">
        <v>22000</v>
      </c>
      <c r="E66" t="n">
        <v>2</v>
      </c>
      <c r="F66" s="2">
        <f>C66/E66</f>
        <v/>
      </c>
      <c r="G66" t="inlineStr">
        <is>
          <t>채연</t>
        </is>
      </c>
      <c r="H66" t="inlineStr">
        <is>
          <t>신한</t>
        </is>
      </c>
    </row>
    <row r="67">
      <c r="B67" t="inlineStr">
        <is>
          <t>라라코인 노래방</t>
        </is>
      </c>
      <c r="C67" s="2" t="n">
        <v>3000</v>
      </c>
      <c r="E67" t="n">
        <v>2</v>
      </c>
      <c r="F67" s="2">
        <f>C67/E67</f>
        <v/>
      </c>
      <c r="G67" t="inlineStr">
        <is>
          <t>채연</t>
        </is>
      </c>
      <c r="H67" t="inlineStr">
        <is>
          <t>신한</t>
        </is>
      </c>
    </row>
    <row r="68">
      <c r="B68" t="inlineStr">
        <is>
          <t>역전우동</t>
        </is>
      </c>
      <c r="C68" s="2" t="n">
        <v>15500</v>
      </c>
      <c r="E68" t="n">
        <v>2</v>
      </c>
      <c r="F68" s="2">
        <f>C68/E68</f>
        <v/>
      </c>
      <c r="G68" t="inlineStr">
        <is>
          <t>채연</t>
        </is>
      </c>
      <c r="H68" t="inlineStr">
        <is>
          <t>신한</t>
        </is>
      </c>
    </row>
    <row r="69">
      <c r="A69" t="inlineStr">
        <is>
          <t>5월 20일</t>
        </is>
      </c>
      <c r="B69" t="inlineStr">
        <is>
          <t>GS25</t>
        </is>
      </c>
      <c r="C69" s="2" t="n">
        <v>2600</v>
      </c>
      <c r="H69" t="inlineStr">
        <is>
          <t>신한</t>
        </is>
      </c>
    </row>
    <row r="70">
      <c r="B70" t="inlineStr">
        <is>
          <t>해피치즈스마일</t>
        </is>
      </c>
      <c r="C70" s="2" t="n">
        <v>33000</v>
      </c>
      <c r="E70" t="n">
        <v>2</v>
      </c>
      <c r="F70" s="2">
        <f>C70/E70</f>
        <v/>
      </c>
      <c r="G70" t="inlineStr">
        <is>
          <t>채연</t>
        </is>
      </c>
      <c r="H70" t="inlineStr">
        <is>
          <t>신한</t>
        </is>
      </c>
    </row>
    <row r="71">
      <c r="B71" t="inlineStr">
        <is>
          <t>플로드마</t>
        </is>
      </c>
      <c r="C71" s="2" t="n">
        <v>8000</v>
      </c>
      <c r="E71" t="n">
        <v>2</v>
      </c>
      <c r="F71" s="2">
        <f>C71/E71</f>
        <v/>
      </c>
      <c r="G71" t="inlineStr">
        <is>
          <t>채연</t>
        </is>
      </c>
      <c r="H71" t="inlineStr">
        <is>
          <t>신한</t>
        </is>
      </c>
      <c r="I71" t="inlineStr">
        <is>
          <t>채연  3차 정산</t>
        </is>
      </c>
      <c r="J71" t="inlineStr">
        <is>
          <t>제윤 정산</t>
        </is>
      </c>
    </row>
    <row r="72">
      <c r="B72" t="inlineStr">
        <is>
          <t>비무브</t>
        </is>
      </c>
      <c r="C72" s="2" t="n">
        <v>6000</v>
      </c>
      <c r="E72" t="n">
        <v>2</v>
      </c>
      <c r="F72" s="2">
        <f>C72/E72</f>
        <v/>
      </c>
      <c r="G72" t="inlineStr">
        <is>
          <t>채연</t>
        </is>
      </c>
      <c r="H72" t="inlineStr">
        <is>
          <t>신한</t>
        </is>
      </c>
      <c r="I72" s="2">
        <f>SUM(F61:F63,F66:F68,F70:F72,F74,F77,F78,F79)</f>
        <v/>
      </c>
      <c r="J72" s="2">
        <f>SUM(F78,F79)</f>
        <v/>
      </c>
    </row>
    <row r="73">
      <c r="B73" t="inlineStr">
        <is>
          <t>픽닷 연남점</t>
        </is>
      </c>
      <c r="C73" s="2" t="n">
        <v>5000</v>
      </c>
      <c r="H73" t="inlineStr">
        <is>
          <t>신한</t>
        </is>
      </c>
      <c r="I73" t="n">
        <v>128000</v>
      </c>
      <c r="J73" t="n">
        <v>20000</v>
      </c>
    </row>
    <row r="74">
      <c r="B74" t="inlineStr">
        <is>
          <t>베리블리스</t>
        </is>
      </c>
      <c r="C74" s="2" t="n">
        <v>37500</v>
      </c>
      <c r="E74" t="n">
        <v>2</v>
      </c>
      <c r="F74" s="2">
        <f>C74/E74</f>
        <v/>
      </c>
      <c r="G74" t="inlineStr">
        <is>
          <t>채연</t>
        </is>
      </c>
      <c r="H74" t="inlineStr">
        <is>
          <t>신한</t>
        </is>
      </c>
    </row>
    <row r="75">
      <c r="A75" t="inlineStr">
        <is>
          <t>5월 21일</t>
        </is>
      </c>
      <c r="B75" t="inlineStr">
        <is>
          <t>박준 뷰티랩</t>
        </is>
      </c>
      <c r="C75" s="2" t="n">
        <v>20000</v>
      </c>
      <c r="H75" t="inlineStr">
        <is>
          <t>신한</t>
        </is>
      </c>
    </row>
    <row r="76">
      <c r="B76" t="inlineStr">
        <is>
          <t>스타벅스</t>
        </is>
      </c>
      <c r="C76" s="2" t="n">
        <v>7100</v>
      </c>
      <c r="H76" t="inlineStr">
        <is>
          <t>신한</t>
        </is>
      </c>
    </row>
    <row r="77">
      <c r="B77" t="inlineStr">
        <is>
          <t>금별맥주</t>
        </is>
      </c>
      <c r="C77" s="2" t="n">
        <v>23900</v>
      </c>
      <c r="E77" t="n">
        <v>2</v>
      </c>
      <c r="F77" s="2">
        <f>C77/E77</f>
        <v/>
      </c>
      <c r="G77" t="inlineStr">
        <is>
          <t>채연</t>
        </is>
      </c>
      <c r="H77" t="inlineStr">
        <is>
          <t>신한</t>
        </is>
      </c>
    </row>
    <row r="78">
      <c r="B78" t="inlineStr">
        <is>
          <t>판코</t>
        </is>
      </c>
      <c r="C78" s="2" t="n">
        <v>5000</v>
      </c>
      <c r="E78" t="n">
        <v>3</v>
      </c>
      <c r="F78" s="2">
        <f>C78/E78</f>
        <v/>
      </c>
      <c r="G78" t="inlineStr">
        <is>
          <t>채연, 제윤</t>
        </is>
      </c>
      <c r="H78" t="inlineStr">
        <is>
          <t>신한</t>
        </is>
      </c>
    </row>
    <row r="79">
      <c r="B79" t="inlineStr">
        <is>
          <t>보스쭈꾸미</t>
        </is>
      </c>
      <c r="C79" s="2" t="n">
        <v>58000</v>
      </c>
      <c r="E79" t="n">
        <v>3</v>
      </c>
      <c r="F79" s="2">
        <f>C79/E79</f>
        <v/>
      </c>
      <c r="G79" t="inlineStr">
        <is>
          <t>채연, 제윤</t>
        </is>
      </c>
      <c r="H79" t="inlineStr">
        <is>
          <t>신한</t>
        </is>
      </c>
    </row>
    <row r="80">
      <c r="A80" t="inlineStr">
        <is>
          <t>5월 23일</t>
        </is>
      </c>
      <c r="B80" t="inlineStr">
        <is>
          <t>채연이 정산 완료</t>
        </is>
      </c>
      <c r="C80" s="2" t="n">
        <v>-120012</v>
      </c>
      <c r="H80" t="inlineStr">
        <is>
          <t>카카오페이</t>
        </is>
      </c>
    </row>
    <row r="81">
      <c r="B81" t="inlineStr">
        <is>
          <t>제윤이 정산 완료</t>
        </is>
      </c>
      <c r="C81" s="2" t="n">
        <v>-20000</v>
      </c>
    </row>
    <row r="82">
      <c r="A82" t="inlineStr">
        <is>
          <t>5월 24일</t>
        </is>
      </c>
      <c r="B82" t="inlineStr">
        <is>
          <t>민재한테 송금</t>
        </is>
      </c>
      <c r="C82" s="2" t="n">
        <v>54000</v>
      </c>
      <c r="D82" t="inlineStr">
        <is>
          <t>민재, 지윤, 연재 술집</t>
        </is>
      </c>
      <c r="H82" t="inlineStr">
        <is>
          <t>신한</t>
        </is>
      </c>
    </row>
    <row r="83">
      <c r="A83" t="inlineStr">
        <is>
          <t>5월 25일</t>
        </is>
      </c>
      <c r="B83" t="inlineStr">
        <is>
          <t>지하철 편의점</t>
        </is>
      </c>
      <c r="C83" s="2" t="n">
        <v>5600</v>
      </c>
      <c r="H83" t="inlineStr">
        <is>
          <t>신한</t>
        </is>
      </c>
    </row>
    <row r="84">
      <c r="B84" t="inlineStr">
        <is>
          <t>라라코인노래방</t>
        </is>
      </c>
      <c r="C84" s="2" t="n">
        <v>3000</v>
      </c>
      <c r="E84" t="n">
        <v>2</v>
      </c>
      <c r="F84" s="2">
        <f>C84/E84</f>
        <v/>
      </c>
      <c r="G84" t="inlineStr">
        <is>
          <t>채연</t>
        </is>
      </c>
      <c r="H84" t="inlineStr">
        <is>
          <t>신한</t>
        </is>
      </c>
    </row>
    <row r="85">
      <c r="B85" t="inlineStr">
        <is>
          <t>규카츠정</t>
        </is>
      </c>
      <c r="C85" s="2" t="n">
        <v>33000</v>
      </c>
      <c r="H85" t="inlineStr">
        <is>
          <t>신한</t>
        </is>
      </c>
    </row>
    <row r="86">
      <c r="B86" t="inlineStr">
        <is>
          <t>타코하라</t>
        </is>
      </c>
      <c r="C86" s="2" t="n">
        <v>6000</v>
      </c>
      <c r="H86" t="inlineStr">
        <is>
          <t>신한</t>
        </is>
      </c>
    </row>
    <row r="87">
      <c r="B87" t="inlineStr">
        <is>
          <t>하루필름</t>
        </is>
      </c>
      <c r="C87" s="2" t="n">
        <v>6000</v>
      </c>
      <c r="E87" t="n">
        <v>2</v>
      </c>
      <c r="F87" s="2">
        <f>C87/E87</f>
        <v/>
      </c>
      <c r="G87" t="inlineStr">
        <is>
          <t>채연</t>
        </is>
      </c>
      <c r="H87" t="inlineStr">
        <is>
          <t>신한</t>
        </is>
      </c>
    </row>
    <row r="88">
      <c r="B88" t="inlineStr">
        <is>
          <t>원플레이</t>
        </is>
      </c>
      <c r="C88" s="2" t="n">
        <v>8800</v>
      </c>
      <c r="H88" t="inlineStr">
        <is>
          <t>신한</t>
        </is>
      </c>
    </row>
    <row r="89">
      <c r="B89" t="inlineStr">
        <is>
          <t>원플레이</t>
        </is>
      </c>
      <c r="C89" s="2" t="n">
        <v>8800</v>
      </c>
      <c r="E89" t="n">
        <v>1</v>
      </c>
      <c r="F89" s="2">
        <f>C89/E89</f>
        <v/>
      </c>
      <c r="G89" t="inlineStr">
        <is>
          <t>채연</t>
        </is>
      </c>
      <c r="H89" t="inlineStr">
        <is>
          <t>신한</t>
        </is>
      </c>
    </row>
    <row r="90">
      <c r="A90" t="inlineStr">
        <is>
          <t>5월 26일</t>
        </is>
      </c>
      <c r="B90" t="inlineStr">
        <is>
          <t>샤브로21</t>
        </is>
      </c>
      <c r="C90" s="2" t="n">
        <v>18800</v>
      </c>
      <c r="E90" t="n">
        <v>2</v>
      </c>
      <c r="F90" s="2">
        <f>C90/E90</f>
        <v/>
      </c>
      <c r="G90" t="inlineStr">
        <is>
          <t>채연</t>
        </is>
      </c>
      <c r="H90" t="inlineStr">
        <is>
          <t>신한</t>
        </is>
      </c>
    </row>
    <row r="91">
      <c r="B91" t="inlineStr">
        <is>
          <t>Hollys  커피</t>
        </is>
      </c>
      <c r="C91" s="2" t="n">
        <v>12900</v>
      </c>
      <c r="D91" t="inlineStr">
        <is>
          <t>간식 + 버블티</t>
        </is>
      </c>
      <c r="E91" t="n">
        <v>2</v>
      </c>
      <c r="F91" s="2">
        <f>C91/E91</f>
        <v/>
      </c>
      <c r="G91" t="inlineStr">
        <is>
          <t>채연</t>
        </is>
      </c>
      <c r="H91" t="inlineStr">
        <is>
          <t>신한</t>
        </is>
      </c>
    </row>
    <row r="92">
      <c r="B92" t="inlineStr">
        <is>
          <t>지하철 편의점</t>
        </is>
      </c>
      <c r="C92" s="2" t="n">
        <v>3300</v>
      </c>
      <c r="H92" t="inlineStr">
        <is>
          <t>신한</t>
        </is>
      </c>
    </row>
    <row r="93">
      <c r="A93" t="inlineStr">
        <is>
          <t>5월 28일</t>
        </is>
      </c>
      <c r="B93" t="inlineStr">
        <is>
          <t>네이버페이</t>
        </is>
      </c>
      <c r="C93" s="2" t="n">
        <v>20000</v>
      </c>
      <c r="D93" t="inlineStr">
        <is>
          <t>김진짜 책 구매</t>
        </is>
      </c>
      <c r="H93" t="inlineStr">
        <is>
          <t>신한</t>
        </is>
      </c>
    </row>
    <row r="94">
      <c r="A94" t="inlineStr">
        <is>
          <t>5월 29일</t>
        </is>
      </c>
      <c r="B94" t="inlineStr">
        <is>
          <t>한국도로교통공사</t>
        </is>
      </c>
      <c r="C94" s="2" t="n">
        <v>15000</v>
      </c>
      <c r="D94" t="inlineStr">
        <is>
          <t>면허증 재발급</t>
        </is>
      </c>
      <c r="H94" t="inlineStr">
        <is>
          <t>신한</t>
        </is>
      </c>
    </row>
    <row r="95">
      <c r="A95" t="inlineStr">
        <is>
          <t>5월 30일</t>
        </is>
      </c>
      <c r="B95" t="inlineStr">
        <is>
          <t>모닝글로리</t>
        </is>
      </c>
      <c r="C95" s="2" t="n">
        <v>2400</v>
      </c>
      <c r="D95" t="inlineStr">
        <is>
          <t>지우개</t>
        </is>
      </c>
      <c r="H95" t="inlineStr">
        <is>
          <t>신한</t>
        </is>
      </c>
    </row>
    <row r="96">
      <c r="B96" t="inlineStr">
        <is>
          <t>장인닭갈비</t>
        </is>
      </c>
      <c r="C96" s="2" t="n">
        <v>27500</v>
      </c>
      <c r="E96" t="n">
        <v>2</v>
      </c>
      <c r="F96" s="2">
        <f>C96/E96</f>
        <v/>
      </c>
      <c r="G96" t="inlineStr">
        <is>
          <t>채연</t>
        </is>
      </c>
      <c r="H96" t="inlineStr">
        <is>
          <t>신한</t>
        </is>
      </c>
    </row>
    <row r="97">
      <c r="B97" t="inlineStr">
        <is>
          <t>비알코리아</t>
        </is>
      </c>
      <c r="C97" s="2" t="n">
        <v>11000</v>
      </c>
      <c r="E97" t="n">
        <v>2</v>
      </c>
      <c r="F97" s="2">
        <f>C97/E97</f>
        <v/>
      </c>
      <c r="G97" t="inlineStr">
        <is>
          <t>채연</t>
        </is>
      </c>
      <c r="H97" t="inlineStr">
        <is>
          <t>신한</t>
        </is>
      </c>
    </row>
    <row r="98">
      <c r="B98" t="inlineStr">
        <is>
          <t>롯데리아</t>
        </is>
      </c>
      <c r="C98" s="2" t="n">
        <v>5200</v>
      </c>
      <c r="D98" t="inlineStr">
        <is>
          <t>아이스티</t>
        </is>
      </c>
      <c r="E98" t="n">
        <v>2</v>
      </c>
      <c r="F98" s="2">
        <f>C98/E98</f>
        <v/>
      </c>
      <c r="G98" t="inlineStr">
        <is>
          <t>채연</t>
        </is>
      </c>
      <c r="H98" t="inlineStr">
        <is>
          <t>신한</t>
        </is>
      </c>
    </row>
    <row r="99">
      <c r="B99" t="inlineStr">
        <is>
          <t>GS25</t>
        </is>
      </c>
      <c r="C99" s="2" t="n">
        <v>2000</v>
      </c>
      <c r="D99" t="inlineStr">
        <is>
          <t>얼음컵</t>
        </is>
      </c>
      <c r="E99" t="n">
        <v>2</v>
      </c>
      <c r="F99" s="2">
        <f>C99/E99</f>
        <v/>
      </c>
      <c r="G99" t="inlineStr">
        <is>
          <t>채연</t>
        </is>
      </c>
      <c r="H99" t="inlineStr">
        <is>
          <t>신한</t>
        </is>
      </c>
    </row>
    <row r="100">
      <c r="A100" t="inlineStr">
        <is>
          <t>5월 31일</t>
        </is>
      </c>
      <c r="B100" t="inlineStr">
        <is>
          <t>삼성전자</t>
        </is>
      </c>
      <c r="C100" s="2" t="n">
        <v>40500</v>
      </c>
      <c r="D100" t="inlineStr">
        <is>
          <t>태블릿 펜</t>
        </is>
      </c>
      <c r="H100" t="inlineStr">
        <is>
          <t>신한</t>
        </is>
      </c>
    </row>
    <row r="101">
      <c r="B101" t="inlineStr">
        <is>
          <t>블레스드 플라워</t>
        </is>
      </c>
      <c r="C101" s="2" t="n">
        <v>5000</v>
      </c>
      <c r="D101" t="inlineStr">
        <is>
          <t>채연이 꽃</t>
        </is>
      </c>
      <c r="H101" t="inlineStr">
        <is>
          <t>신한</t>
        </is>
      </c>
    </row>
    <row r="102">
      <c r="B102" t="inlineStr">
        <is>
          <t>보승회관</t>
        </is>
      </c>
      <c r="C102" s="2" t="n">
        <v>22000</v>
      </c>
      <c r="D102" t="inlineStr">
        <is>
          <t>국밥</t>
        </is>
      </c>
      <c r="E102" t="n">
        <v>2</v>
      </c>
      <c r="F102" s="2">
        <f>C102/E102</f>
        <v/>
      </c>
      <c r="G102" t="inlineStr">
        <is>
          <t>채연</t>
        </is>
      </c>
      <c r="H102" t="inlineStr">
        <is>
          <t>신한</t>
        </is>
      </c>
    </row>
    <row r="103">
      <c r="B103" t="inlineStr">
        <is>
          <t>짱 오락실</t>
        </is>
      </c>
      <c r="C103" s="2" t="n">
        <v>1000</v>
      </c>
      <c r="H103" t="inlineStr">
        <is>
          <t>신한</t>
        </is>
      </c>
    </row>
    <row r="104">
      <c r="B104" t="inlineStr">
        <is>
          <t>짱 오락실</t>
        </is>
      </c>
      <c r="C104" s="2" t="n">
        <v>1000</v>
      </c>
      <c r="H104" t="inlineStr">
        <is>
          <t>신한</t>
        </is>
      </c>
    </row>
    <row r="105">
      <c r="B105" t="inlineStr">
        <is>
          <t>짱 오락실</t>
        </is>
      </c>
      <c r="C105" s="2" t="n">
        <v>1000</v>
      </c>
      <c r="H105" t="inlineStr">
        <is>
          <t>신한</t>
        </is>
      </c>
      <c r="I105" t="inlineStr">
        <is>
          <t>채연 4차 정산</t>
        </is>
      </c>
    </row>
    <row r="106">
      <c r="B106" t="inlineStr">
        <is>
          <t>신전 떡볶이</t>
        </is>
      </c>
      <c r="C106" s="2" t="n">
        <v>13700</v>
      </c>
      <c r="E106" t="n">
        <v>2</v>
      </c>
      <c r="F106" s="2">
        <f>C106/E106</f>
        <v/>
      </c>
      <c r="G106" t="inlineStr">
        <is>
          <t>채연</t>
        </is>
      </c>
      <c r="H106" t="inlineStr">
        <is>
          <t>신한</t>
        </is>
      </c>
      <c r="I106" s="2">
        <f>SUM(F84,F87,F89:F91,F96:F99,F102,F106:F107) - 18400</f>
        <v/>
      </c>
    </row>
    <row r="107">
      <c r="B107" t="inlineStr">
        <is>
          <t>탕탕 아이스크림</t>
        </is>
      </c>
      <c r="C107" s="2" t="n">
        <v>4000</v>
      </c>
      <c r="D107" t="inlineStr">
        <is>
          <t>구슬 아이스크림</t>
        </is>
      </c>
      <c r="E107" t="n">
        <v>2</v>
      </c>
      <c r="F107" s="2">
        <f>C107/E107</f>
        <v/>
      </c>
      <c r="G107" t="inlineStr">
        <is>
          <t>채연</t>
        </is>
      </c>
      <c r="H107" t="inlineStr">
        <is>
          <t>신한</t>
        </is>
      </c>
      <c r="I107" t="b">
        <v>0</v>
      </c>
    </row>
    <row r="108">
      <c r="B108" t="inlineStr">
        <is>
          <t>CU 한강</t>
        </is>
      </c>
      <c r="C108" s="2" t="n">
        <v>3900</v>
      </c>
      <c r="D108" t="inlineStr">
        <is>
          <t>물</t>
        </is>
      </c>
      <c r="H108" t="inlineStr">
        <is>
          <t>신한</t>
        </is>
      </c>
    </row>
    <row r="109">
      <c r="B109" t="inlineStr">
        <is>
          <t>무드로그</t>
        </is>
      </c>
      <c r="C109" s="2" t="n">
        <v>36000</v>
      </c>
      <c r="D109" t="inlineStr">
        <is>
          <t>사진관 예약</t>
        </is>
      </c>
      <c r="H109" t="inlineStr">
        <is>
          <t>신한</t>
        </is>
      </c>
    </row>
    <row r="112">
      <c r="I112" t="inlineStr">
        <is>
          <t>Total</t>
        </is>
      </c>
      <c r="J112" s="2">
        <f>SUM(C3:C204)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72"/>
  <sheetViews>
    <sheetView tabSelected="1" workbookViewId="0">
      <selection activeCell="I14" sqref="I14"/>
    </sheetView>
  </sheetViews>
  <sheetFormatPr baseColWidth="8" defaultRowHeight="15"/>
  <cols>
    <col width="8" bestFit="1" customWidth="1" style="4" min="1" max="1"/>
    <col width="27.85546875" bestFit="1" customWidth="1" style="4" min="2" max="2"/>
    <col width="11.5703125" bestFit="1" customWidth="1" style="2" min="3" max="3"/>
    <col width="14.5703125" bestFit="1" customWidth="1" style="4" min="4" max="4"/>
    <col width="6.42578125" bestFit="1" customWidth="1" style="4" min="5" max="5"/>
    <col width="10.5703125" bestFit="1" customWidth="1" style="2" min="6" max="6"/>
    <col width="5" bestFit="1" customWidth="1" style="4" min="7" max="7"/>
    <col width="10.140625" bestFit="1" customWidth="1" style="4" min="8" max="8"/>
    <col width="13.85546875" bestFit="1" customWidth="1" style="4" min="10" max="10"/>
    <col width="12.28515625" bestFit="1" customWidth="1" style="4" min="11" max="11"/>
    <col width="13.85546875" bestFit="1" customWidth="1" style="4" min="12" max="12"/>
  </cols>
  <sheetData>
    <row r="1">
      <c r="A1" t="inlineStr">
        <is>
          <t>Date</t>
        </is>
      </c>
      <c r="B1" t="inlineStr">
        <is>
          <t>Place</t>
        </is>
      </c>
      <c r="C1" s="2" t="inlineStr">
        <is>
          <t>Price</t>
        </is>
      </c>
      <c r="D1" t="inlineStr">
        <is>
          <t>Memo</t>
        </is>
      </c>
      <c r="E1" t="inlineStr">
        <is>
          <t>Count</t>
        </is>
      </c>
      <c r="F1" s="2" t="inlineStr">
        <is>
          <t>Receive</t>
        </is>
      </c>
      <c r="G1" t="inlineStr">
        <is>
          <t>Who</t>
        </is>
      </c>
      <c r="H1" t="inlineStr">
        <is>
          <t>사용 은행</t>
        </is>
      </c>
    </row>
    <row r="2">
      <c r="A2" t="inlineStr">
        <is>
          <t>6월 1일</t>
        </is>
      </c>
      <c r="B2" t="inlineStr">
        <is>
          <t>청담이상</t>
        </is>
      </c>
      <c r="C2" s="2" t="n">
        <v>41000</v>
      </c>
      <c r="D2" t="inlineStr">
        <is>
          <t>마틴이랑 술집</t>
        </is>
      </c>
      <c r="F2" s="2">
        <f>IF(E2 = "","",C2/E2)</f>
        <v/>
      </c>
      <c r="H2" t="inlineStr">
        <is>
          <t>신한</t>
        </is>
      </c>
    </row>
    <row r="3">
      <c r="B3" t="inlineStr">
        <is>
          <t>연어의하루</t>
        </is>
      </c>
      <c r="C3" s="2" t="n">
        <v>12666</v>
      </c>
      <c r="D3" t="inlineStr">
        <is>
          <t>마틴이랑 술집</t>
        </is>
      </c>
      <c r="F3" s="2">
        <f>IF(E3 = "","",C3/E3)</f>
        <v/>
      </c>
      <c r="H3" t="inlineStr">
        <is>
          <t>신한</t>
        </is>
      </c>
    </row>
    <row r="4">
      <c r="B4" t="inlineStr">
        <is>
          <t>채연이 정산 완료</t>
        </is>
      </c>
      <c r="C4" s="2" t="n">
        <v>-50000</v>
      </c>
      <c r="F4" s="2">
        <f>IF(E4 = "","",C4/E4)</f>
        <v/>
      </c>
      <c r="H4" t="inlineStr">
        <is>
          <t>카카오페이</t>
        </is>
      </c>
    </row>
    <row r="5">
      <c r="B5" t="inlineStr">
        <is>
          <t>카카오택시</t>
        </is>
      </c>
      <c r="C5" s="2" t="n">
        <v>11600</v>
      </c>
      <c r="F5" s="2">
        <f>IF(E5 = "","",C5/E5)</f>
        <v/>
      </c>
    </row>
    <row r="6">
      <c r="B6" t="inlineStr">
        <is>
          <t>마틴 택시비</t>
        </is>
      </c>
      <c r="C6" s="2" t="n">
        <v>-11100</v>
      </c>
      <c r="F6" s="2">
        <f>IF(E6 = "","",C6/E6)</f>
        <v/>
      </c>
    </row>
    <row r="7">
      <c r="A7" t="inlineStr">
        <is>
          <t>6월 2일</t>
        </is>
      </c>
      <c r="B7" t="inlineStr">
        <is>
          <t>아토베이크샵</t>
        </is>
      </c>
      <c r="C7" s="2" t="n">
        <v>6800</v>
      </c>
      <c r="D7" t="inlineStr">
        <is>
          <t>두바이 초콜렛</t>
        </is>
      </c>
      <c r="F7" s="2">
        <f>IF(E7 = "","",C7/E7)</f>
        <v/>
      </c>
      <c r="H7" t="inlineStr">
        <is>
          <t>hello</t>
        </is>
      </c>
    </row>
    <row r="8">
      <c r="B8" t="inlineStr">
        <is>
          <t>북수원 온천</t>
        </is>
      </c>
      <c r="C8" s="2" t="n">
        <v>11000</v>
      </c>
      <c r="F8" s="2">
        <f>IF(E8 = "","",C8/E8)</f>
        <v/>
      </c>
    </row>
    <row r="9">
      <c r="B9" t="inlineStr">
        <is>
          <t>북수원 온천 찜질방 비</t>
        </is>
      </c>
      <c r="C9" s="2" t="n">
        <v>4000</v>
      </c>
      <c r="F9" s="2">
        <f>IF(E9 = "","",C9/E9)</f>
        <v/>
      </c>
    </row>
    <row r="10">
      <c r="B10" t="inlineStr">
        <is>
          <t>북수원 온천 허브</t>
        </is>
      </c>
      <c r="C10" s="2" t="n">
        <v>9100</v>
      </c>
      <c r="E10" t="n">
        <v>2</v>
      </c>
      <c r="F10" s="2">
        <f>IF(E10 = "","",C10/E10)</f>
        <v/>
      </c>
      <c r="G10" t="inlineStr">
        <is>
          <t>채연</t>
        </is>
      </c>
      <c r="J10" t="inlineStr">
        <is>
          <t>채연 1차 정산</t>
        </is>
      </c>
    </row>
    <row r="11">
      <c r="B11" t="inlineStr">
        <is>
          <t>북수원 온천 식당</t>
        </is>
      </c>
      <c r="C11" s="2" t="n">
        <v>22500</v>
      </c>
      <c r="E11" t="n">
        <v>2</v>
      </c>
      <c r="F11" s="2">
        <f>IF(E11 = "","",C11/E11)</f>
        <v/>
      </c>
      <c r="G11" t="inlineStr">
        <is>
          <t>채연</t>
        </is>
      </c>
      <c r="J11" s="2">
        <f>178600-SUM(F11:F13)</f>
        <v/>
      </c>
    </row>
    <row r="12">
      <c r="B12" t="inlineStr">
        <is>
          <t>북수원 온천 매점</t>
        </is>
      </c>
      <c r="C12" s="2" t="n">
        <v>6500</v>
      </c>
      <c r="E12" t="n">
        <v>2</v>
      </c>
      <c r="F12" s="2">
        <f>IF(E12 = "","",C12/E12)</f>
        <v/>
      </c>
      <c r="G12" t="inlineStr">
        <is>
          <t>채연</t>
        </is>
      </c>
      <c r="H12" s="7" t="n"/>
      <c r="I12" s="7" t="n"/>
      <c r="J12" s="7" t="b">
        <v>1</v>
      </c>
    </row>
    <row r="13">
      <c r="A13" t="inlineStr">
        <is>
          <t>6월 3일</t>
        </is>
      </c>
      <c r="B13" t="inlineStr">
        <is>
          <t>토스PG 마이플</t>
        </is>
      </c>
      <c r="C13" s="2" t="n">
        <v>10000</v>
      </c>
      <c r="F13" s="2">
        <f>IF(E13 = "","",C13/E13)</f>
        <v/>
      </c>
    </row>
    <row r="14">
      <c r="A14" t="inlineStr">
        <is>
          <t>6월 4일</t>
        </is>
      </c>
      <c r="B14" t="inlineStr">
        <is>
          <t>캐칭덕 이수</t>
        </is>
      </c>
      <c r="C14" s="2" t="n">
        <v>1000</v>
      </c>
      <c r="D14" t="inlineStr">
        <is>
          <t>인형뽑기</t>
        </is>
      </c>
      <c r="F14" s="2">
        <f>IF(E14 = "","",C14/E14)</f>
        <v/>
      </c>
    </row>
    <row r="15">
      <c r="B15" t="inlineStr">
        <is>
          <t>캐칭덕 이수</t>
        </is>
      </c>
      <c r="C15" s="2" t="n">
        <v>1000</v>
      </c>
      <c r="F15" s="2">
        <f>IF(E15 = "","",C15/E15)</f>
        <v/>
      </c>
    </row>
    <row r="16">
      <c r="B16" t="inlineStr">
        <is>
          <t>체크우리</t>
        </is>
      </c>
      <c r="C16" s="2" t="n">
        <v>2000</v>
      </c>
      <c r="F16" s="2">
        <f>IF(E16 = "","",C16/E16)</f>
        <v/>
      </c>
    </row>
    <row r="17">
      <c r="B17" t="inlineStr">
        <is>
          <t>체크우리</t>
        </is>
      </c>
      <c r="C17" s="2" t="n">
        <v>2000</v>
      </c>
      <c r="F17" s="2">
        <f>IF(E17 = "","",C17/E17)</f>
        <v/>
      </c>
    </row>
    <row r="18">
      <c r="A18" t="inlineStr">
        <is>
          <t>6월 5일</t>
        </is>
      </c>
      <c r="B18" t="inlineStr">
        <is>
          <t>신한 교통카드</t>
        </is>
      </c>
      <c r="C18" s="2" t="n">
        <v>2800</v>
      </c>
      <c r="F18" s="2">
        <f>IF(E18 = "","",C18/E18)</f>
        <v/>
      </c>
    </row>
    <row r="19">
      <c r="B19" t="inlineStr">
        <is>
          <t>채연 정산 완료</t>
        </is>
      </c>
      <c r="C19" s="2" t="n">
        <v>-20000</v>
      </c>
      <c r="E19" t="n">
        <v>1</v>
      </c>
      <c r="F19" s="2">
        <f>IF(E19 = "","",C19/E19)</f>
        <v/>
      </c>
      <c r="G19" t="inlineStr">
        <is>
          <t>채연</t>
        </is>
      </c>
      <c r="J19" t="inlineStr">
        <is>
          <t>채연</t>
        </is>
      </c>
    </row>
    <row r="20">
      <c r="B20" t="inlineStr">
        <is>
          <t>흠뻑쇼 티켓팅</t>
        </is>
      </c>
      <c r="C20" s="2" t="n">
        <v>160000</v>
      </c>
      <c r="F20" s="2">
        <f>IF(E20 = "","",C20/E20)</f>
        <v/>
      </c>
      <c r="H20" s="7" t="n"/>
      <c r="I20" s="7" t="n"/>
      <c r="J20" s="7" t="b">
        <v>0</v>
      </c>
    </row>
    <row r="21">
      <c r="A21" t="inlineStr">
        <is>
          <t>6월 6일</t>
        </is>
      </c>
      <c r="B21" t="inlineStr">
        <is>
          <t>니뽕내뽕 강남역점</t>
        </is>
      </c>
      <c r="C21" s="2" t="n">
        <v>35500</v>
      </c>
      <c r="F21" s="2">
        <f>IF(E21 = "","",C21/E21)</f>
        <v/>
      </c>
    </row>
    <row r="22">
      <c r="B22" t="inlineStr">
        <is>
          <t>(주)에브리세컨드 강남역점</t>
        </is>
      </c>
      <c r="C22" s="2" t="n">
        <v>5000</v>
      </c>
      <c r="F22" s="2">
        <f>IF(E22 = "","",C22/E22)</f>
        <v/>
      </c>
    </row>
    <row r="23">
      <c r="B23" t="inlineStr">
        <is>
          <t>주식회사 보드게임카페레드</t>
        </is>
      </c>
      <c r="C23" s="2" t="n">
        <v>13800</v>
      </c>
      <c r="E23" t="n">
        <v>3</v>
      </c>
      <c r="F23" s="2">
        <f>IF(E23 = "","",C23/E23)</f>
        <v/>
      </c>
      <c r="G23" t="inlineStr">
        <is>
          <t>채연, 서영 언니</t>
        </is>
      </c>
      <c r="J23" t="inlineStr">
        <is>
          <t>채연, 서영 언니</t>
        </is>
      </c>
    </row>
    <row r="24">
      <c r="B24" t="inlineStr">
        <is>
          <t>주식회사 보드게임카페레드</t>
        </is>
      </c>
      <c r="C24" s="2" t="n">
        <v>30000</v>
      </c>
      <c r="E24" t="n">
        <v>3</v>
      </c>
      <c r="F24" s="2">
        <f>IF(E24 = "","",C24/E24)</f>
        <v/>
      </c>
      <c r="H24" s="7" t="n"/>
      <c r="I24" s="7" t="n"/>
      <c r="J24" s="7" t="b">
        <v>1</v>
      </c>
    </row>
    <row r="25">
      <c r="A25" t="inlineStr">
        <is>
          <t>6월 9일</t>
        </is>
      </c>
      <c r="B25" t="inlineStr">
        <is>
          <t>설빙</t>
        </is>
      </c>
      <c r="C25" s="2" t="n">
        <v>16500</v>
      </c>
      <c r="D25" s="3" t="n"/>
      <c r="E25" t="n">
        <v>2</v>
      </c>
      <c r="F25" s="2">
        <f>IF(E25 = "","",C25/E25)</f>
        <v/>
      </c>
      <c r="G25" t="inlineStr">
        <is>
          <t>채연</t>
        </is>
      </c>
    </row>
    <row r="26">
      <c r="B26" t="inlineStr">
        <is>
          <t>오티티프라이빗</t>
        </is>
      </c>
      <c r="C26" s="2" t="n">
        <v>24000</v>
      </c>
      <c r="D26" s="3" t="n"/>
      <c r="E26" t="n">
        <v>2</v>
      </c>
      <c r="F26" s="2">
        <f>IF(E26 = "","",C26/E26)</f>
        <v/>
      </c>
      <c r="G26" t="inlineStr">
        <is>
          <t>채연</t>
        </is>
      </c>
      <c r="J26" t="inlineStr">
        <is>
          <t>채연 2차 정산</t>
        </is>
      </c>
    </row>
    <row r="27">
      <c r="B27" t="inlineStr">
        <is>
          <t>987솥뚜껑삼겹살</t>
        </is>
      </c>
      <c r="C27" s="2" t="n">
        <v>38200</v>
      </c>
      <c r="D27" s="3" t="n"/>
      <c r="F27" s="2">
        <f>IF(E27 = "","",C27/E27)</f>
        <v/>
      </c>
      <c r="J27" s="2">
        <f>SUM(F24,F25,F27)</f>
        <v/>
      </c>
    </row>
    <row r="28">
      <c r="B28" t="inlineStr">
        <is>
          <t>라라코인노래연습장</t>
        </is>
      </c>
      <c r="C28" s="2" t="n">
        <v>3000</v>
      </c>
      <c r="D28" s="3" t="n"/>
      <c r="E28" t="n">
        <v>2</v>
      </c>
      <c r="F28" s="2">
        <f>IF(E28 = "","",C28/E28)</f>
        <v/>
      </c>
      <c r="G28" t="inlineStr">
        <is>
          <t>채연</t>
        </is>
      </c>
      <c r="H28" s="7" t="n"/>
      <c r="I28" s="7" t="n"/>
      <c r="J28" s="7" t="b">
        <v>0</v>
      </c>
    </row>
    <row r="29">
      <c r="B29" t="inlineStr">
        <is>
          <t>티머니 개인택시</t>
        </is>
      </c>
      <c r="C29" s="2" t="n">
        <v>15700</v>
      </c>
      <c r="F29" s="2">
        <f>IF(E29 = "","",C29/E29)</f>
        <v/>
      </c>
    </row>
    <row r="30">
      <c r="A30" t="inlineStr">
        <is>
          <t>6월 10일</t>
        </is>
      </c>
      <c r="B30" t="inlineStr">
        <is>
          <t>대치탑 영어학원</t>
        </is>
      </c>
      <c r="C30" s="2" t="n">
        <v>-300000</v>
      </c>
      <c r="D30" t="inlineStr">
        <is>
          <t>월급</t>
        </is>
      </c>
    </row>
    <row r="31">
      <c r="A31" t="inlineStr">
        <is>
          <t>6월 11일</t>
        </is>
      </c>
      <c r="B31" t="inlineStr">
        <is>
          <t>최가돈까스</t>
        </is>
      </c>
      <c r="C31" s="2" t="n">
        <v>26000</v>
      </c>
      <c r="F31" s="2">
        <f>IF(E31 = "","",C31/E31)</f>
        <v/>
      </c>
    </row>
    <row r="32"/>
    <row r="33"/>
    <row r="34"/>
    <row r="35">
      <c r="J35" s="2">
        <f>SUM(C2:C101)</f>
        <v/>
      </c>
    </row>
    <row r="36"/>
    <row r="37"/>
    <row r="38"/>
    <row r="39"/>
    <row r="40"/>
    <row r="41"/>
    <row r="42">
      <c r="J42" s="2" t="n"/>
      <c r="K42" s="2" t="n"/>
      <c r="L42" s="2" t="n"/>
    </row>
    <row r="43"/>
    <row r="44"/>
    <row r="45"/>
    <row r="46"/>
    <row r="47"/>
    <row r="48"/>
    <row r="49"/>
    <row r="50"/>
    <row r="51"/>
    <row r="52"/>
    <row r="53"/>
    <row r="54"/>
    <row r="55">
      <c r="K55" s="5" t="n"/>
    </row>
    <row r="56"/>
    <row r="57"/>
    <row r="58">
      <c r="K58" s="2" t="n"/>
    </row>
    <row r="59"/>
    <row r="60"/>
    <row r="61"/>
    <row r="62"/>
    <row r="63"/>
    <row r="64"/>
    <row r="65"/>
    <row r="66"/>
    <row r="67"/>
    <row r="68"/>
    <row r="69"/>
    <row r="70"/>
    <row r="71"/>
    <row r="72">
      <c r="J72" s="2" t="n"/>
      <c r="K72" s="2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2025-03-17T20:14:24Z</dcterms:created>
  <dcterms:modified xsi:type="dcterms:W3CDTF">2025-06-11T09:14:36Z</dcterms:modified>
</cp:coreProperties>
</file>