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30" windowHeight="7090"/>
  </bookViews>
  <sheets>
    <sheet name="工作表1" sheetId="1" r:id="rId1"/>
  </sheets>
  <calcPr calcId="144525"/>
</workbook>
</file>

<file path=xl/sharedStrings.xml><?xml version="1.0" encoding="utf-8"?>
<sst xmlns="http://schemas.openxmlformats.org/spreadsheetml/2006/main" count="36" uniqueCount="36">
  <si>
    <t>number</t>
  </si>
  <si>
    <t>name</t>
  </si>
  <si>
    <t>Exam1</t>
  </si>
  <si>
    <t>Exam2</t>
  </si>
  <si>
    <t>Exam3</t>
  </si>
  <si>
    <t>Exam4</t>
  </si>
  <si>
    <t>Exam5</t>
  </si>
  <si>
    <t>Q1: Exam_Average</t>
  </si>
  <si>
    <t>Midterm</t>
  </si>
  <si>
    <t>Q2: overall score</t>
  </si>
  <si>
    <t>Q3</t>
  </si>
  <si>
    <t>Q4</t>
  </si>
  <si>
    <t>何大美</t>
  </si>
  <si>
    <t>陳慢慢</t>
  </si>
  <si>
    <t>黃阿坤</t>
  </si>
  <si>
    <t>李大仁</t>
  </si>
  <si>
    <t>陳小奇</t>
  </si>
  <si>
    <t>羅小花</t>
  </si>
  <si>
    <t>李小君</t>
  </si>
  <si>
    <t>李大輝</t>
  </si>
  <si>
    <t>白阿國</t>
  </si>
  <si>
    <t>王小明</t>
  </si>
  <si>
    <t>李大月</t>
  </si>
  <si>
    <t>林大義</t>
  </si>
  <si>
    <t>宋小倫</t>
  </si>
  <si>
    <t>許亮亮</t>
  </si>
  <si>
    <r>
      <rPr>
        <sz val="12"/>
        <color theme="1"/>
        <rFont val="新細明體"/>
        <charset val="136"/>
        <scheme val="minor"/>
      </rPr>
      <t xml:space="preserve">Q6 answer </t>
    </r>
    <r>
      <rPr>
        <sz val="12"/>
        <color theme="1"/>
        <rFont val="Wingdings"/>
        <charset val="2"/>
      </rPr>
      <t>ò</t>
    </r>
  </si>
  <si>
    <r>
      <rPr>
        <sz val="12"/>
        <color theme="1"/>
        <rFont val="新細明體"/>
        <charset val="136"/>
        <scheme val="minor"/>
      </rPr>
      <t xml:space="preserve">Q7 answer </t>
    </r>
    <r>
      <rPr>
        <sz val="12"/>
        <color theme="1"/>
        <rFont val="Wingdings"/>
        <charset val="2"/>
      </rPr>
      <t>ò</t>
    </r>
  </si>
  <si>
    <r>
      <rPr>
        <sz val="12"/>
        <color theme="1"/>
        <rFont val="新細明體"/>
        <charset val="136"/>
        <scheme val="minor"/>
      </rPr>
      <t xml:space="preserve">Q8 answer </t>
    </r>
    <r>
      <rPr>
        <sz val="12"/>
        <color theme="1"/>
        <rFont val="Wingdings"/>
        <charset val="2"/>
      </rPr>
      <t>ò</t>
    </r>
  </si>
  <si>
    <r>
      <rPr>
        <sz val="12"/>
        <color theme="1"/>
        <rFont val="新細明體"/>
        <charset val="136"/>
        <scheme val="minor"/>
      </rPr>
      <t xml:space="preserve">Q5 answer </t>
    </r>
    <r>
      <rPr>
        <sz val="12"/>
        <color theme="1"/>
        <rFont val="Wingdings"/>
        <charset val="2"/>
      </rPr>
      <t>ò</t>
    </r>
  </si>
  <si>
    <r>
      <rPr>
        <sz val="12"/>
        <color theme="1"/>
        <rFont val="新細明體"/>
        <charset val="136"/>
        <scheme val="minor"/>
      </rPr>
      <t xml:space="preserve">Q10 answer </t>
    </r>
    <r>
      <rPr>
        <sz val="12"/>
        <color theme="1"/>
        <rFont val="Wingdings"/>
        <charset val="2"/>
      </rPr>
      <t>ò</t>
    </r>
  </si>
  <si>
    <t>type</t>
  </si>
  <si>
    <t>people</t>
  </si>
  <si>
    <t>pass</t>
  </si>
  <si>
    <t>fail</t>
  </si>
  <si>
    <r>
      <rPr>
        <sz val="12"/>
        <color theme="1"/>
        <rFont val="新細明體"/>
        <charset val="136"/>
        <scheme val="minor"/>
      </rPr>
      <t xml:space="preserve">Q9 answer </t>
    </r>
    <r>
      <rPr>
        <sz val="12"/>
        <color theme="1"/>
        <rFont val="Wingdings"/>
        <charset val="2"/>
      </rPr>
      <t>ò</t>
    </r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</si>
</sst>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4" formatCode="_-&quot;$&quot;* #,##0.00_-;\-&quot;$&quot;* #,##0.00_-;_-&quot;$&quot;* &quot;-&quot;??_-;_-@_-"/>
    <numFmt numFmtId="176" formatCode="_-\N\T&quot;$&quot;* #,##0_-;\-\N\T&quot;$&quot;* #,##0_-;_-\N\T&quot;$&quot;* &quot;-&quot;_-;_-@_-"/>
  </numFmts>
  <fonts count="24">
    <font>
      <sz val="12"/>
      <color theme="1"/>
      <name val="新細明體"/>
      <charset val="136"/>
      <scheme val="minor"/>
    </font>
    <font>
      <sz val="12"/>
      <color theme="1"/>
      <name val="PMingLiu"/>
      <charset val="136"/>
    </font>
    <font>
      <sz val="12"/>
      <color rgb="FF000000"/>
      <name val="PMingLiu"/>
      <charset val="136"/>
    </font>
    <font>
      <sz val="11"/>
      <color rgb="FFFA7D00"/>
      <name val="新細明體"/>
      <charset val="0"/>
      <scheme val="minor"/>
    </font>
    <font>
      <sz val="11"/>
      <color theme="1"/>
      <name val="新細明體"/>
      <charset val="0"/>
      <scheme val="minor"/>
    </font>
    <font>
      <sz val="11"/>
      <color rgb="FF3F3F76"/>
      <name val="新細明體"/>
      <charset val="0"/>
      <scheme val="minor"/>
    </font>
    <font>
      <u/>
      <sz val="11"/>
      <color rgb="FF0000FF"/>
      <name val="新細明體"/>
      <charset val="0"/>
      <scheme val="minor"/>
    </font>
    <font>
      <b/>
      <sz val="11"/>
      <color theme="1"/>
      <name val="新細明體"/>
      <charset val="0"/>
      <scheme val="minor"/>
    </font>
    <font>
      <u/>
      <sz val="11"/>
      <color rgb="FF800080"/>
      <name val="新細明體"/>
      <charset val="0"/>
      <scheme val="minor"/>
    </font>
    <font>
      <sz val="11"/>
      <color rgb="FF9C0006"/>
      <name val="新細明體"/>
      <charset val="0"/>
      <scheme val="minor"/>
    </font>
    <font>
      <b/>
      <sz val="11"/>
      <color theme="3"/>
      <name val="新細明體"/>
      <charset val="134"/>
      <scheme val="minor"/>
    </font>
    <font>
      <sz val="12"/>
      <color theme="1"/>
      <name val="新細明體"/>
      <charset val="134"/>
      <scheme val="minor"/>
    </font>
    <font>
      <sz val="11"/>
      <color theme="0"/>
      <name val="新細明體"/>
      <charset val="0"/>
      <scheme val="minor"/>
    </font>
    <font>
      <sz val="11"/>
      <color rgb="FF9C6500"/>
      <name val="新細明體"/>
      <charset val="0"/>
      <scheme val="minor"/>
    </font>
    <font>
      <b/>
      <sz val="11"/>
      <color rgb="FFFA7D00"/>
      <name val="新細明體"/>
      <charset val="0"/>
      <scheme val="minor"/>
    </font>
    <font>
      <b/>
      <sz val="15"/>
      <color theme="3"/>
      <name val="新細明體"/>
      <charset val="134"/>
      <scheme val="minor"/>
    </font>
    <font>
      <sz val="11"/>
      <color rgb="FFFF0000"/>
      <name val="新細明體"/>
      <charset val="0"/>
      <scheme val="minor"/>
    </font>
    <font>
      <b/>
      <sz val="18"/>
      <color theme="3"/>
      <name val="新細明體"/>
      <charset val="134"/>
      <scheme val="minor"/>
    </font>
    <font>
      <i/>
      <sz val="11"/>
      <color rgb="FF7F7F7F"/>
      <name val="新細明體"/>
      <charset val="0"/>
      <scheme val="minor"/>
    </font>
    <font>
      <b/>
      <sz val="13"/>
      <color theme="3"/>
      <name val="新細明體"/>
      <charset val="134"/>
      <scheme val="minor"/>
    </font>
    <font>
      <b/>
      <sz val="11"/>
      <color rgb="FFFFFFFF"/>
      <name val="新細明體"/>
      <charset val="0"/>
      <scheme val="minor"/>
    </font>
    <font>
      <sz val="11"/>
      <color rgb="FF006100"/>
      <name val="新細明體"/>
      <charset val="0"/>
      <scheme val="minor"/>
    </font>
    <font>
      <b/>
      <sz val="11"/>
      <color rgb="FF3F3F3F"/>
      <name val="新細明體"/>
      <charset val="0"/>
      <scheme val="minor"/>
    </font>
    <font>
      <sz val="12"/>
      <color theme="1"/>
      <name val="Wingdings"/>
      <charset val="2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176" fontId="11" fillId="0" borderId="0" applyFont="0" applyFill="0" applyBorder="0" applyAlignment="0" applyProtection="0">
      <alignment vertical="center"/>
    </xf>
    <xf numFmtId="0" fontId="11" fillId="18" borderId="5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0" fontId="22" fillId="13" borderId="8" applyNumberFormat="0" applyAlignment="0" applyProtection="0">
      <alignment vertical="center"/>
    </xf>
    <xf numFmtId="0" fontId="14" fillId="13" borderId="2" applyNumberFormat="0" applyAlignment="0" applyProtection="0">
      <alignment vertical="center"/>
    </xf>
    <xf numFmtId="0" fontId="20" fillId="23" borderId="7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</cellXfs>
  <cellStyles count="49">
    <cellStyle name="一般" xfId="0" builtinId="0"/>
    <cellStyle name="超連結" xfId="1" builtinId="8"/>
    <cellStyle name="20% - 輔色2" xfId="2" builtinId="34"/>
    <cellStyle name="千分位[0]" xfId="3" builtinId="6"/>
    <cellStyle name="千分位" xfId="4" builtinId="3"/>
    <cellStyle name="20% - 輔色1" xfId="5" builtinId="30"/>
    <cellStyle name="貨幣" xfId="6" builtinId="4"/>
    <cellStyle name="已瀏覽過的超連結" xfId="7" builtinId="9"/>
    <cellStyle name="百分比" xfId="8" builtinId="5"/>
    <cellStyle name="20% - 輔色5" xfId="9" builtinId="46"/>
    <cellStyle name="40% - 輔色3" xfId="10" builtinId="39"/>
    <cellStyle name="60% - 輔色1" xfId="11" builtinId="32"/>
    <cellStyle name="貨幣[0]" xfId="12" builtinId="7"/>
    <cellStyle name="備註" xfId="13" builtinId="10"/>
    <cellStyle name="警告文字" xfId="14" builtinId="11"/>
    <cellStyle name="標題" xfId="15" builtinId="15"/>
    <cellStyle name="說明文字" xfId="16" builtinId="53"/>
    <cellStyle name="40% - 輔色6" xfId="17" builtinId="51"/>
    <cellStyle name="60% - 輔色4" xfId="18" builtinId="44"/>
    <cellStyle name="標題 1" xfId="19" builtinId="16"/>
    <cellStyle name="60% - 輔色5" xfId="20" builtinId="48"/>
    <cellStyle name="標題 2" xfId="21" builtinId="17"/>
    <cellStyle name="60% - 輔色6" xfId="22" builtinId="52"/>
    <cellStyle name="標題 3" xfId="23" builtinId="18"/>
    <cellStyle name="標題 4" xfId="24" builtinId="19"/>
    <cellStyle name="好" xfId="25" builtinId="26"/>
    <cellStyle name="輸入" xfId="26" builtinId="20"/>
    <cellStyle name="輸出" xfId="27" builtinId="21"/>
    <cellStyle name="計算方式" xfId="28" builtinId="22"/>
    <cellStyle name="檢查儲存格" xfId="29" builtinId="23"/>
    <cellStyle name="連結的儲存格" xfId="30" builtinId="24"/>
    <cellStyle name="加總" xfId="31" builtinId="25"/>
    <cellStyle name="壞" xfId="32" builtinId="27"/>
    <cellStyle name="中性" xfId="33" builtinId="28"/>
    <cellStyle name="輔色1" xfId="34" builtinId="29"/>
    <cellStyle name="20% - 輔色3" xfId="35" builtinId="38"/>
    <cellStyle name="40% - 輔色1" xfId="36" builtinId="31"/>
    <cellStyle name="輔色2" xfId="37" builtinId="33"/>
    <cellStyle name="20% - 輔色4" xfId="38" builtinId="42"/>
    <cellStyle name="40% - 輔色2" xfId="39" builtinId="35"/>
    <cellStyle name="20% - 輔色6" xfId="40" builtinId="50"/>
    <cellStyle name="40% - 輔色4" xfId="41" builtinId="43"/>
    <cellStyle name="60% - 輔色2" xfId="42" builtinId="36"/>
    <cellStyle name="輔色3" xfId="43" builtinId="37"/>
    <cellStyle name="40% - 輔色5" xfId="44" builtinId="47"/>
    <cellStyle name="60% - 輔色3" xfId="45" builtinId="40"/>
    <cellStyle name="輔色4" xfId="46" builtinId="41"/>
    <cellStyle name="輔色5" xfId="47" builtinId="45"/>
    <cellStyle name="輔色6" xfId="48" builtinId="49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TW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Q</a:t>
            </a:r>
            <a:r>
              <a:rPr lang="en-US" altLang="zh-TW"/>
              <a:t>9</a:t>
            </a:r>
            <a:r>
              <a:t>: overall score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工作表1!$J$1</c:f>
              <c:strCache>
                <c:ptCount val="1"/>
                <c:pt idx="0">
                  <c:v>Q2: overall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工作表1!$B$2:$B$15</c:f>
              <c:strCache>
                <c:ptCount val="14"/>
                <c:pt idx="0">
                  <c:v>何大美</c:v>
                </c:pt>
                <c:pt idx="1">
                  <c:v>陳慢慢</c:v>
                </c:pt>
                <c:pt idx="2">
                  <c:v>黃阿坤</c:v>
                </c:pt>
                <c:pt idx="3">
                  <c:v>李大仁</c:v>
                </c:pt>
                <c:pt idx="4">
                  <c:v>陳小奇</c:v>
                </c:pt>
                <c:pt idx="5">
                  <c:v>羅小花</c:v>
                </c:pt>
                <c:pt idx="6">
                  <c:v>李小君</c:v>
                </c:pt>
                <c:pt idx="7">
                  <c:v>李大輝</c:v>
                </c:pt>
                <c:pt idx="8">
                  <c:v>白阿國</c:v>
                </c:pt>
                <c:pt idx="9">
                  <c:v>王小明</c:v>
                </c:pt>
                <c:pt idx="10">
                  <c:v>李大月</c:v>
                </c:pt>
                <c:pt idx="11">
                  <c:v>林大義</c:v>
                </c:pt>
                <c:pt idx="12">
                  <c:v>宋小倫</c:v>
                </c:pt>
                <c:pt idx="13">
                  <c:v>許亮亮</c:v>
                </c:pt>
              </c:strCache>
            </c:strRef>
          </c:cat>
          <c:val>
            <c:numRef>
              <c:f>工作表1!$J$2:$J$15</c:f>
              <c:numCache>
                <c:formatCode>General</c:formatCode>
                <c:ptCount val="14"/>
                <c:pt idx="0">
                  <c:v>91.7</c:v>
                </c:pt>
                <c:pt idx="1">
                  <c:v>90</c:v>
                </c:pt>
                <c:pt idx="2">
                  <c:v>81.2</c:v>
                </c:pt>
                <c:pt idx="3">
                  <c:v>80.8</c:v>
                </c:pt>
                <c:pt idx="4">
                  <c:v>84.7</c:v>
                </c:pt>
                <c:pt idx="5">
                  <c:v>80.8</c:v>
                </c:pt>
                <c:pt idx="6">
                  <c:v>77.9</c:v>
                </c:pt>
                <c:pt idx="7">
                  <c:v>74.2</c:v>
                </c:pt>
                <c:pt idx="8">
                  <c:v>75.2</c:v>
                </c:pt>
                <c:pt idx="9">
                  <c:v>77.6</c:v>
                </c:pt>
                <c:pt idx="10">
                  <c:v>80.6</c:v>
                </c:pt>
                <c:pt idx="11">
                  <c:v>59</c:v>
                </c:pt>
                <c:pt idx="12">
                  <c:v>66.9</c:v>
                </c:pt>
                <c:pt idx="13">
                  <c:v>55.6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5332538"/>
        <c:axId val="270290486"/>
      </c:barChart>
      <c:catAx>
        <c:axId val="74533253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0290486"/>
        <c:crosses val="autoZero"/>
        <c:auto val="1"/>
        <c:lblAlgn val="ctr"/>
        <c:lblOffset val="100"/>
        <c:noMultiLvlLbl val="0"/>
      </c:catAx>
      <c:valAx>
        <c:axId val="2702904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33253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TW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TW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Q10</a:t>
            </a:r>
            <a:endParaRPr lang="en-US" altLang="zh-TW"/>
          </a:p>
        </c:rich>
      </c:tx>
      <c:layout>
        <c:manualLayout>
          <c:xMode val="edge"/>
          <c:yMode val="edge"/>
          <c:x val="0.459450076378281"/>
          <c:y val="0.013888888888888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67046243577281"/>
          <c:y val="0.170138888888889"/>
          <c:w val="0.463130120816553"/>
          <c:h val="0.771990740740741"/>
        </c:manualLayout>
      </c:layout>
      <c:pieChart>
        <c:varyColors val="1"/>
        <c:ser>
          <c:idx val="0"/>
          <c:order val="0"/>
          <c:tx>
            <c:strRef>
              <c:f>工作表1!$L$19</c:f>
              <c:strCache>
                <c:ptCount val="1"/>
                <c:pt idx="0">
                  <c:v>people</c:v>
                </c:pt>
              </c:strCache>
            </c:strRef>
          </c:tx>
          <c:spPr>
            <a:solidFill>
              <a:srgbClr val="92D050"/>
            </a:solidFill>
          </c:spPr>
          <c:explosion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TW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工作表1!$K$20:$K$21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工作表1!$L$20:$L$21</c:f>
              <c:numCache>
                <c:formatCode>General</c:formatCode>
                <c:ptCount val="2"/>
                <c:pt idx="0">
                  <c:v>12</c:v>
                </c:pt>
                <c:pt idx="1">
                  <c:v>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TW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298450</xdr:colOff>
      <xdr:row>27</xdr:row>
      <xdr:rowOff>82550</xdr:rowOff>
    </xdr:from>
    <xdr:to>
      <xdr:col>10</xdr:col>
      <xdr:colOff>557530</xdr:colOff>
      <xdr:row>40</xdr:row>
      <xdr:rowOff>19050</xdr:rowOff>
    </xdr:to>
    <xdr:graphicFrame>
      <xdr:nvGraphicFramePr>
        <xdr:cNvPr id="5" name="圖表 4"/>
        <xdr:cNvGraphicFramePr/>
      </xdr:nvGraphicFramePr>
      <xdr:xfrm>
        <a:off x="4000500" y="5911850"/>
        <a:ext cx="457390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463550</xdr:colOff>
      <xdr:row>18</xdr:row>
      <xdr:rowOff>44450</xdr:rowOff>
    </xdr:from>
    <xdr:to>
      <xdr:col>14</xdr:col>
      <xdr:colOff>483235</xdr:colOff>
      <xdr:row>30</xdr:row>
      <xdr:rowOff>196850</xdr:rowOff>
    </xdr:to>
    <xdr:graphicFrame>
      <xdr:nvGraphicFramePr>
        <xdr:cNvPr id="18" name="圖表 17"/>
        <xdr:cNvGraphicFramePr/>
      </xdr:nvGraphicFramePr>
      <xdr:xfrm>
        <a:off x="8480425" y="3930650"/>
        <a:ext cx="45751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tabSelected="1" topLeftCell="G1" workbookViewId="0">
      <selection activeCell="J2" sqref="J2"/>
    </sheetView>
  </sheetViews>
  <sheetFormatPr defaultColWidth="9" defaultRowHeight="17"/>
  <cols>
    <col min="3" max="4" width="13" customWidth="1"/>
    <col min="8" max="8" width="18.6636363636364" customWidth="1"/>
    <col min="10" max="10" width="16.1090909090909" customWidth="1"/>
    <col min="11" max="11" width="24.2181818181818" customWidth="1"/>
    <col min="12" max="12" width="23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2" t="s">
        <v>10</v>
      </c>
      <c r="L1" s="2" t="s">
        <v>11</v>
      </c>
    </row>
    <row r="2" spans="1:12">
      <c r="A2" s="1">
        <v>4</v>
      </c>
      <c r="B2" s="1" t="s">
        <v>12</v>
      </c>
      <c r="C2" s="1">
        <v>98</v>
      </c>
      <c r="D2" s="1">
        <v>90</v>
      </c>
      <c r="E2" s="1">
        <v>95</v>
      </c>
      <c r="F2" s="1">
        <v>94</v>
      </c>
      <c r="G2" s="1">
        <v>95</v>
      </c>
      <c r="H2" s="1">
        <f t="shared" ref="H2:H15" si="0">AVERAGE(C2:G2)</f>
        <v>94.4</v>
      </c>
      <c r="I2" s="1">
        <v>89</v>
      </c>
      <c r="J2">
        <f>(C2*0.1+D2*0.1+E2*0.1+F2*0.1+G2*0.1)+(I2*0.5)</f>
        <v>91.7</v>
      </c>
      <c r="K2" s="5" t="str">
        <f>IF(J2&gt;=90,"A",IF(J2&gt;=80,"B",IF(J2&gt;=70,"C",IF(J2&gt;=60,"D","F"))))</f>
        <v>A</v>
      </c>
      <c r="L2" s="5" t="str">
        <f>IF(J2&gt;=60,"pass","fail")</f>
        <v>pass</v>
      </c>
    </row>
    <row r="3" spans="1:12">
      <c r="A3" s="1">
        <v>3</v>
      </c>
      <c r="B3" s="1" t="s">
        <v>13</v>
      </c>
      <c r="C3" s="1">
        <v>88</v>
      </c>
      <c r="D3" s="1">
        <v>96</v>
      </c>
      <c r="E3" s="1">
        <v>79</v>
      </c>
      <c r="F3" s="1">
        <v>82</v>
      </c>
      <c r="G3" s="1">
        <v>85</v>
      </c>
      <c r="H3" s="1">
        <f t="shared" si="0"/>
        <v>86</v>
      </c>
      <c r="I3" s="1">
        <v>94</v>
      </c>
      <c r="J3">
        <f>(C3*0.1+D3*0.1+E3*0.1+F3*0.1+G3*0.1)+(I3*0.5)</f>
        <v>90</v>
      </c>
      <c r="K3" s="5" t="str">
        <f t="shared" ref="K3:K15" si="1">IF(J3&gt;=90,"A",IF(J3&gt;=80,"B",IF(J3&gt;=70,"C",IF(J3&gt;=60,"D","F"))))</f>
        <v>A</v>
      </c>
      <c r="L3" s="5" t="str">
        <f t="shared" ref="L3:L15" si="2">IF(J3&gt;=60,"pass","fail")</f>
        <v>pass</v>
      </c>
    </row>
    <row r="4" spans="1:12">
      <c r="A4" s="1">
        <v>10</v>
      </c>
      <c r="B4" s="1" t="s">
        <v>14</v>
      </c>
      <c r="C4" s="1">
        <v>90</v>
      </c>
      <c r="D4" s="1">
        <v>64</v>
      </c>
      <c r="E4" s="1">
        <v>91</v>
      </c>
      <c r="F4" s="1">
        <v>82</v>
      </c>
      <c r="G4" s="1">
        <v>85</v>
      </c>
      <c r="H4" s="1">
        <f t="shared" si="0"/>
        <v>82.4</v>
      </c>
      <c r="I4" s="1">
        <v>80</v>
      </c>
      <c r="J4">
        <f t="shared" ref="J3:J15" si="3">(C4*0.1+D4*0.1+E4*0.1+F4*0.1+G4*0.1)+(I4*0.5)</f>
        <v>81.2</v>
      </c>
      <c r="K4" s="5" t="str">
        <f t="shared" si="1"/>
        <v>B</v>
      </c>
      <c r="L4" s="5" t="str">
        <f t="shared" si="2"/>
        <v>pass</v>
      </c>
    </row>
    <row r="5" spans="1:12">
      <c r="A5" s="1">
        <v>6</v>
      </c>
      <c r="B5" s="1" t="s">
        <v>15</v>
      </c>
      <c r="C5" s="1">
        <v>67</v>
      </c>
      <c r="D5" s="1">
        <v>79</v>
      </c>
      <c r="E5" s="1">
        <v>82</v>
      </c>
      <c r="F5" s="1">
        <v>85</v>
      </c>
      <c r="G5" s="1">
        <v>95</v>
      </c>
      <c r="H5" s="1">
        <f t="shared" si="0"/>
        <v>81.6</v>
      </c>
      <c r="I5" s="1">
        <v>80</v>
      </c>
      <c r="J5">
        <f t="shared" si="3"/>
        <v>80.8</v>
      </c>
      <c r="K5" s="5" t="str">
        <f t="shared" si="1"/>
        <v>B</v>
      </c>
      <c r="L5" s="5" t="str">
        <f t="shared" si="2"/>
        <v>pass</v>
      </c>
    </row>
    <row r="6" spans="1:12">
      <c r="A6" s="1">
        <v>2</v>
      </c>
      <c r="B6" s="1" t="s">
        <v>16</v>
      </c>
      <c r="C6" s="1">
        <v>78</v>
      </c>
      <c r="D6" s="1">
        <v>89</v>
      </c>
      <c r="E6" s="1">
        <v>90</v>
      </c>
      <c r="F6" s="1">
        <v>77</v>
      </c>
      <c r="G6" s="1">
        <v>73</v>
      </c>
      <c r="H6" s="1">
        <f t="shared" si="0"/>
        <v>81.4</v>
      </c>
      <c r="I6" s="1">
        <v>88</v>
      </c>
      <c r="J6">
        <f t="shared" si="3"/>
        <v>84.7</v>
      </c>
      <c r="K6" s="5" t="str">
        <f t="shared" si="1"/>
        <v>B</v>
      </c>
      <c r="L6" s="5" t="str">
        <f t="shared" si="2"/>
        <v>pass</v>
      </c>
    </row>
    <row r="7" spans="1:12">
      <c r="A7" s="1">
        <v>5</v>
      </c>
      <c r="B7" s="1" t="s">
        <v>17</v>
      </c>
      <c r="C7" s="1">
        <v>87</v>
      </c>
      <c r="D7" s="1">
        <v>76</v>
      </c>
      <c r="E7" s="1">
        <v>78</v>
      </c>
      <c r="F7" s="1">
        <v>82</v>
      </c>
      <c r="G7" s="1">
        <v>80</v>
      </c>
      <c r="H7" s="1">
        <f t="shared" si="0"/>
        <v>80.6</v>
      </c>
      <c r="I7" s="1">
        <v>81</v>
      </c>
      <c r="J7">
        <f t="shared" si="3"/>
        <v>80.8</v>
      </c>
      <c r="K7" s="5" t="str">
        <f t="shared" si="1"/>
        <v>B</v>
      </c>
      <c r="L7" s="5" t="str">
        <f t="shared" si="2"/>
        <v>pass</v>
      </c>
    </row>
    <row r="8" spans="1:12">
      <c r="A8" s="1">
        <v>7</v>
      </c>
      <c r="B8" s="1" t="s">
        <v>18</v>
      </c>
      <c r="C8" s="1">
        <v>77</v>
      </c>
      <c r="D8" s="1">
        <v>80</v>
      </c>
      <c r="E8" s="1">
        <v>63</v>
      </c>
      <c r="F8" s="1">
        <v>85</v>
      </c>
      <c r="G8" s="1">
        <v>89</v>
      </c>
      <c r="H8" s="1">
        <f t="shared" si="0"/>
        <v>78.8</v>
      </c>
      <c r="I8" s="1">
        <v>77</v>
      </c>
      <c r="J8">
        <f t="shared" si="3"/>
        <v>77.9</v>
      </c>
      <c r="K8" s="5" t="str">
        <f t="shared" si="1"/>
        <v>C</v>
      </c>
      <c r="L8" s="5" t="str">
        <f t="shared" si="2"/>
        <v>pass</v>
      </c>
    </row>
    <row r="9" spans="1:12">
      <c r="A9" s="1">
        <v>9</v>
      </c>
      <c r="B9" s="1" t="s">
        <v>19</v>
      </c>
      <c r="C9" s="1">
        <v>86</v>
      </c>
      <c r="D9" s="1">
        <v>92</v>
      </c>
      <c r="E9" s="1">
        <v>79</v>
      </c>
      <c r="F9" s="1">
        <v>73</v>
      </c>
      <c r="G9" s="1">
        <v>47</v>
      </c>
      <c r="H9" s="1">
        <f t="shared" si="0"/>
        <v>75.4</v>
      </c>
      <c r="I9" s="1">
        <v>73</v>
      </c>
      <c r="J9">
        <f t="shared" si="3"/>
        <v>74.2</v>
      </c>
      <c r="K9" s="5" t="str">
        <f t="shared" si="1"/>
        <v>C</v>
      </c>
      <c r="L9" s="5" t="str">
        <f t="shared" si="2"/>
        <v>pass</v>
      </c>
    </row>
    <row r="10" spans="1:12">
      <c r="A10" s="1">
        <v>13</v>
      </c>
      <c r="B10" s="1" t="s">
        <v>20</v>
      </c>
      <c r="C10" s="1">
        <v>67</v>
      </c>
      <c r="D10" s="1">
        <v>88</v>
      </c>
      <c r="E10" s="1">
        <v>71</v>
      </c>
      <c r="F10" s="1">
        <v>44</v>
      </c>
      <c r="G10" s="1">
        <v>97</v>
      </c>
      <c r="H10" s="1">
        <f t="shared" si="0"/>
        <v>73.4</v>
      </c>
      <c r="I10" s="1">
        <v>77</v>
      </c>
      <c r="J10">
        <f t="shared" si="3"/>
        <v>75.2</v>
      </c>
      <c r="K10" s="5" t="str">
        <f t="shared" si="1"/>
        <v>C</v>
      </c>
      <c r="L10" s="5" t="str">
        <f t="shared" si="2"/>
        <v>pass</v>
      </c>
    </row>
    <row r="11" spans="1:12">
      <c r="A11" s="1">
        <v>1</v>
      </c>
      <c r="B11" s="1" t="s">
        <v>21</v>
      </c>
      <c r="C11" s="1">
        <v>65</v>
      </c>
      <c r="D11" s="1">
        <v>54</v>
      </c>
      <c r="E11" s="1">
        <v>88</v>
      </c>
      <c r="F11" s="1">
        <v>92</v>
      </c>
      <c r="G11" s="1">
        <v>67</v>
      </c>
      <c r="H11" s="1">
        <f t="shared" si="0"/>
        <v>73.2</v>
      </c>
      <c r="I11" s="1">
        <v>82</v>
      </c>
      <c r="J11">
        <f t="shared" si="3"/>
        <v>77.6</v>
      </c>
      <c r="K11" s="5" t="str">
        <f t="shared" si="1"/>
        <v>C</v>
      </c>
      <c r="L11" s="5" t="str">
        <f t="shared" si="2"/>
        <v>pass</v>
      </c>
    </row>
    <row r="12" spans="1:12">
      <c r="A12" s="1">
        <v>8</v>
      </c>
      <c r="B12" s="1" t="s">
        <v>22</v>
      </c>
      <c r="C12" s="1">
        <v>72</v>
      </c>
      <c r="D12" s="1">
        <v>83</v>
      </c>
      <c r="E12" s="1">
        <v>62</v>
      </c>
      <c r="F12" s="3">
        <v>67</v>
      </c>
      <c r="G12" s="1">
        <v>82</v>
      </c>
      <c r="H12" s="1">
        <f t="shared" si="0"/>
        <v>73.2</v>
      </c>
      <c r="I12" s="1">
        <v>88</v>
      </c>
      <c r="J12">
        <f t="shared" si="3"/>
        <v>80.6</v>
      </c>
      <c r="K12" s="5" t="str">
        <f t="shared" si="1"/>
        <v>B</v>
      </c>
      <c r="L12" s="5" t="str">
        <f t="shared" si="2"/>
        <v>pass</v>
      </c>
    </row>
    <row r="13" spans="1:12">
      <c r="A13" s="1">
        <v>12</v>
      </c>
      <c r="B13" s="1" t="s">
        <v>23</v>
      </c>
      <c r="C13" s="1">
        <v>72</v>
      </c>
      <c r="D13" s="1">
        <v>35</v>
      </c>
      <c r="E13" s="1">
        <v>34</v>
      </c>
      <c r="F13" s="1">
        <v>97</v>
      </c>
      <c r="G13" s="1">
        <v>92</v>
      </c>
      <c r="H13" s="1">
        <f t="shared" si="0"/>
        <v>66</v>
      </c>
      <c r="I13" s="1">
        <v>52</v>
      </c>
      <c r="J13">
        <f t="shared" si="3"/>
        <v>59</v>
      </c>
      <c r="K13" s="5" t="str">
        <f t="shared" si="1"/>
        <v>F</v>
      </c>
      <c r="L13" s="5" t="str">
        <f t="shared" si="2"/>
        <v>fail</v>
      </c>
    </row>
    <row r="14" spans="1:12">
      <c r="A14" s="1">
        <v>11</v>
      </c>
      <c r="B14" s="1" t="s">
        <v>24</v>
      </c>
      <c r="C14" s="1">
        <v>81</v>
      </c>
      <c r="D14" s="1">
        <v>55</v>
      </c>
      <c r="E14" s="1">
        <v>62</v>
      </c>
      <c r="F14" s="1">
        <v>47</v>
      </c>
      <c r="G14" s="1">
        <v>79</v>
      </c>
      <c r="H14" s="1">
        <f t="shared" si="0"/>
        <v>64.8</v>
      </c>
      <c r="I14" s="1">
        <v>69</v>
      </c>
      <c r="J14">
        <f t="shared" si="3"/>
        <v>66.9</v>
      </c>
      <c r="K14" s="5" t="str">
        <f t="shared" si="1"/>
        <v>D</v>
      </c>
      <c r="L14" s="5" t="str">
        <f t="shared" si="2"/>
        <v>pass</v>
      </c>
    </row>
    <row r="15" spans="1:12">
      <c r="A15" s="1">
        <v>14</v>
      </c>
      <c r="B15" s="1" t="s">
        <v>25</v>
      </c>
      <c r="C15" s="1">
        <v>59</v>
      </c>
      <c r="D15" s="1">
        <v>77</v>
      </c>
      <c r="E15" s="1">
        <v>71</v>
      </c>
      <c r="F15" s="1">
        <v>45</v>
      </c>
      <c r="G15" s="1">
        <v>34</v>
      </c>
      <c r="H15" s="1">
        <f t="shared" si="0"/>
        <v>57.2</v>
      </c>
      <c r="I15" s="1">
        <v>54</v>
      </c>
      <c r="J15">
        <f t="shared" si="3"/>
        <v>55.6</v>
      </c>
      <c r="K15" s="5" t="str">
        <f t="shared" si="1"/>
        <v>F</v>
      </c>
      <c r="L15" s="5" t="str">
        <f t="shared" si="2"/>
        <v>fail</v>
      </c>
    </row>
    <row r="16" spans="3:10">
      <c r="C16" s="4" t="s">
        <v>26</v>
      </c>
      <c r="D16" s="4" t="s">
        <v>27</v>
      </c>
      <c r="H16" s="4" t="s">
        <v>28</v>
      </c>
      <c r="J16" s="4" t="s">
        <v>29</v>
      </c>
    </row>
    <row r="17" spans="3:10">
      <c r="C17">
        <f>MAX(C2:C15)</f>
        <v>98</v>
      </c>
      <c r="D17">
        <f>LARGE(D2:D15,2)</f>
        <v>92</v>
      </c>
      <c r="H17" s="5">
        <f>COUNTIF(H2:H15,"&lt;80")</f>
        <v>8</v>
      </c>
      <c r="J17">
        <f>AVERAGE(J2:J15)</f>
        <v>76.8714285714286</v>
      </c>
    </row>
    <row r="18" spans="12:12">
      <c r="L18" s="4" t="s">
        <v>30</v>
      </c>
    </row>
    <row r="19" spans="11:12">
      <c r="K19" t="s">
        <v>31</v>
      </c>
      <c r="L19" t="s">
        <v>32</v>
      </c>
    </row>
    <row r="20" spans="11:12">
      <c r="K20" t="s">
        <v>33</v>
      </c>
      <c r="L20">
        <f>COUNTIF(L2:L15,"pass")</f>
        <v>12</v>
      </c>
    </row>
    <row r="21" spans="11:12">
      <c r="K21" t="s">
        <v>34</v>
      </c>
      <c r="L21">
        <f>COUNTIF(L2:L15,"fail")</f>
        <v>2</v>
      </c>
    </row>
    <row r="27" spans="10:10">
      <c r="J27" s="4" t="s">
        <v>35</v>
      </c>
    </row>
  </sheetData>
  <conditionalFormatting sqref="L3">
    <cfRule type="cellIs" dxfId="0" priority="5" operator="equal">
      <formula>"fail"</formula>
    </cfRule>
  </conditionalFormatting>
  <conditionalFormatting sqref="L13">
    <cfRule type="cellIs" dxfId="0" priority="4" operator="equal">
      <formula>"fail"</formula>
    </cfRule>
  </conditionalFormatting>
  <conditionalFormatting sqref="L14">
    <cfRule type="cellIs" dxfId="1" priority="1" operator="equal">
      <formula>"pass"</formula>
    </cfRule>
  </conditionalFormatting>
  <conditionalFormatting sqref="L15">
    <cfRule type="cellIs" dxfId="0" priority="3" operator="equal">
      <formula>"fail"</formula>
    </cfRule>
  </conditionalFormatting>
  <conditionalFormatting sqref="L2:L12">
    <cfRule type="cellIs" dxfId="1" priority="2" operator="equal">
      <formula>"pass"</formula>
    </cfRule>
  </conditionalFormatting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芷嫺 簡</dc:creator>
  <cp:lastModifiedBy>User</cp:lastModifiedBy>
  <dcterms:created xsi:type="dcterms:W3CDTF">2023-10-19T05:27:00Z</dcterms:created>
  <dcterms:modified xsi:type="dcterms:W3CDTF">2025-10-09T14:22:38Z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AF6730B33F01490C8BE6D3526C833125</vt:lpwstr>
  </property>
  <property fmtid="{D5CDD505-2E9C-101B-9397-08002B2CF9AE}" pid="3" name="KSOProductBuildVer">
    <vt:lpwstr>1028-11.8.2.11660</vt:lpwstr>
  </property>
</Properties>
</file>