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on\Documents\GitHub\1141_IntroToCS_114306062\HW3_Excel1\"/>
    </mc:Choice>
  </mc:AlternateContent>
  <xr:revisionPtr revIDLastSave="0" documentId="13_ncr:1_{690557CF-F783-44B1-95EF-B151F45C5F41}" xr6:coauthVersionLast="47" xr6:coauthVersionMax="47" xr10:uidLastSave="{00000000-0000-0000-0000-000000000000}"/>
  <bookViews>
    <workbookView xWindow="2280" yWindow="460" windowWidth="15640" windowHeight="11540" xr2:uid="{60C2E2F6-AD98-4042-9BF5-DA3DB7B4AD4C}"/>
  </bookViews>
  <sheets>
    <sheet name="工作表1" sheetId="1" r:id="rId1"/>
  </sheets>
  <definedNames>
    <definedName name="_xlnm._FilterDatabase" localSheetId="0" hidden="1">工作表1!$A$1:$L$16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H17" i="1" l="1"/>
  <c r="J8" i="1"/>
  <c r="J15" i="1"/>
  <c r="J17" i="1" s="1"/>
  <c r="K12" i="1" a="1"/>
  <c r="K12" i="1"/>
  <c r="K11" i="1" a="1"/>
  <c r="K11" i="1" s="1"/>
  <c r="K10" i="1" a="1"/>
  <c r="K10" i="1"/>
  <c r="K9" i="1" a="1"/>
  <c r="K9" i="1" s="1"/>
  <c r="K8" i="1" a="1"/>
  <c r="K8" i="1" s="1"/>
  <c r="K7" i="1" a="1"/>
  <c r="K7" i="1"/>
  <c r="K6" i="1" a="1"/>
  <c r="K6" i="1" s="1"/>
  <c r="K5" i="1" a="1"/>
  <c r="K5" i="1" s="1"/>
  <c r="K4" i="1" a="1"/>
  <c r="K4" i="1" s="1"/>
  <c r="K14" i="1" a="1"/>
  <c r="K14" i="1"/>
  <c r="K13" i="1" a="1"/>
  <c r="K13" i="1" s="1"/>
  <c r="K3" i="1" a="1"/>
  <c r="K3" i="1"/>
  <c r="K2" i="1" a="1"/>
  <c r="K2" i="1" s="1"/>
  <c r="M18" i="1"/>
  <c r="M17" i="1"/>
  <c r="D17" i="1"/>
  <c r="C17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J14" i="1"/>
  <c r="J13" i="1"/>
  <c r="J12" i="1"/>
  <c r="J11" i="1"/>
  <c r="J10" i="1"/>
  <c r="J7" i="1"/>
  <c r="J9" i="1"/>
  <c r="J5" i="1"/>
  <c r="J4" i="1"/>
  <c r="J3" i="1"/>
  <c r="J2" i="1"/>
  <c r="J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K15" i="1" l="1" a="1"/>
  <c r="K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<sst xmlns="http://schemas.openxmlformats.org/spreadsheetml/2006/main" count="34" uniqueCount="34">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</sst>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  <font>
      <u/>
      <sz val="12"/>
      <color theme="1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5" fillId="0" borderId="0" xfId="1">
      <alignment vertical="center"/>
    </xf>
  </cellXfs>
  <cellStyles count="2">
    <cellStyle name="一般" xfId="0" builtinId="0"/>
    <cellStyle name="超連結" xfId="1" builtinId="8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3.0057961504811898E-2"/>
          <c:w val="0.89019685039370078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C2-42E5-8768-D0BA4A86FC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57736031"/>
        <c:axId val="1757748031"/>
      </c:barChart>
      <c:catAx>
        <c:axId val="17577360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7748031"/>
        <c:crosses val="autoZero"/>
        <c:auto val="0"/>
        <c:lblAlgn val="ctr"/>
        <c:lblOffset val="100"/>
        <c:noMultiLvlLbl val="0"/>
      </c:catAx>
      <c:valAx>
        <c:axId val="17577480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7736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363D-4EA8-852D-449C04B2CB71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363D-4EA8-852D-449C04B2CB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工作表1!$L$17:$L$18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工作表1!$M$17:$M$18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A0-4496-94A2-21E817DD452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92075</xdr:colOff>
      <xdr:row>24</xdr:row>
      <xdr:rowOff>12700</xdr:rowOff>
    </xdr:from>
    <xdr:to>
      <xdr:col>10</xdr:col>
      <xdr:colOff>1628775</xdr:colOff>
      <xdr:row>36</xdr:row>
      <xdr:rowOff>165100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36F53A5-1C59-F279-E42E-E37DC6691C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1685925</xdr:colOff>
      <xdr:row>18</xdr:row>
      <xdr:rowOff>6350</xdr:rowOff>
    </xdr:from>
    <xdr:to>
      <xdr:col>16</xdr:col>
      <xdr:colOff>523875</xdr:colOff>
      <xdr:row>30</xdr:row>
      <xdr:rowOff>158750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A3BF7D52-1430-75CE-FC0B-FF86F881CF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6"/>
  <sheetViews>
    <sheetView tabSelected="1" topLeftCell="C1" workbookViewId="0">
      <selection activeCell="H18" sqref="H18"/>
    </sheetView>
  </sheetViews>
  <sheetFormatPr defaultRowHeight="17"/>
  <cols>
    <col min="3" max="4" width="13" bestFit="1" customWidth="1"/>
    <col min="8" max="8" width="18.6328125" bestFit="1" customWidth="1"/>
    <col min="10" max="10" width="16.08984375" bestFit="1" customWidth="1"/>
    <col min="11" max="11" width="24.1796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 t="shared" ref="H2:H15" si="0">AVERAGE(C2:G2)</f>
        <v>94.4</v>
      </c>
      <c r="I2" s="1">
        <v>89</v>
      </c>
      <c r="J2">
        <f t="shared" ref="J2:J15" si="1">SUM(C2:G2)*10% + I2*50%</f>
        <v>91.7</v>
      </c>
      <c r="K2" t="str" cm="1">
        <f t="array" ref="K2">_xlfn.IFS(J2&gt;=90,"A", J2&gt;=80,"B", J2&gt;=70,"C", J2&gt;=60,"D", J2&lt;60,"F")</f>
        <v>A</v>
      </c>
      <c r="L2" t="str">
        <f t="shared" ref="L2:L15" si="2">IF(I2&gt;=60,"Pass","Fail")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si="0"/>
        <v>86</v>
      </c>
      <c r="I3" s="1">
        <v>94</v>
      </c>
      <c r="J3">
        <f t="shared" si="1"/>
        <v>90</v>
      </c>
      <c r="K3" t="str" cm="1">
        <f t="array" ref="K3">_xlfn.IFS(J3&gt;=90,"A", J3&gt;=80,"B", J3&gt;=70,"C", J3&gt;=60,"D", J3&lt;60,"F")</f>
        <v>A</v>
      </c>
      <c r="L3" t="str">
        <f t="shared" si="2"/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 J4&gt;=80,"B", J4&gt;=70,"C", J4&gt;=60,"D", J4&lt;60,"F")</f>
        <v>B</v>
      </c>
      <c r="L4" t="str">
        <f t="shared" si="2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t="str" cm="1">
        <f t="array" ref="K5">_xlfn.IFS(J5&gt;=90,"A", J5&gt;=80,"B", J5&gt;=70,"C", J5&gt;=60,"D", J5&lt;60,"F")</f>
        <v>B</v>
      </c>
      <c r="L5" t="str">
        <f t="shared" si="2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 J6&gt;=80,"B", J6&gt;=70,"C", J6&gt;=60,"D", J6&lt;60,"F")</f>
        <v>B</v>
      </c>
      <c r="L6" t="str">
        <f t="shared" si="2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t="str" cm="1">
        <f t="array" ref="K7">_xlfn.IFS(J7&gt;=90,"A", J7&gt;=80,"B", J7&gt;=70,"C", J7&gt;=60,"D", J7&lt;60,"F")</f>
        <v>B</v>
      </c>
      <c r="L7" t="str">
        <f t="shared" si="2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 J8&gt;=80,"B", J8&gt;=70,"C", J8&gt;=60,"D", J8&lt;60,"F")</f>
        <v>C</v>
      </c>
      <c r="L8" t="str">
        <f t="shared" si="2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 J9&gt;=80,"B", J9&gt;=70,"C", J9&gt;=60,"D", J9&lt;60,"F")</f>
        <v>C</v>
      </c>
      <c r="L9" t="str">
        <f t="shared" si="2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 J10&gt;=80,"B", J10&gt;=70,"C", J10&gt;=60,"D", J10&lt;60,"F")</f>
        <v>C</v>
      </c>
      <c r="L10" t="str">
        <f t="shared" si="2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_xlfn.IFS(J11&gt;=90,"A", J11&gt;=80,"B", J11&gt;=70,"C", J11&gt;=60,"D", J11&lt;60,"F")</f>
        <v>C</v>
      </c>
      <c r="L11" t="str">
        <f t="shared" si="2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 J12&gt;=80,"B", J12&gt;=70,"C", J12&gt;=60,"D", J12&lt;60,"F")</f>
        <v>B</v>
      </c>
      <c r="L12" t="str">
        <f t="shared" si="2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 J13&gt;=80,"B",J13&gt;=70,"C", J13&gt;=60,"D", J13&lt;60,"F")</f>
        <v>F</v>
      </c>
      <c r="L13" t="str">
        <f t="shared" si="2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 J14&gt;=80,"B", J14&gt;=70,"C", J14&gt;=60,"D", J14&lt;60,"F")</f>
        <v>D</v>
      </c>
      <c r="L14" t="str">
        <f t="shared" si="2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 J15&gt;=80,"B", J15&gt;=70,"C", J15&gt;=60,"D", J15&lt;60,"F")</f>
        <v>F</v>
      </c>
      <c r="L15" t="str">
        <f t="shared" si="2"/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3">
      <c r="C17">
        <f>MAX(C2:C15)</f>
        <v>98</v>
      </c>
      <c r="D17">
        <f>LARGE(D2:D15,2)</f>
        <v>92</v>
      </c>
      <c r="H17" s="1">
        <f>COUNTIF(H2:H15,"&lt;=80")</f>
        <v>8</v>
      </c>
      <c r="J17">
        <f>AVERAGE(J2:J15)</f>
        <v>76.871428571428581</v>
      </c>
      <c r="L17" t="s">
        <v>32</v>
      </c>
      <c r="M17">
        <f>COUNTIF(L2:L15,"Pass")</f>
        <v>12</v>
      </c>
    </row>
    <row r="18" spans="3:13">
      <c r="L18" t="s">
        <v>33</v>
      </c>
      <c r="M18">
        <f>COUNTIF(L2:L15,"Fail")</f>
        <v>2</v>
      </c>
    </row>
    <row r="24" spans="3:13">
      <c r="J24" s="4" t="s">
        <v>30</v>
      </c>
    </row>
    <row r="26" spans="3:13">
      <c r="J26" s="5"/>
    </row>
  </sheetData>
  <phoneticPr fontId="2" type="noConversion"/>
  <conditionalFormatting sqref="L2:L15 L17">
    <cfRule type="cellIs" dxfId="2" priority="3" operator="equal">
      <formula>"Pass"</formula>
    </cfRule>
  </conditionalFormatting>
  <conditionalFormatting sqref="L3:L15">
    <cfRule type="cellIs" dxfId="1" priority="2" operator="equal">
      <formula>"Fail"</formula>
    </cfRule>
  </conditionalFormatting>
  <conditionalFormatting sqref="L17:L18">
    <cfRule type="cellIs" dxfId="0" priority="1" operator="equal">
      <formula>"Fail"</formula>
    </cfRule>
  </conditionalFormatting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5D7DBF71-997A-462B-AD26-E5A22734490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工作表1!J2:J15</xm:f>
              <xm:sqref>J25</xm:sqref>
            </x14:sparkline>
            <x14:sparkline>
              <xm:f>工作表1!J3:J16</xm:f>
              <xm:sqref>J26</xm:sqref>
            </x14:sparkline>
            <x14:sparkline>
              <xm:f>工作表1!J4:J17</xm:f>
              <xm:sqref>J27</xm:sqref>
            </x14:sparkline>
            <x14:sparkline>
              <xm:f>工作表1!J6:J19</xm:f>
              <xm:sqref>J29</xm:sqref>
            </x14:sparkline>
            <x14:sparkline>
              <xm:f>工作表1!J7:J20</xm:f>
              <xm:sqref>J30</xm:sqref>
            </x14:sparkline>
            <x14:sparkline>
              <xm:f>工作表1!J8:J21</xm:f>
              <xm:sqref>J31</xm:sqref>
            </x14:sparkline>
            <x14:sparkline>
              <xm:f>工作表1!J9:J22</xm:f>
              <xm:sqref>J32</xm:sqref>
            </x14:sparkline>
            <x14:sparkline>
              <xm:f>工作表1!J10:J23</xm:f>
              <xm:sqref>J33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Allison</cp:lastModifiedBy>
  <dcterms:created xsi:type="dcterms:W3CDTF">2023-10-19T05:27:10Z</dcterms:created>
  <dcterms:modified xsi:type="dcterms:W3CDTF">2025-10-08T14:49:28Z</dcterms:modified>
</cp:coreProperties>
</file>