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35" windowHeight="10067"/>
  </bookViews>
  <sheets>
    <sheet name="工作表1" sheetId="1" r:id="rId1"/>
  </sheets>
  <calcPr calcId="144525"/>
</workbook>
</file>

<file path=xl/sharedStrings.xml><?xml version="1.0" encoding="utf-8"?>
<sst xmlns="http://schemas.openxmlformats.org/spreadsheetml/2006/main" count="36">
  <si>
    <t>number</t>
  </si>
  <si>
    <t>name</t>
  </si>
  <si>
    <t>Exam1</t>
  </si>
  <si>
    <t>Exam2</t>
  </si>
  <si>
    <t>Exam3</t>
  </si>
  <si>
    <t>Exam4</t>
  </si>
  <si>
    <t>Exam5</t>
  </si>
  <si>
    <t>Q1: Exam_Average</t>
  </si>
  <si>
    <t>Midterm</t>
  </si>
  <si>
    <t>Q2: overall score</t>
  </si>
  <si>
    <t>Q3</t>
  </si>
  <si>
    <t>Q4</t>
  </si>
  <si>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</si>
  <si>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</si>
  <si>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</si>
  <si>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</si>
  <si>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</si>
  <si>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</si>
  <si>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</si>
  <si>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</si>
  <si>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</si>
  <si>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</si>
  <si>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</si>
  <si>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</si>
  <si>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</si>
  <si>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</si>
  <si>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r>
      <rPr>
        <sz val="12"/>
        <color theme="1"/>
        <rFont val="新細明體"/>
        <charset val="136"/>
      </rPr>
      <t xml:space="preserve">Q6 answer </t>
    </r>
    <r>
      <rPr>
        <sz val="12"/>
        <color theme="1"/>
        <rFont val="Wingdings"/>
        <charset val="2"/>
      </rPr>
      <t>ò</t>
    </r>
  </si>
  <si>
    <r>
      <rPr>
        <sz val="12"/>
        <color theme="1"/>
        <rFont val="新細明體"/>
        <charset val="136"/>
      </rPr>
      <t xml:space="preserve">Q7 answer </t>
    </r>
    <r>
      <rPr>
        <sz val="12"/>
        <color theme="1"/>
        <rFont val="Wingdings"/>
        <charset val="2"/>
      </rPr>
      <t>ò</t>
    </r>
  </si>
  <si>
    <r>
      <rPr>
        <sz val="12"/>
        <color theme="1"/>
        <rFont val="新細明體"/>
        <charset val="136"/>
      </rPr>
      <t xml:space="preserve">Q8 answer </t>
    </r>
    <r>
      <rPr>
        <sz val="12"/>
        <color theme="1"/>
        <rFont val="Wingdings"/>
        <charset val="2"/>
      </rPr>
      <t>ò</t>
    </r>
  </si>
  <si>
    <r>
      <rPr>
        <sz val="12"/>
        <color theme="1"/>
        <rFont val="新細明體"/>
        <charset val="136"/>
      </rPr>
      <t xml:space="preserve">Q5 answer </t>
    </r>
    <r>
      <rPr>
        <sz val="12"/>
        <color theme="1"/>
        <rFont val="Wingdings"/>
        <charset val="2"/>
      </rPr>
      <t>ò</t>
    </r>
  </si>
  <si>
    <r>
      <rPr>
        <sz val="12"/>
        <color theme="1"/>
        <rFont val="新細明體"/>
        <charset val="136"/>
      </rPr>
      <t xml:space="preserve">Q10 answer </t>
    </r>
    <r>
      <rPr>
        <sz val="12"/>
        <color theme="1"/>
        <rFont val="Wingdings"/>
        <charset val="2"/>
      </rPr>
      <t>ò</t>
    </r>
  </si>
  <si>
    <t>status</t>
  </si>
  <si>
    <t>count</t>
  </si>
  <si>
    <t>pass</t>
  </si>
  <si>
    <t>fail</t>
  </si>
  <si>
    <r>
      <rPr>
        <sz val="12"/>
        <color theme="1"/>
        <rFont val="新細明體"/>
        <charset val="136"/>
      </rPr>
      <t xml:space="preserve">Q9 answer </t>
    </r>
    <r>
      <rPr>
        <sz val="12"/>
        <color theme="1"/>
        <rFont val="Wingdings"/>
        <charset val="2"/>
      </rPr>
      <t>ò</t>
    </r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</si>
</sst>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1" formatCode="_-* #,##0_-;\-* #,##0_-;_-* &quot;-&quot;_-;_-@_-"/>
  </numFmts>
  <fonts count="25">
    <font>
      <sz val="12"/>
      <color theme="1"/>
      <name val="新細明體"/>
      <charset val="136"/>
      <scheme val="minor"/>
    </font>
    <font>
      <sz val="12"/>
      <color theme="1"/>
      <name val="PMingLiu"/>
      <charset val="136"/>
    </font>
    <font>
      <sz val="12"/>
      <color rgb="FF000000"/>
      <name val="PMingLiu"/>
      <charset val="136"/>
    </font>
    <font>
      <sz val="11"/>
      <color theme="1"/>
      <name val="新細明體"/>
      <charset val="0"/>
      <scheme val="minor"/>
    </font>
    <font>
      <sz val="11"/>
      <color rgb="FF006100"/>
      <name val="新細明體"/>
      <charset val="0"/>
      <scheme val="minor"/>
    </font>
    <font>
      <b/>
      <sz val="11"/>
      <color theme="3"/>
      <name val="新細明體"/>
      <charset val="134"/>
      <scheme val="minor"/>
    </font>
    <font>
      <sz val="11"/>
      <color theme="0"/>
      <name val="新細明體"/>
      <charset val="0"/>
      <scheme val="minor"/>
    </font>
    <font>
      <i/>
      <sz val="11"/>
      <color rgb="FF7F7F7F"/>
      <name val="新細明體"/>
      <charset val="0"/>
      <scheme val="minor"/>
    </font>
    <font>
      <sz val="12"/>
      <color theme="1"/>
      <name val="新細明體"/>
      <charset val="134"/>
      <scheme val="minor"/>
    </font>
    <font>
      <u/>
      <sz val="11"/>
      <color rgb="FF800080"/>
      <name val="新細明體"/>
      <charset val="0"/>
      <scheme val="minor"/>
    </font>
    <font>
      <b/>
      <sz val="11"/>
      <color rgb="FF3F3F3F"/>
      <name val="新細明體"/>
      <charset val="0"/>
      <scheme val="minor"/>
    </font>
    <font>
      <b/>
      <sz val="15"/>
      <color theme="3"/>
      <name val="新細明體"/>
      <charset val="134"/>
      <scheme val="minor"/>
    </font>
    <font>
      <sz val="11"/>
      <color rgb="FF3F3F76"/>
      <name val="新細明體"/>
      <charset val="0"/>
      <scheme val="minor"/>
    </font>
    <font>
      <b/>
      <sz val="18"/>
      <color theme="3"/>
      <name val="新細明體"/>
      <charset val="134"/>
      <scheme val="minor"/>
    </font>
    <font>
      <u/>
      <sz val="11"/>
      <color rgb="FF0000FF"/>
      <name val="新細明體"/>
      <charset val="0"/>
      <scheme val="minor"/>
    </font>
    <font>
      <b/>
      <sz val="11"/>
      <color theme="1"/>
      <name val="新細明體"/>
      <charset val="0"/>
      <scheme val="minor"/>
    </font>
    <font>
      <sz val="11"/>
      <color rgb="FFFA7D00"/>
      <name val="新細明體"/>
      <charset val="0"/>
      <scheme val="minor"/>
    </font>
    <font>
      <b/>
      <sz val="13"/>
      <color theme="3"/>
      <name val="新細明體"/>
      <charset val="134"/>
      <scheme val="minor"/>
    </font>
    <font>
      <sz val="11"/>
      <color rgb="FFFF0000"/>
      <name val="新細明體"/>
      <charset val="0"/>
      <scheme val="minor"/>
    </font>
    <font>
      <sz val="11"/>
      <color rgb="FF9C6500"/>
      <name val="新細明體"/>
      <charset val="0"/>
      <scheme val="minor"/>
    </font>
    <font>
      <sz val="11"/>
      <color rgb="FF9C0006"/>
      <name val="新細明體"/>
      <charset val="0"/>
      <scheme val="minor"/>
    </font>
    <font>
      <b/>
      <sz val="11"/>
      <color rgb="FFFFFFFF"/>
      <name val="新細明體"/>
      <charset val="0"/>
      <scheme val="minor"/>
    </font>
    <font>
      <b/>
      <sz val="11"/>
      <color rgb="FFFA7D00"/>
      <name val="新細明體"/>
      <charset val="0"/>
      <scheme val="minor"/>
    </font>
    <font>
      <sz val="12"/>
      <color theme="1"/>
      <name val="新細明體"/>
      <charset val="136"/>
    </font>
    <font>
      <sz val="12"/>
      <color theme="1"/>
      <name val="Wingdings"/>
      <charset val="2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8" fillId="11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0" fontId="10" fillId="9" borderId="1" applyNumberFormat="0" applyAlignment="0" applyProtection="0">
      <alignment vertical="center"/>
    </xf>
    <xf numFmtId="0" fontId="22" fillId="9" borderId="4" applyNumberFormat="0" applyAlignment="0" applyProtection="0">
      <alignment vertical="center"/>
    </xf>
    <xf numFmtId="0" fontId="21" fillId="32" borderId="8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>
      <alignment vertical="center"/>
    </xf>
  </cellXfs>
  <cellStyles count="49">
    <cellStyle name="一般" xfId="0" builtinId="0"/>
    <cellStyle name="超連結" xfId="1" builtinId="8"/>
    <cellStyle name="20% - 輔色2" xfId="2" builtinId="34"/>
    <cellStyle name="千分位[0]" xfId="3" builtinId="6"/>
    <cellStyle name="千分位" xfId="4" builtinId="3"/>
    <cellStyle name="20% - 輔色1" xfId="5" builtinId="30"/>
    <cellStyle name="貨幣" xfId="6" builtinId="4"/>
    <cellStyle name="備註" xfId="7" builtinId="10"/>
    <cellStyle name="已瀏覽過的超連結" xfId="8" builtinId="9"/>
    <cellStyle name="百分比" xfId="9" builtinId="5"/>
    <cellStyle name="20% - 輔色5" xfId="10" builtinId="46"/>
    <cellStyle name="40% - 輔色3" xfId="11" builtinId="39"/>
    <cellStyle name="60% - 輔色1" xfId="12" builtinId="32"/>
    <cellStyle name="貨幣[0]" xfId="13" builtinId="7"/>
    <cellStyle name="警告文字" xfId="14" builtinId="11"/>
    <cellStyle name="標題" xfId="15" builtinId="15"/>
    <cellStyle name="說明文字" xfId="16" builtinId="53"/>
    <cellStyle name="40% - 輔色6" xfId="17" builtinId="51"/>
    <cellStyle name="60% - 輔色4" xfId="18" builtinId="44"/>
    <cellStyle name="標題 1" xfId="19" builtinId="16"/>
    <cellStyle name="60% - 輔色5" xfId="20" builtinId="48"/>
    <cellStyle name="標題 2" xfId="21" builtinId="17"/>
    <cellStyle name="60% - 輔色6" xfId="22" builtinId="52"/>
    <cellStyle name="標題 3" xfId="23" builtinId="18"/>
    <cellStyle name="標題 4" xfId="24" builtinId="19"/>
    <cellStyle name="好" xfId="25" builtinId="26"/>
    <cellStyle name="輸入" xfId="26" builtinId="20"/>
    <cellStyle name="輸出" xfId="27" builtinId="21"/>
    <cellStyle name="計算方式" xfId="28" builtinId="22"/>
    <cellStyle name="檢查儲存格" xfId="29" builtinId="23"/>
    <cellStyle name="連結的儲存格" xfId="30" builtinId="24"/>
    <cellStyle name="加總" xfId="31" builtinId="25"/>
    <cellStyle name="壞" xfId="32" builtinId="27"/>
    <cellStyle name="中性" xfId="33" builtinId="28"/>
    <cellStyle name="輔色1" xfId="34" builtinId="29"/>
    <cellStyle name="20% - 輔色3" xfId="35" builtinId="38"/>
    <cellStyle name="40% - 輔色1" xfId="36" builtinId="31"/>
    <cellStyle name="輔色2" xfId="37" builtinId="33"/>
    <cellStyle name="20% - 輔色4" xfId="38" builtinId="42"/>
    <cellStyle name="40% - 輔色2" xfId="39" builtinId="35"/>
    <cellStyle name="20% - 輔色6" xfId="40" builtinId="50"/>
    <cellStyle name="40% - 輔色4" xfId="41" builtinId="43"/>
    <cellStyle name="60% - 輔色2" xfId="42" builtinId="36"/>
    <cellStyle name="輔色3" xfId="43" builtinId="37"/>
    <cellStyle name="40% - 輔色5" xfId="44" builtinId="47"/>
    <cellStyle name="60% - 輔色3" xfId="45" builtinId="40"/>
    <cellStyle name="輔色4" xfId="46" builtinId="41"/>
    <cellStyle name="輔色5" xfId="47" builtinId="45"/>
    <cellStyle name="輔色6" xfId="48" builtinId="49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TW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students' overall scores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86920384951881"/>
          <c:y val="0.171712962962963"/>
          <c:w val="0.890196850393701"/>
          <c:h val="0.6450054680664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工作表1!$J$1</c:f>
              <c:strCache>
                <c:ptCount val="1"/>
                <c:pt idx="0">
                  <c:v>Q2: overall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工作表1!$B$2:$B$15</c:f>
              <c:strCache>
                <c:ptCount val="14"/>
                <c:pt idx="0">
                  <c:v>何大美</c:v>
                </c:pt>
                <c:pt idx="1">
                  <c:v>陳慢慢</c:v>
                </c:pt>
                <c:pt idx="2">
                  <c:v>黃阿坤</c:v>
                </c:pt>
                <c:pt idx="3">
                  <c:v>李大仁</c:v>
                </c:pt>
                <c:pt idx="4">
                  <c:v>陳小奇</c:v>
                </c:pt>
                <c:pt idx="5">
                  <c:v>羅小花</c:v>
                </c:pt>
                <c:pt idx="6">
                  <c:v>李小君</c:v>
                </c:pt>
                <c:pt idx="7">
                  <c:v>李大輝</c:v>
                </c:pt>
                <c:pt idx="8">
                  <c:v>白阿國</c:v>
                </c:pt>
                <c:pt idx="9">
                  <c:v>王小明</c:v>
                </c:pt>
                <c:pt idx="10">
                  <c:v>李大月</c:v>
                </c:pt>
                <c:pt idx="11">
                  <c:v>林大義</c:v>
                </c:pt>
                <c:pt idx="12">
                  <c:v>宋小倫</c:v>
                </c:pt>
                <c:pt idx="13">
                  <c:v>許亮亮</c:v>
                </c:pt>
              </c:strCache>
            </c:strRef>
          </c:cat>
          <c:val>
            <c:numRef>
              <c:f>工作表1!$J$2:$J$15</c:f>
              <c:numCache>
                <c:formatCode>General</c:formatCode>
                <c:ptCount val="14"/>
                <c:pt idx="0" c:formatCode="General">
                  <c:v>91.7</c:v>
                </c:pt>
                <c:pt idx="1" c:formatCode="General">
                  <c:v>90</c:v>
                </c:pt>
                <c:pt idx="2" c:formatCode="General">
                  <c:v>81.2</c:v>
                </c:pt>
                <c:pt idx="3" c:formatCode="General">
                  <c:v>80.8</c:v>
                </c:pt>
                <c:pt idx="4" c:formatCode="General">
                  <c:v>84.7</c:v>
                </c:pt>
                <c:pt idx="5" c:formatCode="General">
                  <c:v>80.8</c:v>
                </c:pt>
                <c:pt idx="6" c:formatCode="General">
                  <c:v>77.9</c:v>
                </c:pt>
                <c:pt idx="7" c:formatCode="General">
                  <c:v>74.2</c:v>
                </c:pt>
                <c:pt idx="8" c:formatCode="General">
                  <c:v>75.2</c:v>
                </c:pt>
                <c:pt idx="9" c:formatCode="General">
                  <c:v>77.6</c:v>
                </c:pt>
                <c:pt idx="10" c:formatCode="General">
                  <c:v>80.6</c:v>
                </c:pt>
                <c:pt idx="11" c:formatCode="General">
                  <c:v>59</c:v>
                </c:pt>
                <c:pt idx="12" c:formatCode="General">
                  <c:v>66.9</c:v>
                </c:pt>
                <c:pt idx="13" c:formatCode="General">
                  <c:v>55.6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1581088"/>
        <c:axId val="1821583968"/>
      </c:barChart>
      <c:catAx>
        <c:axId val="182158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21583968"/>
        <c:crosses val="autoZero"/>
        <c:auto val="1"/>
        <c:lblAlgn val="ctr"/>
        <c:lblOffset val="100"/>
        <c:noMultiLvlLbl val="0"/>
      </c:catAx>
      <c:valAx>
        <c:axId val="18215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2158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TW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TW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pass rate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TW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工作表1!$L$18:$L$19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工作表1!$M$18:$M$19</c:f>
              <c:numCache>
                <c:formatCode>General</c:formatCode>
                <c:ptCount val="2"/>
                <c:pt idx="0" c:formatCode="General">
                  <c:v>12</c:v>
                </c:pt>
                <c:pt idx="1" c:formatCode="General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TW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214312</xdr:colOff>
      <xdr:row>24</xdr:row>
      <xdr:rowOff>104775</xdr:rowOff>
    </xdr:from>
    <xdr:to>
      <xdr:col>10</xdr:col>
      <xdr:colOff>1452562</xdr:colOff>
      <xdr:row>37</xdr:row>
      <xdr:rowOff>123825</xdr:rowOff>
    </xdr:to>
    <xdr:graphicFrame>
      <xdr:nvGraphicFramePr>
        <xdr:cNvPr id="6" name="圖表 5"/>
        <xdr:cNvGraphicFramePr/>
      </xdr:nvGraphicFramePr>
      <xdr:xfrm>
        <a:off x="5083175" y="5042535"/>
        <a:ext cx="4239260" cy="2693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96520</xdr:colOff>
      <xdr:row>22</xdr:row>
      <xdr:rowOff>15240</xdr:rowOff>
    </xdr:from>
    <xdr:to>
      <xdr:col>18</xdr:col>
      <xdr:colOff>50165</xdr:colOff>
      <xdr:row>37</xdr:row>
      <xdr:rowOff>106045</xdr:rowOff>
    </xdr:to>
    <xdr:graphicFrame>
      <xdr:nvGraphicFramePr>
        <xdr:cNvPr id="2" name="圖表 1"/>
        <xdr:cNvGraphicFramePr/>
      </xdr:nvGraphicFramePr>
      <xdr:xfrm>
        <a:off x="9629775" y="4541520"/>
        <a:ext cx="5234305" cy="3176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4"/>
  <sheetViews>
    <sheetView tabSelected="1" topLeftCell="F11" workbookViewId="0">
      <selection activeCell="O14" sqref="O14"/>
    </sheetView>
  </sheetViews>
  <sheetFormatPr defaultColWidth="9" defaultRowHeight="16.2"/>
  <cols>
    <col min="3" max="4" width="13" customWidth="1"/>
    <col min="8" max="8" width="18.6296296296296" customWidth="1"/>
    <col min="10" max="10" width="16.1296296296296" customWidth="1"/>
    <col min="11" max="11" width="24.25" customWidth="1"/>
    <col min="12" max="12" width="23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</row>
    <row r="2" spans="1:12">
      <c r="A2" s="1">
        <v>4</v>
      </c>
      <c r="B2" s="1" t="s">
        <v>12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>AVERAGE(C2:G2)</f>
        <v>94.4</v>
      </c>
      <c r="I2" s="1">
        <v>89</v>
      </c>
      <c r="J2">
        <f>C2*0.1+D2*0.1+E2*0.1+F2*0.1+G2*0.1+I2*0.5</f>
        <v>91.7</v>
      </c>
      <c r="K2" t="str">
        <f>_xlfn.IFS(J2&gt;=90,"A",J2&gt;=80,"B",J2&gt;=70,"C",J2&gt;=60,"D",J2&lt;60,"F")</f>
        <v>A</v>
      </c>
      <c r="L2" t="str">
        <f>IF(J2&gt;60,"pass","fail")</f>
        <v>pass</v>
      </c>
    </row>
    <row r="3" spans="1:12">
      <c r="A3" s="1">
        <v>3</v>
      </c>
      <c r="B3" s="1" t="s">
        <v>13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 t="shared" ref="H3:H15" si="0">AVERAGE(C3:G3)</f>
        <v>86</v>
      </c>
      <c r="I3" s="1">
        <v>94</v>
      </c>
      <c r="J3">
        <f t="shared" ref="J3:J15" si="1">C3*0.1+D3*0.1+E3*0.1+F3*0.1+G3*0.1+I3*0.5</f>
        <v>90</v>
      </c>
      <c r="K3" t="str">
        <f>_xlfn.IFS(J3&gt;=90,"A",J3&gt;=80,"B",J3&gt;=70,"C",J3&gt;=60,"D",J3&lt;60,"F")</f>
        <v>A</v>
      </c>
      <c r="L3" t="str">
        <f t="shared" ref="L3:L15" si="2">IF(J3&gt;60,"pass","fail")</f>
        <v>pass</v>
      </c>
    </row>
    <row r="4" spans="1:12">
      <c r="A4" s="1">
        <v>10</v>
      </c>
      <c r="B4" s="1" t="s">
        <v>14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 t="shared" si="0"/>
        <v>82.4</v>
      </c>
      <c r="I4" s="1">
        <v>80</v>
      </c>
      <c r="J4">
        <f t="shared" si="1"/>
        <v>81.2</v>
      </c>
      <c r="K4" t="str">
        <f>_xlfn.IFS(J4&gt;=90,"A",J4&gt;=80,"B",J4&gt;=70,"C",J4&gt;=60,"D",J4&lt;60,"F")</f>
        <v>B</v>
      </c>
      <c r="L4" t="str">
        <f t="shared" si="2"/>
        <v>pass</v>
      </c>
    </row>
    <row r="5" spans="1:12">
      <c r="A5" s="1">
        <v>6</v>
      </c>
      <c r="B5" s="1" t="s">
        <v>15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 t="shared" si="0"/>
        <v>81.6</v>
      </c>
      <c r="I5" s="1">
        <v>80</v>
      </c>
      <c r="J5">
        <f t="shared" si="1"/>
        <v>80.8</v>
      </c>
      <c r="K5" t="str">
        <f>_xlfn.IFS(J5&gt;=90,"A",J5&gt;=80,"B",J5&gt;=70,"C",J5&gt;=60,"D",J5&lt;60,"F")</f>
        <v>B</v>
      </c>
      <c r="L5" t="str">
        <f t="shared" si="2"/>
        <v>pass</v>
      </c>
    </row>
    <row r="6" spans="1:12">
      <c r="A6" s="1">
        <v>2</v>
      </c>
      <c r="B6" s="1" t="s">
        <v>16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 t="shared" si="0"/>
        <v>81.4</v>
      </c>
      <c r="I6" s="1">
        <v>88</v>
      </c>
      <c r="J6">
        <f t="shared" si="1"/>
        <v>84.7</v>
      </c>
      <c r="K6" t="str">
        <f>_xlfn.IFS(J6&gt;=90,"A",J6&gt;=80,"B",J6&gt;=70,"C",J6&gt;=60,"D",J6&lt;60,"F")</f>
        <v>B</v>
      </c>
      <c r="L6" t="str">
        <f t="shared" si="2"/>
        <v>pass</v>
      </c>
    </row>
    <row r="7" spans="1:12">
      <c r="A7" s="1">
        <v>5</v>
      </c>
      <c r="B7" s="1" t="s">
        <v>17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 t="shared" si="0"/>
        <v>80.6</v>
      </c>
      <c r="I7" s="1">
        <v>81</v>
      </c>
      <c r="J7">
        <f t="shared" si="1"/>
        <v>80.8</v>
      </c>
      <c r="K7" t="str">
        <f>_xlfn.IFS(J7&gt;=90,"A",J7&gt;=80,"B",J7&gt;=70,"C",J7&gt;=60,"D",J7&lt;60,"F")</f>
        <v>B</v>
      </c>
      <c r="L7" t="str">
        <f t="shared" si="2"/>
        <v>pass</v>
      </c>
    </row>
    <row r="8" spans="1:12">
      <c r="A8" s="1">
        <v>7</v>
      </c>
      <c r="B8" s="1" t="s">
        <v>18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0"/>
        <v>78.8</v>
      </c>
      <c r="I8" s="1">
        <v>77</v>
      </c>
      <c r="J8">
        <f t="shared" si="1"/>
        <v>77.9</v>
      </c>
      <c r="K8" t="str">
        <f>_xlfn.IFS(J8&gt;=90,"A",J8&gt;=80,"B",J8&gt;=70,"C",J8&gt;=60,"D",J8&lt;60,"F")</f>
        <v>C</v>
      </c>
      <c r="L8" t="str">
        <f t="shared" si="2"/>
        <v>pass</v>
      </c>
    </row>
    <row r="9" spans="1:12">
      <c r="A9" s="1">
        <v>9</v>
      </c>
      <c r="B9" s="1" t="s">
        <v>19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 t="shared" si="0"/>
        <v>75.4</v>
      </c>
      <c r="I9" s="1">
        <v>73</v>
      </c>
      <c r="J9">
        <f t="shared" si="1"/>
        <v>74.2</v>
      </c>
      <c r="K9" t="str">
        <f>_xlfn.IFS(J9&gt;=90,"A",J9&gt;=80,"B",J9&gt;=70,"C",J9&gt;=60,"D",J9&lt;60,"F")</f>
        <v>C</v>
      </c>
      <c r="L9" t="str">
        <f t="shared" si="2"/>
        <v>pass</v>
      </c>
    </row>
    <row r="10" spans="1:12">
      <c r="A10" s="1">
        <v>13</v>
      </c>
      <c r="B10" s="1" t="s">
        <v>20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si="0"/>
        <v>73.4</v>
      </c>
      <c r="I10" s="1">
        <v>77</v>
      </c>
      <c r="J10">
        <f t="shared" si="1"/>
        <v>75.2</v>
      </c>
      <c r="K10" t="str">
        <f>_xlfn.IFS(J10&gt;=90,"A",J10&gt;=80,"B",J10&gt;=70,"C",J10&gt;=60,"D",J10&lt;60,"F")</f>
        <v>C</v>
      </c>
      <c r="L10" t="str">
        <f t="shared" si="2"/>
        <v>pass</v>
      </c>
    </row>
    <row r="11" spans="1:12">
      <c r="A11" s="1">
        <v>1</v>
      </c>
      <c r="B11" s="1" t="s">
        <v>21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0"/>
        <v>73.2</v>
      </c>
      <c r="I11" s="1">
        <v>82</v>
      </c>
      <c r="J11">
        <f t="shared" si="1"/>
        <v>77.6</v>
      </c>
      <c r="K11" t="str">
        <f>_xlfn.IFS(J11&gt;=90,"A",J11&gt;=80,"B",J11&gt;=70,"C",J11&gt;=60,"D",J11&lt;60,"F")</f>
        <v>C</v>
      </c>
      <c r="L11" t="str">
        <f t="shared" si="2"/>
        <v>pass</v>
      </c>
    </row>
    <row r="12" spans="1:12">
      <c r="A12" s="1">
        <v>8</v>
      </c>
      <c r="B12" s="1" t="s">
        <v>22</v>
      </c>
      <c r="C12" s="1">
        <v>72</v>
      </c>
      <c r="D12" s="1">
        <v>83</v>
      </c>
      <c r="E12" s="1">
        <v>62</v>
      </c>
      <c r="F12" s="3">
        <v>67</v>
      </c>
      <c r="G12" s="1">
        <v>82</v>
      </c>
      <c r="H12" s="1">
        <f t="shared" si="0"/>
        <v>73.2</v>
      </c>
      <c r="I12" s="1">
        <v>88</v>
      </c>
      <c r="J12">
        <f t="shared" si="1"/>
        <v>80.6</v>
      </c>
      <c r="K12" t="str">
        <f>_xlfn.IFS(J12&gt;=90,"A",J12&gt;=80,"B",J12&gt;=70,"C",J12&gt;=60,"D",J12&lt;60,"F")</f>
        <v>B</v>
      </c>
      <c r="L12" t="str">
        <f t="shared" si="2"/>
        <v>pass</v>
      </c>
    </row>
    <row r="13" spans="1:12">
      <c r="A13" s="1">
        <v>12</v>
      </c>
      <c r="B13" s="1" t="s">
        <v>23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0"/>
        <v>66</v>
      </c>
      <c r="I13" s="1">
        <v>52</v>
      </c>
      <c r="J13">
        <f t="shared" si="1"/>
        <v>59</v>
      </c>
      <c r="K13" t="str">
        <f>_xlfn.IFS(J13&gt;=90,"A",J13&gt;=80,"B",J13&gt;=70,"C",J13&gt;=60,"D",J13&lt;60,"F")</f>
        <v>F</v>
      </c>
      <c r="L13" t="str">
        <f t="shared" si="2"/>
        <v>fail</v>
      </c>
    </row>
    <row r="14" spans="1:12">
      <c r="A14" s="1">
        <v>11</v>
      </c>
      <c r="B14" s="1" t="s">
        <v>24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 t="shared" si="0"/>
        <v>64.8</v>
      </c>
      <c r="I14" s="1">
        <v>69</v>
      </c>
      <c r="J14">
        <f t="shared" si="1"/>
        <v>66.9</v>
      </c>
      <c r="K14" t="str">
        <f>_xlfn.IFS(J14&gt;=90,"A",J14&gt;=80,"B",J14&gt;=70,"C",J14&gt;=60,"D",J14&lt;60,"F")</f>
        <v>D</v>
      </c>
      <c r="L14" t="str">
        <f t="shared" si="2"/>
        <v>pass</v>
      </c>
    </row>
    <row r="15" spans="1:12">
      <c r="A15" s="1">
        <v>14</v>
      </c>
      <c r="B15" s="1" t="s">
        <v>25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 t="shared" si="0"/>
        <v>57.2</v>
      </c>
      <c r="I15" s="1">
        <v>54</v>
      </c>
      <c r="J15">
        <f t="shared" si="1"/>
        <v>55.6</v>
      </c>
      <c r="K15" t="str">
        <f>_xlfn.IFS(J15&gt;=90,"A",J15&gt;=80,"B",J15&gt;=70,"C",J15&gt;=60,"D",J15&lt;60,"F")</f>
        <v>F</v>
      </c>
      <c r="L15" t="str">
        <f t="shared" si="2"/>
        <v>fail</v>
      </c>
    </row>
    <row r="16" spans="3:12">
      <c r="C16" s="4" t="s">
        <v>26</v>
      </c>
      <c r="D16" s="4" t="s">
        <v>27</v>
      </c>
      <c r="H16" s="4" t="s">
        <v>28</v>
      </c>
      <c r="J16" s="4" t="s">
        <v>29</v>
      </c>
      <c r="L16" s="4" t="s">
        <v>30</v>
      </c>
    </row>
    <row r="17" spans="3:13">
      <c r="C17">
        <f>MAX(C2:C15)</f>
        <v>98</v>
      </c>
      <c r="D17">
        <f>LARGE(D2:D15,2)</f>
        <v>92</v>
      </c>
      <c r="H17" s="1">
        <f>COUNTIF(H2:H15,"&lt;80")</f>
        <v>8</v>
      </c>
      <c r="J17">
        <f>AVERAGE(J2:J15)</f>
        <v>76.8714285714286</v>
      </c>
      <c r="L17" t="s">
        <v>31</v>
      </c>
      <c r="M17" t="s">
        <v>32</v>
      </c>
    </row>
    <row r="18" spans="12:13">
      <c r="L18" t="s">
        <v>33</v>
      </c>
      <c r="M18">
        <f>COUNTIF(L2:L15,"pass")</f>
        <v>12</v>
      </c>
    </row>
    <row r="19" spans="12:13">
      <c r="L19" t="s">
        <v>34</v>
      </c>
      <c r="M19">
        <f>COUNTIF(L2:L15,"fail")</f>
        <v>2</v>
      </c>
    </row>
    <row r="24" spans="10:10">
      <c r="J24" s="4" t="s">
        <v>35</v>
      </c>
    </row>
  </sheetData>
  <conditionalFormatting sqref="L2:L15 L17">
    <cfRule type="cellIs" dxfId="0" priority="2" operator="equal">
      <formula>"pass"</formula>
    </cfRule>
  </conditionalFormatting>
  <conditionalFormatting sqref="L13:L15 L17">
    <cfRule type="cellIs" dxfId="1" priority="1" operator="equal">
      <formula>"fail"</formula>
    </cfRule>
  </conditionalFormatting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寬讚 張</cp:lastModifiedBy>
  <dcterms:created xsi:type="dcterms:W3CDTF">2023-10-19T05:27:00Z</dcterms:created>
  <dcterms:modified xsi:type="dcterms:W3CDTF">2025-10-08T15:39:24Z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1028-10.8.0.6003</vt:lpwstr>
  </property>
</Properties>
</file>