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91" windowHeight="10067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<sst xmlns="http://schemas.openxmlformats.org/spreadsheetml/2006/main" count="36">
  <si>
    <t>number</t>
  </si>
  <si>
    <t>name</t>
  </si>
  <si>
    <t>Exam1</t>
  </si>
  <si>
    <t>Exam2</t>
  </si>
  <si>
    <t>Exam3</t>
  </si>
  <si>
    <t>Exam4</t>
  </si>
  <si>
    <t>Exam5</t>
  </si>
  <si>
    <t>Q1: Exam_Average</t>
  </si>
  <si>
    <t>Midterm</t>
  </si>
  <si>
    <t>Q2: overall score</t>
  </si>
  <si>
    <t>Q3</t>
  </si>
  <si>
    <t>Q4</t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</si>
  <si>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</si>
  <si>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</si>
  <si>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</si>
  <si>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</si>
  <si>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</si>
  <si>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</si>
  <si>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</si>
  <si>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</si>
  <si>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</si>
  <si>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</si>
  <si>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</si>
  <si>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</si>
  <si>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</si>
  <si>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</si>
  <si>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r>
      <rPr>
        <sz val="12"/>
        <color theme="1"/>
        <rFont val="新細明體"/>
        <charset val="136"/>
      </rPr>
      <t xml:space="preserve">Q6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</si>
  <si>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新細明體"/>
        <charset val="136"/>
      </rPr>
      <t xml:space="preserve">Q7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</si>
  <si>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新細明體"/>
        <charset val="136"/>
      </rPr>
      <t xml:space="preserve">Q8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</si>
  <si>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新細明體"/>
        <charset val="136"/>
      </rPr>
      <t xml:space="preserve">Q5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</si>
  <si>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新細明體"/>
        <charset val="136"/>
      </rPr>
      <t xml:space="preserve">Q10 answer </t>
    </r>
    <r>
      <rPr>
        <sz val="12"/>
        <color theme="1"/>
        <rFont val="Wingdings"/>
        <charset val="2"/>
      </rPr>
      <t>ò</t>
    </r>
  </si>
  <si>
    <t>status</t>
  </si>
  <si>
    <t>count</t>
  </si>
  <si>
    <t>pass</t>
  </si>
  <si>
    <t>fail</t>
  </si>
  <si>
    <r>
      <rPr>
        <sz val="12"/>
        <color theme="1"/>
        <rFont val="新細明體"/>
        <charset val="136"/>
      </rPr>
      <t xml:space="preserve">Q9 answer </t>
    </r>
    <r>
      <rPr>
        <sz val="12"/>
        <color theme="1"/>
        <rFont val="Wingdings"/>
        <charset val="2"/>
      </rPr>
      <t>ò</t>
    </r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</si>
</sst>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42" formatCode="_-&quot;$&quot;* #,##0_-;\-&quot;$&quot;* #,##0_-;_-&quot;$&quot;* &quot;-&quot;_-;_-@_-"/>
  </numFmts>
  <fonts count="24">
    <font>
      <sz val="12"/>
      <color theme="1"/>
      <name val="新細明體"/>
      <charset val="136"/>
      <scheme val="minor"/>
    </font>
    <font>
      <sz val="12"/>
      <color theme="1"/>
      <name val="PMingLiu"/>
      <charset val="136"/>
    </font>
    <font>
      <sz val="12"/>
      <color rgb="FF000000"/>
      <name val="PMingLiu"/>
      <charset val="136"/>
    </font>
    <font>
      <sz val="11"/>
      <color theme="0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sz val="11"/>
      <color theme="1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sz val="12"/>
      <color theme="1"/>
      <name val="新細明體"/>
      <charset val="134"/>
      <scheme val="minor"/>
    </font>
    <font>
      <u/>
      <sz val="11"/>
      <color rgb="FF800080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sz val="11"/>
      <color rgb="FF9C6500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u/>
      <sz val="11"/>
      <color rgb="FF0000FF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FF0000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sz val="12"/>
      <color theme="1"/>
      <name val="Wingdings"/>
      <charset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8" fillId="11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22" fillId="23" borderId="1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>
      <alignment vertical="center"/>
    </xf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TW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students' overall scores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6920384951881"/>
          <c:y val="0.171712962962963"/>
          <c:w val="0.890196850393701"/>
          <c:h val="0.6450054680664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Q2: overall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 c:formatCode="General">
                  <c:v>91.7</c:v>
                </c:pt>
                <c:pt idx="1" c:formatCode="General">
                  <c:v>90</c:v>
                </c:pt>
                <c:pt idx="2" c:formatCode="General">
                  <c:v>81.2</c:v>
                </c:pt>
                <c:pt idx="3" c:formatCode="General">
                  <c:v>80.8</c:v>
                </c:pt>
                <c:pt idx="4" c:formatCode="General">
                  <c:v>84.7</c:v>
                </c:pt>
                <c:pt idx="5" c:formatCode="General">
                  <c:v>80.8</c:v>
                </c:pt>
                <c:pt idx="6" c:formatCode="General">
                  <c:v>77.9</c:v>
                </c:pt>
                <c:pt idx="7" c:formatCode="General">
                  <c:v>74.2</c:v>
                </c:pt>
                <c:pt idx="8" c:formatCode="General">
                  <c:v>75.2</c:v>
                </c:pt>
                <c:pt idx="9" c:formatCode="General">
                  <c:v>77.6</c:v>
                </c:pt>
                <c:pt idx="10" c:formatCode="General">
                  <c:v>80.6</c:v>
                </c:pt>
                <c:pt idx="11" c:formatCode="General">
                  <c:v>59</c:v>
                </c:pt>
                <c:pt idx="12" c:formatCode="General">
                  <c:v>66.9</c:v>
                </c:pt>
                <c:pt idx="13" c:formatCode="General">
                  <c:v>55.6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581088"/>
        <c:axId val="1821583968"/>
      </c:barChart>
      <c:catAx>
        <c:axId val="18215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1583968"/>
        <c:crosses val="autoZero"/>
        <c:auto val="1"/>
        <c:lblAlgn val="ctr"/>
        <c:lblOffset val="100"/>
        <c:noMultiLvlLbl val="0"/>
      </c:catAx>
      <c:valAx>
        <c:axId val="18215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158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TW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TW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br>
              <a:rPr lang="en-US" altLang="zh-TW" sz="1400" b="0" i="0" u="none" strike="noStrike" baseline="0"/>
            </a:br>
            <a:r>
              <a:rPr lang="en-US" altLang="zh-TW" sz="1400" b="0" i="0" u="none" strike="noStrike" baseline="0">
                <a:effectLst/>
              </a:rPr>
              <a:t>pass rate</a:t>
            </a:r>
            <a:endParaRPr lang="en-US" altLang="zh-TW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36596958174905"/>
                  <c:y val="-0.039106291581539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TW"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7582"/>
                        <a:gd name="adj2" fmla="val 10604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3320659062104"/>
                      <c:h val="0.138142385667138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157784114913392"/>
                  <c:y val="-0.109546073654985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TW"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31100"/>
                        <a:gd name="adj2" fmla="val 4269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6015310586177"/>
                      <c:h val="0.116730825313502"/>
                    </c:manualLayout>
                  </c15:layout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TW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工作表1!$L$18:$L$19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工作表1!$M$18:$M$19</c:f>
              <c:numCache>
                <c:formatCode>General</c:formatCode>
                <c:ptCount val="2"/>
                <c:pt idx="0" c:formatCode="General">
                  <c:v>12</c:v>
                </c:pt>
                <c:pt idx="1" c:formatCode="General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825240594926"/>
          <c:y val="0.829281860600758"/>
          <c:w val="0.495682852143482"/>
          <c:h val="0.142940361621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TW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214312</xdr:colOff>
      <xdr:row>24</xdr:row>
      <xdr:rowOff>104775</xdr:rowOff>
    </xdr:from>
    <xdr:to>
      <xdr:col>10</xdr:col>
      <xdr:colOff>1452562</xdr:colOff>
      <xdr:row>37</xdr:row>
      <xdr:rowOff>123825</xdr:rowOff>
    </xdr:to>
    <xdr:graphicFrame>
      <xdr:nvGraphicFramePr>
        <xdr:cNvPr id="6" name="圖表 5"/>
        <xdr:cNvGraphicFramePr/>
      </xdr:nvGraphicFramePr>
      <xdr:xfrm>
        <a:off x="5083175" y="5042535"/>
        <a:ext cx="4239260" cy="2693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1663065</xdr:colOff>
      <xdr:row>19</xdr:row>
      <xdr:rowOff>171450</xdr:rowOff>
    </xdr:from>
    <xdr:to>
      <xdr:col>15</xdr:col>
      <xdr:colOff>581025</xdr:colOff>
      <xdr:row>32</xdr:row>
      <xdr:rowOff>190500</xdr:rowOff>
    </xdr:to>
    <xdr:graphicFrame>
      <xdr:nvGraphicFramePr>
        <xdr:cNvPr id="10" name="圖表 9"/>
        <xdr:cNvGraphicFramePr/>
      </xdr:nvGraphicFramePr>
      <xdr:xfrm>
        <a:off x="9533255" y="4080510"/>
        <a:ext cx="4010025" cy="2693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4"/>
  <sheetViews>
    <sheetView tabSelected="1" topLeftCell="B6" workbookViewId="0">
      <selection activeCell="R16" sqref="R16"/>
    </sheetView>
  </sheetViews>
  <sheetFormatPr defaultColWidth="9" defaultRowHeight="16.2"/>
  <cols>
    <col min="3" max="4" width="13" customWidth="1"/>
    <col min="8" max="8" width="18.6296296296296" customWidth="1"/>
    <col min="10" max="10" width="16.1296296296296" customWidth="1"/>
    <col min="11" max="11" width="24.25" customWidth="1"/>
    <col min="12" max="12" width="2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spans="1:12">
      <c r="A2" s="1">
        <v>4</v>
      </c>
      <c r="B2" s="1" t="s">
        <v>12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C2*0.1+D2*0.1+E2*0.1+F2*0.1+G2*0.1+I2*0.5</f>
        <v>91.7</v>
      </c>
      <c r="K2" t="str">
        <f>_xlfn.IFS(J2&gt;=90,"A",J2&gt;=80,"B",J2&gt;=70,"C",J2&gt;=60,"D",J2&lt;60,"F")</f>
        <v>A</v>
      </c>
      <c r="L2" t="str">
        <f>IF(J2&gt;60,"pass","fail")</f>
        <v>pass</v>
      </c>
    </row>
    <row r="3" spans="1:12">
      <c r="A3" s="1">
        <v>3</v>
      </c>
      <c r="B3" s="1" t="s">
        <v>13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C3*0.1+D3*0.1+E3*0.1+F3*0.1+G3*0.1+I3*0.5</f>
        <v>90</v>
      </c>
      <c r="K3" t="str">
        <f>_xlfn.IFS(J3&gt;=90,"A",J3&gt;=80,"B",J3&gt;=70,"C",J3&gt;=60,"D",J3&lt;60,"F")</f>
        <v>A</v>
      </c>
      <c r="L3" t="str">
        <f t="shared" ref="L3:L15" si="2">IF(J3&gt;60,"pass","fail")</f>
        <v>pass</v>
      </c>
    </row>
    <row r="4" spans="1:12">
      <c r="A4" s="1">
        <v>10</v>
      </c>
      <c r="B4" s="1" t="s">
        <v>14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>_xlfn.IFS(J4&gt;=90,"A",J4&gt;=80,"B",J4&gt;=70,"C",J4&gt;=60,"D",J4&lt;60,"F")</f>
        <v>B</v>
      </c>
      <c r="L4" t="str">
        <f t="shared" si="2"/>
        <v>pass</v>
      </c>
    </row>
    <row r="5" spans="1:12">
      <c r="A5" s="1">
        <v>6</v>
      </c>
      <c r="B5" s="1" t="s">
        <v>15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81.6</v>
      </c>
      <c r="I5" s="1">
        <v>80</v>
      </c>
      <c r="J5">
        <f t="shared" si="1"/>
        <v>80.8</v>
      </c>
      <c r="K5" t="str">
        <f>_xlfn.IFS(J5&gt;=90,"A",J5&gt;=80,"B",J5&gt;=70,"C",J5&gt;=60,"D",J5&lt;60,"F")</f>
        <v>B</v>
      </c>
      <c r="L5" t="str">
        <f t="shared" si="2"/>
        <v>pass</v>
      </c>
    </row>
    <row r="6" spans="1:12">
      <c r="A6" s="1">
        <v>2</v>
      </c>
      <c r="B6" s="1" t="s">
        <v>16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</v>
      </c>
      <c r="I6" s="1">
        <v>88</v>
      </c>
      <c r="J6">
        <f t="shared" si="1"/>
        <v>84.7</v>
      </c>
      <c r="K6" t="str">
        <f>_xlfn.IFS(J6&gt;=90,"A",J6&gt;=80,"B",J6&gt;=70,"C",J6&gt;=60,"D",J6&lt;60,"F")</f>
        <v>B</v>
      </c>
      <c r="L6" t="str">
        <f t="shared" si="2"/>
        <v>pass</v>
      </c>
    </row>
    <row r="7" spans="1:12">
      <c r="A7" s="1">
        <v>5</v>
      </c>
      <c r="B7" s="1" t="s">
        <v>17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80.6</v>
      </c>
      <c r="I7" s="1">
        <v>81</v>
      </c>
      <c r="J7">
        <f t="shared" si="1"/>
        <v>80.8</v>
      </c>
      <c r="K7" t="str">
        <f>_xlfn.IFS(J7&gt;=90,"A",J7&gt;=80,"B",J7&gt;=70,"C",J7&gt;=60,"D",J7&lt;60,"F")</f>
        <v>B</v>
      </c>
      <c r="L7" t="str">
        <f t="shared" si="2"/>
        <v>pass</v>
      </c>
    </row>
    <row r="8" spans="1:12">
      <c r="A8" s="1">
        <v>7</v>
      </c>
      <c r="B8" s="1" t="s">
        <v>18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</v>
      </c>
      <c r="K8" t="str">
        <f>_xlfn.IFS(J8&gt;=90,"A",J8&gt;=80,"B",J8&gt;=70,"C",J8&gt;=60,"D",J8&lt;60,"F")</f>
        <v>C</v>
      </c>
      <c r="L8" t="str">
        <f t="shared" si="2"/>
        <v>pass</v>
      </c>
    </row>
    <row r="9" spans="1:12">
      <c r="A9" s="1">
        <v>9</v>
      </c>
      <c r="B9" s="1" t="s">
        <v>19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</v>
      </c>
      <c r="I9" s="1">
        <v>73</v>
      </c>
      <c r="J9">
        <f t="shared" si="1"/>
        <v>74.2</v>
      </c>
      <c r="K9" t="str">
        <f>_xlfn.IFS(J9&gt;=90,"A",J9&gt;=80,"B",J9&gt;=70,"C",J9&gt;=60,"D",J9&lt;60,"F")</f>
        <v>C</v>
      </c>
      <c r="L9" t="str">
        <f t="shared" si="2"/>
        <v>pass</v>
      </c>
    </row>
    <row r="10" spans="1:12">
      <c r="A10" s="1">
        <v>13</v>
      </c>
      <c r="B10" s="1" t="s">
        <v>20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</v>
      </c>
      <c r="I10" s="1">
        <v>77</v>
      </c>
      <c r="J10">
        <f t="shared" si="1"/>
        <v>75.2</v>
      </c>
      <c r="K10" t="str">
        <f>_xlfn.IFS(J10&gt;=90,"A",J10&gt;=80,"B",J10&gt;=70,"C",J10&gt;=60,"D",J10&lt;60,"F")</f>
        <v>C</v>
      </c>
      <c r="L10" t="str">
        <f t="shared" si="2"/>
        <v>pass</v>
      </c>
    </row>
    <row r="11" spans="1:12">
      <c r="A11" s="1">
        <v>1</v>
      </c>
      <c r="B11" s="1" t="s">
        <v>21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77.6</v>
      </c>
      <c r="K11" t="str">
        <f>_xlfn.IFS(J11&gt;=90,"A",J11&gt;=80,"B",J11&gt;=70,"C",J11&gt;=60,"D",J11&lt;60,"F")</f>
        <v>C</v>
      </c>
      <c r="L11" t="str">
        <f t="shared" si="2"/>
        <v>pass</v>
      </c>
    </row>
    <row r="12" spans="1:12">
      <c r="A12" s="1">
        <v>8</v>
      </c>
      <c r="B12" s="1" t="s">
        <v>22</v>
      </c>
      <c r="C12" s="1">
        <v>72</v>
      </c>
      <c r="D12" s="1">
        <v>83</v>
      </c>
      <c r="E12" s="1">
        <v>62</v>
      </c>
      <c r="F12" s="3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80.6</v>
      </c>
      <c r="K12" t="str">
        <f>_xlfn.IFS(J12&gt;=90,"A",J12&gt;=80,"B",J12&gt;=70,"C",J12&gt;=60,"D",J12&lt;60,"F")</f>
        <v>B</v>
      </c>
      <c r="L12" t="str">
        <f t="shared" si="2"/>
        <v>pass</v>
      </c>
    </row>
    <row r="13" spans="1:12">
      <c r="A13" s="1">
        <v>12</v>
      </c>
      <c r="B13" s="1" t="s">
        <v>23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>_xlfn.IFS(J13&gt;=90,"A",J13&gt;=80,"B",J13&gt;=70,"C",J13&gt;=60,"D",J13&lt;60,"F")</f>
        <v>F</v>
      </c>
      <c r="L13" t="str">
        <f t="shared" si="2"/>
        <v>fail</v>
      </c>
    </row>
    <row r="14" spans="1:12">
      <c r="A14" s="1">
        <v>11</v>
      </c>
      <c r="B14" s="1" t="s">
        <v>24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</v>
      </c>
      <c r="K14" t="str">
        <f>_xlfn.IFS(J14&gt;=90,"A",J14&gt;=80,"B",J14&gt;=70,"C",J14&gt;=60,"D",J14&lt;60,"F")</f>
        <v>D</v>
      </c>
      <c r="L14" t="str">
        <f t="shared" si="2"/>
        <v>pass</v>
      </c>
    </row>
    <row r="15" spans="1:12">
      <c r="A15" s="1">
        <v>14</v>
      </c>
      <c r="B15" s="1" t="s">
        <v>25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>_xlfn.IFS(J15&gt;=90,"A",J15&gt;=80,"B",J15&gt;=70,"C",J15&gt;=60,"D",J15&lt;60,"F")</f>
        <v>F</v>
      </c>
      <c r="L15" t="str">
        <f t="shared" si="2"/>
        <v>fail</v>
      </c>
    </row>
    <row r="16" spans="3:12">
      <c r="C16" s="4" t="s">
        <v>26</v>
      </c>
      <c r="D16" s="4" t="s">
        <v>27</v>
      </c>
      <c r="H16" s="4" t="s">
        <v>28</v>
      </c>
      <c r="J16" s="4" t="s">
        <v>29</v>
      </c>
      <c r="L16" s="4" t="s">
        <v>30</v>
      </c>
    </row>
    <row r="17" spans="3:13">
      <c r="C17">
        <f>MAX(C2:C15)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76.8714285714286</v>
      </c>
      <c r="L17" t="s">
        <v>31</v>
      </c>
      <c r="M17" t="s">
        <v>32</v>
      </c>
    </row>
    <row r="18" spans="12:13">
      <c r="L18" t="s">
        <v>33</v>
      </c>
      <c r="M18">
        <f>COUNTIF(L2:L15,"pass")</f>
        <v>12</v>
      </c>
    </row>
    <row r="19" spans="12:13">
      <c r="L19" t="s">
        <v>34</v>
      </c>
      <c r="M19">
        <f>COUNTIF(L2:L15,"fail")</f>
        <v>2</v>
      </c>
    </row>
    <row r="24" spans="10:10">
      <c r="J24" s="4" t="s">
        <v>35</v>
      </c>
    </row>
  </sheetData>
  <conditionalFormatting sqref="L2:L15 L17">
    <cfRule type="cellIs" dxfId="0" priority="2" operator="equal">
      <formula>"pass"</formula>
    </cfRule>
  </conditionalFormatting>
  <conditionalFormatting sqref="L13:L15 L17">
    <cfRule type="cellIs" dxfId="1" priority="1" operator="equal">
      <formula>"fail"</formula>
    </cfRule>
  </conditionalFormatting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寬讚 張</cp:lastModifiedBy>
  <dcterms:created xsi:type="dcterms:W3CDTF">2023-10-19T05:27:00Z</dcterms:created>
  <dcterms:modified xsi:type="dcterms:W3CDTF">2025-10-05T08:53:06Z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