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C3235A2-61DC-44C8-A4CD-C8EB22C64F65}" xr6:coauthVersionLast="47" xr6:coauthVersionMax="47" xr10:uidLastSave="{00000000-0000-0000-0000-000000000000}"/>
  <bookViews>
    <workbookView xWindow="-120" yWindow="-120" windowWidth="29040" windowHeight="15720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9" i="1" l="1"/>
  <c r="M18" i="1"/>
  <c r="J3" i="1"/>
  <c r="J4" i="1"/>
  <c r="J5" i="1"/>
  <c r="J6" i="1"/>
  <c r="J7" i="1"/>
  <c r="J8" i="1"/>
  <c r="L8" i="1" s="1"/>
  <c r="J9" i="1"/>
  <c r="K9" i="1" s="1"/>
  <c r="J10" i="1"/>
  <c r="K10" i="1" s="1"/>
  <c r="J11" i="1"/>
  <c r="L11" i="1" s="1"/>
  <c r="J12" i="1"/>
  <c r="K12" i="1" s="1"/>
  <c r="J13" i="1"/>
  <c r="K13" i="1" s="1"/>
  <c r="J14" i="1"/>
  <c r="L14" i="1" s="1"/>
  <c r="J15" i="1"/>
  <c r="J2" i="1"/>
  <c r="K2" i="1" s="1"/>
  <c r="H17" i="1"/>
  <c r="D17" i="1"/>
  <c r="C17" i="1"/>
  <c r="L15" i="1"/>
  <c r="L3" i="1"/>
  <c r="L4" i="1"/>
  <c r="L5" i="1"/>
  <c r="L6" i="1"/>
  <c r="L7" i="1"/>
  <c r="K3" i="1"/>
  <c r="K4" i="1"/>
  <c r="K5" i="1"/>
  <c r="K6" i="1"/>
  <c r="K7" i="1"/>
  <c r="K8" i="1"/>
  <c r="K1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K14" i="1" l="1"/>
  <c r="L12" i="1"/>
  <c r="K11" i="1"/>
  <c r="L10" i="1"/>
  <c r="L9" i="1"/>
  <c r="L13" i="1"/>
  <c r="J17" i="1"/>
  <c r="L2" i="1"/>
</calcChain>
</file>

<file path=xl/sharedStrings.xml><?xml version="1.0" encoding="utf-8"?>
<sst xmlns="http://schemas.openxmlformats.org/spreadsheetml/2006/main" count="36" uniqueCount="36">
  <si>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</si>
  <si>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</si>
  <si>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</si>
  <si>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</si>
  <si>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</si>
  <si>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</si>
  <si>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</si>
  <si>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</si>
  <si>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</si>
  <si>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</si>
  <si>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</si>
  <si>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</si>
  <si>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</si>
  <si>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</si>
  <si>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</si>
  <si>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</si>
  <si>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</si>
  <si>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</si>
  <si>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</si>
  <si>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</si>
  <si>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</si>
  <si>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</si>
  <si>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</si>
  <si>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</si>
  <si>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</si>
  <si>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</si>
  <si>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</si>
  <si>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</si>
  <si>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</si>
  <si>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</si>
  <si>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</si>
  <si>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</si>
  <si>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</si>
  <si>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</si>
  <si>
    <t>status</t>
    <phoneticPr fontId="2" type="noConversion"/>
  </si>
  <si>
    <t>count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</si>
</sst>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students' overall scores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9.8692038495188095E-2"/>
          <c:y val="0.17171296296296298"/>
          <c:w val="0.89019685039370078"/>
          <c:h val="0.6450054680664917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77.600000000000009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FD-4825-ADBC-F0E3D1DB5A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1581088"/>
        <c:axId val="1821583968"/>
      </c:barChart>
      <c:catAx>
        <c:axId val="1821581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21583968"/>
        <c:crosses val="autoZero"/>
        <c:auto val="1"/>
        <c:lblAlgn val="ctr"/>
        <c:lblOffset val="100"/>
        <c:noMultiLvlLbl val="0"/>
      </c:catAx>
      <c:valAx>
        <c:axId val="182158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21581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br>
              <a:rPr lang="en-US" altLang="zh-TW" sz="1400" b="0" i="0" u="none" strike="noStrike" baseline="0"/>
            </a:br>
            <a:r>
              <a:rPr lang="en-US" altLang="zh-TW" sz="1400" b="0" i="0" u="none" strike="noStrike" baseline="0">
                <a:effectLst/>
              </a:rPr>
              <a:t>pass rate</a:t>
            </a:r>
            <a:endParaRPr lang="en-US" altLang="zh-TW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6345-4D34-9FE2-9332D43CC68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345-4D34-9FE2-9332D43CC681}"/>
              </c:ext>
            </c:extLst>
          </c:dPt>
          <c:dLbls>
            <c:dLbl>
              <c:idx val="0"/>
              <c:layout>
                <c:manualLayout>
                  <c:x val="7.4999999999999997E-2"/>
                  <c:y val="-0.12962962962962971"/>
                </c:manualLayout>
              </c:layout>
              <c:spPr>
                <a:xfrm>
                  <a:off x="2846587" y="1890731"/>
                  <a:ext cx="1349954" cy="320216"/>
                </a:xfrm>
                <a:solidFill>
                  <a:sysClr val="window" lastClr="FFFFFF"/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-27582"/>
                        <a:gd name="adj2" fmla="val 10604"/>
                      </a:avLst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29526552930883643"/>
                      <c:h val="0.1167308253135024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6345-4D34-9FE2-9332D43CC681}"/>
                </c:ext>
              </c:extLst>
            </c:dLbl>
            <c:dLbl>
              <c:idx val="1"/>
              <c:layout>
                <c:manualLayout>
                  <c:x val="-3.6111111111111108E-2"/>
                  <c:y val="6.018518518518521E-2"/>
                </c:manualLayout>
              </c:layout>
              <c:spPr>
                <a:xfrm>
                  <a:off x="997710" y="511232"/>
                  <a:ext cx="759022" cy="320216"/>
                </a:xfrm>
                <a:solidFill>
                  <a:sysClr val="window" lastClr="FFFFFF"/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31100"/>
                        <a:gd name="adj2" fmla="val 4269"/>
                      </a:avLst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6601531058617672"/>
                      <c:h val="0.1167308253135024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6345-4D34-9FE2-9332D43CC68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工作表1!$L$18:$L$19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工作表1!$M$18:$M$19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45-4D34-9FE2-9332D43CC6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6882524059492563"/>
          <c:y val="0.82928186060075804"/>
          <c:w val="0.49568285214348207"/>
          <c:h val="0.142940361621463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214312</xdr:colOff>
      <xdr:row>24</xdr:row>
      <xdr:rowOff>104775</xdr:rowOff>
    </xdr:from>
    <xdr:to>
      <xdr:col>10</xdr:col>
      <xdr:colOff>1452562</xdr:colOff>
      <xdr:row>37</xdr:row>
      <xdr:rowOff>123825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D0405FCD-478A-496D-4BB1-729E4DA634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1666875</xdr:colOff>
      <xdr:row>19</xdr:row>
      <xdr:rowOff>171450</xdr:rowOff>
    </xdr:from>
    <xdr:to>
      <xdr:col>15</xdr:col>
      <xdr:colOff>581025</xdr:colOff>
      <xdr:row>32</xdr:row>
      <xdr:rowOff>190500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8CD481CC-2439-6A81-5767-A788100E6B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M24"/>
  <sheetViews>
    <sheetView tabSelected="1" topLeftCell="B1" workbookViewId="0">
      <selection activeCell="R16" sqref="R16"/>
    </sheetView>
  </sheetViews>
  <sheetFormatPr defaultRowHeight="16.5"/>
  <cols>
    <col min="3" max="4" width="13" bestFit="1" customWidth="1"/>
    <col min="8" max="8" width="18.625" bestFit="1" customWidth="1"/>
    <col min="10" max="10" width="16.125" bestFit="1" customWidth="1"/>
    <col min="11" max="11" width="24.2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C2*0.1+D2*0.1+E2*0.1+F2*0.1+G2*0.1+I2*0.5</f>
        <v>91.7</v>
      </c>
      <c r="K2" t="str">
        <f>_xlfn.IFS(J2&gt;=90,"A",J2&gt;=80,"B",J2&gt;=70,"C",J2&gt;=60,"D",J2&lt;60,"F")</f>
        <v>A</v>
      </c>
      <c r="L2" t="str">
        <f>IF(J2&gt;60,"pass","fail")</f>
        <v>pass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 t="shared" ref="J3:J15" si="1">C3*0.1+D3*0.1+E3*0.1+F3*0.1+G3*0.1+I3*0.5</f>
        <v>90</v>
      </c>
      <c r="K3" t="str">
        <f t="shared" ref="K3:K15" si="2">_xlfn.IFS(J3&gt;=90,"A",J3&gt;=80,"B",J3&gt;=70,"C",J3&gt;=60,"D",J3&lt;60,"F")</f>
        <v>A</v>
      </c>
      <c r="L3" t="str">
        <f t="shared" ref="L3:L15" si="3">IF(J3&gt;60,"pass","fail")</f>
        <v>pass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t="str">
        <f t="shared" si="2"/>
        <v>B</v>
      </c>
      <c r="L4" t="str">
        <f t="shared" si="3"/>
        <v>pass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80.800000000000011</v>
      </c>
      <c r="K5" t="str">
        <f t="shared" si="2"/>
        <v>B</v>
      </c>
      <c r="L5" t="str">
        <f t="shared" si="3"/>
        <v>pass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t="str">
        <f t="shared" si="2"/>
        <v>B</v>
      </c>
      <c r="L6" t="str">
        <f t="shared" si="3"/>
        <v>pass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80.800000000000011</v>
      </c>
      <c r="K7" t="str">
        <f t="shared" si="2"/>
        <v>B</v>
      </c>
      <c r="L7" t="str">
        <f t="shared" si="3"/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t="str">
        <f t="shared" si="2"/>
        <v>C</v>
      </c>
      <c r="L8" t="str">
        <f t="shared" si="3"/>
        <v>pass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t="str">
        <f t="shared" si="2"/>
        <v>C</v>
      </c>
      <c r="L9" t="str">
        <f t="shared" si="3"/>
        <v>pass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t="str">
        <f t="shared" si="2"/>
        <v>C</v>
      </c>
      <c r="L10" t="str">
        <f t="shared" si="3"/>
        <v>pass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77.600000000000009</v>
      </c>
      <c r="K11" t="str">
        <f t="shared" si="2"/>
        <v>C</v>
      </c>
      <c r="L11" t="str">
        <f t="shared" si="3"/>
        <v>pass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t="str">
        <f t="shared" si="2"/>
        <v>B</v>
      </c>
      <c r="L12" t="str">
        <f t="shared" si="3"/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t="str">
        <f t="shared" si="2"/>
        <v>F</v>
      </c>
      <c r="L13" t="str">
        <f t="shared" si="3"/>
        <v>fail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t="str">
        <f t="shared" si="2"/>
        <v>D</v>
      </c>
      <c r="L14" t="str">
        <f t="shared" si="3"/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t="str">
        <f t="shared" si="2"/>
        <v>F</v>
      </c>
      <c r="L15" t="str">
        <f t="shared" si="3"/>
        <v>fail</v>
      </c>
    </row>
    <row r="16" spans="1:12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3">
      <c r="C17">
        <f>MAX(C2:C15)</f>
        <v>98</v>
      </c>
      <c r="D17">
        <f>LARGE(D2:D15,2)</f>
        <v>92</v>
      </c>
      <c r="H17" s="1">
        <f>COUNTIF(H2:H15,"&lt;80")</f>
        <v>8</v>
      </c>
      <c r="J17">
        <f>AVERAGE(J2:J15)</f>
        <v>76.871428571428581</v>
      </c>
      <c r="L17" t="s">
        <v>34</v>
      </c>
      <c r="M17" t="s">
        <v>35</v>
      </c>
    </row>
    <row r="18" spans="3:13">
      <c r="L18" t="s">
        <v>32</v>
      </c>
      <c r="M18">
        <f>COUNTIF(L2:L15,"pass")</f>
        <v>12</v>
      </c>
    </row>
    <row r="19" spans="3:13">
      <c r="L19" t="s">
        <v>33</v>
      </c>
      <c r="M19">
        <f>COUNTIF(L2:L15,"fail")</f>
        <v>2</v>
      </c>
    </row>
    <row r="24" spans="3:13">
      <c r="J24" s="4" t="s">
        <v>30</v>
      </c>
    </row>
  </sheetData>
  <phoneticPr fontId="2" type="noConversion"/>
  <conditionalFormatting sqref="L2:L15 L17">
    <cfRule type="cellIs" dxfId="1" priority="2" operator="equal">
      <formula>"pass"</formula>
    </cfRule>
  </conditionalFormatting>
  <conditionalFormatting sqref="L13:L15 L17">
    <cfRule type="cellIs" dxfId="0" priority="1" operator="equal">
      <formula>"fail"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寬讚 張</cp:lastModifiedBy>
  <dcterms:created xsi:type="dcterms:W3CDTF">2023-10-19T05:27:10Z</dcterms:created>
  <dcterms:modified xsi:type="dcterms:W3CDTF">2025-10-05T08:40:02Z</dcterms:modified>
</cp:coreProperties>
</file>