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meessen/Google Drive/SOFA/2019-2024 9e lustrum/2019-2020 Cis Schraeyen/Ab-Actis/Erkenning 19-20/"/>
    </mc:Choice>
  </mc:AlternateContent>
  <xr:revisionPtr revIDLastSave="0" documentId="13_ncr:1_{5BC270E8-6545-A145-909F-ED153F10E6A8}" xr6:coauthVersionLast="45" xr6:coauthVersionMax="45" xr10:uidLastSave="{00000000-0000-0000-0000-000000000000}"/>
  <bookViews>
    <workbookView xWindow="0" yWindow="460" windowWidth="18560" windowHeight="15540" activeTab="1" xr2:uid="{0A33D625-6B5D-7A4C-9D3E-14DFE9380D18}"/>
  </bookViews>
  <sheets>
    <sheet name="Budgettering" sheetId="6" r:id="rId1"/>
    <sheet name="Inkomsten" sheetId="4" r:id="rId2"/>
    <sheet name="Uitgaven" sheetId="1" r:id="rId3"/>
    <sheet name="Stiemer prijzen" sheetId="2" r:id="rId4"/>
    <sheet name="Fitlink prijzen" sheetId="3" r:id="rId5"/>
  </sheets>
  <definedNames>
    <definedName name="_Toc18271901" localSheetId="0">Budgettering!#REF!</definedName>
    <definedName name="_Toc18271901" localSheetId="1">Inkomsten!#REF!</definedName>
    <definedName name="_Toc18271901" localSheetId="2">Uitgaven!#REF!</definedName>
    <definedName name="_Toc18271902" localSheetId="0">Budgettering!#REF!</definedName>
    <definedName name="_Toc18271902" localSheetId="1">Inkomsten!#REF!</definedName>
    <definedName name="_Toc18271902" localSheetId="2">Uitgaven!#REF!</definedName>
    <definedName name="_Toc18271903" localSheetId="0">Budgettering!#REF!</definedName>
    <definedName name="_Toc18271903" localSheetId="1">Inkomsten!#REF!</definedName>
    <definedName name="_Toc18271903" localSheetId="2">Uitgaven!#REF!</definedName>
    <definedName name="_Toc18271904" localSheetId="0">Budgettering!#REF!</definedName>
    <definedName name="_Toc18271904" localSheetId="1">Inkomsten!#REF!</definedName>
    <definedName name="_Toc18271904" localSheetId="2">Uitgaven!#REF!</definedName>
    <definedName name="_Toc18271905" localSheetId="0">Budgettering!#REF!</definedName>
    <definedName name="_Toc18271905" localSheetId="1">Inkomsten!#REF!</definedName>
    <definedName name="_Toc18271905" localSheetId="2">Uitgaven!#REF!</definedName>
    <definedName name="_Toc18271906" localSheetId="0">Budgettering!#REF!</definedName>
    <definedName name="_Toc18271906" localSheetId="1">Inkomsten!#REF!</definedName>
    <definedName name="_Toc18271906" localSheetId="2">Uitgaven!#REF!</definedName>
    <definedName name="_Toc18271907" localSheetId="0">Budgettering!#REF!</definedName>
    <definedName name="_Toc18271907" localSheetId="1">Inkomsten!#REF!</definedName>
    <definedName name="_Toc18271907" localSheetId="2">Uitgaven!#REF!</definedName>
    <definedName name="_Toc18271908" localSheetId="0">Budgettering!#REF!</definedName>
    <definedName name="_Toc18271908" localSheetId="1">Inkomsten!#REF!</definedName>
    <definedName name="_Toc18271908" localSheetId="2">Uitgaven!#REF!</definedName>
    <definedName name="_Toc18271909" localSheetId="0">Budgettering!#REF!</definedName>
    <definedName name="_Toc18271909" localSheetId="1">Inkomsten!#REF!</definedName>
    <definedName name="_Toc18271909" localSheetId="2">Uitgaven!#REF!</definedName>
    <definedName name="_Toc18271910" localSheetId="0">Budgettering!#REF!</definedName>
    <definedName name="_Toc18271910" localSheetId="1">Inkomsten!#REF!</definedName>
    <definedName name="_Toc18271910" localSheetId="2">Uitgaven!#REF!</definedName>
    <definedName name="_Toc18271911" localSheetId="0">Budgettering!#REF!</definedName>
    <definedName name="_Toc18271911" localSheetId="1">Inkomsten!#REF!</definedName>
    <definedName name="_Toc18271911" localSheetId="2">Uitgaven!#REF!</definedName>
    <definedName name="_Toc18271912" localSheetId="0">Budgettering!#REF!</definedName>
    <definedName name="_Toc18271912" localSheetId="1">Inkomsten!#REF!</definedName>
    <definedName name="_Toc18271912" localSheetId="2">Uitgaven!#REF!</definedName>
    <definedName name="_Toc18271913" localSheetId="0">Budgettering!#REF!</definedName>
    <definedName name="_Toc18271913" localSheetId="1">Inkomsten!#REF!</definedName>
    <definedName name="_Toc18271913" localSheetId="2">Uitgaven!#REF!</definedName>
    <definedName name="_Toc18271914" localSheetId="0">Budgettering!#REF!</definedName>
    <definedName name="_Toc18271914" localSheetId="1">Inkomsten!#REF!</definedName>
    <definedName name="_Toc18271914" localSheetId="2">Uitgaven!#REF!</definedName>
    <definedName name="_Toc18271915" localSheetId="0">Budgettering!#REF!</definedName>
    <definedName name="_Toc18271915" localSheetId="1">Inkomsten!#REF!</definedName>
    <definedName name="_Toc18271915" localSheetId="2">Uitgaven!#REF!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4" l="1"/>
  <c r="E123" i="1"/>
  <c r="C82" i="4"/>
  <c r="E82" i="4" s="1"/>
  <c r="E99" i="1"/>
  <c r="E11" i="4"/>
  <c r="E11" i="1"/>
  <c r="E51" i="1"/>
  <c r="E97" i="1"/>
  <c r="E98" i="1"/>
  <c r="E100" i="1"/>
  <c r="E83" i="4"/>
  <c r="E76" i="6"/>
  <c r="E59" i="6"/>
  <c r="J56" i="6" s="1"/>
  <c r="E54" i="6"/>
  <c r="J51" i="6" s="1"/>
  <c r="E37" i="6"/>
  <c r="J34" i="6" s="1"/>
  <c r="E26" i="6"/>
  <c r="E96" i="4"/>
  <c r="E104" i="4"/>
  <c r="E103" i="4"/>
  <c r="E102" i="4"/>
  <c r="E25" i="1"/>
  <c r="E19" i="4"/>
  <c r="J73" i="6"/>
  <c r="J23" i="6"/>
  <c r="E95" i="4"/>
  <c r="E94" i="4"/>
  <c r="J87" i="4"/>
  <c r="E76" i="4"/>
  <c r="E75" i="4"/>
  <c r="E74" i="4"/>
  <c r="J67" i="4"/>
  <c r="J62" i="4"/>
  <c r="E58" i="4"/>
  <c r="E57" i="4"/>
  <c r="E56" i="4"/>
  <c r="E50" i="4"/>
  <c r="E49" i="4"/>
  <c r="J42" i="4"/>
  <c r="E38" i="4"/>
  <c r="E37" i="4"/>
  <c r="J30" i="4"/>
  <c r="E26" i="4"/>
  <c r="E25" i="4"/>
  <c r="E18" i="4"/>
  <c r="E17" i="4"/>
  <c r="E10" i="4"/>
  <c r="E9" i="4"/>
  <c r="E8" i="4"/>
  <c r="E7" i="4"/>
  <c r="E10" i="1"/>
  <c r="D8" i="1"/>
  <c r="E112" i="1"/>
  <c r="E111" i="1"/>
  <c r="E96" i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0" i="1"/>
  <c r="E80" i="1" s="1"/>
  <c r="D79" i="1"/>
  <c r="E79" i="1" s="1"/>
  <c r="D78" i="1"/>
  <c r="E78" i="1" s="1"/>
  <c r="D77" i="1"/>
  <c r="E77" i="1" s="1"/>
  <c r="D76" i="1"/>
  <c r="E76" i="1" s="1"/>
  <c r="D122" i="1"/>
  <c r="D121" i="1"/>
  <c r="D120" i="1"/>
  <c r="D119" i="1"/>
  <c r="D118" i="1"/>
  <c r="E114" i="1" l="1"/>
  <c r="J109" i="1" s="1"/>
  <c r="D80" i="6" s="1"/>
  <c r="E80" i="6" s="1"/>
  <c r="E98" i="4"/>
  <c r="E107" i="4"/>
  <c r="J100" i="4" s="1"/>
  <c r="D85" i="6" s="1"/>
  <c r="E85" i="6" s="1"/>
  <c r="E13" i="4"/>
  <c r="J5" i="4" s="1"/>
  <c r="D6" i="6" s="1"/>
  <c r="E6" i="6" s="1"/>
  <c r="E102" i="1"/>
  <c r="J84" i="1" s="1"/>
  <c r="D69" i="6" s="1"/>
  <c r="E69" i="6" s="1"/>
  <c r="E21" i="4"/>
  <c r="J15" i="4" s="1"/>
  <c r="D12" i="6" s="1"/>
  <c r="E12" i="6" s="1"/>
  <c r="E60" i="4"/>
  <c r="J54" i="4" s="1"/>
  <c r="D46" i="6" s="1"/>
  <c r="E46" i="6" s="1"/>
  <c r="E40" i="4"/>
  <c r="J35" i="4" s="1"/>
  <c r="D29" i="6" s="1"/>
  <c r="E29" i="6" s="1"/>
  <c r="J92" i="4"/>
  <c r="D79" i="6" s="1"/>
  <c r="E79" i="6" s="1"/>
  <c r="E82" i="6" s="1"/>
  <c r="J78" i="6" s="1"/>
  <c r="E52" i="4"/>
  <c r="J47" i="4" s="1"/>
  <c r="D40" i="6" s="1"/>
  <c r="E40" i="6" s="1"/>
  <c r="E28" i="4"/>
  <c r="J23" i="4" s="1"/>
  <c r="D18" i="6" s="1"/>
  <c r="E18" i="6" s="1"/>
  <c r="E85" i="4"/>
  <c r="J80" i="4" s="1"/>
  <c r="D68" i="6" s="1"/>
  <c r="E68" i="6" s="1"/>
  <c r="E78" i="4"/>
  <c r="J72" i="4" s="1"/>
  <c r="D62" i="6" s="1"/>
  <c r="E62" i="6" s="1"/>
  <c r="E82" i="1"/>
  <c r="J74" i="1" s="1"/>
  <c r="D63" i="6" s="1"/>
  <c r="E63" i="6" s="1"/>
  <c r="E65" i="6" l="1"/>
  <c r="J61" i="6" s="1"/>
  <c r="E71" i="6"/>
  <c r="J67" i="6" s="1"/>
  <c r="J3" i="4"/>
  <c r="J69" i="1" l="1"/>
  <c r="J104" i="1"/>
  <c r="E9" i="1"/>
  <c r="E8" i="1"/>
  <c r="E7" i="1"/>
  <c r="D59" i="1"/>
  <c r="E59" i="1" s="1"/>
  <c r="D58" i="1"/>
  <c r="E58" i="1" s="1"/>
  <c r="D60" i="1"/>
  <c r="E60" i="1" s="1"/>
  <c r="D52" i="1"/>
  <c r="E52" i="1" s="1"/>
  <c r="D50" i="1"/>
  <c r="E50" i="1" s="1"/>
  <c r="D49" i="1"/>
  <c r="E49" i="1" s="1"/>
  <c r="E18" i="1"/>
  <c r="E17" i="1"/>
  <c r="E120" i="1"/>
  <c r="E122" i="1"/>
  <c r="E121" i="1"/>
  <c r="E119" i="1"/>
  <c r="E118" i="1"/>
  <c r="J64" i="1"/>
  <c r="J42" i="1"/>
  <c r="J30" i="1"/>
  <c r="E38" i="1"/>
  <c r="E37" i="1"/>
  <c r="E26" i="1"/>
  <c r="E24" i="1"/>
  <c r="E125" i="1" l="1"/>
  <c r="J116" i="1" s="1"/>
  <c r="D86" i="6" s="1"/>
  <c r="E86" i="6" s="1"/>
  <c r="E88" i="6" s="1"/>
  <c r="J84" i="6" s="1"/>
  <c r="E13" i="1"/>
  <c r="J5" i="1" s="1"/>
  <c r="D7" i="6" s="1"/>
  <c r="E7" i="6" s="1"/>
  <c r="E9" i="6" s="1"/>
  <c r="J5" i="6" s="1"/>
  <c r="E54" i="1"/>
  <c r="E20" i="1"/>
  <c r="J15" i="1" s="1"/>
  <c r="D13" i="6" s="1"/>
  <c r="E13" i="6" s="1"/>
  <c r="E15" i="6" s="1"/>
  <c r="J11" i="6" s="1"/>
  <c r="E62" i="1"/>
  <c r="J56" i="1" s="1"/>
  <c r="D47" i="6" s="1"/>
  <c r="E47" i="6" s="1"/>
  <c r="E49" i="6" s="1"/>
  <c r="J45" i="6" s="1"/>
  <c r="J47" i="1"/>
  <c r="D41" i="6" s="1"/>
  <c r="E41" i="6" s="1"/>
  <c r="E43" i="6" s="1"/>
  <c r="J39" i="6" s="1"/>
  <c r="E28" i="1"/>
  <c r="J22" i="1" s="1"/>
  <c r="D19" i="6" s="1"/>
  <c r="E19" i="6" s="1"/>
  <c r="E21" i="6" s="1"/>
  <c r="J17" i="6" s="1"/>
  <c r="E40" i="1"/>
  <c r="J35" i="1" s="1"/>
  <c r="D30" i="6" s="1"/>
  <c r="E30" i="6" s="1"/>
  <c r="E32" i="6" s="1"/>
  <c r="J28" i="6" s="1"/>
  <c r="J3" i="6" l="1"/>
  <c r="J3" i="1"/>
</calcChain>
</file>

<file path=xl/sharedStrings.xml><?xml version="1.0" encoding="utf-8"?>
<sst xmlns="http://schemas.openxmlformats.org/spreadsheetml/2006/main" count="329" uniqueCount="108">
  <si>
    <t>Introweek</t>
  </si>
  <si>
    <t>Poolavond</t>
  </si>
  <si>
    <t>Pizza-avond</t>
  </si>
  <si>
    <t>UAU Bar SOFA</t>
  </si>
  <si>
    <t>Stadsspel</t>
  </si>
  <si>
    <t>Schachtenweekend</t>
  </si>
  <si>
    <t>Budgettering SOFA</t>
  </si>
  <si>
    <t>Maqetteles</t>
  </si>
  <si>
    <t>Intro fakbar</t>
  </si>
  <si>
    <t>Strontenverkoop</t>
  </si>
  <si>
    <t>Schaatsen @ Winterland</t>
  </si>
  <si>
    <t>Bierdoop</t>
  </si>
  <si>
    <t>Do it with an Architect TD</t>
  </si>
  <si>
    <t>Ontgroeningscantus</t>
  </si>
  <si>
    <t>Aantal</t>
  </si>
  <si>
    <t>Prijs</t>
  </si>
  <si>
    <t>Totaal</t>
  </si>
  <si>
    <t>Tiramisu (aankoop)</t>
  </si>
  <si>
    <t>Tiramisu (verkoop)</t>
  </si>
  <si>
    <t>Aankleding</t>
  </si>
  <si>
    <t>TOTAAL</t>
  </si>
  <si>
    <t>Gratis (leden betalen zelf hun drank en spel)</t>
  </si>
  <si>
    <t>Uitgaven</t>
  </si>
  <si>
    <t>Colruyt (drank)</t>
  </si>
  <si>
    <t>Pizza</t>
  </si>
  <si>
    <t>Huur Stiemer</t>
  </si>
  <si>
    <t>Vaten</t>
  </si>
  <si>
    <t>Frisdrank</t>
  </si>
  <si>
    <t>Fitlink prijzen</t>
  </si>
  <si>
    <t>Jupiler 50L</t>
  </si>
  <si>
    <t>Strongbow 30L</t>
  </si>
  <si>
    <t>Bieren</t>
  </si>
  <si>
    <t>Frisdranken</t>
  </si>
  <si>
    <t>Coca Cola 1L</t>
  </si>
  <si>
    <t>Fanta/Sprite 1L</t>
  </si>
  <si>
    <t>Water 1L</t>
  </si>
  <si>
    <t>Red Bull</t>
  </si>
  <si>
    <t>Benodigdheden</t>
  </si>
  <si>
    <t>Bekers Jupiler</t>
  </si>
  <si>
    <t>Bekers Strongbow</t>
  </si>
  <si>
    <t>Acid</t>
  </si>
  <si>
    <t>Variabele kosten</t>
  </si>
  <si>
    <t>Container extra</t>
  </si>
  <si>
    <t>Nutsvoorzieningen</t>
  </si>
  <si>
    <t>TBS Grote zaal</t>
  </si>
  <si>
    <t>Cocktailbar kleine zaal</t>
  </si>
  <si>
    <t>Cocktailbar grote zaal</t>
  </si>
  <si>
    <t>Cocktailbar dubbele zaal</t>
  </si>
  <si>
    <t>TBS Keuken kleine zaal</t>
  </si>
  <si>
    <t>TBS Keuken grote zaal</t>
  </si>
  <si>
    <t>TBS Keuken dubbele zaal</t>
  </si>
  <si>
    <t>TBS Kleine zaal fuif</t>
  </si>
  <si>
    <t>TBS Kleine zaal cantus -75p</t>
  </si>
  <si>
    <t>TBS Kleine zaal cantus -150p</t>
  </si>
  <si>
    <t>TBS Kleine zaal cantus +150p</t>
  </si>
  <si>
    <t>Stiemer prijzen</t>
  </si>
  <si>
    <t>Tarief</t>
  </si>
  <si>
    <t>Gratis (leden betalen zelf hun materiaal)</t>
  </si>
  <si>
    <t>Gratis (leden betalen zelf hun drank)</t>
  </si>
  <si>
    <t>Huur Fitlink</t>
  </si>
  <si>
    <t>Coca Cola</t>
  </si>
  <si>
    <t>Fanta/Sprite</t>
  </si>
  <si>
    <t>Water</t>
  </si>
  <si>
    <t>Bekers</t>
  </si>
  <si>
    <t>Extra kosten Fitlink</t>
  </si>
  <si>
    <t>Sterke dranken</t>
  </si>
  <si>
    <t>Praesidiumweekend</t>
  </si>
  <si>
    <t>Colruyt (drank &amp; eten)</t>
  </si>
  <si>
    <t>Huur &amp; waarborg locatie</t>
  </si>
  <si>
    <t>Kasteelbier Rouge 30L</t>
  </si>
  <si>
    <t>Huur</t>
  </si>
  <si>
    <t>TOTAAL NODIG</t>
  </si>
  <si>
    <t>Linten</t>
  </si>
  <si>
    <t>Extra's</t>
  </si>
  <si>
    <t>Guidopakketten</t>
  </si>
  <si>
    <t>Knaekpassen</t>
  </si>
  <si>
    <t>Strongbow</t>
  </si>
  <si>
    <t>Codexen</t>
  </si>
  <si>
    <t>Verhuur tent</t>
  </si>
  <si>
    <t>Inkomsten</t>
  </si>
  <si>
    <t>Verblijf hele weekend</t>
  </si>
  <si>
    <t>Verblijf 1 dag</t>
  </si>
  <si>
    <t>Deelname cantus</t>
  </si>
  <si>
    <t>Lidgeld</t>
  </si>
  <si>
    <t>Drankverkoop</t>
  </si>
  <si>
    <t>Drank</t>
  </si>
  <si>
    <t>Partysnacks</t>
  </si>
  <si>
    <t>Opbrengst verkoop</t>
  </si>
  <si>
    <t>Drankbonnen</t>
  </si>
  <si>
    <t>Inkomtickets</t>
  </si>
  <si>
    <t>Lidkaarten</t>
  </si>
  <si>
    <t>Inkom dopers</t>
  </si>
  <si>
    <t>Inkom anderen</t>
  </si>
  <si>
    <t>Inkom eigen drank</t>
  </si>
  <si>
    <t>Inkom ontgroeners</t>
  </si>
  <si>
    <t>Inkomstenoverzicht</t>
  </si>
  <si>
    <t>Uitgavenoverzicht</t>
  </si>
  <si>
    <t>DJ's</t>
  </si>
  <si>
    <t>TOTAAL EINDE JAAR</t>
  </si>
  <si>
    <t>PIT Festival</t>
  </si>
  <si>
    <t>Hib Hub Hooray</t>
  </si>
  <si>
    <t>Student Take Off</t>
  </si>
  <si>
    <t>Licht &amp; geluid</t>
  </si>
  <si>
    <t>Security</t>
  </si>
  <si>
    <t>Aankoop merchandise</t>
  </si>
  <si>
    <t>Verkoop merchandise</t>
  </si>
  <si>
    <t>Doos bekers</t>
  </si>
  <si>
    <t>Colruyt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</si>
</sst>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813]\ * #,##0.00_ ;_ [$€-813]\ * \-#,##0.00_ ;_ [$€-813]\ * &quot;-&quot;??_ ;_ @_ "/>
    <numFmt numFmtId="165" formatCode="_ [$€-813]\ * #,##0.00_ ;[Red]\ [$€-813]\ * \-#,##0.00_ ;_ [$€-813]\ * &quot;-&quot;??_ ;_ @_ 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1" xfId="0" applyFill="1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164" fontId="0" fillId="2" borderId="0" xfId="0" applyNumberFormat="1" applyFill="1"/>
    <xf numFmtId="164" fontId="0" fillId="0" borderId="0" xfId="0" applyNumberFormat="1"/>
    <xf numFmtId="0" fontId="1" fillId="0" borderId="0" xfId="0" applyFont="1"/>
    <xf numFmtId="164" fontId="0" fillId="4" borderId="1" xfId="0" applyNumberFormat="1" applyFill="1" applyBorder="1"/>
    <xf numFmtId="164" fontId="0" fillId="0" borderId="0" xfId="0" applyNumberFormat="1" applyFill="1"/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 applyFill="1"/>
    <xf numFmtId="164" fontId="1" fillId="0" borderId="0" xfId="0" applyNumberFormat="1" applyFont="1" applyFill="1"/>
    <xf numFmtId="0" fontId="1" fillId="0" borderId="2" xfId="0" applyFont="1" applyFill="1" applyBorder="1"/>
    <xf numFmtId="0" fontId="1" fillId="0" borderId="3" xfId="0" applyFont="1" applyFill="1" applyBorder="1"/>
    <xf numFmtId="164" fontId="1" fillId="0" borderId="3" xfId="0" applyNumberFormat="1" applyFont="1" applyFill="1" applyBorder="1"/>
    <xf numFmtId="164" fontId="1" fillId="0" borderId="4" xfId="0" applyNumberFormat="1" applyFont="1" applyFill="1" applyBorder="1"/>
    <xf numFmtId="164" fontId="1" fillId="2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2" borderId="0" xfId="0" applyNumberFormat="1" applyFont="1" applyFill="1"/>
    <xf numFmtId="165" fontId="4" fillId="0" borderId="0" xfId="0" applyNumberFormat="1" applyFont="1"/>
    <xf numFmtId="165" fontId="1" fillId="3" borderId="0" xfId="0" applyNumberFormat="1" applyFont="1" applyFill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  <xf numFmtId="165" fontId="1" fillId="0" borderId="4" xfId="0" applyNumberFormat="1" applyFont="1" applyBorder="1"/>
    <xf numFmtId="165" fontId="0" fillId="0" borderId="0" xfId="0" applyNumberFormat="1" applyFill="1"/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B9FB-D12C-014B-8055-3FC9B838EF3A}">
  <dimension ref="A1:J88"/>
  <sheetViews>
    <sheetView workbookViewId="0">
      <selection activeCell="G7" sqref="G7"/>
    </sheetView>
  </sheetViews>
  <sheetFormatPr baseColWidth="10" defaultRowHeight="16"/>
  <cols>
    <col min="1" max="1" width="22.5" style="9" bestFit="1" customWidth="1"/>
    <col min="2" max="2" width="38.33203125" bestFit="1" customWidth="1"/>
    <col min="3" max="3" width="10.83203125" style="29"/>
    <col min="4" max="4" width="10.83203125" style="8"/>
    <col min="5" max="5" width="11.33203125" style="38" bestFit="1" customWidth="1"/>
    <col min="10" max="10" width="17.5" style="36" bestFit="1" customWidth="1"/>
  </cols>
  <sheetData>
    <row r="1" spans="1:10" s="5" customFormat="1" ht="34">
      <c r="A1" s="42" t="s">
        <v>6</v>
      </c>
      <c r="B1" s="42"/>
      <c r="C1" s="42"/>
      <c r="D1" s="42"/>
      <c r="E1" s="42"/>
      <c r="F1" s="42"/>
      <c r="G1" s="42"/>
      <c r="H1" s="42"/>
      <c r="I1" s="42"/>
      <c r="J1" s="33"/>
    </row>
    <row r="3" spans="1:10" s="12" customFormat="1" ht="24">
      <c r="B3" s="12" t="s">
        <v>98</v>
      </c>
      <c r="C3" s="28"/>
      <c r="D3" s="13"/>
      <c r="E3" s="34"/>
      <c r="J3" s="34">
        <f>SUM(J5:J84)</f>
        <v>4720.09</v>
      </c>
    </row>
    <row r="5" spans="1:10" s="27" customFormat="1" ht="24">
      <c r="A5" s="41" t="s">
        <v>73</v>
      </c>
      <c r="B5" s="41"/>
      <c r="C5" s="41"/>
      <c r="D5" s="41"/>
      <c r="E5" s="41"/>
      <c r="F5" s="41"/>
      <c r="G5" s="41"/>
      <c r="H5" s="41"/>
      <c r="I5" s="41"/>
      <c r="J5" s="35">
        <f>E9</f>
        <v>1431.6799999999998</v>
      </c>
    </row>
    <row r="6" spans="1:10">
      <c r="B6" t="s">
        <v>79</v>
      </c>
      <c r="C6" s="29">
        <v>1</v>
      </c>
      <c r="D6" s="8">
        <f>Inkomsten!J5</f>
        <v>4760</v>
      </c>
      <c r="E6" s="38">
        <f>C6*D6</f>
        <v>4760</v>
      </c>
    </row>
    <row r="7" spans="1:10">
      <c r="B7" t="s">
        <v>22</v>
      </c>
      <c r="C7" s="29">
        <v>1</v>
      </c>
      <c r="D7" s="8">
        <f>Uitgaven!J5</f>
        <v>3328.32</v>
      </c>
      <c r="E7" s="38">
        <f>C7*D7</f>
        <v>3328.32</v>
      </c>
    </row>
    <row r="8" spans="1:10" ht="17" thickBot="1"/>
    <row r="9" spans="1:10" ht="17" thickBot="1">
      <c r="B9" s="15" t="s">
        <v>20</v>
      </c>
      <c r="C9" s="30"/>
      <c r="D9" s="17"/>
      <c r="E9" s="39">
        <f>E6-E7</f>
        <v>1431.6799999999998</v>
      </c>
    </row>
    <row r="11" spans="1:10" s="27" customFormat="1" ht="24">
      <c r="A11" s="41" t="s">
        <v>66</v>
      </c>
      <c r="B11" s="41"/>
      <c r="C11" s="41"/>
      <c r="D11" s="41"/>
      <c r="E11" s="41"/>
      <c r="F11" s="41"/>
      <c r="G11" s="41"/>
      <c r="H11" s="41"/>
      <c r="I11" s="41"/>
      <c r="J11" s="35">
        <f>E15</f>
        <v>225</v>
      </c>
    </row>
    <row r="12" spans="1:10">
      <c r="B12" t="s">
        <v>79</v>
      </c>
      <c r="C12" s="29">
        <v>1</v>
      </c>
      <c r="D12" s="8">
        <f>Inkomsten!J15</f>
        <v>875</v>
      </c>
      <c r="E12" s="38">
        <f>C12*D12</f>
        <v>875</v>
      </c>
    </row>
    <row r="13" spans="1:10">
      <c r="B13" t="s">
        <v>22</v>
      </c>
      <c r="C13" s="29">
        <v>1</v>
      </c>
      <c r="D13" s="8">
        <f>Uitgaven!J15</f>
        <v>650</v>
      </c>
      <c r="E13" s="38">
        <f t="shared" ref="E13" si="0">C13*D13</f>
        <v>650</v>
      </c>
    </row>
    <row r="14" spans="1:10" ht="17" thickBot="1"/>
    <row r="15" spans="1:10" ht="17" thickBot="1">
      <c r="B15" s="15" t="s">
        <v>20</v>
      </c>
      <c r="C15" s="30"/>
      <c r="D15" s="17"/>
      <c r="E15" s="39">
        <f>E12-E13</f>
        <v>225</v>
      </c>
    </row>
    <row r="17" spans="1:10" s="27" customFormat="1" ht="24">
      <c r="A17" s="41" t="s">
        <v>0</v>
      </c>
      <c r="B17" s="41"/>
      <c r="C17" s="41"/>
      <c r="D17" s="41"/>
      <c r="E17" s="41"/>
      <c r="F17" s="41"/>
      <c r="G17" s="41"/>
      <c r="H17" s="41"/>
      <c r="I17" s="41"/>
      <c r="J17" s="35">
        <f>E21</f>
        <v>300</v>
      </c>
    </row>
    <row r="18" spans="1:10">
      <c r="B18" t="s">
        <v>79</v>
      </c>
      <c r="C18" s="29">
        <v>1</v>
      </c>
      <c r="D18" s="8">
        <f>Inkomsten!J23</f>
        <v>390</v>
      </c>
      <c r="E18" s="38">
        <f>C18*D18</f>
        <v>390</v>
      </c>
    </row>
    <row r="19" spans="1:10">
      <c r="B19" t="s">
        <v>22</v>
      </c>
      <c r="C19" s="29">
        <v>1</v>
      </c>
      <c r="D19" s="8">
        <f>Uitgaven!J22</f>
        <v>90</v>
      </c>
      <c r="E19" s="38">
        <f t="shared" ref="E19" si="1">C19*D19</f>
        <v>90</v>
      </c>
    </row>
    <row r="20" spans="1:10" ht="17" thickBot="1"/>
    <row r="21" spans="1:10" ht="17" thickBot="1">
      <c r="B21" s="15" t="s">
        <v>20</v>
      </c>
      <c r="C21" s="30"/>
      <c r="D21" s="17"/>
      <c r="E21" s="39">
        <f>E18-E19</f>
        <v>300</v>
      </c>
    </row>
    <row r="23" spans="1:10" s="27" customFormat="1" ht="24">
      <c r="A23" s="41" t="s">
        <v>1</v>
      </c>
      <c r="B23" s="41"/>
      <c r="C23" s="41"/>
      <c r="D23" s="41"/>
      <c r="E23" s="41"/>
      <c r="F23" s="41"/>
      <c r="G23" s="41"/>
      <c r="H23" s="41"/>
      <c r="I23" s="41"/>
      <c r="J23" s="35">
        <f>E26</f>
        <v>0</v>
      </c>
    </row>
    <row r="24" spans="1:10" s="2" customFormat="1">
      <c r="A24" s="19"/>
      <c r="B24" s="2" t="s">
        <v>21</v>
      </c>
      <c r="C24" s="31"/>
      <c r="D24" s="11"/>
      <c r="E24" s="40"/>
      <c r="J24" s="37"/>
    </row>
    <row r="25" spans="1:10" s="2" customFormat="1" ht="17" thickBot="1">
      <c r="A25" s="19"/>
      <c r="C25" s="31"/>
      <c r="D25" s="11"/>
      <c r="E25" s="40"/>
      <c r="J25" s="37"/>
    </row>
    <row r="26" spans="1:10" s="2" customFormat="1" ht="17" thickBot="1">
      <c r="A26" s="19"/>
      <c r="B26" s="21" t="s">
        <v>20</v>
      </c>
      <c r="C26" s="32"/>
      <c r="D26" s="23"/>
      <c r="E26" s="39">
        <f>E23-E24</f>
        <v>0</v>
      </c>
      <c r="J26" s="37"/>
    </row>
    <row r="27" spans="1:10" s="2" customFormat="1">
      <c r="A27" s="19"/>
      <c r="C27" s="31"/>
      <c r="D27" s="11"/>
      <c r="E27" s="40"/>
      <c r="J27" s="37"/>
    </row>
    <row r="28" spans="1:10" s="27" customFormat="1" ht="24">
      <c r="A28" s="41" t="s">
        <v>2</v>
      </c>
      <c r="B28" s="41"/>
      <c r="C28" s="41"/>
      <c r="D28" s="41"/>
      <c r="E28" s="41"/>
      <c r="F28" s="41"/>
      <c r="G28" s="41"/>
      <c r="H28" s="41"/>
      <c r="I28" s="41"/>
      <c r="J28" s="35">
        <f>E32</f>
        <v>40</v>
      </c>
    </row>
    <row r="29" spans="1:10" s="2" customFormat="1">
      <c r="A29" s="19"/>
      <c r="B29" t="s">
        <v>79</v>
      </c>
      <c r="C29" s="29">
        <v>1</v>
      </c>
      <c r="D29" s="11">
        <f>Inkomsten!J35</f>
        <v>340</v>
      </c>
      <c r="E29" s="40">
        <f>C29*D29</f>
        <v>340</v>
      </c>
      <c r="J29" s="37"/>
    </row>
    <row r="30" spans="1:10" s="2" customFormat="1">
      <c r="A30" s="19"/>
      <c r="B30" t="s">
        <v>22</v>
      </c>
      <c r="C30" s="29">
        <v>1</v>
      </c>
      <c r="D30" s="11">
        <f>Uitgaven!J35</f>
        <v>300</v>
      </c>
      <c r="E30" s="40">
        <f>C30*D30</f>
        <v>300</v>
      </c>
      <c r="J30" s="37"/>
    </row>
    <row r="31" spans="1:10" s="2" customFormat="1" ht="17" thickBot="1">
      <c r="A31" s="19"/>
      <c r="C31" s="31"/>
      <c r="D31" s="11"/>
      <c r="E31" s="40"/>
      <c r="J31" s="37"/>
    </row>
    <row r="32" spans="1:10" s="2" customFormat="1" ht="17" thickBot="1">
      <c r="A32" s="19"/>
      <c r="B32" s="21" t="s">
        <v>20</v>
      </c>
      <c r="C32" s="32"/>
      <c r="D32" s="23"/>
      <c r="E32" s="39">
        <f>E29-E30</f>
        <v>40</v>
      </c>
      <c r="J32" s="37"/>
    </row>
    <row r="33" spans="1:10" s="2" customFormat="1">
      <c r="A33" s="19"/>
      <c r="C33" s="31"/>
      <c r="D33" s="11"/>
      <c r="E33" s="40"/>
      <c r="J33" s="37"/>
    </row>
    <row r="34" spans="1:10" s="27" customFormat="1" ht="24">
      <c r="A34" s="41" t="s">
        <v>7</v>
      </c>
      <c r="B34" s="41"/>
      <c r="C34" s="41"/>
      <c r="D34" s="41"/>
      <c r="E34" s="41"/>
      <c r="F34" s="41"/>
      <c r="G34" s="41"/>
      <c r="H34" s="41"/>
      <c r="I34" s="41"/>
      <c r="J34" s="35">
        <f>E37</f>
        <v>0</v>
      </c>
    </row>
    <row r="35" spans="1:10" s="2" customFormat="1">
      <c r="A35" s="19"/>
      <c r="B35" s="2" t="s">
        <v>57</v>
      </c>
      <c r="C35" s="31"/>
      <c r="D35" s="11"/>
      <c r="E35" s="40"/>
      <c r="J35" s="37"/>
    </row>
    <row r="36" spans="1:10" s="2" customFormat="1" ht="17" thickBot="1">
      <c r="A36" s="19"/>
      <c r="C36" s="31"/>
      <c r="D36" s="11"/>
      <c r="E36" s="40"/>
      <c r="J36" s="37"/>
    </row>
    <row r="37" spans="1:10" s="2" customFormat="1" ht="17" thickBot="1">
      <c r="A37" s="19"/>
      <c r="B37" s="21" t="s">
        <v>20</v>
      </c>
      <c r="C37" s="32"/>
      <c r="D37" s="23"/>
      <c r="E37" s="39">
        <f>E34-E35</f>
        <v>0</v>
      </c>
      <c r="J37" s="37"/>
    </row>
    <row r="38" spans="1:10" s="2" customFormat="1">
      <c r="A38" s="19"/>
      <c r="C38" s="31"/>
      <c r="D38" s="11"/>
      <c r="E38" s="40"/>
      <c r="J38" s="37"/>
    </row>
    <row r="39" spans="1:10" s="27" customFormat="1" ht="24">
      <c r="A39" s="41" t="s">
        <v>8</v>
      </c>
      <c r="B39" s="41"/>
      <c r="C39" s="41"/>
      <c r="D39" s="41"/>
      <c r="E39" s="41"/>
      <c r="F39" s="41"/>
      <c r="G39" s="41"/>
      <c r="H39" s="41"/>
      <c r="I39" s="41"/>
      <c r="J39" s="35">
        <f>E43</f>
        <v>155</v>
      </c>
    </row>
    <row r="40" spans="1:10" s="2" customFormat="1">
      <c r="A40" s="19"/>
      <c r="B40" t="s">
        <v>79</v>
      </c>
      <c r="C40" s="29">
        <v>1</v>
      </c>
      <c r="D40" s="11">
        <f>Inkomsten!J47</f>
        <v>570</v>
      </c>
      <c r="E40" s="40">
        <f>C40*D40</f>
        <v>570</v>
      </c>
      <c r="J40" s="37"/>
    </row>
    <row r="41" spans="1:10" s="2" customFormat="1">
      <c r="A41" s="19"/>
      <c r="B41" t="s">
        <v>22</v>
      </c>
      <c r="C41" s="29">
        <v>1</v>
      </c>
      <c r="D41" s="11">
        <f>Uitgaven!J47</f>
        <v>415</v>
      </c>
      <c r="E41" s="40">
        <f>C41*D41</f>
        <v>415</v>
      </c>
      <c r="J41" s="37"/>
    </row>
    <row r="42" spans="1:10" s="2" customFormat="1" ht="17" thickBot="1">
      <c r="A42" s="19"/>
      <c r="C42" s="31"/>
      <c r="D42" s="11"/>
      <c r="E42" s="40"/>
      <c r="J42" s="37"/>
    </row>
    <row r="43" spans="1:10" s="2" customFormat="1" ht="17" thickBot="1">
      <c r="A43" s="19"/>
      <c r="B43" s="21" t="s">
        <v>20</v>
      </c>
      <c r="C43" s="32"/>
      <c r="D43" s="23"/>
      <c r="E43" s="39">
        <f>E40-E41</f>
        <v>155</v>
      </c>
      <c r="J43" s="37"/>
    </row>
    <row r="44" spans="1:10" s="2" customFormat="1">
      <c r="A44" s="19"/>
      <c r="C44" s="31"/>
      <c r="D44" s="11"/>
      <c r="E44" s="40"/>
      <c r="J44" s="37"/>
    </row>
    <row r="45" spans="1:10" s="27" customFormat="1" ht="24">
      <c r="A45" s="41" t="s">
        <v>9</v>
      </c>
      <c r="B45" s="41"/>
      <c r="C45" s="41"/>
      <c r="D45" s="41"/>
      <c r="E45" s="41"/>
      <c r="F45" s="41"/>
      <c r="G45" s="41"/>
      <c r="H45" s="41"/>
      <c r="I45" s="41"/>
      <c r="J45" s="35">
        <f>E49</f>
        <v>2210</v>
      </c>
    </row>
    <row r="46" spans="1:10" s="2" customFormat="1">
      <c r="A46" s="19"/>
      <c r="B46" t="s">
        <v>79</v>
      </c>
      <c r="C46" s="29">
        <v>1</v>
      </c>
      <c r="D46" s="11">
        <f>Inkomsten!J54</f>
        <v>2580</v>
      </c>
      <c r="E46" s="40">
        <f>C46*D46</f>
        <v>2580</v>
      </c>
      <c r="J46" s="37"/>
    </row>
    <row r="47" spans="1:10" s="2" customFormat="1">
      <c r="A47" s="19"/>
      <c r="B47" t="s">
        <v>22</v>
      </c>
      <c r="C47" s="29">
        <v>1</v>
      </c>
      <c r="D47" s="11">
        <f>Uitgaven!J56</f>
        <v>370</v>
      </c>
      <c r="E47" s="40">
        <f>C47*D47</f>
        <v>370</v>
      </c>
      <c r="J47" s="37"/>
    </row>
    <row r="48" spans="1:10" s="2" customFormat="1" ht="17" thickBot="1">
      <c r="A48" s="19"/>
      <c r="C48" s="31"/>
      <c r="D48" s="11"/>
      <c r="E48" s="40"/>
      <c r="J48" s="37"/>
    </row>
    <row r="49" spans="1:10" s="2" customFormat="1" ht="17" thickBot="1">
      <c r="A49" s="19"/>
      <c r="B49" s="21" t="s">
        <v>20</v>
      </c>
      <c r="C49" s="32"/>
      <c r="D49" s="23"/>
      <c r="E49" s="39">
        <f>E46-E47</f>
        <v>2210</v>
      </c>
      <c r="J49" s="37"/>
    </row>
    <row r="50" spans="1:10" s="2" customFormat="1">
      <c r="A50" s="19"/>
      <c r="C50" s="31"/>
      <c r="D50" s="11"/>
      <c r="E50" s="40"/>
      <c r="J50" s="37"/>
    </row>
    <row r="51" spans="1:10" s="27" customFormat="1" ht="24">
      <c r="A51" s="41" t="s">
        <v>3</v>
      </c>
      <c r="B51" s="41"/>
      <c r="C51" s="41"/>
      <c r="D51" s="41"/>
      <c r="E51" s="41"/>
      <c r="F51" s="41"/>
      <c r="G51" s="41"/>
      <c r="H51" s="41"/>
      <c r="I51" s="41"/>
      <c r="J51" s="35">
        <f>E54</f>
        <v>0</v>
      </c>
    </row>
    <row r="52" spans="1:10" s="2" customFormat="1">
      <c r="A52" s="19"/>
      <c r="B52" s="2" t="s">
        <v>58</v>
      </c>
      <c r="C52" s="31"/>
      <c r="D52" s="11"/>
      <c r="E52" s="40"/>
      <c r="J52" s="37"/>
    </row>
    <row r="53" spans="1:10" s="2" customFormat="1" ht="17" thickBot="1">
      <c r="A53" s="19"/>
      <c r="C53" s="31"/>
      <c r="D53" s="11"/>
      <c r="E53" s="40"/>
      <c r="J53" s="37"/>
    </row>
    <row r="54" spans="1:10" s="2" customFormat="1" ht="17" thickBot="1">
      <c r="A54" s="19"/>
      <c r="B54" s="21" t="s">
        <v>20</v>
      </c>
      <c r="C54" s="32"/>
      <c r="D54" s="23"/>
      <c r="E54" s="39">
        <f>E51-E52</f>
        <v>0</v>
      </c>
      <c r="J54" s="37"/>
    </row>
    <row r="55" spans="1:10" s="2" customFormat="1">
      <c r="A55" s="19"/>
      <c r="C55" s="31"/>
      <c r="D55" s="11"/>
      <c r="E55" s="40"/>
      <c r="J55" s="37"/>
    </row>
    <row r="56" spans="1:10" s="27" customFormat="1" ht="24">
      <c r="A56" s="41" t="s">
        <v>10</v>
      </c>
      <c r="B56" s="41"/>
      <c r="C56" s="41"/>
      <c r="D56" s="41"/>
      <c r="E56" s="41"/>
      <c r="F56" s="41"/>
      <c r="G56" s="41"/>
      <c r="H56" s="41"/>
      <c r="I56" s="41"/>
      <c r="J56" s="35">
        <f>E59</f>
        <v>0</v>
      </c>
    </row>
    <row r="57" spans="1:10" s="2" customFormat="1">
      <c r="A57" s="19"/>
      <c r="B57" s="2" t="s">
        <v>58</v>
      </c>
      <c r="C57" s="31"/>
      <c r="D57" s="11"/>
      <c r="E57" s="40"/>
      <c r="J57" s="37"/>
    </row>
    <row r="58" spans="1:10" s="2" customFormat="1" ht="17" thickBot="1">
      <c r="A58" s="19"/>
      <c r="C58" s="31"/>
      <c r="D58" s="11"/>
      <c r="E58" s="40"/>
      <c r="J58" s="37"/>
    </row>
    <row r="59" spans="1:10" s="2" customFormat="1" ht="17" thickBot="1">
      <c r="A59" s="19"/>
      <c r="B59" s="21" t="s">
        <v>20</v>
      </c>
      <c r="C59" s="32"/>
      <c r="D59" s="23"/>
      <c r="E59" s="39">
        <f>E56-E57</f>
        <v>0</v>
      </c>
      <c r="J59" s="37"/>
    </row>
    <row r="60" spans="1:10" s="2" customFormat="1">
      <c r="A60" s="19"/>
      <c r="C60" s="31"/>
      <c r="D60" s="11"/>
      <c r="E60" s="40"/>
      <c r="J60" s="37"/>
    </row>
    <row r="61" spans="1:10" s="27" customFormat="1" ht="24">
      <c r="A61" s="41" t="s">
        <v>11</v>
      </c>
      <c r="B61" s="41"/>
      <c r="C61" s="41"/>
      <c r="D61" s="41"/>
      <c r="E61" s="41"/>
      <c r="F61" s="41"/>
      <c r="G61" s="41"/>
      <c r="H61" s="41"/>
      <c r="I61" s="41"/>
      <c r="J61" s="35">
        <f>E65</f>
        <v>-158.20000000000005</v>
      </c>
    </row>
    <row r="62" spans="1:10" s="2" customFormat="1">
      <c r="A62" s="19"/>
      <c r="B62" t="s">
        <v>79</v>
      </c>
      <c r="C62" s="29">
        <v>1</v>
      </c>
      <c r="D62" s="11">
        <f>Inkomsten!J72</f>
        <v>650</v>
      </c>
      <c r="E62" s="40">
        <f>C62*D62</f>
        <v>650</v>
      </c>
      <c r="J62" s="37"/>
    </row>
    <row r="63" spans="1:10" s="2" customFormat="1">
      <c r="A63" s="19"/>
      <c r="B63" t="s">
        <v>22</v>
      </c>
      <c r="C63" s="29">
        <v>1</v>
      </c>
      <c r="D63" s="11">
        <f>Uitgaven!J74</f>
        <v>808.2</v>
      </c>
      <c r="E63" s="40">
        <f>C63*D63</f>
        <v>808.2</v>
      </c>
      <c r="J63" s="37"/>
    </row>
    <row r="64" spans="1:10" s="2" customFormat="1" ht="17" thickBot="1">
      <c r="A64" s="19"/>
      <c r="B64" s="4"/>
      <c r="C64" s="31"/>
      <c r="D64" s="11"/>
      <c r="E64" s="40"/>
      <c r="J64" s="37"/>
    </row>
    <row r="65" spans="1:10" s="2" customFormat="1" ht="17" thickBot="1">
      <c r="A65" s="19"/>
      <c r="B65" s="21" t="s">
        <v>20</v>
      </c>
      <c r="C65" s="32"/>
      <c r="D65" s="23"/>
      <c r="E65" s="39">
        <f>E62-E63</f>
        <v>-158.20000000000005</v>
      </c>
      <c r="J65" s="37"/>
    </row>
    <row r="66" spans="1:10" s="2" customFormat="1">
      <c r="A66" s="19"/>
      <c r="B66" s="4"/>
      <c r="C66" s="31"/>
      <c r="D66" s="11"/>
      <c r="E66" s="40"/>
      <c r="J66" s="37"/>
    </row>
    <row r="67" spans="1:10" s="1" customFormat="1" ht="24">
      <c r="A67" s="41" t="s">
        <v>12</v>
      </c>
      <c r="B67" s="41"/>
      <c r="C67" s="41"/>
      <c r="D67" s="41"/>
      <c r="E67" s="41"/>
      <c r="F67" s="41"/>
      <c r="G67" s="41"/>
      <c r="H67" s="41"/>
      <c r="I67" s="41"/>
      <c r="J67" s="35">
        <f>E71</f>
        <v>434.80999999999949</v>
      </c>
    </row>
    <row r="68" spans="1:10" s="2" customFormat="1">
      <c r="A68" s="19"/>
      <c r="B68" t="s">
        <v>79</v>
      </c>
      <c r="C68" s="29">
        <v>1</v>
      </c>
      <c r="D68" s="11">
        <f>Inkomsten!J80</f>
        <v>5625</v>
      </c>
      <c r="E68" s="40">
        <f>C68*D68</f>
        <v>5625</v>
      </c>
      <c r="J68" s="37"/>
    </row>
    <row r="69" spans="1:10" s="2" customFormat="1">
      <c r="A69" s="19"/>
      <c r="B69" t="s">
        <v>22</v>
      </c>
      <c r="C69" s="29">
        <v>1</v>
      </c>
      <c r="D69" s="11">
        <f>Uitgaven!J84</f>
        <v>5190.1900000000005</v>
      </c>
      <c r="E69" s="40">
        <f>C69*D69</f>
        <v>5190.1900000000005</v>
      </c>
      <c r="J69" s="37"/>
    </row>
    <row r="70" spans="1:10" s="2" customFormat="1">
      <c r="A70" s="19"/>
      <c r="B70" s="4"/>
      <c r="C70" s="31"/>
      <c r="D70" s="11"/>
      <c r="E70" s="40"/>
      <c r="J70" s="37"/>
    </row>
    <row r="71" spans="1:10" s="2" customFormat="1">
      <c r="A71" s="19"/>
      <c r="B71" s="21" t="s">
        <v>20</v>
      </c>
      <c r="C71" s="32"/>
      <c r="D71" s="23"/>
      <c r="E71" s="39">
        <f>E68-E69</f>
        <v>434.80999999999949</v>
      </c>
      <c r="J71" s="37"/>
    </row>
    <row r="72" spans="1:10" s="2" customFormat="1">
      <c r="A72" s="19"/>
      <c r="C72" s="31"/>
      <c r="D72" s="11"/>
      <c r="E72" s="40"/>
      <c r="J72" s="37"/>
    </row>
    <row r="73" spans="1:10" s="1" customFormat="1" ht="24">
      <c r="A73" s="41" t="s">
        <v>4</v>
      </c>
      <c r="B73" s="41"/>
      <c r="C73" s="41"/>
      <c r="D73" s="41"/>
      <c r="E73" s="41"/>
      <c r="F73" s="41"/>
      <c r="G73" s="41"/>
      <c r="H73" s="41"/>
      <c r="I73" s="41"/>
      <c r="J73" s="35">
        <f>E76</f>
        <v>0</v>
      </c>
    </row>
    <row r="74" spans="1:10" s="2" customFormat="1">
      <c r="A74" s="19"/>
      <c r="B74" s="2" t="s">
        <v>58</v>
      </c>
      <c r="C74" s="31"/>
      <c r="D74" s="11"/>
      <c r="E74" s="40"/>
      <c r="J74" s="37"/>
    </row>
    <row r="75" spans="1:10" s="2" customFormat="1">
      <c r="A75" s="19"/>
      <c r="C75" s="31"/>
      <c r="D75" s="11"/>
      <c r="E75" s="40"/>
      <c r="J75" s="37"/>
    </row>
    <row r="76" spans="1:10" s="2" customFormat="1">
      <c r="A76" s="19"/>
      <c r="B76" s="21" t="s">
        <v>20</v>
      </c>
      <c r="C76" s="32"/>
      <c r="D76" s="23"/>
      <c r="E76" s="39">
        <f>E73-E74</f>
        <v>0</v>
      </c>
      <c r="J76" s="37"/>
    </row>
    <row r="77" spans="1:10" s="2" customFormat="1">
      <c r="A77" s="19"/>
      <c r="C77" s="31"/>
      <c r="D77" s="11"/>
      <c r="E77" s="40"/>
      <c r="J77" s="37"/>
    </row>
    <row r="78" spans="1:10" s="1" customFormat="1" ht="24">
      <c r="A78" s="41" t="s">
        <v>5</v>
      </c>
      <c r="B78" s="41"/>
      <c r="C78" s="41"/>
      <c r="D78" s="41"/>
      <c r="E78" s="41"/>
      <c r="F78" s="41"/>
      <c r="G78" s="41"/>
      <c r="H78" s="41"/>
      <c r="I78" s="41"/>
      <c r="J78" s="35">
        <f>E82</f>
        <v>225</v>
      </c>
    </row>
    <row r="79" spans="1:10" s="2" customFormat="1">
      <c r="A79" s="19"/>
      <c r="B79" t="s">
        <v>79</v>
      </c>
      <c r="C79" s="29">
        <v>1</v>
      </c>
      <c r="D79" s="8">
        <f>Inkomsten!J92</f>
        <v>875</v>
      </c>
      <c r="E79" s="38">
        <f>C79*D79</f>
        <v>875</v>
      </c>
      <c r="J79" s="37"/>
    </row>
    <row r="80" spans="1:10" s="2" customFormat="1">
      <c r="A80" s="19"/>
      <c r="B80" t="s">
        <v>22</v>
      </c>
      <c r="C80" s="29">
        <v>1</v>
      </c>
      <c r="D80" s="8">
        <f>Uitgaven!J109</f>
        <v>650</v>
      </c>
      <c r="E80" s="38">
        <f t="shared" ref="E80" si="2">C80*D80</f>
        <v>650</v>
      </c>
      <c r="J80" s="37"/>
    </row>
    <row r="81" spans="1:10" s="2" customFormat="1">
      <c r="A81" s="19"/>
      <c r="B81"/>
      <c r="C81" s="29"/>
      <c r="D81" s="8"/>
      <c r="E81" s="38"/>
      <c r="J81" s="37"/>
    </row>
    <row r="82" spans="1:10" s="2" customFormat="1">
      <c r="A82" s="19"/>
      <c r="B82" s="15" t="s">
        <v>20</v>
      </c>
      <c r="C82" s="30"/>
      <c r="D82" s="17"/>
      <c r="E82" s="39">
        <f>E79-E80</f>
        <v>225</v>
      </c>
      <c r="J82" s="37"/>
    </row>
    <row r="83" spans="1:10" s="2" customFormat="1">
      <c r="A83" s="19"/>
      <c r="C83" s="31"/>
      <c r="D83" s="11"/>
      <c r="E83" s="40"/>
      <c r="J83" s="37"/>
    </row>
    <row r="84" spans="1:10" s="1" customFormat="1" ht="24">
      <c r="A84" s="41" t="s">
        <v>13</v>
      </c>
      <c r="B84" s="41"/>
      <c r="C84" s="41"/>
      <c r="D84" s="41"/>
      <c r="E84" s="41"/>
      <c r="F84" s="41"/>
      <c r="G84" s="41"/>
      <c r="H84" s="41"/>
      <c r="I84" s="41"/>
      <c r="J84" s="35">
        <f>E88</f>
        <v>-143.20000000000005</v>
      </c>
    </row>
    <row r="85" spans="1:10">
      <c r="B85" t="s">
        <v>79</v>
      </c>
      <c r="C85" s="29">
        <v>1</v>
      </c>
      <c r="D85" s="11">
        <f>Inkomsten!J100</f>
        <v>695</v>
      </c>
      <c r="E85" s="40">
        <f>C85*D85</f>
        <v>695</v>
      </c>
    </row>
    <row r="86" spans="1:10">
      <c r="B86" t="s">
        <v>22</v>
      </c>
      <c r="C86" s="29">
        <v>1</v>
      </c>
      <c r="D86" s="11">
        <f>Uitgaven!J116</f>
        <v>838.2</v>
      </c>
      <c r="E86" s="40">
        <f>C86*D86</f>
        <v>838.2</v>
      </c>
    </row>
    <row r="87" spans="1:10">
      <c r="B87" s="4"/>
      <c r="C87" s="31"/>
      <c r="D87" s="11"/>
      <c r="E87" s="40"/>
    </row>
    <row r="88" spans="1:10">
      <c r="B88" s="21" t="s">
        <v>20</v>
      </c>
      <c r="C88" s="32"/>
      <c r="D88" s="23"/>
      <c r="E88" s="39">
        <f>E85-E86</f>
        <v>-143.20000000000005</v>
      </c>
    </row>
  </sheetData>
  <mergeCells count="16">
    <mergeCell ref="A28:I28"/>
    <mergeCell ref="A1:I1"/>
    <mergeCell ref="A5:I5"/>
    <mergeCell ref="A11:I11"/>
    <mergeCell ref="A17:I17"/>
    <mergeCell ref="A23:I23"/>
    <mergeCell ref="A84:I84"/>
    <mergeCell ref="A34:I34"/>
    <mergeCell ref="A39:I39"/>
    <mergeCell ref="A45:I45"/>
    <mergeCell ref="A51:I51"/>
    <mergeCell ref="A56:I56"/>
    <mergeCell ref="A61:I61"/>
    <mergeCell ref="A67:I67"/>
    <mergeCell ref="A73:I73"/>
    <mergeCell ref="A78:I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2A7-853E-6C4B-BA9D-416798998933}">
  <dimension ref="A1:J107"/>
  <sheetViews>
    <sheetView tabSelected="1" topLeftCell="A13" workbookViewId="0">
      <selection activeCell="B113" sqref="B113"/>
    </sheetView>
  </sheetViews>
  <sheetFormatPr baseColWidth="10" defaultRowHeight="16"/>
  <cols>
    <col min="1" max="1" width="22.5" style="9" bestFit="1" customWidth="1"/>
    <col min="2" max="2" width="38.33203125" bestFit="1" customWidth="1"/>
    <col min="4" max="5" width="10.83203125" style="8"/>
    <col min="10" max="10" width="17.5" style="14" bestFit="1" customWidth="1"/>
  </cols>
  <sheetData>
    <row r="1" spans="1:10" s="5" customFormat="1" ht="34">
      <c r="A1" s="42" t="s">
        <v>95</v>
      </c>
      <c r="B1" s="42"/>
      <c r="C1" s="42"/>
      <c r="D1" s="42"/>
      <c r="E1" s="42"/>
      <c r="F1" s="42"/>
      <c r="G1" s="42"/>
      <c r="H1" s="42"/>
      <c r="I1" s="42"/>
      <c r="J1" s="25"/>
    </row>
    <row r="3" spans="1:10" s="12" customFormat="1" ht="24">
      <c r="B3" s="12" t="s">
        <v>71</v>
      </c>
      <c r="D3" s="13"/>
      <c r="E3" s="13"/>
      <c r="J3" s="13">
        <f>SUM(J5:J100)</f>
        <v>17360</v>
      </c>
    </row>
    <row r="5" spans="1:10" s="27" customFormat="1" ht="24">
      <c r="A5" s="41" t="s">
        <v>73</v>
      </c>
      <c r="B5" s="41"/>
      <c r="C5" s="41"/>
      <c r="D5" s="41"/>
      <c r="E5" s="41"/>
      <c r="F5" s="41"/>
      <c r="G5" s="41"/>
      <c r="H5" s="41"/>
      <c r="I5" s="41"/>
      <c r="J5" s="26">
        <f>E13</f>
        <v>4760</v>
      </c>
    </row>
    <row r="6" spans="1:10">
      <c r="B6" s="3" t="s">
        <v>79</v>
      </c>
      <c r="C6" s="3" t="s">
        <v>14</v>
      </c>
      <c r="D6" s="10" t="s">
        <v>15</v>
      </c>
      <c r="E6" s="10" t="s">
        <v>16</v>
      </c>
    </row>
    <row r="7" spans="1:10">
      <c r="B7" t="s">
        <v>78</v>
      </c>
      <c r="C7">
        <v>5</v>
      </c>
      <c r="D7" s="8">
        <v>100</v>
      </c>
      <c r="E7" s="8">
        <f>C7*D7</f>
        <v>500</v>
      </c>
    </row>
    <row r="8" spans="1:10">
      <c r="B8" t="s">
        <v>99</v>
      </c>
      <c r="C8">
        <v>1</v>
      </c>
      <c r="D8" s="8">
        <v>920</v>
      </c>
      <c r="E8" s="8">
        <f t="shared" ref="E8:E11" si="0">C8*D8</f>
        <v>920</v>
      </c>
    </row>
    <row r="9" spans="1:10">
      <c r="B9" t="s">
        <v>100</v>
      </c>
      <c r="C9">
        <v>10</v>
      </c>
      <c r="D9" s="8">
        <v>34</v>
      </c>
      <c r="E9" s="8">
        <f t="shared" si="0"/>
        <v>340</v>
      </c>
    </row>
    <row r="10" spans="1:10">
      <c r="B10" t="s">
        <v>101</v>
      </c>
      <c r="C10">
        <v>1</v>
      </c>
      <c r="D10" s="8">
        <v>500</v>
      </c>
      <c r="E10" s="8">
        <f t="shared" si="0"/>
        <v>500</v>
      </c>
    </row>
    <row r="11" spans="1:10">
      <c r="B11" t="s">
        <v>105</v>
      </c>
      <c r="C11">
        <v>1</v>
      </c>
      <c r="D11" s="8">
        <v>2500</v>
      </c>
      <c r="E11" s="8">
        <f t="shared" si="0"/>
        <v>2500</v>
      </c>
    </row>
    <row r="12" spans="1:10" ht="17" thickBot="1"/>
    <row r="13" spans="1:10" ht="17" thickBot="1">
      <c r="B13" s="15" t="s">
        <v>20</v>
      </c>
      <c r="C13" s="16"/>
      <c r="D13" s="17"/>
      <c r="E13" s="18">
        <f>SUM(E7:E11)</f>
        <v>4760</v>
      </c>
    </row>
    <row r="15" spans="1:10" s="27" customFormat="1" ht="24">
      <c r="A15" s="41" t="s">
        <v>66</v>
      </c>
      <c r="B15" s="41"/>
      <c r="C15" s="41"/>
      <c r="D15" s="41"/>
      <c r="E15" s="41"/>
      <c r="F15" s="41"/>
      <c r="G15" s="41"/>
      <c r="H15" s="41"/>
      <c r="I15" s="41"/>
      <c r="J15" s="26">
        <f>E21</f>
        <v>875</v>
      </c>
    </row>
    <row r="16" spans="1:10">
      <c r="B16" s="3" t="s">
        <v>79</v>
      </c>
      <c r="C16" s="3" t="s">
        <v>14</v>
      </c>
      <c r="D16" s="10" t="s">
        <v>15</v>
      </c>
      <c r="E16" s="10" t="s">
        <v>16</v>
      </c>
    </row>
    <row r="17" spans="1:10">
      <c r="B17" t="s">
        <v>80</v>
      </c>
      <c r="C17">
        <v>20</v>
      </c>
      <c r="D17" s="8">
        <v>30</v>
      </c>
      <c r="E17" s="8">
        <f>C17*D17</f>
        <v>600</v>
      </c>
    </row>
    <row r="18" spans="1:10">
      <c r="B18" t="s">
        <v>81</v>
      </c>
      <c r="C18">
        <v>5</v>
      </c>
      <c r="D18" s="8">
        <v>15</v>
      </c>
      <c r="E18" s="8">
        <f t="shared" ref="E18:E19" si="1">C18*D18</f>
        <v>75</v>
      </c>
    </row>
    <row r="19" spans="1:10">
      <c r="B19" t="s">
        <v>82</v>
      </c>
      <c r="C19">
        <v>20</v>
      </c>
      <c r="D19" s="8">
        <v>10</v>
      </c>
      <c r="E19" s="8">
        <f t="shared" si="1"/>
        <v>200</v>
      </c>
    </row>
    <row r="20" spans="1:10" ht="17" thickBot="1"/>
    <row r="21" spans="1:10" ht="17" thickBot="1">
      <c r="B21" s="15" t="s">
        <v>20</v>
      </c>
      <c r="C21" s="16"/>
      <c r="D21" s="17"/>
      <c r="E21" s="18">
        <f>SUM(E17:E19)</f>
        <v>875</v>
      </c>
    </row>
    <row r="23" spans="1:10" s="27" customFormat="1" ht="24">
      <c r="A23" s="41" t="s">
        <v>0</v>
      </c>
      <c r="B23" s="41"/>
      <c r="C23" s="41"/>
      <c r="D23" s="41"/>
      <c r="E23" s="41"/>
      <c r="F23" s="41"/>
      <c r="G23" s="41"/>
      <c r="H23" s="41"/>
      <c r="I23" s="41"/>
      <c r="J23" s="26">
        <f>E28</f>
        <v>390</v>
      </c>
    </row>
    <row r="24" spans="1:10">
      <c r="B24" s="3" t="s">
        <v>79</v>
      </c>
      <c r="C24" s="3" t="s">
        <v>14</v>
      </c>
      <c r="D24" s="10" t="s">
        <v>15</v>
      </c>
      <c r="E24" s="10" t="s">
        <v>16</v>
      </c>
    </row>
    <row r="25" spans="1:10">
      <c r="B25" t="s">
        <v>18</v>
      </c>
      <c r="C25">
        <v>60</v>
      </c>
      <c r="D25" s="8">
        <v>3</v>
      </c>
      <c r="E25" s="8">
        <f>C25*D25</f>
        <v>180</v>
      </c>
    </row>
    <row r="26" spans="1:10">
      <c r="B26" t="s">
        <v>83</v>
      </c>
      <c r="C26">
        <v>30</v>
      </c>
      <c r="D26" s="8">
        <v>7</v>
      </c>
      <c r="E26" s="8">
        <f t="shared" ref="E26" si="2">C26*D26</f>
        <v>210</v>
      </c>
    </row>
    <row r="27" spans="1:10" ht="17" thickBot="1"/>
    <row r="28" spans="1:10" ht="17" thickBot="1">
      <c r="B28" s="15" t="s">
        <v>20</v>
      </c>
      <c r="C28" s="16"/>
      <c r="D28" s="17"/>
      <c r="E28" s="18">
        <f>SUM(E25:E26)</f>
        <v>390</v>
      </c>
    </row>
    <row r="30" spans="1:10" s="27" customFormat="1" ht="24">
      <c r="A30" s="41" t="s">
        <v>1</v>
      </c>
      <c r="B30" s="41"/>
      <c r="C30" s="41"/>
      <c r="D30" s="41"/>
      <c r="E30" s="41"/>
      <c r="F30" s="41"/>
      <c r="G30" s="41"/>
      <c r="H30" s="41"/>
      <c r="I30" s="41"/>
      <c r="J30" s="26">
        <f>E33</f>
        <v>0</v>
      </c>
    </row>
    <row r="31" spans="1:10" s="2" customFormat="1">
      <c r="A31" s="19"/>
      <c r="B31" s="2" t="s">
        <v>21</v>
      </c>
      <c r="D31" s="11"/>
      <c r="E31" s="11"/>
      <c r="J31" s="20"/>
    </row>
    <row r="32" spans="1:10" s="2" customFormat="1" ht="17" thickBot="1">
      <c r="A32" s="19"/>
      <c r="D32" s="11"/>
      <c r="E32" s="11"/>
      <c r="J32" s="20"/>
    </row>
    <row r="33" spans="1:10" s="2" customFormat="1" ht="17" thickBot="1">
      <c r="A33" s="19"/>
      <c r="B33" s="21" t="s">
        <v>20</v>
      </c>
      <c r="C33" s="22"/>
      <c r="D33" s="23"/>
      <c r="E33" s="24">
        <v>0</v>
      </c>
      <c r="J33" s="20"/>
    </row>
    <row r="34" spans="1:10" s="2" customFormat="1">
      <c r="A34" s="19"/>
      <c r="D34" s="11"/>
      <c r="E34" s="11"/>
      <c r="J34" s="20"/>
    </row>
    <row r="35" spans="1:10" s="27" customFormat="1" ht="24">
      <c r="A35" s="41" t="s">
        <v>2</v>
      </c>
      <c r="B35" s="41"/>
      <c r="C35" s="41"/>
      <c r="D35" s="41"/>
      <c r="E35" s="41"/>
      <c r="F35" s="41"/>
      <c r="G35" s="41"/>
      <c r="H35" s="41"/>
      <c r="I35" s="41"/>
      <c r="J35" s="26">
        <f>E40</f>
        <v>340</v>
      </c>
    </row>
    <row r="36" spans="1:10" s="2" customFormat="1">
      <c r="A36" s="19"/>
      <c r="B36" s="3" t="s">
        <v>79</v>
      </c>
      <c r="C36" s="3" t="s">
        <v>14</v>
      </c>
      <c r="D36" s="10" t="s">
        <v>15</v>
      </c>
      <c r="E36" s="10" t="s">
        <v>16</v>
      </c>
      <c r="J36" s="20"/>
    </row>
    <row r="37" spans="1:10" s="2" customFormat="1">
      <c r="A37" s="19"/>
      <c r="B37" s="2" t="s">
        <v>84</v>
      </c>
      <c r="C37" s="2">
        <v>200</v>
      </c>
      <c r="D37" s="11">
        <v>0.5</v>
      </c>
      <c r="E37" s="11">
        <f>C37*D37</f>
        <v>100</v>
      </c>
      <c r="J37" s="20"/>
    </row>
    <row r="38" spans="1:10" s="2" customFormat="1">
      <c r="A38" s="19"/>
      <c r="B38" s="4" t="s">
        <v>24</v>
      </c>
      <c r="C38" s="2">
        <v>40</v>
      </c>
      <c r="D38" s="11">
        <v>6</v>
      </c>
      <c r="E38" s="11">
        <f>C38*D38</f>
        <v>240</v>
      </c>
      <c r="J38" s="20"/>
    </row>
    <row r="39" spans="1:10" s="2" customFormat="1" ht="17" thickBot="1">
      <c r="A39" s="19"/>
      <c r="D39" s="11"/>
      <c r="E39" s="11"/>
      <c r="J39" s="20"/>
    </row>
    <row r="40" spans="1:10" s="2" customFormat="1" ht="17" thickBot="1">
      <c r="A40" s="19"/>
      <c r="B40" s="21" t="s">
        <v>20</v>
      </c>
      <c r="C40" s="22"/>
      <c r="D40" s="23"/>
      <c r="E40" s="24">
        <f>SUM(E37:E38)</f>
        <v>340</v>
      </c>
      <c r="J40" s="20"/>
    </row>
    <row r="41" spans="1:10" s="2" customFormat="1">
      <c r="A41" s="19"/>
      <c r="D41" s="11"/>
      <c r="E41" s="11"/>
      <c r="J41" s="20"/>
    </row>
    <row r="42" spans="1:10" s="27" customFormat="1" ht="24">
      <c r="A42" s="41" t="s">
        <v>7</v>
      </c>
      <c r="B42" s="41"/>
      <c r="C42" s="41"/>
      <c r="D42" s="41"/>
      <c r="E42" s="41"/>
      <c r="F42" s="41"/>
      <c r="G42" s="41"/>
      <c r="H42" s="41"/>
      <c r="I42" s="41"/>
      <c r="J42" s="26">
        <f>E45</f>
        <v>0</v>
      </c>
    </row>
    <row r="43" spans="1:10" s="2" customFormat="1">
      <c r="A43" s="19"/>
      <c r="B43" s="2" t="s">
        <v>57</v>
      </c>
      <c r="D43" s="11"/>
      <c r="E43" s="11"/>
      <c r="J43" s="20"/>
    </row>
    <row r="44" spans="1:10" s="2" customFormat="1" ht="17" thickBot="1">
      <c r="A44" s="19"/>
      <c r="D44" s="11"/>
      <c r="E44" s="11"/>
      <c r="J44" s="20"/>
    </row>
    <row r="45" spans="1:10" s="2" customFormat="1" ht="17" thickBot="1">
      <c r="A45" s="19"/>
      <c r="B45" s="21" t="s">
        <v>20</v>
      </c>
      <c r="C45" s="22"/>
      <c r="D45" s="23"/>
      <c r="E45" s="24">
        <v>0</v>
      </c>
      <c r="J45" s="20"/>
    </row>
    <row r="46" spans="1:10" s="2" customFormat="1">
      <c r="A46" s="19"/>
      <c r="D46" s="11"/>
      <c r="E46" s="11"/>
      <c r="J46" s="20"/>
    </row>
    <row r="47" spans="1:10" s="27" customFormat="1" ht="24">
      <c r="A47" s="41" t="s">
        <v>8</v>
      </c>
      <c r="B47" s="41"/>
      <c r="C47" s="41"/>
      <c r="D47" s="41"/>
      <c r="E47" s="41"/>
      <c r="F47" s="41"/>
      <c r="G47" s="41"/>
      <c r="H47" s="41"/>
      <c r="I47" s="41"/>
      <c r="J47" s="26">
        <f>E52</f>
        <v>570</v>
      </c>
    </row>
    <row r="48" spans="1:10" s="2" customFormat="1">
      <c r="A48" s="19"/>
      <c r="B48" s="3" t="s">
        <v>79</v>
      </c>
      <c r="C48" s="3" t="s">
        <v>14</v>
      </c>
      <c r="D48" s="10" t="s">
        <v>15</v>
      </c>
      <c r="E48" s="10" t="s">
        <v>16</v>
      </c>
      <c r="J48" s="20"/>
    </row>
    <row r="49" spans="1:10" s="2" customFormat="1">
      <c r="A49" s="19"/>
      <c r="B49" s="2" t="s">
        <v>85</v>
      </c>
      <c r="C49" s="2">
        <v>350</v>
      </c>
      <c r="D49" s="11">
        <v>1.5</v>
      </c>
      <c r="E49" s="11">
        <f>C49*D49</f>
        <v>525</v>
      </c>
      <c r="J49" s="20"/>
    </row>
    <row r="50" spans="1:10" s="2" customFormat="1">
      <c r="A50" s="19"/>
      <c r="B50" s="4" t="s">
        <v>86</v>
      </c>
      <c r="C50" s="2">
        <v>30</v>
      </c>
      <c r="D50" s="11">
        <v>1.5</v>
      </c>
      <c r="E50" s="11">
        <f>C50*D50</f>
        <v>45</v>
      </c>
      <c r="J50" s="20"/>
    </row>
    <row r="51" spans="1:10" s="2" customFormat="1" ht="17" thickBot="1">
      <c r="A51" s="19"/>
      <c r="D51" s="11"/>
      <c r="E51" s="11"/>
      <c r="J51" s="20"/>
    </row>
    <row r="52" spans="1:10" s="2" customFormat="1" ht="17" thickBot="1">
      <c r="A52" s="19"/>
      <c r="B52" s="21" t="s">
        <v>20</v>
      </c>
      <c r="C52" s="22"/>
      <c r="D52" s="23"/>
      <c r="E52" s="24">
        <f>SUM(E49:E50)</f>
        <v>570</v>
      </c>
      <c r="J52" s="20"/>
    </row>
    <row r="53" spans="1:10" s="2" customFormat="1">
      <c r="A53" s="19"/>
      <c r="D53" s="11"/>
      <c r="E53" s="11"/>
      <c r="J53" s="20"/>
    </row>
    <row r="54" spans="1:10" s="27" customFormat="1" ht="24">
      <c r="A54" s="41" t="s">
        <v>9</v>
      </c>
      <c r="B54" s="41"/>
      <c r="C54" s="41"/>
      <c r="D54" s="41"/>
      <c r="E54" s="41"/>
      <c r="F54" s="41"/>
      <c r="G54" s="41"/>
      <c r="H54" s="41"/>
      <c r="I54" s="41"/>
      <c r="J54" s="26">
        <f>E60</f>
        <v>2580</v>
      </c>
    </row>
    <row r="55" spans="1:10" s="2" customFormat="1">
      <c r="A55" s="19"/>
      <c r="B55" s="3" t="s">
        <v>79</v>
      </c>
      <c r="C55" s="3" t="s">
        <v>14</v>
      </c>
      <c r="D55" s="10" t="s">
        <v>15</v>
      </c>
      <c r="E55" s="10" t="s">
        <v>16</v>
      </c>
      <c r="J55" s="20"/>
    </row>
    <row r="56" spans="1:10" s="2" customFormat="1">
      <c r="A56" s="19"/>
      <c r="B56" s="2" t="s">
        <v>85</v>
      </c>
      <c r="C56" s="2">
        <v>200</v>
      </c>
      <c r="D56" s="11">
        <v>1.5</v>
      </c>
      <c r="E56" s="11">
        <f>C56*D56</f>
        <v>300</v>
      </c>
      <c r="J56" s="20"/>
    </row>
    <row r="57" spans="1:10" s="2" customFormat="1">
      <c r="A57" s="19"/>
      <c r="B57" s="4" t="s">
        <v>86</v>
      </c>
      <c r="C57" s="2">
        <v>20</v>
      </c>
      <c r="D57" s="11">
        <v>1.5</v>
      </c>
      <c r="E57" s="11">
        <f>C57*D57</f>
        <v>30</v>
      </c>
      <c r="J57" s="20"/>
    </row>
    <row r="58" spans="1:10" s="2" customFormat="1">
      <c r="A58" s="19"/>
      <c r="B58" s="4" t="s">
        <v>87</v>
      </c>
      <c r="C58" s="2">
        <v>25</v>
      </c>
      <c r="D58" s="11">
        <v>90</v>
      </c>
      <c r="E58" s="11">
        <f>C58*D58</f>
        <v>2250</v>
      </c>
      <c r="J58" s="20"/>
    </row>
    <row r="59" spans="1:10" s="2" customFormat="1" ht="17" thickBot="1">
      <c r="A59" s="19"/>
      <c r="D59" s="11"/>
      <c r="E59" s="11"/>
      <c r="J59" s="20"/>
    </row>
    <row r="60" spans="1:10" s="2" customFormat="1" ht="17" thickBot="1">
      <c r="A60" s="19"/>
      <c r="B60" s="21" t="s">
        <v>20</v>
      </c>
      <c r="C60" s="22"/>
      <c r="D60" s="23"/>
      <c r="E60" s="24">
        <f>SUM(E56:E58)</f>
        <v>2580</v>
      </c>
      <c r="J60" s="20"/>
    </row>
    <row r="61" spans="1:10" s="2" customFormat="1">
      <c r="A61" s="19"/>
      <c r="D61" s="11"/>
      <c r="E61" s="11"/>
      <c r="J61" s="20"/>
    </row>
    <row r="62" spans="1:10" s="27" customFormat="1" ht="24">
      <c r="A62" s="41" t="s">
        <v>3</v>
      </c>
      <c r="B62" s="41"/>
      <c r="C62" s="41"/>
      <c r="D62" s="41"/>
      <c r="E62" s="41"/>
      <c r="F62" s="41"/>
      <c r="G62" s="41"/>
      <c r="H62" s="41"/>
      <c r="I62" s="41"/>
      <c r="J62" s="26">
        <f>E65</f>
        <v>0</v>
      </c>
    </row>
    <row r="63" spans="1:10" s="2" customFormat="1">
      <c r="A63" s="19"/>
      <c r="B63" s="2" t="s">
        <v>58</v>
      </c>
      <c r="D63" s="11"/>
      <c r="E63" s="11"/>
      <c r="J63" s="20"/>
    </row>
    <row r="64" spans="1:10" s="2" customFormat="1" ht="17" thickBot="1">
      <c r="A64" s="19"/>
      <c r="D64" s="11"/>
      <c r="E64" s="11"/>
      <c r="J64" s="20"/>
    </row>
    <row r="65" spans="1:10" s="2" customFormat="1" ht="17" thickBot="1">
      <c r="A65" s="19"/>
      <c r="B65" s="21" t="s">
        <v>20</v>
      </c>
      <c r="C65" s="22"/>
      <c r="D65" s="23"/>
      <c r="E65" s="24">
        <v>0</v>
      </c>
      <c r="J65" s="20"/>
    </row>
    <row r="66" spans="1:10" s="2" customFormat="1">
      <c r="A66" s="19"/>
      <c r="D66" s="11"/>
      <c r="E66" s="11"/>
      <c r="J66" s="20"/>
    </row>
    <row r="67" spans="1:10" s="27" customFormat="1" ht="24">
      <c r="A67" s="41" t="s">
        <v>10</v>
      </c>
      <c r="B67" s="41"/>
      <c r="C67" s="41"/>
      <c r="D67" s="41"/>
      <c r="E67" s="41"/>
      <c r="F67" s="41"/>
      <c r="G67" s="41"/>
      <c r="H67" s="41"/>
      <c r="I67" s="41"/>
      <c r="J67" s="26">
        <f>E70</f>
        <v>0</v>
      </c>
    </row>
    <row r="68" spans="1:10" s="2" customFormat="1">
      <c r="A68" s="19"/>
      <c r="B68" s="2" t="s">
        <v>58</v>
      </c>
      <c r="D68" s="11"/>
      <c r="E68" s="11"/>
      <c r="J68" s="20"/>
    </row>
    <row r="69" spans="1:10" s="2" customFormat="1" ht="17" thickBot="1">
      <c r="A69" s="19"/>
      <c r="D69" s="11"/>
      <c r="E69" s="11"/>
      <c r="J69" s="20"/>
    </row>
    <row r="70" spans="1:10" s="2" customFormat="1" ht="17" thickBot="1">
      <c r="A70" s="19"/>
      <c r="B70" s="21" t="s">
        <v>20</v>
      </c>
      <c r="C70" s="22"/>
      <c r="D70" s="23"/>
      <c r="E70" s="24">
        <v>0</v>
      </c>
      <c r="J70" s="20"/>
    </row>
    <row r="71" spans="1:10" s="2" customFormat="1">
      <c r="A71" s="19"/>
      <c r="D71" s="11"/>
      <c r="E71" s="11"/>
      <c r="J71" s="20"/>
    </row>
    <row r="72" spans="1:10" s="27" customFormat="1" ht="24">
      <c r="A72" s="41" t="s">
        <v>11</v>
      </c>
      <c r="B72" s="41"/>
      <c r="C72" s="41"/>
      <c r="D72" s="41"/>
      <c r="E72" s="41"/>
      <c r="F72" s="41"/>
      <c r="G72" s="41"/>
      <c r="H72" s="41"/>
      <c r="I72" s="41"/>
      <c r="J72" s="26">
        <f>E78</f>
        <v>650</v>
      </c>
    </row>
    <row r="73" spans="1:10" s="2" customFormat="1">
      <c r="A73" s="19"/>
      <c r="B73" s="3" t="s">
        <v>79</v>
      </c>
      <c r="C73" s="3" t="s">
        <v>14</v>
      </c>
      <c r="D73" s="10" t="s">
        <v>15</v>
      </c>
      <c r="E73" s="10" t="s">
        <v>16</v>
      </c>
      <c r="J73" s="20"/>
    </row>
    <row r="74" spans="1:10" s="2" customFormat="1">
      <c r="A74" s="19"/>
      <c r="B74" s="2" t="s">
        <v>91</v>
      </c>
      <c r="C74" s="2">
        <v>15</v>
      </c>
      <c r="D74" s="11">
        <v>15</v>
      </c>
      <c r="E74" s="11">
        <f>C74*D74</f>
        <v>225</v>
      </c>
      <c r="J74" s="20"/>
    </row>
    <row r="75" spans="1:10" s="2" customFormat="1">
      <c r="A75" s="19"/>
      <c r="B75" s="4" t="s">
        <v>92</v>
      </c>
      <c r="C75" s="2">
        <v>40</v>
      </c>
      <c r="D75" s="11">
        <v>10</v>
      </c>
      <c r="E75" s="11">
        <f>C75*D75</f>
        <v>400</v>
      </c>
      <c r="J75" s="20"/>
    </row>
    <row r="76" spans="1:10" s="2" customFormat="1">
      <c r="A76" s="19"/>
      <c r="B76" s="4" t="s">
        <v>93</v>
      </c>
      <c r="C76" s="2">
        <v>5</v>
      </c>
      <c r="D76" s="11">
        <v>5</v>
      </c>
      <c r="E76" s="11">
        <f t="shared" ref="E76" si="3">C76*D76</f>
        <v>25</v>
      </c>
      <c r="J76" s="20"/>
    </row>
    <row r="77" spans="1:10" s="2" customFormat="1" ht="17" thickBot="1">
      <c r="A77" s="19"/>
      <c r="B77" s="4"/>
      <c r="D77" s="11"/>
      <c r="E77" s="11"/>
      <c r="J77" s="20"/>
    </row>
    <row r="78" spans="1:10" s="2" customFormat="1" ht="17" thickBot="1">
      <c r="A78" s="19"/>
      <c r="B78" s="21" t="s">
        <v>20</v>
      </c>
      <c r="C78" s="22"/>
      <c r="D78" s="23"/>
      <c r="E78" s="24">
        <f>SUM(E74:E76)</f>
        <v>650</v>
      </c>
      <c r="J78" s="20"/>
    </row>
    <row r="79" spans="1:10" s="2" customFormat="1">
      <c r="A79" s="19"/>
      <c r="B79" s="4"/>
      <c r="D79" s="11"/>
      <c r="E79" s="11"/>
      <c r="J79" s="20"/>
    </row>
    <row r="80" spans="1:10" s="1" customFormat="1" ht="24">
      <c r="A80" s="41" t="s">
        <v>12</v>
      </c>
      <c r="B80" s="41"/>
      <c r="C80" s="41"/>
      <c r="D80" s="41"/>
      <c r="E80" s="41"/>
      <c r="F80" s="41"/>
      <c r="G80" s="41"/>
      <c r="H80" s="41"/>
      <c r="I80" s="41"/>
      <c r="J80" s="26">
        <f>E85</f>
        <v>5625</v>
      </c>
    </row>
    <row r="81" spans="1:10">
      <c r="B81" s="3" t="s">
        <v>79</v>
      </c>
      <c r="C81" s="3" t="s">
        <v>14</v>
      </c>
      <c r="D81" s="10" t="s">
        <v>15</v>
      </c>
      <c r="E81" s="10" t="s">
        <v>16</v>
      </c>
    </row>
    <row r="82" spans="1:10" s="2" customFormat="1">
      <c r="A82" s="19"/>
      <c r="B82" s="2" t="s">
        <v>88</v>
      </c>
      <c r="C82" s="2">
        <f>C83*3.5</f>
        <v>1750</v>
      </c>
      <c r="D82" s="11">
        <v>1.5</v>
      </c>
      <c r="E82" s="11">
        <f>C82*D82</f>
        <v>2625</v>
      </c>
      <c r="J82" s="20"/>
    </row>
    <row r="83" spans="1:10" s="2" customFormat="1">
      <c r="A83" s="19"/>
      <c r="B83" s="4" t="s">
        <v>89</v>
      </c>
      <c r="C83" s="2">
        <v>500</v>
      </c>
      <c r="D83" s="11">
        <v>6</v>
      </c>
      <c r="E83" s="11">
        <f>C83*D83</f>
        <v>3000</v>
      </c>
      <c r="J83" s="20"/>
    </row>
    <row r="84" spans="1:10" s="2" customFormat="1" ht="17" thickBot="1">
      <c r="A84" s="19"/>
      <c r="B84" s="4"/>
      <c r="D84" s="11"/>
      <c r="E84" s="11"/>
      <c r="J84" s="20"/>
    </row>
    <row r="85" spans="1:10" s="2" customFormat="1" ht="17" thickBot="1">
      <c r="A85" s="19"/>
      <c r="B85" s="21" t="s">
        <v>20</v>
      </c>
      <c r="C85" s="22"/>
      <c r="D85" s="23"/>
      <c r="E85" s="24">
        <f>SUM(E82:E83)</f>
        <v>5625</v>
      </c>
      <c r="J85" s="20"/>
    </row>
    <row r="86" spans="1:10" s="2" customFormat="1">
      <c r="A86" s="19"/>
      <c r="D86" s="11"/>
      <c r="E86" s="11"/>
      <c r="J86" s="20"/>
    </row>
    <row r="87" spans="1:10" s="1" customFormat="1" ht="24">
      <c r="A87" s="41" t="s">
        <v>4</v>
      </c>
      <c r="B87" s="41"/>
      <c r="C87" s="41"/>
      <c r="D87" s="41"/>
      <c r="E87" s="41"/>
      <c r="F87" s="41"/>
      <c r="G87" s="41"/>
      <c r="H87" s="41"/>
      <c r="I87" s="41"/>
      <c r="J87" s="26">
        <f>E90</f>
        <v>0</v>
      </c>
    </row>
    <row r="88" spans="1:10" s="2" customFormat="1">
      <c r="A88" s="19"/>
      <c r="B88" s="2" t="s">
        <v>58</v>
      </c>
      <c r="D88" s="11"/>
      <c r="E88" s="11"/>
      <c r="J88" s="20"/>
    </row>
    <row r="89" spans="1:10" s="2" customFormat="1" ht="17" thickBot="1">
      <c r="A89" s="19"/>
      <c r="D89" s="11"/>
      <c r="E89" s="11"/>
      <c r="J89" s="20"/>
    </row>
    <row r="90" spans="1:10" s="2" customFormat="1" ht="17" thickBot="1">
      <c r="A90" s="19"/>
      <c r="B90" s="21" t="s">
        <v>20</v>
      </c>
      <c r="C90" s="22"/>
      <c r="D90" s="23"/>
      <c r="E90" s="24">
        <v>0</v>
      </c>
      <c r="J90" s="20"/>
    </row>
    <row r="91" spans="1:10" s="2" customFormat="1">
      <c r="A91" s="19"/>
      <c r="D91" s="11"/>
      <c r="E91" s="11"/>
      <c r="J91" s="20"/>
    </row>
    <row r="92" spans="1:10" s="1" customFormat="1" ht="24">
      <c r="A92" s="41" t="s">
        <v>5</v>
      </c>
      <c r="B92" s="41"/>
      <c r="C92" s="41"/>
      <c r="D92" s="41"/>
      <c r="E92" s="41"/>
      <c r="F92" s="41"/>
      <c r="G92" s="41"/>
      <c r="H92" s="41"/>
      <c r="I92" s="41"/>
      <c r="J92" s="26">
        <f>E98</f>
        <v>875</v>
      </c>
    </row>
    <row r="93" spans="1:10" s="2" customFormat="1">
      <c r="A93" s="19"/>
      <c r="B93" s="3" t="s">
        <v>79</v>
      </c>
      <c r="C93" s="3" t="s">
        <v>14</v>
      </c>
      <c r="D93" s="10" t="s">
        <v>15</v>
      </c>
      <c r="E93" s="10" t="s">
        <v>16</v>
      </c>
      <c r="J93" s="20"/>
    </row>
    <row r="94" spans="1:10" s="2" customFormat="1">
      <c r="A94" s="19"/>
      <c r="B94" t="s">
        <v>80</v>
      </c>
      <c r="C94">
        <v>20</v>
      </c>
      <c r="D94" s="8">
        <v>30</v>
      </c>
      <c r="E94" s="8">
        <f>C94*D94</f>
        <v>600</v>
      </c>
      <c r="J94" s="20"/>
    </row>
    <row r="95" spans="1:10" s="2" customFormat="1">
      <c r="A95" s="19"/>
      <c r="B95" t="s">
        <v>81</v>
      </c>
      <c r="C95">
        <v>5</v>
      </c>
      <c r="D95" s="8">
        <v>15</v>
      </c>
      <c r="E95" s="8">
        <f t="shared" ref="E95:E96" si="4">C95*D95</f>
        <v>75</v>
      </c>
      <c r="J95" s="20"/>
    </row>
    <row r="96" spans="1:10" s="2" customFormat="1">
      <c r="A96" s="19"/>
      <c r="B96" t="s">
        <v>82</v>
      </c>
      <c r="C96">
        <v>20</v>
      </c>
      <c r="D96" s="8">
        <v>10</v>
      </c>
      <c r="E96" s="8">
        <f t="shared" si="4"/>
        <v>200</v>
      </c>
      <c r="J96" s="20"/>
    </row>
    <row r="97" spans="1:10" s="2" customFormat="1" ht="17" thickBot="1">
      <c r="A97" s="19"/>
      <c r="B97"/>
      <c r="C97"/>
      <c r="D97" s="8"/>
      <c r="E97" s="8"/>
      <c r="J97" s="20"/>
    </row>
    <row r="98" spans="1:10" s="2" customFormat="1" ht="17" thickBot="1">
      <c r="A98" s="19"/>
      <c r="B98" s="15" t="s">
        <v>20</v>
      </c>
      <c r="C98" s="16"/>
      <c r="D98" s="17"/>
      <c r="E98" s="18">
        <f>SUM(E94:E96)</f>
        <v>875</v>
      </c>
      <c r="J98" s="20"/>
    </row>
    <row r="99" spans="1:10" s="2" customFormat="1">
      <c r="A99" s="19"/>
      <c r="D99" s="11"/>
      <c r="E99" s="11"/>
      <c r="J99" s="20"/>
    </row>
    <row r="100" spans="1:10" s="1" customFormat="1" ht="24">
      <c r="A100" s="41" t="s">
        <v>13</v>
      </c>
      <c r="B100" s="41"/>
      <c r="C100" s="41"/>
      <c r="D100" s="41"/>
      <c r="E100" s="41"/>
      <c r="F100" s="41"/>
      <c r="G100" s="41"/>
      <c r="H100" s="41"/>
      <c r="I100" s="41"/>
      <c r="J100" s="26">
        <f>E107</f>
        <v>695</v>
      </c>
    </row>
    <row r="101" spans="1:10">
      <c r="B101" s="3" t="s">
        <v>79</v>
      </c>
      <c r="C101" s="3" t="s">
        <v>14</v>
      </c>
      <c r="D101" s="10" t="s">
        <v>15</v>
      </c>
      <c r="E101" s="10" t="s">
        <v>16</v>
      </c>
    </row>
    <row r="102" spans="1:10">
      <c r="B102" s="2" t="s">
        <v>94</v>
      </c>
      <c r="C102" s="2">
        <v>15</v>
      </c>
      <c r="D102" s="11">
        <v>15</v>
      </c>
      <c r="E102" s="11">
        <f>C102*D102</f>
        <v>225</v>
      </c>
    </row>
    <row r="103" spans="1:10">
      <c r="B103" s="4" t="s">
        <v>92</v>
      </c>
      <c r="C103" s="2">
        <v>40</v>
      </c>
      <c r="D103" s="11">
        <v>10</v>
      </c>
      <c r="E103" s="11">
        <f>C103*D103</f>
        <v>400</v>
      </c>
    </row>
    <row r="104" spans="1:10">
      <c r="B104" s="4" t="s">
        <v>93</v>
      </c>
      <c r="C104" s="2">
        <v>5</v>
      </c>
      <c r="D104" s="11">
        <v>5</v>
      </c>
      <c r="E104" s="11">
        <f t="shared" ref="E104:E105" si="5">C104*D104</f>
        <v>25</v>
      </c>
    </row>
    <row r="105" spans="1:10">
      <c r="B105" s="4" t="s">
        <v>86</v>
      </c>
      <c r="C105" s="4">
        <v>30</v>
      </c>
      <c r="D105" s="11">
        <v>1.5</v>
      </c>
      <c r="E105" s="11">
        <f t="shared" si="5"/>
        <v>45</v>
      </c>
    </row>
    <row r="106" spans="1:10" ht="17" thickBot="1">
      <c r="B106" s="4"/>
      <c r="C106" s="2"/>
      <c r="D106" s="11"/>
      <c r="E106" s="11"/>
    </row>
    <row r="107" spans="1:10" ht="17" thickBot="1">
      <c r="B107" s="21" t="s">
        <v>20</v>
      </c>
      <c r="C107" s="22"/>
      <c r="D107" s="23"/>
      <c r="E107" s="24">
        <f>SUM(E102:E105)</f>
        <v>695</v>
      </c>
    </row>
  </sheetData>
  <mergeCells count="16">
    <mergeCell ref="A35:I35"/>
    <mergeCell ref="A1:I1"/>
    <mergeCell ref="A5:I5"/>
    <mergeCell ref="A15:I15"/>
    <mergeCell ref="A23:I23"/>
    <mergeCell ref="A30:I30"/>
    <mergeCell ref="A100:I100"/>
    <mergeCell ref="A42:I42"/>
    <mergeCell ref="A47:I47"/>
    <mergeCell ref="A54:I54"/>
    <mergeCell ref="A62:I62"/>
    <mergeCell ref="A67:I67"/>
    <mergeCell ref="A72:I72"/>
    <mergeCell ref="A80:I80"/>
    <mergeCell ref="A87:I87"/>
    <mergeCell ref="A92:I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1DA0-BE62-154E-9D2A-63E4450561E3}">
  <dimension ref="A1:J125"/>
  <sheetViews>
    <sheetView workbookViewId="0">
      <selection activeCell="B117" sqref="A12:I117"/>
    </sheetView>
  </sheetViews>
  <sheetFormatPr baseColWidth="10" defaultRowHeight="16"/>
  <cols>
    <col min="1" max="1" width="22.5" style="9" bestFit="1" customWidth="1"/>
    <col min="2" max="2" width="38.33203125" bestFit="1" customWidth="1"/>
    <col min="4" max="5" width="10.83203125" style="8"/>
    <col min="10" max="10" width="17.5" style="14" bestFit="1" customWidth="1"/>
  </cols>
  <sheetData>
    <row r="1" spans="1:10" s="5" customFormat="1" ht="34">
      <c r="A1" s="42" t="s">
        <v>96</v>
      </c>
      <c r="B1" s="42"/>
      <c r="C1" s="42"/>
      <c r="D1" s="42"/>
      <c r="E1" s="42"/>
      <c r="F1" s="42"/>
      <c r="G1" s="42"/>
      <c r="H1" s="42"/>
      <c r="I1" s="42"/>
      <c r="J1" s="25"/>
    </row>
    <row r="3" spans="1:10" s="12" customFormat="1" ht="24">
      <c r="B3" s="12" t="s">
        <v>71</v>
      </c>
      <c r="D3" s="13"/>
      <c r="E3" s="13"/>
      <c r="J3" s="13">
        <f>SUM(J5:J116)</f>
        <v>12639.91</v>
      </c>
    </row>
    <row r="5" spans="1:10" s="27" customFormat="1" ht="24">
      <c r="A5" s="41" t="s">
        <v>73</v>
      </c>
      <c r="B5" s="41"/>
      <c r="C5" s="41"/>
      <c r="D5" s="41"/>
      <c r="E5" s="41"/>
      <c r="F5" s="41"/>
      <c r="G5" s="41"/>
      <c r="H5" s="41"/>
      <c r="I5" s="41"/>
      <c r="J5" s="26">
        <f>E13</f>
        <v>3328.32</v>
      </c>
    </row>
    <row r="6" spans="1:10">
      <c r="B6" s="3" t="s">
        <v>22</v>
      </c>
      <c r="C6" s="3" t="s">
        <v>14</v>
      </c>
      <c r="D6" s="10" t="s">
        <v>15</v>
      </c>
      <c r="E6" s="10" t="s">
        <v>16</v>
      </c>
    </row>
    <row r="7" spans="1:10">
      <c r="B7" t="s">
        <v>72</v>
      </c>
      <c r="C7">
        <v>19</v>
      </c>
      <c r="D7" s="8">
        <v>40</v>
      </c>
      <c r="E7" s="8">
        <f>C7*D7</f>
        <v>760</v>
      </c>
    </row>
    <row r="8" spans="1:10">
      <c r="B8" t="s">
        <v>74</v>
      </c>
      <c r="C8">
        <v>85</v>
      </c>
      <c r="D8" s="8">
        <f>3.2*1.06</f>
        <v>3.3920000000000003</v>
      </c>
      <c r="E8" s="8">
        <f t="shared" ref="E8:E11" si="0">C8*D8</f>
        <v>288.32000000000005</v>
      </c>
    </row>
    <row r="9" spans="1:10">
      <c r="B9" t="s">
        <v>75</v>
      </c>
      <c r="C9">
        <v>85</v>
      </c>
      <c r="D9" s="8">
        <v>0</v>
      </c>
      <c r="E9" s="8">
        <f t="shared" si="0"/>
        <v>0</v>
      </c>
    </row>
    <row r="10" spans="1:10">
      <c r="B10" t="s">
        <v>77</v>
      </c>
      <c r="C10">
        <v>40</v>
      </c>
      <c r="D10" s="8">
        <v>7</v>
      </c>
      <c r="E10" s="8">
        <f t="shared" si="0"/>
        <v>280</v>
      </c>
    </row>
    <row r="11" spans="1:10">
      <c r="B11" t="s">
        <v>104</v>
      </c>
      <c r="C11">
        <v>1</v>
      </c>
      <c r="D11" s="8">
        <v>2000</v>
      </c>
      <c r="E11" s="8">
        <f t="shared" si="0"/>
        <v>2000</v>
      </c>
    </row>
    <row r="12" spans="1:10" ht="17" thickBot="1"/>
    <row r="13" spans="1:10" ht="17" thickBot="1">
      <c r="B13" s="15" t="s">
        <v>20</v>
      </c>
      <c r="C13" s="16"/>
      <c r="D13" s="17"/>
      <c r="E13" s="18">
        <f>SUM(E7:E11)</f>
        <v>3328.32</v>
      </c>
    </row>
    <row r="15" spans="1:10" s="27" customFormat="1" ht="24">
      <c r="A15" s="41" t="s">
        <v>66</v>
      </c>
      <c r="B15" s="41"/>
      <c r="C15" s="41"/>
      <c r="D15" s="41"/>
      <c r="E15" s="41"/>
      <c r="F15" s="41"/>
      <c r="G15" s="41"/>
      <c r="H15" s="41"/>
      <c r="I15" s="41"/>
      <c r="J15" s="26">
        <f>E20</f>
        <v>650</v>
      </c>
    </row>
    <row r="16" spans="1:10">
      <c r="B16" s="3" t="s">
        <v>22</v>
      </c>
      <c r="C16" s="3" t="s">
        <v>14</v>
      </c>
      <c r="D16" s="10" t="s">
        <v>15</v>
      </c>
      <c r="E16" s="10" t="s">
        <v>16</v>
      </c>
    </row>
    <row r="17" spans="1:10">
      <c r="B17" t="s">
        <v>67</v>
      </c>
      <c r="C17">
        <v>1</v>
      </c>
      <c r="D17" s="8">
        <v>150</v>
      </c>
      <c r="E17" s="8">
        <f>C17*D17</f>
        <v>150</v>
      </c>
    </row>
    <row r="18" spans="1:10">
      <c r="B18" t="s">
        <v>68</v>
      </c>
      <c r="C18">
        <v>1</v>
      </c>
      <c r="D18" s="8">
        <v>500</v>
      </c>
      <c r="E18" s="8">
        <f t="shared" ref="E18" si="1">C18*D18</f>
        <v>500</v>
      </c>
    </row>
    <row r="19" spans="1:10" ht="17" thickBot="1"/>
    <row r="20" spans="1:10" ht="17" thickBot="1">
      <c r="B20" s="15" t="s">
        <v>20</v>
      </c>
      <c r="C20" s="16"/>
      <c r="D20" s="17"/>
      <c r="E20" s="18">
        <f>SUM(E17:E18)</f>
        <v>650</v>
      </c>
    </row>
    <row r="22" spans="1:10" s="27" customFormat="1" ht="24">
      <c r="A22" s="41" t="s">
        <v>0</v>
      </c>
      <c r="B22" s="41"/>
      <c r="C22" s="41"/>
      <c r="D22" s="41"/>
      <c r="E22" s="41"/>
      <c r="F22" s="41"/>
      <c r="G22" s="41"/>
      <c r="H22" s="41"/>
      <c r="I22" s="41"/>
      <c r="J22" s="26">
        <f>E28</f>
        <v>90</v>
      </c>
    </row>
    <row r="23" spans="1:10">
      <c r="B23" s="3" t="s">
        <v>22</v>
      </c>
      <c r="C23" s="3" t="s">
        <v>14</v>
      </c>
      <c r="D23" s="10" t="s">
        <v>15</v>
      </c>
      <c r="E23" s="10" t="s">
        <v>16</v>
      </c>
    </row>
    <row r="24" spans="1:10">
      <c r="B24" t="s">
        <v>17</v>
      </c>
      <c r="C24">
        <v>1</v>
      </c>
      <c r="D24" s="8">
        <v>20</v>
      </c>
      <c r="E24" s="8">
        <f>C24*D24</f>
        <v>20</v>
      </c>
    </row>
    <row r="25" spans="1:10">
      <c r="B25" t="s">
        <v>90</v>
      </c>
      <c r="C25">
        <v>1</v>
      </c>
      <c r="D25" s="8">
        <v>50</v>
      </c>
      <c r="E25" s="8">
        <f>C25*D25</f>
        <v>50</v>
      </c>
    </row>
    <row r="26" spans="1:10">
      <c r="B26" t="s">
        <v>19</v>
      </c>
      <c r="C26">
        <v>1</v>
      </c>
      <c r="D26" s="8">
        <v>20</v>
      </c>
      <c r="E26" s="8">
        <f t="shared" ref="E26" si="2">C26*D26</f>
        <v>20</v>
      </c>
    </row>
    <row r="27" spans="1:10" ht="17" thickBot="1"/>
    <row r="28" spans="1:10" ht="17" thickBot="1">
      <c r="B28" s="15" t="s">
        <v>20</v>
      </c>
      <c r="C28" s="16"/>
      <c r="D28" s="17"/>
      <c r="E28" s="18">
        <f>SUM(E24:E26)</f>
        <v>90</v>
      </c>
    </row>
    <row r="30" spans="1:10" s="27" customFormat="1" ht="24">
      <c r="A30" s="41" t="s">
        <v>1</v>
      </c>
      <c r="B30" s="41"/>
      <c r="C30" s="41"/>
      <c r="D30" s="41"/>
      <c r="E30" s="41"/>
      <c r="F30" s="41"/>
      <c r="G30" s="41"/>
      <c r="H30" s="41"/>
      <c r="I30" s="41"/>
      <c r="J30" s="26">
        <f>E33</f>
        <v>0</v>
      </c>
    </row>
    <row r="31" spans="1:10" s="2" customFormat="1">
      <c r="A31" s="19"/>
      <c r="B31" s="2" t="s">
        <v>21</v>
      </c>
      <c r="D31" s="11"/>
      <c r="E31" s="11"/>
      <c r="J31" s="20"/>
    </row>
    <row r="32" spans="1:10" s="2" customFormat="1" ht="17" thickBot="1">
      <c r="A32" s="19"/>
      <c r="D32" s="11"/>
      <c r="E32" s="11"/>
      <c r="J32" s="20"/>
    </row>
    <row r="33" spans="1:10" s="2" customFormat="1" ht="17" thickBot="1">
      <c r="A33" s="19"/>
      <c r="B33" s="21" t="s">
        <v>20</v>
      </c>
      <c r="C33" s="22"/>
      <c r="D33" s="23"/>
      <c r="E33" s="24">
        <v>0</v>
      </c>
      <c r="J33" s="20"/>
    </row>
    <row r="34" spans="1:10" s="2" customFormat="1">
      <c r="A34" s="19"/>
      <c r="D34" s="11"/>
      <c r="E34" s="11"/>
      <c r="J34" s="20"/>
    </row>
    <row r="35" spans="1:10" s="27" customFormat="1" ht="24">
      <c r="A35" s="41" t="s">
        <v>2</v>
      </c>
      <c r="B35" s="41"/>
      <c r="C35" s="41"/>
      <c r="D35" s="41"/>
      <c r="E35" s="41"/>
      <c r="F35" s="41"/>
      <c r="G35" s="41"/>
      <c r="H35" s="41"/>
      <c r="I35" s="41"/>
      <c r="J35" s="26">
        <f>E40</f>
        <v>300</v>
      </c>
    </row>
    <row r="36" spans="1:10" s="2" customFormat="1">
      <c r="A36" s="19"/>
      <c r="B36" s="3" t="s">
        <v>22</v>
      </c>
      <c r="C36" s="3" t="s">
        <v>14</v>
      </c>
      <c r="D36" s="10" t="s">
        <v>15</v>
      </c>
      <c r="E36" s="10" t="s">
        <v>16</v>
      </c>
      <c r="J36" s="20"/>
    </row>
    <row r="37" spans="1:10" s="2" customFormat="1">
      <c r="A37" s="19"/>
      <c r="B37" s="2" t="s">
        <v>23</v>
      </c>
      <c r="C37" s="2">
        <v>1</v>
      </c>
      <c r="D37" s="11">
        <v>100</v>
      </c>
      <c r="E37" s="11">
        <f>C37*D37</f>
        <v>100</v>
      </c>
      <c r="J37" s="20"/>
    </row>
    <row r="38" spans="1:10" s="2" customFormat="1">
      <c r="A38" s="19"/>
      <c r="B38" s="4" t="s">
        <v>24</v>
      </c>
      <c r="C38" s="2">
        <v>40</v>
      </c>
      <c r="D38" s="11">
        <v>5</v>
      </c>
      <c r="E38" s="11">
        <f>C38*D38</f>
        <v>200</v>
      </c>
      <c r="J38" s="20"/>
    </row>
    <row r="39" spans="1:10" s="2" customFormat="1" ht="17" thickBot="1">
      <c r="A39" s="19"/>
      <c r="D39" s="11"/>
      <c r="E39" s="11"/>
      <c r="J39" s="20"/>
    </row>
    <row r="40" spans="1:10" s="2" customFormat="1" ht="17" thickBot="1">
      <c r="A40" s="19"/>
      <c r="B40" s="21" t="s">
        <v>20</v>
      </c>
      <c r="C40" s="22"/>
      <c r="D40" s="23"/>
      <c r="E40" s="24">
        <f>SUM(E37:E38)</f>
        <v>300</v>
      </c>
      <c r="J40" s="20"/>
    </row>
    <row r="41" spans="1:10" s="2" customFormat="1">
      <c r="A41" s="19"/>
      <c r="D41" s="11"/>
      <c r="E41" s="11"/>
      <c r="J41" s="20"/>
    </row>
    <row r="42" spans="1:10" s="27" customFormat="1" ht="24">
      <c r="A42" s="41" t="s">
        <v>7</v>
      </c>
      <c r="B42" s="41"/>
      <c r="C42" s="41"/>
      <c r="D42" s="41"/>
      <c r="E42" s="41"/>
      <c r="F42" s="41"/>
      <c r="G42" s="41"/>
      <c r="H42" s="41"/>
      <c r="I42" s="41"/>
      <c r="J42" s="26">
        <f>E45</f>
        <v>0</v>
      </c>
    </row>
    <row r="43" spans="1:10" s="2" customFormat="1">
      <c r="A43" s="19"/>
      <c r="B43" s="2" t="s">
        <v>57</v>
      </c>
      <c r="D43" s="11"/>
      <c r="E43" s="11"/>
      <c r="J43" s="20"/>
    </row>
    <row r="44" spans="1:10" s="2" customFormat="1" ht="17" thickBot="1">
      <c r="A44" s="19"/>
      <c r="D44" s="11"/>
      <c r="E44" s="11"/>
      <c r="J44" s="20"/>
    </row>
    <row r="45" spans="1:10" s="2" customFormat="1" ht="17" thickBot="1">
      <c r="A45" s="19"/>
      <c r="B45" s="21" t="s">
        <v>20</v>
      </c>
      <c r="C45" s="22"/>
      <c r="D45" s="23"/>
      <c r="E45" s="24">
        <v>0</v>
      </c>
      <c r="J45" s="20"/>
    </row>
    <row r="46" spans="1:10" s="2" customFormat="1">
      <c r="A46" s="19"/>
      <c r="D46" s="11"/>
      <c r="E46" s="11"/>
      <c r="J46" s="20"/>
    </row>
    <row r="47" spans="1:10" s="27" customFormat="1" ht="24">
      <c r="A47" s="41" t="s">
        <v>8</v>
      </c>
      <c r="B47" s="41"/>
      <c r="C47" s="41"/>
      <c r="D47" s="41"/>
      <c r="E47" s="41"/>
      <c r="F47" s="41"/>
      <c r="G47" s="41"/>
      <c r="H47" s="41"/>
      <c r="I47" s="41"/>
      <c r="J47" s="26">
        <f>E54</f>
        <v>415</v>
      </c>
    </row>
    <row r="48" spans="1:10" s="2" customFormat="1">
      <c r="A48" s="19"/>
      <c r="B48" s="3" t="s">
        <v>22</v>
      </c>
      <c r="C48" s="3" t="s">
        <v>14</v>
      </c>
      <c r="D48" s="10" t="s">
        <v>15</v>
      </c>
      <c r="E48" s="10" t="s">
        <v>16</v>
      </c>
      <c r="J48" s="20"/>
    </row>
    <row r="49" spans="1:10" s="2" customFormat="1">
      <c r="A49" s="19"/>
      <c r="B49" s="2" t="s">
        <v>25</v>
      </c>
      <c r="C49" s="2">
        <v>1</v>
      </c>
      <c r="D49" s="11">
        <f>'Stiemer prijzen'!C15</f>
        <v>100</v>
      </c>
      <c r="E49" s="11">
        <f>C49*D49</f>
        <v>100</v>
      </c>
      <c r="J49" s="20"/>
    </row>
    <row r="50" spans="1:10" s="2" customFormat="1">
      <c r="A50" s="19"/>
      <c r="B50" s="4" t="s">
        <v>26</v>
      </c>
      <c r="C50" s="2">
        <v>3</v>
      </c>
      <c r="D50" s="11">
        <f>'Stiemer prijzen'!C5</f>
        <v>90</v>
      </c>
      <c r="E50" s="11">
        <f>C50*D50</f>
        <v>270</v>
      </c>
      <c r="J50" s="20"/>
    </row>
    <row r="51" spans="1:10" s="2" customFormat="1">
      <c r="A51" s="19"/>
      <c r="B51" s="4" t="s">
        <v>106</v>
      </c>
      <c r="C51" s="2">
        <v>1</v>
      </c>
      <c r="D51" s="11">
        <v>25</v>
      </c>
      <c r="E51" s="11">
        <f>C51*D51</f>
        <v>25</v>
      </c>
      <c r="J51" s="20"/>
    </row>
    <row r="52" spans="1:10" s="2" customFormat="1">
      <c r="A52" s="19"/>
      <c r="B52" s="4" t="s">
        <v>27</v>
      </c>
      <c r="C52" s="2">
        <v>10</v>
      </c>
      <c r="D52" s="11">
        <f>'Stiemer prijzen'!C8</f>
        <v>2</v>
      </c>
      <c r="E52" s="11">
        <f>C52*D52</f>
        <v>20</v>
      </c>
      <c r="J52" s="20"/>
    </row>
    <row r="53" spans="1:10" s="2" customFormat="1" ht="17" thickBot="1">
      <c r="A53" s="19"/>
      <c r="D53" s="11"/>
      <c r="E53" s="11"/>
      <c r="J53" s="20"/>
    </row>
    <row r="54" spans="1:10" s="2" customFormat="1" ht="17" thickBot="1">
      <c r="A54" s="19"/>
      <c r="B54" s="21" t="s">
        <v>20</v>
      </c>
      <c r="C54" s="22"/>
      <c r="D54" s="23"/>
      <c r="E54" s="24">
        <f>SUM(E49:E52)</f>
        <v>415</v>
      </c>
      <c r="J54" s="20"/>
    </row>
    <row r="55" spans="1:10" s="2" customFormat="1">
      <c r="A55" s="19"/>
      <c r="D55" s="11"/>
      <c r="E55" s="11"/>
      <c r="J55" s="20"/>
    </row>
    <row r="56" spans="1:10" s="27" customFormat="1" ht="24">
      <c r="A56" s="41" t="s">
        <v>9</v>
      </c>
      <c r="B56" s="41"/>
      <c r="C56" s="41"/>
      <c r="D56" s="41"/>
      <c r="E56" s="41"/>
      <c r="F56" s="41"/>
      <c r="G56" s="41"/>
      <c r="H56" s="41"/>
      <c r="I56" s="41"/>
      <c r="J56" s="26">
        <f>E62</f>
        <v>370</v>
      </c>
    </row>
    <row r="57" spans="1:10" s="2" customFormat="1">
      <c r="A57" s="19"/>
      <c r="B57" s="3" t="s">
        <v>22</v>
      </c>
      <c r="C57" s="3" t="s">
        <v>14</v>
      </c>
      <c r="D57" s="10" t="s">
        <v>15</v>
      </c>
      <c r="E57" s="10" t="s">
        <v>16</v>
      </c>
      <c r="J57" s="20"/>
    </row>
    <row r="58" spans="1:10" s="2" customFormat="1">
      <c r="A58" s="19"/>
      <c r="B58" s="2" t="s">
        <v>25</v>
      </c>
      <c r="C58" s="2">
        <v>1</v>
      </c>
      <c r="D58" s="11">
        <f>'Stiemer prijzen'!$C$15</f>
        <v>100</v>
      </c>
      <c r="E58" s="11">
        <f>C58*D58</f>
        <v>100</v>
      </c>
      <c r="J58" s="20"/>
    </row>
    <row r="59" spans="1:10" s="2" customFormat="1">
      <c r="A59" s="19"/>
      <c r="B59" s="4" t="s">
        <v>26</v>
      </c>
      <c r="C59" s="2">
        <v>3</v>
      </c>
      <c r="D59" s="11">
        <f>'Stiemer prijzen'!$C$5</f>
        <v>90</v>
      </c>
      <c r="E59" s="11">
        <f>C59*D59</f>
        <v>270</v>
      </c>
      <c r="J59" s="20"/>
    </row>
    <row r="60" spans="1:10" s="2" customFormat="1">
      <c r="A60" s="19"/>
      <c r="B60" s="4" t="s">
        <v>27</v>
      </c>
      <c r="C60" s="2">
        <v>10</v>
      </c>
      <c r="D60" s="11">
        <f>'Stiemer prijzen'!$C$8</f>
        <v>2</v>
      </c>
      <c r="E60" s="11">
        <f>C60*D60</f>
        <v>20</v>
      </c>
      <c r="J60" s="20"/>
    </row>
    <row r="61" spans="1:10" s="2" customFormat="1" ht="17" thickBot="1">
      <c r="A61" s="19"/>
      <c r="D61" s="11"/>
      <c r="E61" s="11"/>
      <c r="J61" s="20"/>
    </row>
    <row r="62" spans="1:10" s="2" customFormat="1" ht="17" thickBot="1">
      <c r="A62" s="19"/>
      <c r="B62" s="21" t="s">
        <v>20</v>
      </c>
      <c r="C62" s="22"/>
      <c r="D62" s="23"/>
      <c r="E62" s="24">
        <f>SUM(E58:E59)</f>
        <v>370</v>
      </c>
      <c r="J62" s="20"/>
    </row>
    <row r="63" spans="1:10" s="2" customFormat="1">
      <c r="A63" s="19"/>
      <c r="D63" s="11"/>
      <c r="E63" s="11"/>
      <c r="J63" s="20"/>
    </row>
    <row r="64" spans="1:10" s="27" customFormat="1" ht="24">
      <c r="A64" s="41" t="s">
        <v>3</v>
      </c>
      <c r="B64" s="41"/>
      <c r="C64" s="41"/>
      <c r="D64" s="41"/>
      <c r="E64" s="41"/>
      <c r="F64" s="41"/>
      <c r="G64" s="41"/>
      <c r="H64" s="41"/>
      <c r="I64" s="41"/>
      <c r="J64" s="26">
        <f>E67</f>
        <v>0</v>
      </c>
    </row>
    <row r="65" spans="1:10" s="2" customFormat="1">
      <c r="A65" s="19"/>
      <c r="B65" s="2" t="s">
        <v>58</v>
      </c>
      <c r="D65" s="11"/>
      <c r="E65" s="11"/>
      <c r="J65" s="20"/>
    </row>
    <row r="66" spans="1:10" s="2" customFormat="1" ht="17" thickBot="1">
      <c r="A66" s="19"/>
      <c r="D66" s="11"/>
      <c r="E66" s="11"/>
      <c r="J66" s="20"/>
    </row>
    <row r="67" spans="1:10" s="2" customFormat="1" ht="17" thickBot="1">
      <c r="A67" s="19"/>
      <c r="B67" s="21" t="s">
        <v>20</v>
      </c>
      <c r="C67" s="22"/>
      <c r="D67" s="23"/>
      <c r="E67" s="24">
        <v>0</v>
      </c>
      <c r="J67" s="20"/>
    </row>
    <row r="68" spans="1:10" s="2" customFormat="1">
      <c r="A68" s="19"/>
      <c r="D68" s="11"/>
      <c r="E68" s="11"/>
      <c r="J68" s="20"/>
    </row>
    <row r="69" spans="1:10" s="27" customFormat="1" ht="24">
      <c r="A69" s="41" t="s">
        <v>10</v>
      </c>
      <c r="B69" s="41"/>
      <c r="C69" s="41"/>
      <c r="D69" s="41"/>
      <c r="E69" s="41"/>
      <c r="F69" s="41"/>
      <c r="G69" s="41"/>
      <c r="H69" s="41"/>
      <c r="I69" s="41"/>
      <c r="J69" s="26">
        <f>E72</f>
        <v>0</v>
      </c>
    </row>
    <row r="70" spans="1:10" s="2" customFormat="1">
      <c r="A70" s="19"/>
      <c r="B70" s="2" t="s">
        <v>58</v>
      </c>
      <c r="D70" s="11"/>
      <c r="E70" s="11"/>
      <c r="J70" s="20"/>
    </row>
    <row r="71" spans="1:10" s="2" customFormat="1" ht="17" thickBot="1">
      <c r="A71" s="19"/>
      <c r="D71" s="11"/>
      <c r="E71" s="11"/>
      <c r="J71" s="20"/>
    </row>
    <row r="72" spans="1:10" s="2" customFormat="1" ht="17" thickBot="1">
      <c r="A72" s="19"/>
      <c r="B72" s="21" t="s">
        <v>20</v>
      </c>
      <c r="C72" s="22"/>
      <c r="D72" s="23"/>
      <c r="E72" s="24">
        <v>0</v>
      </c>
      <c r="J72" s="20"/>
    </row>
    <row r="73" spans="1:10" s="2" customFormat="1">
      <c r="A73" s="19"/>
      <c r="D73" s="11"/>
      <c r="E73" s="11"/>
      <c r="J73" s="20"/>
    </row>
    <row r="74" spans="1:10" s="27" customFormat="1" ht="24">
      <c r="A74" s="41" t="s">
        <v>11</v>
      </c>
      <c r="B74" s="41"/>
      <c r="C74" s="41"/>
      <c r="D74" s="41"/>
      <c r="E74" s="41"/>
      <c r="F74" s="41"/>
      <c r="G74" s="41"/>
      <c r="H74" s="41"/>
      <c r="I74" s="41"/>
      <c r="J74" s="26">
        <f>E82</f>
        <v>808.2</v>
      </c>
    </row>
    <row r="75" spans="1:10" s="2" customFormat="1">
      <c r="A75" s="19"/>
      <c r="B75" s="3" t="s">
        <v>22</v>
      </c>
      <c r="C75" s="3" t="s">
        <v>14</v>
      </c>
      <c r="D75" s="10" t="s">
        <v>15</v>
      </c>
      <c r="E75" s="10" t="s">
        <v>16</v>
      </c>
      <c r="J75" s="20"/>
    </row>
    <row r="76" spans="1:10" s="2" customFormat="1">
      <c r="A76" s="19"/>
      <c r="B76" s="2" t="s">
        <v>59</v>
      </c>
      <c r="C76" s="2">
        <v>1</v>
      </c>
      <c r="D76" s="11">
        <f>'Fitlink prijzen'!$C$27</f>
        <v>161</v>
      </c>
      <c r="E76" s="11">
        <f>C76*D76</f>
        <v>161</v>
      </c>
      <c r="J76" s="20"/>
    </row>
    <row r="77" spans="1:10" s="2" customFormat="1">
      <c r="A77" s="19"/>
      <c r="B77" s="4" t="s">
        <v>26</v>
      </c>
      <c r="C77" s="2">
        <v>3</v>
      </c>
      <c r="D77" s="11">
        <f>'Fitlink prijzen'!$C$5</f>
        <v>187</v>
      </c>
      <c r="E77" s="11">
        <f>C77*D77</f>
        <v>561</v>
      </c>
      <c r="J77" s="20"/>
    </row>
    <row r="78" spans="1:10" s="2" customFormat="1">
      <c r="A78" s="19"/>
      <c r="B78" s="4" t="s">
        <v>40</v>
      </c>
      <c r="C78" s="2">
        <v>3</v>
      </c>
      <c r="D78" s="11">
        <f>'Fitlink prijzen'!$C$15</f>
        <v>3.4</v>
      </c>
      <c r="E78" s="11">
        <f t="shared" ref="E78:E80" si="3">C78*D78</f>
        <v>10.199999999999999</v>
      </c>
      <c r="J78" s="20"/>
    </row>
    <row r="79" spans="1:10" s="2" customFormat="1">
      <c r="A79" s="19"/>
      <c r="B79" s="4" t="s">
        <v>63</v>
      </c>
      <c r="C79" s="2">
        <v>1</v>
      </c>
      <c r="D79" s="11">
        <f>'Fitlink prijzen'!$C$13</f>
        <v>25</v>
      </c>
      <c r="E79" s="11">
        <f t="shared" si="3"/>
        <v>25</v>
      </c>
      <c r="J79" s="20"/>
    </row>
    <row r="80" spans="1:10" s="2" customFormat="1">
      <c r="A80" s="19"/>
      <c r="B80" s="4" t="s">
        <v>64</v>
      </c>
      <c r="C80" s="2">
        <v>1</v>
      </c>
      <c r="D80" s="11">
        <f>'Fitlink prijzen'!$C$21</f>
        <v>51</v>
      </c>
      <c r="E80" s="11">
        <f t="shared" si="3"/>
        <v>51</v>
      </c>
      <c r="J80" s="20"/>
    </row>
    <row r="81" spans="1:10" s="2" customFormat="1" ht="17" thickBot="1">
      <c r="A81" s="19"/>
      <c r="B81" s="4"/>
      <c r="D81" s="11"/>
      <c r="E81" s="11"/>
      <c r="J81" s="20"/>
    </row>
    <row r="82" spans="1:10" s="2" customFormat="1" ht="17" thickBot="1">
      <c r="A82" s="19"/>
      <c r="B82" s="21" t="s">
        <v>20</v>
      </c>
      <c r="C82" s="22"/>
      <c r="D82" s="23"/>
      <c r="E82" s="24">
        <f>SUM(E76:E80)</f>
        <v>808.2</v>
      </c>
      <c r="J82" s="20"/>
    </row>
    <row r="83" spans="1:10" s="2" customFormat="1">
      <c r="A83" s="19"/>
      <c r="B83" s="4"/>
      <c r="D83" s="11"/>
      <c r="E83" s="11"/>
      <c r="J83" s="20"/>
    </row>
    <row r="84" spans="1:10" s="1" customFormat="1" ht="24">
      <c r="A84" s="41" t="s">
        <v>12</v>
      </c>
      <c r="B84" s="41"/>
      <c r="C84" s="41"/>
      <c r="D84" s="41"/>
      <c r="E84" s="41"/>
      <c r="F84" s="41"/>
      <c r="G84" s="41"/>
      <c r="H84" s="41"/>
      <c r="I84" s="41"/>
      <c r="J84" s="26">
        <f>E102</f>
        <v>5190.1900000000005</v>
      </c>
    </row>
    <row r="85" spans="1:10">
      <c r="B85" s="3" t="s">
        <v>22</v>
      </c>
      <c r="C85" s="3" t="s">
        <v>14</v>
      </c>
      <c r="D85" s="10" t="s">
        <v>15</v>
      </c>
      <c r="E85" s="10" t="s">
        <v>16</v>
      </c>
    </row>
    <row r="86" spans="1:10" s="2" customFormat="1">
      <c r="A86" s="19"/>
      <c r="B86" s="2" t="s">
        <v>59</v>
      </c>
      <c r="C86" s="2">
        <v>1</v>
      </c>
      <c r="D86" s="11">
        <f>'Fitlink prijzen'!$C$26</f>
        <v>633</v>
      </c>
      <c r="E86" s="11">
        <f>C86*D86</f>
        <v>633</v>
      </c>
      <c r="J86" s="20"/>
    </row>
    <row r="87" spans="1:10" s="2" customFormat="1">
      <c r="A87" s="19"/>
      <c r="B87" s="4" t="s">
        <v>26</v>
      </c>
      <c r="C87" s="2">
        <v>10</v>
      </c>
      <c r="D87" s="11">
        <f>'Fitlink prijzen'!$C$5</f>
        <v>187</v>
      </c>
      <c r="E87" s="11">
        <f>C87*D87</f>
        <v>1870</v>
      </c>
      <c r="J87" s="20"/>
    </row>
    <row r="88" spans="1:10" s="2" customFormat="1">
      <c r="A88" s="19"/>
      <c r="B88" s="4" t="s">
        <v>40</v>
      </c>
      <c r="C88" s="2">
        <v>10</v>
      </c>
      <c r="D88" s="11">
        <f>'Fitlink prijzen'!$C$15</f>
        <v>3.4</v>
      </c>
      <c r="E88" s="11">
        <f t="shared" ref="E88:E100" si="4">C88*D88</f>
        <v>34</v>
      </c>
      <c r="J88" s="20"/>
    </row>
    <row r="89" spans="1:10" s="2" customFormat="1">
      <c r="A89" s="19"/>
      <c r="B89" s="4" t="s">
        <v>76</v>
      </c>
      <c r="C89" s="4">
        <v>1</v>
      </c>
      <c r="D89" s="11">
        <f>'Fitlink prijzen'!$C$6</f>
        <v>153.36000000000001</v>
      </c>
      <c r="E89" s="11">
        <f t="shared" si="4"/>
        <v>153.36000000000001</v>
      </c>
      <c r="J89" s="20"/>
    </row>
    <row r="90" spans="1:10" s="2" customFormat="1">
      <c r="A90" s="19"/>
      <c r="B90" s="4" t="s">
        <v>60</v>
      </c>
      <c r="C90" s="2">
        <v>10</v>
      </c>
      <c r="D90" s="11">
        <f>'Fitlink prijzen'!$C$8</f>
        <v>2.86</v>
      </c>
      <c r="E90" s="11">
        <f t="shared" si="4"/>
        <v>28.599999999999998</v>
      </c>
      <c r="J90" s="20"/>
    </row>
    <row r="91" spans="1:10" s="2" customFormat="1">
      <c r="A91" s="19"/>
      <c r="B91" s="4" t="s">
        <v>61</v>
      </c>
      <c r="C91" s="2">
        <v>7</v>
      </c>
      <c r="D91" s="11">
        <f>'Fitlink prijzen'!$C$9</f>
        <v>3.09</v>
      </c>
      <c r="E91" s="11">
        <f t="shared" si="4"/>
        <v>21.63</v>
      </c>
      <c r="J91" s="20"/>
    </row>
    <row r="92" spans="1:10" s="2" customFormat="1">
      <c r="A92" s="19"/>
      <c r="B92" s="4" t="s">
        <v>62</v>
      </c>
      <c r="C92" s="2">
        <v>10</v>
      </c>
      <c r="D92" s="11">
        <f>'Fitlink prijzen'!$C$10</f>
        <v>2.36</v>
      </c>
      <c r="E92" s="11">
        <f t="shared" si="4"/>
        <v>23.599999999999998</v>
      </c>
      <c r="J92" s="20"/>
    </row>
    <row r="93" spans="1:10" s="2" customFormat="1">
      <c r="A93" s="19"/>
      <c r="B93" s="4" t="s">
        <v>36</v>
      </c>
      <c r="C93" s="2">
        <v>1</v>
      </c>
      <c r="D93" s="11">
        <f>'Fitlink prijzen'!$C$11</f>
        <v>20</v>
      </c>
      <c r="E93" s="11">
        <f t="shared" si="4"/>
        <v>20</v>
      </c>
      <c r="J93" s="20"/>
    </row>
    <row r="94" spans="1:10" s="2" customFormat="1">
      <c r="A94" s="19"/>
      <c r="B94" s="4" t="s">
        <v>63</v>
      </c>
      <c r="C94" s="2">
        <v>3</v>
      </c>
      <c r="D94" s="11">
        <f>'Fitlink prijzen'!$C$13</f>
        <v>25</v>
      </c>
      <c r="E94" s="11">
        <f t="shared" si="4"/>
        <v>75</v>
      </c>
      <c r="J94" s="20"/>
    </row>
    <row r="95" spans="1:10" s="2" customFormat="1">
      <c r="A95" s="19"/>
      <c r="B95" s="4" t="s">
        <v>64</v>
      </c>
      <c r="C95" s="2">
        <v>1</v>
      </c>
      <c r="D95" s="11">
        <f>'Fitlink prijzen'!$C$21+'Fitlink prijzen'!$C$20</f>
        <v>151</v>
      </c>
      <c r="E95" s="11">
        <f t="shared" si="4"/>
        <v>151</v>
      </c>
      <c r="J95" s="20"/>
    </row>
    <row r="96" spans="1:10" s="2" customFormat="1">
      <c r="A96" s="19"/>
      <c r="B96" s="4" t="s">
        <v>65</v>
      </c>
      <c r="C96" s="2">
        <v>1</v>
      </c>
      <c r="D96" s="11">
        <v>650</v>
      </c>
      <c r="E96" s="11">
        <f t="shared" si="4"/>
        <v>650</v>
      </c>
      <c r="J96" s="20"/>
    </row>
    <row r="97" spans="1:10" s="2" customFormat="1">
      <c r="A97" s="19"/>
      <c r="B97" s="4" t="s">
        <v>103</v>
      </c>
      <c r="C97" s="2">
        <v>1</v>
      </c>
      <c r="D97" s="11">
        <v>650</v>
      </c>
      <c r="E97" s="11">
        <f t="shared" si="4"/>
        <v>650</v>
      </c>
      <c r="J97" s="20"/>
    </row>
    <row r="98" spans="1:10" s="2" customFormat="1">
      <c r="A98" s="19"/>
      <c r="B98" s="4" t="s">
        <v>102</v>
      </c>
      <c r="C98" s="2">
        <v>1</v>
      </c>
      <c r="D98" s="11">
        <v>630</v>
      </c>
      <c r="E98" s="11">
        <f t="shared" si="4"/>
        <v>630</v>
      </c>
      <c r="J98" s="20"/>
    </row>
    <row r="99" spans="1:10" s="2" customFormat="1">
      <c r="A99" s="19"/>
      <c r="B99" s="4" t="s">
        <v>107</v>
      </c>
      <c r="C99" s="2">
        <v>1</v>
      </c>
      <c r="D99" s="11">
        <v>100</v>
      </c>
      <c r="E99" s="11">
        <f t="shared" si="4"/>
        <v>100</v>
      </c>
      <c r="J99" s="20"/>
    </row>
    <row r="100" spans="1:10" s="2" customFormat="1">
      <c r="A100" s="19"/>
      <c r="B100" s="4" t="s">
        <v>97</v>
      </c>
      <c r="C100" s="2">
        <v>3</v>
      </c>
      <c r="D100" s="11">
        <v>50</v>
      </c>
      <c r="E100" s="11">
        <f t="shared" si="4"/>
        <v>150</v>
      </c>
      <c r="J100" s="20"/>
    </row>
    <row r="101" spans="1:10" s="2" customFormat="1" ht="17" thickBot="1">
      <c r="A101" s="19"/>
      <c r="B101" s="4"/>
      <c r="D101" s="11"/>
      <c r="E101" s="11"/>
      <c r="J101" s="20"/>
    </row>
    <row r="102" spans="1:10" s="2" customFormat="1" ht="17" thickBot="1">
      <c r="A102" s="19"/>
      <c r="B102" s="21" t="s">
        <v>20</v>
      </c>
      <c r="C102" s="22"/>
      <c r="D102" s="23"/>
      <c r="E102" s="24">
        <f>SUM(E86:E100)</f>
        <v>5190.1900000000005</v>
      </c>
      <c r="J102" s="20"/>
    </row>
    <row r="103" spans="1:10" s="2" customFormat="1">
      <c r="A103" s="19"/>
      <c r="D103" s="11"/>
      <c r="E103" s="11"/>
      <c r="J103" s="20"/>
    </row>
    <row r="104" spans="1:10" s="1" customFormat="1" ht="24">
      <c r="A104" s="41" t="s">
        <v>4</v>
      </c>
      <c r="B104" s="41"/>
      <c r="C104" s="41"/>
      <c r="D104" s="41"/>
      <c r="E104" s="41"/>
      <c r="F104" s="41"/>
      <c r="G104" s="41"/>
      <c r="H104" s="41"/>
      <c r="I104" s="41"/>
      <c r="J104" s="26">
        <f>E107</f>
        <v>0</v>
      </c>
    </row>
    <row r="105" spans="1:10" s="2" customFormat="1">
      <c r="A105" s="19"/>
      <c r="B105" s="2" t="s">
        <v>58</v>
      </c>
      <c r="D105" s="11"/>
      <c r="E105" s="11"/>
      <c r="J105" s="20"/>
    </row>
    <row r="106" spans="1:10" s="2" customFormat="1" ht="17" thickBot="1">
      <c r="A106" s="19"/>
      <c r="D106" s="11"/>
      <c r="E106" s="11"/>
      <c r="J106" s="20"/>
    </row>
    <row r="107" spans="1:10" s="2" customFormat="1" ht="17" thickBot="1">
      <c r="A107" s="19"/>
      <c r="B107" s="21" t="s">
        <v>20</v>
      </c>
      <c r="C107" s="22"/>
      <c r="D107" s="23"/>
      <c r="E107" s="24">
        <v>0</v>
      </c>
      <c r="J107" s="20"/>
    </row>
    <row r="108" spans="1:10" s="2" customFormat="1">
      <c r="A108" s="19"/>
      <c r="D108" s="11"/>
      <c r="E108" s="11"/>
      <c r="J108" s="20"/>
    </row>
    <row r="109" spans="1:10" s="1" customFormat="1" ht="24">
      <c r="A109" s="41" t="s">
        <v>5</v>
      </c>
      <c r="B109" s="41"/>
      <c r="C109" s="41"/>
      <c r="D109" s="41"/>
      <c r="E109" s="41"/>
      <c r="F109" s="41"/>
      <c r="G109" s="41"/>
      <c r="H109" s="41"/>
      <c r="I109" s="41"/>
      <c r="J109" s="26">
        <f>E114</f>
        <v>650</v>
      </c>
    </row>
    <row r="110" spans="1:10" s="2" customFormat="1">
      <c r="A110" s="19"/>
      <c r="B110" s="3" t="s">
        <v>22</v>
      </c>
      <c r="C110" s="3" t="s">
        <v>14</v>
      </c>
      <c r="D110" s="10" t="s">
        <v>15</v>
      </c>
      <c r="E110" s="10" t="s">
        <v>16</v>
      </c>
      <c r="J110" s="20"/>
    </row>
    <row r="111" spans="1:10" s="2" customFormat="1">
      <c r="A111" s="19"/>
      <c r="B111" t="s">
        <v>67</v>
      </c>
      <c r="C111">
        <v>1</v>
      </c>
      <c r="D111" s="8">
        <v>150</v>
      </c>
      <c r="E111" s="8">
        <f>C111*D111</f>
        <v>150</v>
      </c>
      <c r="J111" s="20"/>
    </row>
    <row r="112" spans="1:10" s="2" customFormat="1">
      <c r="A112" s="19"/>
      <c r="B112" t="s">
        <v>68</v>
      </c>
      <c r="C112">
        <v>1</v>
      </c>
      <c r="D112" s="8">
        <v>500</v>
      </c>
      <c r="E112" s="8">
        <f t="shared" ref="E112" si="5">C112*D112</f>
        <v>500</v>
      </c>
      <c r="J112" s="20"/>
    </row>
    <row r="113" spans="1:10" s="2" customFormat="1" ht="17" thickBot="1">
      <c r="A113" s="19"/>
      <c r="B113"/>
      <c r="C113"/>
      <c r="D113" s="8"/>
      <c r="E113" s="8"/>
      <c r="J113" s="20"/>
    </row>
    <row r="114" spans="1:10" s="2" customFormat="1">
      <c r="A114" s="19"/>
      <c r="B114" s="15" t="s">
        <v>20</v>
      </c>
      <c r="C114" s="16"/>
      <c r="D114" s="17"/>
      <c r="E114" s="18">
        <f>SUM(E111:E112)</f>
        <v>650</v>
      </c>
      <c r="J114" s="20"/>
    </row>
    <row r="115" spans="1:10" s="2" customFormat="1">
      <c r="A115" s="19"/>
      <c r="D115" s="11"/>
      <c r="E115" s="11"/>
      <c r="J115" s="20"/>
    </row>
    <row r="116" spans="1:10" s="1" customFormat="1" ht="24">
      <c r="A116" s="41" t="s">
        <v>13</v>
      </c>
      <c r="B116" s="41"/>
      <c r="C116" s="41"/>
      <c r="D116" s="41"/>
      <c r="E116" s="41"/>
      <c r="F116" s="41"/>
      <c r="G116" s="41"/>
      <c r="H116" s="41"/>
      <c r="I116" s="41"/>
      <c r="J116" s="26">
        <f>E125</f>
        <v>838.2</v>
      </c>
    </row>
    <row r="117" spans="1:10">
      <c r="B117" s="3" t="s">
        <v>22</v>
      </c>
      <c r="C117" s="3" t="s">
        <v>14</v>
      </c>
      <c r="D117" s="10" t="s">
        <v>15</v>
      </c>
      <c r="E117" s="10" t="s">
        <v>16</v>
      </c>
    </row>
    <row r="118" spans="1:10">
      <c r="B118" s="2" t="s">
        <v>59</v>
      </c>
      <c r="C118" s="2">
        <v>1</v>
      </c>
      <c r="D118" s="11">
        <f>'Fitlink prijzen'!$C$27</f>
        <v>161</v>
      </c>
      <c r="E118" s="11">
        <f>C118*D118</f>
        <v>161</v>
      </c>
    </row>
    <row r="119" spans="1:10">
      <c r="B119" s="4" t="s">
        <v>26</v>
      </c>
      <c r="C119" s="2">
        <v>3</v>
      </c>
      <c r="D119" s="11">
        <f>'Fitlink prijzen'!$C$5</f>
        <v>187</v>
      </c>
      <c r="E119" s="11">
        <f>C119*D119</f>
        <v>561</v>
      </c>
    </row>
    <row r="120" spans="1:10">
      <c r="B120" s="4" t="s">
        <v>40</v>
      </c>
      <c r="C120" s="2">
        <v>3</v>
      </c>
      <c r="D120" s="11">
        <f>'Fitlink prijzen'!$C$15</f>
        <v>3.4</v>
      </c>
      <c r="E120" s="11">
        <f t="shared" ref="E120:E123" si="6">C120*D120</f>
        <v>10.199999999999999</v>
      </c>
    </row>
    <row r="121" spans="1:10">
      <c r="B121" s="4" t="s">
        <v>63</v>
      </c>
      <c r="C121" s="2">
        <v>1</v>
      </c>
      <c r="D121" s="11">
        <f>'Fitlink prijzen'!$C$13</f>
        <v>25</v>
      </c>
      <c r="E121" s="11">
        <f t="shared" si="6"/>
        <v>25</v>
      </c>
    </row>
    <row r="122" spans="1:10">
      <c r="B122" s="4" t="s">
        <v>64</v>
      </c>
      <c r="C122" s="2">
        <v>1</v>
      </c>
      <c r="D122" s="11">
        <f>'Fitlink prijzen'!$C$21</f>
        <v>51</v>
      </c>
      <c r="E122" s="11">
        <f t="shared" si="6"/>
        <v>51</v>
      </c>
    </row>
    <row r="123" spans="1:10">
      <c r="B123" s="4" t="s">
        <v>107</v>
      </c>
      <c r="C123" s="2">
        <v>1</v>
      </c>
      <c r="D123" s="11">
        <v>30</v>
      </c>
      <c r="E123" s="11">
        <f t="shared" si="6"/>
        <v>30</v>
      </c>
    </row>
    <row r="124" spans="1:10" ht="17" thickBot="1">
      <c r="B124" s="4"/>
      <c r="C124" s="2"/>
      <c r="D124" s="11"/>
      <c r="E124" s="11"/>
    </row>
    <row r="125" spans="1:10" ht="17" thickBot="1">
      <c r="B125" s="21" t="s">
        <v>20</v>
      </c>
      <c r="C125" s="22"/>
      <c r="D125" s="23"/>
      <c r="E125" s="24">
        <f>SUM(E118:E123)</f>
        <v>838.2</v>
      </c>
    </row>
  </sheetData>
  <mergeCells count="16">
    <mergeCell ref="A1:I1"/>
    <mergeCell ref="A22:I22"/>
    <mergeCell ref="A64:I64"/>
    <mergeCell ref="A56:I56"/>
    <mergeCell ref="A47:I47"/>
    <mergeCell ref="A42:I42"/>
    <mergeCell ref="A35:I35"/>
    <mergeCell ref="A30:I30"/>
    <mergeCell ref="A15:I15"/>
    <mergeCell ref="A5:I5"/>
    <mergeCell ref="A116:I116"/>
    <mergeCell ref="A109:I109"/>
    <mergeCell ref="A104:I104"/>
    <mergeCell ref="A84:I84"/>
    <mergeCell ref="A74:I74"/>
    <mergeCell ref="A69:I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F21-53F3-E445-BA82-D83AE1D66AFC}">
  <dimension ref="A1:C15"/>
  <sheetViews>
    <sheetView workbookViewId="0">
      <selection activeCell="C14" sqref="C14"/>
    </sheetView>
  </sheetViews>
  <sheetFormatPr baseColWidth="10" defaultRowHeight="16"/>
  <cols>
    <col min="1" max="1" width="26.5" bestFit="1" customWidth="1"/>
    <col min="2" max="2" width="25.33203125" bestFit="1" customWidth="1"/>
  </cols>
  <sheetData>
    <row r="1" spans="1:3" s="5" customFormat="1" ht="31">
      <c r="A1" s="6" t="s">
        <v>55</v>
      </c>
    </row>
    <row r="3" spans="1:3">
      <c r="C3" t="s">
        <v>56</v>
      </c>
    </row>
    <row r="4" spans="1:3">
      <c r="B4" s="43" t="s">
        <v>31</v>
      </c>
      <c r="C4" s="43"/>
    </row>
    <row r="5" spans="1:3">
      <c r="B5" t="s">
        <v>29</v>
      </c>
      <c r="C5">
        <v>90</v>
      </c>
    </row>
    <row r="6" spans="1:3">
      <c r="B6" t="s">
        <v>69</v>
      </c>
      <c r="C6">
        <v>70</v>
      </c>
    </row>
    <row r="7" spans="1:3">
      <c r="B7" s="43" t="s">
        <v>32</v>
      </c>
      <c r="C7" s="43"/>
    </row>
    <row r="8" spans="1:3">
      <c r="B8" t="s">
        <v>33</v>
      </c>
      <c r="C8">
        <v>2</v>
      </c>
    </row>
    <row r="9" spans="1:3">
      <c r="B9" t="s">
        <v>34</v>
      </c>
      <c r="C9">
        <v>2</v>
      </c>
    </row>
    <row r="10" spans="1:3">
      <c r="B10" t="s">
        <v>35</v>
      </c>
      <c r="C10">
        <v>1.5</v>
      </c>
    </row>
    <row r="11" spans="1:3">
      <c r="B11" s="43" t="s">
        <v>37</v>
      </c>
      <c r="C11" s="43"/>
    </row>
    <row r="12" spans="1:3">
      <c r="B12" t="s">
        <v>40</v>
      </c>
      <c r="C12">
        <v>3</v>
      </c>
    </row>
    <row r="13" spans="1:3">
      <c r="B13" s="43" t="s">
        <v>41</v>
      </c>
      <c r="C13" s="43"/>
    </row>
    <row r="14" spans="1:3">
      <c r="B14" t="s">
        <v>43</v>
      </c>
      <c r="C14">
        <v>50</v>
      </c>
    </row>
    <row r="15" spans="1:3">
      <c r="B15" t="s">
        <v>70</v>
      </c>
      <c r="C15">
        <v>100</v>
      </c>
    </row>
  </sheetData>
  <mergeCells count="4">
    <mergeCell ref="B13:C13"/>
    <mergeCell ref="B11:C11"/>
    <mergeCell ref="B7:C7"/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4729-B8F1-B64A-8482-EF9BAD1E8BA8}">
  <dimension ref="A1:C29"/>
  <sheetViews>
    <sheetView workbookViewId="0">
      <selection activeCell="E14" sqref="E14"/>
    </sheetView>
  </sheetViews>
  <sheetFormatPr baseColWidth="10" defaultRowHeight="16"/>
  <cols>
    <col min="1" max="1" width="24" bestFit="1" customWidth="1"/>
    <col min="2" max="2" width="25.33203125" bestFit="1" customWidth="1"/>
    <col min="3" max="3" width="10.83203125" style="8"/>
  </cols>
  <sheetData>
    <row r="1" spans="1:3" s="5" customFormat="1" ht="31">
      <c r="A1" s="6" t="s">
        <v>28</v>
      </c>
      <c r="C1" s="7"/>
    </row>
    <row r="3" spans="1:3">
      <c r="C3" s="8" t="s">
        <v>56</v>
      </c>
    </row>
    <row r="4" spans="1:3">
      <c r="B4" s="43" t="s">
        <v>31</v>
      </c>
      <c r="C4" s="43"/>
    </row>
    <row r="5" spans="1:3">
      <c r="B5" t="s">
        <v>29</v>
      </c>
      <c r="C5" s="8">
        <v>187</v>
      </c>
    </row>
    <row r="6" spans="1:3">
      <c r="B6" t="s">
        <v>30</v>
      </c>
      <c r="C6" s="8">
        <v>153.36000000000001</v>
      </c>
    </row>
    <row r="7" spans="1:3">
      <c r="B7" s="43" t="s">
        <v>32</v>
      </c>
      <c r="C7" s="43"/>
    </row>
    <row r="8" spans="1:3">
      <c r="B8" t="s">
        <v>33</v>
      </c>
      <c r="C8" s="8">
        <v>2.86</v>
      </c>
    </row>
    <row r="9" spans="1:3">
      <c r="B9" t="s">
        <v>34</v>
      </c>
      <c r="C9" s="8">
        <v>3.09</v>
      </c>
    </row>
    <row r="10" spans="1:3">
      <c r="B10" t="s">
        <v>35</v>
      </c>
      <c r="C10" s="8">
        <v>2.36</v>
      </c>
    </row>
    <row r="11" spans="1:3">
      <c r="B11" t="s">
        <v>36</v>
      </c>
      <c r="C11" s="8">
        <v>20</v>
      </c>
    </row>
    <row r="12" spans="1:3">
      <c r="B12" s="43" t="s">
        <v>37</v>
      </c>
      <c r="C12" s="43"/>
    </row>
    <row r="13" spans="1:3">
      <c r="B13" t="s">
        <v>38</v>
      </c>
      <c r="C13" s="8">
        <v>25</v>
      </c>
    </row>
    <row r="14" spans="1:3">
      <c r="B14" t="s">
        <v>39</v>
      </c>
      <c r="C14" s="8">
        <v>25</v>
      </c>
    </row>
    <row r="15" spans="1:3">
      <c r="B15" t="s">
        <v>40</v>
      </c>
      <c r="C15" s="8">
        <v>3.4</v>
      </c>
    </row>
    <row r="16" spans="1:3">
      <c r="B16" s="43" t="s">
        <v>41</v>
      </c>
      <c r="C16" s="43"/>
    </row>
    <row r="17" spans="2:3">
      <c r="B17" t="s">
        <v>45</v>
      </c>
      <c r="C17" s="8">
        <v>100</v>
      </c>
    </row>
    <row r="18" spans="2:3">
      <c r="B18" t="s">
        <v>46</v>
      </c>
      <c r="C18" s="8">
        <v>150</v>
      </c>
    </row>
    <row r="19" spans="2:3">
      <c r="B19" t="s">
        <v>47</v>
      </c>
      <c r="C19" s="8">
        <v>200</v>
      </c>
    </row>
    <row r="20" spans="2:3">
      <c r="B20" t="s">
        <v>42</v>
      </c>
      <c r="C20" s="8">
        <v>100</v>
      </c>
    </row>
    <row r="21" spans="2:3">
      <c r="B21" t="s">
        <v>43</v>
      </c>
      <c r="C21" s="8">
        <v>51</v>
      </c>
    </row>
    <row r="22" spans="2:3">
      <c r="B22" t="s">
        <v>48</v>
      </c>
      <c r="C22" s="8">
        <v>150</v>
      </c>
    </row>
    <row r="23" spans="2:3">
      <c r="B23" t="s">
        <v>49</v>
      </c>
      <c r="C23" s="8">
        <v>200</v>
      </c>
    </row>
    <row r="24" spans="2:3">
      <c r="B24" t="s">
        <v>50</v>
      </c>
      <c r="C24" s="8">
        <v>250</v>
      </c>
    </row>
    <row r="25" spans="2:3">
      <c r="B25" t="s">
        <v>44</v>
      </c>
      <c r="C25" s="8">
        <v>2028</v>
      </c>
    </row>
    <row r="26" spans="2:3">
      <c r="B26" t="s">
        <v>51</v>
      </c>
      <c r="C26" s="8">
        <v>633</v>
      </c>
    </row>
    <row r="27" spans="2:3">
      <c r="B27" t="s">
        <v>52</v>
      </c>
      <c r="C27" s="8">
        <v>161</v>
      </c>
    </row>
    <row r="28" spans="2:3">
      <c r="B28" t="s">
        <v>53</v>
      </c>
      <c r="C28" s="8">
        <v>215</v>
      </c>
    </row>
    <row r="29" spans="2:3">
      <c r="B29" t="s">
        <v>54</v>
      </c>
      <c r="C29" s="8">
        <v>269</v>
      </c>
    </row>
  </sheetData>
  <mergeCells count="4">
    <mergeCell ref="B16:C16"/>
    <mergeCell ref="B12:C12"/>
    <mergeCell ref="B7:C7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Budgettering</vt:lpstr>
      <vt:lpstr>Inkomsten</vt:lpstr>
      <vt:lpstr>Uitgaven</vt:lpstr>
      <vt:lpstr>Stiemer prijzen</vt:lpstr>
      <vt:lpstr>Fitlink prijzen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2019-09-17T18:54:42Z</dcterms:created>
  <dcterms:modified xsi:type="dcterms:W3CDTF">2019-09-17T20:56:18Z</dcterms:modified>
</cp:coreProperties>
</file>