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310" yWindow="-15" windowWidth="14775" windowHeight="9855" activeTab="5"/>
  </bookViews>
  <sheets>
    <sheet name="输出" sheetId="6" r:id="rId1"/>
    <sheet name="db_求气象因子的极值" sheetId="7" r:id="rId2"/>
    <sheet name="3天节假日气象数据" sheetId="1" r:id="rId3"/>
    <sheet name="各年冬夏季的相关系数" sheetId="8" r:id="rId4"/>
    <sheet name="相似日查找-相似日为工作日" sheetId="5" r:id="rId5"/>
    <sheet name="各年负荷实际值和相似日值" sheetId="12" r:id="rId6"/>
    <sheet name="最值预测-相似日为工作日" sheetId="4" r:id="rId7"/>
    <sheet name="相似日查找-相似日为同类型日" sheetId="2" r:id="rId8"/>
    <sheet name="3天假期96节点负荷预测" sheetId="10" r:id="rId9"/>
    <sheet name="待测节假日实际负荷数据" sheetId="11" r:id="rId10"/>
  </sheets>
  <calcPr calcId="145621"/>
</workbook>
</file>

<file path=xl/calcChain.xml><?xml version="1.0" encoding="utf-8"?>
<calcChain xmlns="http://schemas.openxmlformats.org/spreadsheetml/2006/main">
  <c r="G8" i="6" l="1"/>
  <c r="F8" i="6"/>
  <c r="K103" i="6"/>
  <c r="J103" i="6"/>
  <c r="I103" i="6"/>
  <c r="H103" i="6"/>
  <c r="G103" i="6"/>
  <c r="F103" i="6"/>
  <c r="K102" i="6"/>
  <c r="J102" i="6"/>
  <c r="I102" i="6"/>
  <c r="H102" i="6"/>
  <c r="G102" i="6"/>
  <c r="F102" i="6"/>
  <c r="K101" i="6"/>
  <c r="J101" i="6"/>
  <c r="I101" i="6"/>
  <c r="H101" i="6"/>
  <c r="G101" i="6"/>
  <c r="F101" i="6"/>
  <c r="K100" i="6"/>
  <c r="J100" i="6"/>
  <c r="I100" i="6"/>
  <c r="H100" i="6"/>
  <c r="G100" i="6"/>
  <c r="F100" i="6"/>
  <c r="K99" i="6"/>
  <c r="J99" i="6"/>
  <c r="I99" i="6"/>
  <c r="H99" i="6"/>
  <c r="G99" i="6"/>
  <c r="F99" i="6"/>
  <c r="K98" i="6"/>
  <c r="J98" i="6"/>
  <c r="I98" i="6"/>
  <c r="H98" i="6"/>
  <c r="G98" i="6"/>
  <c r="F98" i="6"/>
  <c r="K97" i="6"/>
  <c r="J97" i="6"/>
  <c r="I97" i="6"/>
  <c r="H97" i="6"/>
  <c r="G97" i="6"/>
  <c r="F97" i="6"/>
  <c r="K96" i="6"/>
  <c r="J96" i="6"/>
  <c r="I96" i="6"/>
  <c r="H96" i="6"/>
  <c r="G96" i="6"/>
  <c r="F96" i="6"/>
  <c r="K95" i="6"/>
  <c r="J95" i="6"/>
  <c r="I95" i="6"/>
  <c r="H95" i="6"/>
  <c r="G95" i="6"/>
  <c r="F95" i="6"/>
  <c r="K94" i="6"/>
  <c r="J94" i="6"/>
  <c r="I94" i="6"/>
  <c r="H94" i="6"/>
  <c r="G94" i="6"/>
  <c r="F94" i="6"/>
  <c r="K93" i="6"/>
  <c r="J93" i="6"/>
  <c r="I93" i="6"/>
  <c r="H93" i="6"/>
  <c r="G93" i="6"/>
  <c r="F93" i="6"/>
  <c r="K92" i="6"/>
  <c r="J92" i="6"/>
  <c r="I92" i="6"/>
  <c r="H92" i="6"/>
  <c r="G92" i="6"/>
  <c r="F92" i="6"/>
  <c r="K91" i="6"/>
  <c r="J91" i="6"/>
  <c r="I91" i="6"/>
  <c r="H91" i="6"/>
  <c r="G91" i="6"/>
  <c r="F91" i="6"/>
  <c r="K90" i="6"/>
  <c r="J90" i="6"/>
  <c r="I90" i="6"/>
  <c r="H90" i="6"/>
  <c r="G90" i="6"/>
  <c r="F90" i="6"/>
  <c r="K89" i="6"/>
  <c r="J89" i="6"/>
  <c r="I89" i="6"/>
  <c r="H89" i="6"/>
  <c r="G89" i="6"/>
  <c r="F89" i="6"/>
  <c r="K88" i="6"/>
  <c r="J88" i="6"/>
  <c r="I88" i="6"/>
  <c r="H88" i="6"/>
  <c r="G88" i="6"/>
  <c r="F88" i="6"/>
  <c r="K87" i="6"/>
  <c r="J87" i="6"/>
  <c r="I87" i="6"/>
  <c r="H87" i="6"/>
  <c r="G87" i="6"/>
  <c r="F87" i="6"/>
  <c r="K86" i="6"/>
  <c r="J86" i="6"/>
  <c r="I86" i="6"/>
  <c r="H86" i="6"/>
  <c r="G86" i="6"/>
  <c r="F86" i="6"/>
  <c r="K85" i="6"/>
  <c r="J85" i="6"/>
  <c r="I85" i="6"/>
  <c r="H85" i="6"/>
  <c r="G85" i="6"/>
  <c r="F85" i="6"/>
  <c r="K84" i="6"/>
  <c r="J84" i="6"/>
  <c r="I84" i="6"/>
  <c r="H84" i="6"/>
  <c r="G84" i="6"/>
  <c r="F84" i="6"/>
  <c r="K83" i="6"/>
  <c r="J83" i="6"/>
  <c r="I83" i="6"/>
  <c r="H83" i="6"/>
  <c r="G83" i="6"/>
  <c r="F83" i="6"/>
  <c r="K82" i="6"/>
  <c r="J82" i="6"/>
  <c r="I82" i="6"/>
  <c r="H82" i="6"/>
  <c r="G82" i="6"/>
  <c r="F82" i="6"/>
  <c r="K81" i="6"/>
  <c r="J81" i="6"/>
  <c r="I81" i="6"/>
  <c r="H81" i="6"/>
  <c r="G81" i="6"/>
  <c r="F81" i="6"/>
  <c r="K80" i="6"/>
  <c r="J80" i="6"/>
  <c r="I80" i="6"/>
  <c r="H80" i="6"/>
  <c r="G80" i="6"/>
  <c r="F80" i="6"/>
  <c r="K79" i="6"/>
  <c r="J79" i="6"/>
  <c r="I79" i="6"/>
  <c r="H79" i="6"/>
  <c r="G79" i="6"/>
  <c r="F79" i="6"/>
  <c r="K78" i="6"/>
  <c r="J78" i="6"/>
  <c r="I78" i="6"/>
  <c r="H78" i="6"/>
  <c r="G78" i="6"/>
  <c r="F78" i="6"/>
  <c r="K77" i="6"/>
  <c r="J77" i="6"/>
  <c r="I77" i="6"/>
  <c r="H77" i="6"/>
  <c r="G77" i="6"/>
  <c r="F77" i="6"/>
  <c r="K76" i="6"/>
  <c r="J76" i="6"/>
  <c r="I76" i="6"/>
  <c r="H76" i="6"/>
  <c r="G76" i="6"/>
  <c r="F76" i="6"/>
  <c r="K75" i="6"/>
  <c r="J75" i="6"/>
  <c r="I75" i="6"/>
  <c r="H75" i="6"/>
  <c r="G75" i="6"/>
  <c r="F75" i="6"/>
  <c r="K74" i="6"/>
  <c r="J74" i="6"/>
  <c r="I74" i="6"/>
  <c r="H74" i="6"/>
  <c r="G74" i="6"/>
  <c r="F74" i="6"/>
  <c r="K73" i="6"/>
  <c r="J73" i="6"/>
  <c r="I73" i="6"/>
  <c r="H73" i="6"/>
  <c r="G73" i="6"/>
  <c r="F73" i="6"/>
  <c r="K72" i="6"/>
  <c r="J72" i="6"/>
  <c r="I72" i="6"/>
  <c r="H72" i="6"/>
  <c r="G72" i="6"/>
  <c r="F72" i="6"/>
  <c r="K71" i="6"/>
  <c r="J71" i="6"/>
  <c r="I71" i="6"/>
  <c r="H71" i="6"/>
  <c r="G71" i="6"/>
  <c r="F71" i="6"/>
  <c r="K70" i="6"/>
  <c r="J70" i="6"/>
  <c r="I70" i="6"/>
  <c r="H70" i="6"/>
  <c r="G70" i="6"/>
  <c r="F70" i="6"/>
  <c r="K69" i="6"/>
  <c r="J69" i="6"/>
  <c r="I69" i="6"/>
  <c r="H69" i="6"/>
  <c r="G69" i="6"/>
  <c r="F69" i="6"/>
  <c r="K68" i="6"/>
  <c r="J68" i="6"/>
  <c r="I68" i="6"/>
  <c r="H68" i="6"/>
  <c r="G68" i="6"/>
  <c r="F68" i="6"/>
  <c r="K67" i="6"/>
  <c r="J67" i="6"/>
  <c r="I67" i="6"/>
  <c r="H67" i="6"/>
  <c r="G67" i="6"/>
  <c r="F67" i="6"/>
  <c r="K66" i="6"/>
  <c r="J66" i="6"/>
  <c r="I66" i="6"/>
  <c r="H66" i="6"/>
  <c r="G66" i="6"/>
  <c r="F66" i="6"/>
  <c r="K65" i="6"/>
  <c r="J65" i="6"/>
  <c r="I65" i="6"/>
  <c r="H65" i="6"/>
  <c r="G65" i="6"/>
  <c r="F65" i="6"/>
  <c r="K64" i="6"/>
  <c r="J64" i="6"/>
  <c r="I64" i="6"/>
  <c r="H64" i="6"/>
  <c r="G64" i="6"/>
  <c r="F64" i="6"/>
  <c r="K63" i="6"/>
  <c r="J63" i="6"/>
  <c r="I63" i="6"/>
  <c r="H63" i="6"/>
  <c r="G63" i="6"/>
  <c r="F63" i="6"/>
  <c r="K62" i="6"/>
  <c r="J62" i="6"/>
  <c r="I62" i="6"/>
  <c r="H62" i="6"/>
  <c r="G62" i="6"/>
  <c r="F62" i="6"/>
  <c r="K61" i="6"/>
  <c r="J61" i="6"/>
  <c r="I61" i="6"/>
  <c r="H61" i="6"/>
  <c r="G61" i="6"/>
  <c r="F61" i="6"/>
  <c r="K60" i="6"/>
  <c r="J60" i="6"/>
  <c r="I60" i="6"/>
  <c r="H60" i="6"/>
  <c r="G60" i="6"/>
  <c r="F60" i="6"/>
  <c r="K59" i="6"/>
  <c r="J59" i="6"/>
  <c r="I59" i="6"/>
  <c r="H59" i="6"/>
  <c r="G59" i="6"/>
  <c r="F59" i="6"/>
  <c r="K58" i="6"/>
  <c r="J58" i="6"/>
  <c r="I58" i="6"/>
  <c r="H58" i="6"/>
  <c r="G58" i="6"/>
  <c r="F58" i="6"/>
  <c r="K57" i="6"/>
  <c r="J57" i="6"/>
  <c r="I57" i="6"/>
  <c r="H57" i="6"/>
  <c r="G57" i="6"/>
  <c r="F57" i="6"/>
  <c r="K56" i="6"/>
  <c r="J56" i="6"/>
  <c r="I56" i="6"/>
  <c r="H56" i="6"/>
  <c r="G56" i="6"/>
  <c r="F56" i="6"/>
  <c r="K55" i="6"/>
  <c r="J55" i="6"/>
  <c r="I55" i="6"/>
  <c r="H55" i="6"/>
  <c r="G55" i="6"/>
  <c r="F55" i="6"/>
  <c r="K54" i="6"/>
  <c r="J54" i="6"/>
  <c r="I54" i="6"/>
  <c r="H54" i="6"/>
  <c r="G54" i="6"/>
  <c r="F54" i="6"/>
  <c r="K53" i="6"/>
  <c r="J53" i="6"/>
  <c r="I53" i="6"/>
  <c r="H53" i="6"/>
  <c r="G53" i="6"/>
  <c r="F53" i="6"/>
  <c r="K52" i="6"/>
  <c r="J52" i="6"/>
  <c r="I52" i="6"/>
  <c r="H52" i="6"/>
  <c r="G52" i="6"/>
  <c r="F52" i="6"/>
  <c r="K51" i="6"/>
  <c r="J51" i="6"/>
  <c r="I51" i="6"/>
  <c r="H51" i="6"/>
  <c r="G51" i="6"/>
  <c r="F51" i="6"/>
  <c r="K50" i="6"/>
  <c r="J50" i="6"/>
  <c r="I50" i="6"/>
  <c r="H50" i="6"/>
  <c r="G50" i="6"/>
  <c r="F50" i="6"/>
  <c r="K49" i="6"/>
  <c r="J49" i="6"/>
  <c r="I49" i="6"/>
  <c r="H49" i="6"/>
  <c r="G49" i="6"/>
  <c r="F49" i="6"/>
  <c r="K48" i="6"/>
  <c r="J48" i="6"/>
  <c r="I48" i="6"/>
  <c r="H48" i="6"/>
  <c r="G48" i="6"/>
  <c r="F48" i="6"/>
  <c r="K47" i="6"/>
  <c r="J47" i="6"/>
  <c r="I47" i="6"/>
  <c r="H47" i="6"/>
  <c r="G47" i="6"/>
  <c r="F47" i="6"/>
  <c r="K46" i="6"/>
  <c r="J46" i="6"/>
  <c r="I46" i="6"/>
  <c r="H46" i="6"/>
  <c r="G46" i="6"/>
  <c r="F46" i="6"/>
  <c r="K45" i="6"/>
  <c r="J45" i="6"/>
  <c r="I45" i="6"/>
  <c r="H45" i="6"/>
  <c r="G45" i="6"/>
  <c r="F45" i="6"/>
  <c r="K44" i="6"/>
  <c r="J44" i="6"/>
  <c r="I44" i="6"/>
  <c r="H44" i="6"/>
  <c r="G44" i="6"/>
  <c r="F44" i="6"/>
  <c r="K43" i="6"/>
  <c r="J43" i="6"/>
  <c r="I43" i="6"/>
  <c r="H43" i="6"/>
  <c r="G43" i="6"/>
  <c r="F43" i="6"/>
  <c r="K42" i="6"/>
  <c r="J42" i="6"/>
  <c r="I42" i="6"/>
  <c r="H42" i="6"/>
  <c r="G42" i="6"/>
  <c r="F42" i="6"/>
  <c r="K41" i="6"/>
  <c r="J41" i="6"/>
  <c r="I41" i="6"/>
  <c r="H41" i="6"/>
  <c r="G41" i="6"/>
  <c r="F41" i="6"/>
  <c r="K40" i="6"/>
  <c r="J40" i="6"/>
  <c r="I40" i="6"/>
  <c r="H40" i="6"/>
  <c r="G40" i="6"/>
  <c r="F40" i="6"/>
  <c r="K39" i="6"/>
  <c r="J39" i="6"/>
  <c r="I39" i="6"/>
  <c r="H39" i="6"/>
  <c r="G39" i="6"/>
  <c r="F39" i="6"/>
  <c r="K38" i="6"/>
  <c r="J38" i="6"/>
  <c r="I38" i="6"/>
  <c r="H38" i="6"/>
  <c r="G38" i="6"/>
  <c r="F38" i="6"/>
  <c r="K37" i="6"/>
  <c r="J37" i="6"/>
  <c r="I37" i="6"/>
  <c r="H37" i="6"/>
  <c r="G37" i="6"/>
  <c r="F37" i="6"/>
  <c r="K36" i="6"/>
  <c r="J36" i="6"/>
  <c r="I36" i="6"/>
  <c r="H36" i="6"/>
  <c r="G36" i="6"/>
  <c r="F36" i="6"/>
  <c r="K35" i="6"/>
  <c r="J35" i="6"/>
  <c r="I35" i="6"/>
  <c r="H35" i="6"/>
  <c r="G35" i="6"/>
  <c r="F35" i="6"/>
  <c r="K34" i="6"/>
  <c r="J34" i="6"/>
  <c r="I34" i="6"/>
  <c r="H34" i="6"/>
  <c r="G34" i="6"/>
  <c r="F34" i="6"/>
  <c r="K33" i="6"/>
  <c r="J33" i="6"/>
  <c r="I33" i="6"/>
  <c r="H33" i="6"/>
  <c r="G33" i="6"/>
  <c r="F33" i="6"/>
  <c r="K32" i="6"/>
  <c r="J32" i="6"/>
  <c r="I32" i="6"/>
  <c r="H32" i="6"/>
  <c r="G32" i="6"/>
  <c r="F32" i="6"/>
  <c r="K31" i="6"/>
  <c r="J31" i="6"/>
  <c r="I31" i="6"/>
  <c r="H31" i="6"/>
  <c r="G31" i="6"/>
  <c r="F31" i="6"/>
  <c r="K30" i="6"/>
  <c r="J30" i="6"/>
  <c r="I30" i="6"/>
  <c r="H30" i="6"/>
  <c r="G30" i="6"/>
  <c r="F30" i="6"/>
  <c r="K29" i="6"/>
  <c r="J29" i="6"/>
  <c r="I29" i="6"/>
  <c r="H29" i="6"/>
  <c r="G29" i="6"/>
  <c r="F29" i="6"/>
  <c r="K28" i="6"/>
  <c r="J28" i="6"/>
  <c r="I28" i="6"/>
  <c r="H28" i="6"/>
  <c r="G28" i="6"/>
  <c r="F28" i="6"/>
  <c r="K27" i="6"/>
  <c r="J27" i="6"/>
  <c r="I27" i="6"/>
  <c r="H27" i="6"/>
  <c r="G27" i="6"/>
  <c r="F27" i="6"/>
  <c r="K26" i="6"/>
  <c r="J26" i="6"/>
  <c r="I26" i="6"/>
  <c r="H26" i="6"/>
  <c r="G26" i="6"/>
  <c r="F26" i="6"/>
  <c r="K25" i="6"/>
  <c r="J25" i="6"/>
  <c r="I25" i="6"/>
  <c r="H25" i="6"/>
  <c r="G25" i="6"/>
  <c r="F25" i="6"/>
  <c r="K24" i="6"/>
  <c r="J24" i="6"/>
  <c r="I24" i="6"/>
  <c r="H24" i="6"/>
  <c r="G24" i="6"/>
  <c r="F24" i="6"/>
  <c r="K23" i="6"/>
  <c r="J23" i="6"/>
  <c r="I23" i="6"/>
  <c r="H23" i="6"/>
  <c r="G23" i="6"/>
  <c r="F23" i="6"/>
  <c r="K22" i="6"/>
  <c r="J22" i="6"/>
  <c r="I22" i="6"/>
  <c r="H22" i="6"/>
  <c r="G22" i="6"/>
  <c r="F22" i="6"/>
  <c r="K21" i="6"/>
  <c r="J21" i="6"/>
  <c r="I21" i="6"/>
  <c r="H21" i="6"/>
  <c r="G21" i="6"/>
  <c r="F21" i="6"/>
  <c r="K20" i="6"/>
  <c r="J20" i="6"/>
  <c r="I20" i="6"/>
  <c r="H20" i="6"/>
  <c r="G20" i="6"/>
  <c r="F20" i="6"/>
  <c r="K19" i="6"/>
  <c r="J19" i="6"/>
  <c r="I19" i="6"/>
  <c r="H19" i="6"/>
  <c r="G19" i="6"/>
  <c r="F19" i="6"/>
  <c r="K18" i="6"/>
  <c r="J18" i="6"/>
  <c r="I18" i="6"/>
  <c r="H18" i="6"/>
  <c r="G18" i="6"/>
  <c r="F18" i="6"/>
  <c r="K17" i="6"/>
  <c r="J17" i="6"/>
  <c r="I17" i="6"/>
  <c r="H17" i="6"/>
  <c r="G17" i="6"/>
  <c r="F17" i="6"/>
  <c r="K16" i="6"/>
  <c r="J16" i="6"/>
  <c r="I16" i="6"/>
  <c r="H16" i="6"/>
  <c r="G16" i="6"/>
  <c r="F16" i="6"/>
  <c r="K15" i="6"/>
  <c r="J15" i="6"/>
  <c r="I15" i="6"/>
  <c r="H15" i="6"/>
  <c r="G15" i="6"/>
  <c r="F15" i="6"/>
  <c r="K14" i="6"/>
  <c r="J14" i="6"/>
  <c r="I14" i="6"/>
  <c r="H14" i="6"/>
  <c r="G14" i="6"/>
  <c r="F14" i="6"/>
  <c r="K13" i="6"/>
  <c r="J13" i="6"/>
  <c r="I13" i="6"/>
  <c r="H13" i="6"/>
  <c r="G13" i="6"/>
  <c r="F13" i="6"/>
  <c r="K12" i="6"/>
  <c r="J12" i="6"/>
  <c r="I12" i="6"/>
  <c r="H12" i="6"/>
  <c r="G12" i="6"/>
  <c r="F12" i="6"/>
  <c r="K11" i="6"/>
  <c r="J11" i="6"/>
  <c r="I11" i="6"/>
  <c r="H11" i="6"/>
  <c r="G11" i="6"/>
  <c r="F11" i="6"/>
  <c r="K10" i="6"/>
  <c r="J10" i="6"/>
  <c r="I10" i="6"/>
  <c r="H10" i="6"/>
  <c r="G10" i="6"/>
  <c r="F10" i="6"/>
  <c r="K9" i="6"/>
  <c r="J9" i="6"/>
  <c r="I9" i="6"/>
  <c r="H9" i="6"/>
  <c r="G9" i="6"/>
  <c r="F9" i="6"/>
  <c r="K8" i="6"/>
  <c r="J8" i="6"/>
  <c r="I8" i="6"/>
  <c r="H8" i="6"/>
  <c r="J6" i="6"/>
  <c r="H6" i="6"/>
  <c r="F6" i="6"/>
  <c r="L5" i="4" l="1"/>
  <c r="L6" i="4"/>
  <c r="L4" i="4"/>
  <c r="J5" i="4"/>
  <c r="J6" i="4"/>
  <c r="J4" i="4"/>
  <c r="G5" i="4"/>
  <c r="G6" i="4"/>
  <c r="G4" i="4"/>
  <c r="K4" i="4" l="1"/>
  <c r="F4" i="4" l="1"/>
  <c r="B4" i="4" s="1"/>
  <c r="A4" i="6" l="1"/>
  <c r="A3" i="6"/>
  <c r="D5" i="11" l="1"/>
  <c r="G4" i="6" s="1"/>
  <c r="D4" i="11"/>
  <c r="F4" i="6" s="1"/>
  <c r="D3" i="11"/>
  <c r="E4" i="6" s="1"/>
  <c r="C3" i="11"/>
  <c r="E3" i="6" s="1"/>
  <c r="B3" i="11"/>
  <c r="E2" i="6" s="1"/>
  <c r="C10" i="10"/>
  <c r="D10" i="10"/>
  <c r="C9" i="10"/>
  <c r="D9" i="10"/>
  <c r="C8" i="10"/>
  <c r="D8" i="10"/>
  <c r="B10" i="10"/>
  <c r="B9" i="10"/>
  <c r="B8" i="10"/>
  <c r="B21" i="2"/>
  <c r="A5" i="4"/>
  <c r="A6" i="4"/>
  <c r="A4" i="4"/>
  <c r="H4" i="4" s="1"/>
  <c r="I4" i="4" s="1"/>
  <c r="W2" i="2" l="1"/>
  <c r="M2" i="5"/>
  <c r="R2" i="2"/>
  <c r="J2" i="2"/>
  <c r="F2" i="5"/>
  <c r="N2" i="5"/>
  <c r="U2" i="2"/>
  <c r="M2" i="2"/>
  <c r="E2" i="2"/>
  <c r="K2" i="5"/>
  <c r="S2" i="5"/>
  <c r="T2" i="2"/>
  <c r="P2" i="2"/>
  <c r="L2" i="2"/>
  <c r="H2" i="2"/>
  <c r="D2" i="2"/>
  <c r="H2" i="5"/>
  <c r="L2" i="5"/>
  <c r="P2" i="5"/>
  <c r="T2" i="5"/>
  <c r="D2" i="5"/>
  <c r="S2" i="2"/>
  <c r="O2" i="2"/>
  <c r="K2" i="2"/>
  <c r="G2" i="2"/>
  <c r="E2" i="5"/>
  <c r="I2" i="5"/>
  <c r="Q2" i="5"/>
  <c r="U2" i="5"/>
  <c r="V2" i="2"/>
  <c r="N2" i="2"/>
  <c r="F2" i="2"/>
  <c r="J2" i="5"/>
  <c r="R2" i="5"/>
  <c r="V2" i="5"/>
  <c r="Q2" i="2"/>
  <c r="I2" i="2"/>
  <c r="G2" i="5"/>
  <c r="O2" i="5"/>
  <c r="W2" i="5"/>
  <c r="C2" i="10"/>
  <c r="B2" i="10"/>
  <c r="B12" i="10" s="1"/>
  <c r="D2" i="10"/>
  <c r="A2" i="6"/>
  <c r="F6" i="4"/>
  <c r="F5" i="4"/>
  <c r="D1" i="10"/>
  <c r="D7" i="6" s="1"/>
  <c r="C1" i="10"/>
  <c r="C7" i="6" s="1"/>
  <c r="B1" i="10"/>
  <c r="B1" i="11" s="1"/>
  <c r="C4" i="4" l="1"/>
  <c r="D1" i="11"/>
  <c r="D6" i="10"/>
  <c r="C1" i="11"/>
  <c r="C6" i="10"/>
  <c r="B5" i="4"/>
  <c r="C5" i="4"/>
  <c r="B6" i="4"/>
  <c r="C6" i="4"/>
  <c r="D4" i="4" l="1"/>
  <c r="D6" i="4"/>
  <c r="D5" i="4"/>
  <c r="C12" i="10" l="1"/>
  <c r="C150" i="10" s="1"/>
  <c r="D12" i="10"/>
  <c r="B150" i="10"/>
  <c r="D151" i="10" l="1"/>
  <c r="D150" i="10"/>
  <c r="D198" i="10"/>
  <c r="D182" i="10"/>
  <c r="D166" i="10"/>
  <c r="D209" i="10"/>
  <c r="D193" i="10"/>
  <c r="D177" i="10"/>
  <c r="D161" i="10"/>
  <c r="D208" i="10"/>
  <c r="D192" i="10"/>
  <c r="D176" i="10"/>
  <c r="D160" i="10"/>
  <c r="D207" i="10"/>
  <c r="D191" i="10"/>
  <c r="D175" i="10"/>
  <c r="D159" i="10"/>
  <c r="D210" i="10"/>
  <c r="D194" i="10"/>
  <c r="D178" i="10"/>
  <c r="D162" i="10"/>
  <c r="D205" i="10"/>
  <c r="D189" i="10"/>
  <c r="D173" i="10"/>
  <c r="D157" i="10"/>
  <c r="D204" i="10"/>
  <c r="D188" i="10"/>
  <c r="D172" i="10"/>
  <c r="D156" i="10"/>
  <c r="D203" i="10"/>
  <c r="D187" i="10"/>
  <c r="D206" i="10"/>
  <c r="D174" i="10"/>
  <c r="D201" i="10"/>
  <c r="D169" i="10"/>
  <c r="D200" i="10"/>
  <c r="D168" i="10"/>
  <c r="D199" i="10"/>
  <c r="D171" i="10"/>
  <c r="D154" i="10"/>
  <c r="D213" i="10"/>
  <c r="D211" i="10"/>
  <c r="D202" i="10"/>
  <c r="D170" i="10"/>
  <c r="D197" i="10"/>
  <c r="D165" i="10"/>
  <c r="D196" i="10"/>
  <c r="D164" i="10"/>
  <c r="D195" i="10"/>
  <c r="D167" i="10"/>
  <c r="D212" i="10"/>
  <c r="D155" i="10"/>
  <c r="D190" i="10"/>
  <c r="D158" i="10"/>
  <c r="D185" i="10"/>
  <c r="D153" i="10"/>
  <c r="D184" i="10"/>
  <c r="D152" i="10"/>
  <c r="D183" i="10"/>
  <c r="D163" i="10"/>
  <c r="D186" i="10"/>
  <c r="D181" i="10"/>
  <c r="D180" i="10"/>
  <c r="D179" i="10"/>
  <c r="B6" i="10"/>
  <c r="A7" i="2"/>
  <c r="A8" i="2"/>
  <c r="A9" i="2"/>
  <c r="A10" i="2"/>
  <c r="A11" i="2"/>
  <c r="A12" i="2"/>
  <c r="A13" i="2"/>
  <c r="A14" i="2"/>
  <c r="A15" i="2"/>
  <c r="A16" i="2"/>
  <c r="A17" i="2"/>
  <c r="A18" i="2"/>
  <c r="B7" i="6" l="1"/>
  <c r="D3" i="5"/>
  <c r="D4" i="2" l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D3" i="2"/>
  <c r="D4" i="5"/>
  <c r="E4" i="5"/>
  <c r="F4" i="5"/>
  <c r="F29" i="5" s="1"/>
  <c r="G4" i="5"/>
  <c r="H4" i="5"/>
  <c r="I4" i="5"/>
  <c r="J4" i="5"/>
  <c r="J29" i="5" s="1"/>
  <c r="K4" i="5"/>
  <c r="L4" i="5"/>
  <c r="M4" i="5"/>
  <c r="N4" i="5"/>
  <c r="N29" i="5" s="1"/>
  <c r="O4" i="5"/>
  <c r="P4" i="5"/>
  <c r="Q4" i="5"/>
  <c r="R4" i="5"/>
  <c r="R29" i="5" s="1"/>
  <c r="S4" i="5"/>
  <c r="T4" i="5"/>
  <c r="U4" i="5"/>
  <c r="V4" i="5"/>
  <c r="V29" i="5" s="1"/>
  <c r="W4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T29" i="5" l="1"/>
  <c r="P29" i="5"/>
  <c r="L29" i="5"/>
  <c r="H29" i="5"/>
  <c r="U29" i="5"/>
  <c r="Q29" i="5"/>
  <c r="M29" i="5"/>
  <c r="I29" i="5"/>
  <c r="E29" i="5"/>
  <c r="E28" i="5"/>
  <c r="D7" i="5"/>
  <c r="D29" i="5"/>
  <c r="D27" i="5"/>
  <c r="D28" i="5"/>
  <c r="D26" i="5"/>
  <c r="W29" i="5"/>
  <c r="S29" i="5"/>
  <c r="O29" i="5"/>
  <c r="K29" i="5"/>
  <c r="G29" i="5"/>
  <c r="U21" i="2"/>
  <c r="E21" i="2"/>
  <c r="W21" i="2"/>
  <c r="S21" i="2"/>
  <c r="O21" i="2"/>
  <c r="K21" i="2"/>
  <c r="G21" i="2"/>
  <c r="M21" i="2"/>
  <c r="V21" i="2"/>
  <c r="R21" i="2"/>
  <c r="N21" i="2"/>
  <c r="J21" i="2"/>
  <c r="F21" i="2"/>
  <c r="Q21" i="2"/>
  <c r="I21" i="2"/>
  <c r="T21" i="2"/>
  <c r="P21" i="2"/>
  <c r="L21" i="2"/>
  <c r="H21" i="2"/>
  <c r="D21" i="2"/>
  <c r="D7" i="2"/>
  <c r="D20" i="2"/>
  <c r="W11" i="5"/>
  <c r="W15" i="5"/>
  <c r="W19" i="5"/>
  <c r="W8" i="5"/>
  <c r="W12" i="5"/>
  <c r="W16" i="5"/>
  <c r="W20" i="5"/>
  <c r="W24" i="5"/>
  <c r="W28" i="5"/>
  <c r="W9" i="5"/>
  <c r="W13" i="5"/>
  <c r="W17" i="5"/>
  <c r="W21" i="5"/>
  <c r="W25" i="5"/>
  <c r="W7" i="5"/>
  <c r="W10" i="5"/>
  <c r="W23" i="5"/>
  <c r="W14" i="5"/>
  <c r="W26" i="5"/>
  <c r="W18" i="5"/>
  <c r="W27" i="5"/>
  <c r="W22" i="5"/>
  <c r="S11" i="5"/>
  <c r="S15" i="5"/>
  <c r="S19" i="5"/>
  <c r="S23" i="5"/>
  <c r="S27" i="5"/>
  <c r="S8" i="5"/>
  <c r="S12" i="5"/>
  <c r="S16" i="5"/>
  <c r="S20" i="5"/>
  <c r="S24" i="5"/>
  <c r="S28" i="5"/>
  <c r="S9" i="5"/>
  <c r="S13" i="5"/>
  <c r="S17" i="5"/>
  <c r="S21" i="5"/>
  <c r="S25" i="5"/>
  <c r="S7" i="5"/>
  <c r="S14" i="5"/>
  <c r="S18" i="5"/>
  <c r="S10" i="5"/>
  <c r="S22" i="5"/>
  <c r="S26" i="5"/>
  <c r="O11" i="5"/>
  <c r="O15" i="5"/>
  <c r="O19" i="5"/>
  <c r="O23" i="5"/>
  <c r="O27" i="5"/>
  <c r="O8" i="5"/>
  <c r="O12" i="5"/>
  <c r="O16" i="5"/>
  <c r="O20" i="5"/>
  <c r="O24" i="5"/>
  <c r="O28" i="5"/>
  <c r="O9" i="5"/>
  <c r="O13" i="5"/>
  <c r="O17" i="5"/>
  <c r="O21" i="5"/>
  <c r="O25" i="5"/>
  <c r="O7" i="5"/>
  <c r="O22" i="5"/>
  <c r="O10" i="5"/>
  <c r="O26" i="5"/>
  <c r="O14" i="5"/>
  <c r="O18" i="5"/>
  <c r="K11" i="5"/>
  <c r="K15" i="5"/>
  <c r="K19" i="5"/>
  <c r="K23" i="5"/>
  <c r="K27" i="5"/>
  <c r="K8" i="5"/>
  <c r="K12" i="5"/>
  <c r="K16" i="5"/>
  <c r="K9" i="5"/>
  <c r="K13" i="5"/>
  <c r="K17" i="5"/>
  <c r="K21" i="5"/>
  <c r="K25" i="5"/>
  <c r="K7" i="5"/>
  <c r="K14" i="5"/>
  <c r="K24" i="5"/>
  <c r="K18" i="5"/>
  <c r="K26" i="5"/>
  <c r="K28" i="5"/>
  <c r="K10" i="5"/>
  <c r="K20" i="5"/>
  <c r="K22" i="5"/>
  <c r="G9" i="5"/>
  <c r="G13" i="5"/>
  <c r="G17" i="5"/>
  <c r="G21" i="5"/>
  <c r="G25" i="5"/>
  <c r="G7" i="5"/>
  <c r="G12" i="5"/>
  <c r="G18" i="5"/>
  <c r="G23" i="5"/>
  <c r="G28" i="5"/>
  <c r="G8" i="5"/>
  <c r="G14" i="5"/>
  <c r="G26" i="5"/>
  <c r="G11" i="5"/>
  <c r="G20" i="5"/>
  <c r="G27" i="5"/>
  <c r="G15" i="5"/>
  <c r="G22" i="5"/>
  <c r="G16" i="5"/>
  <c r="G24" i="5"/>
  <c r="G10" i="5"/>
  <c r="G19" i="5"/>
  <c r="W11" i="2"/>
  <c r="W15" i="2"/>
  <c r="W19" i="2"/>
  <c r="W8" i="2"/>
  <c r="W12" i="2"/>
  <c r="W16" i="2"/>
  <c r="W20" i="2"/>
  <c r="W9" i="2"/>
  <c r="W13" i="2"/>
  <c r="W17" i="2"/>
  <c r="W7" i="2"/>
  <c r="W18" i="2"/>
  <c r="W10" i="2"/>
  <c r="W14" i="2"/>
  <c r="S11" i="2"/>
  <c r="S15" i="2"/>
  <c r="S19" i="2"/>
  <c r="S8" i="2"/>
  <c r="S12" i="2"/>
  <c r="S16" i="2"/>
  <c r="S20" i="2"/>
  <c r="S9" i="2"/>
  <c r="S13" i="2"/>
  <c r="S17" i="2"/>
  <c r="S7" i="2"/>
  <c r="S10" i="2"/>
  <c r="S14" i="2"/>
  <c r="S18" i="2"/>
  <c r="O11" i="2"/>
  <c r="O15" i="2"/>
  <c r="O19" i="2"/>
  <c r="O8" i="2"/>
  <c r="O12" i="2"/>
  <c r="O16" i="2"/>
  <c r="O20" i="2"/>
  <c r="O9" i="2"/>
  <c r="O13" i="2"/>
  <c r="O17" i="2"/>
  <c r="O7" i="2"/>
  <c r="O18" i="2"/>
  <c r="O10" i="2"/>
  <c r="O14" i="2"/>
  <c r="K11" i="2"/>
  <c r="K15" i="2"/>
  <c r="K19" i="2"/>
  <c r="K8" i="2"/>
  <c r="K12" i="2"/>
  <c r="K16" i="2"/>
  <c r="K20" i="2"/>
  <c r="K9" i="2"/>
  <c r="K13" i="2"/>
  <c r="K17" i="2"/>
  <c r="K7" i="2"/>
  <c r="K10" i="2"/>
  <c r="K14" i="2"/>
  <c r="K18" i="2"/>
  <c r="G11" i="2"/>
  <c r="G15" i="2"/>
  <c r="G19" i="2"/>
  <c r="G8" i="2"/>
  <c r="G12" i="2"/>
  <c r="G16" i="2"/>
  <c r="G20" i="2"/>
  <c r="G9" i="2"/>
  <c r="G13" i="2"/>
  <c r="G17" i="2"/>
  <c r="G7" i="2"/>
  <c r="G18" i="2"/>
  <c r="G10" i="2"/>
  <c r="G14" i="2"/>
  <c r="V11" i="5"/>
  <c r="V15" i="5"/>
  <c r="V19" i="5"/>
  <c r="V23" i="5"/>
  <c r="V27" i="5"/>
  <c r="V9" i="5"/>
  <c r="V14" i="5"/>
  <c r="V20" i="5"/>
  <c r="V25" i="5"/>
  <c r="V10" i="5"/>
  <c r="V16" i="5"/>
  <c r="V21" i="5"/>
  <c r="V26" i="5"/>
  <c r="V12" i="5"/>
  <c r="V17" i="5"/>
  <c r="V22" i="5"/>
  <c r="V28" i="5"/>
  <c r="V8" i="5"/>
  <c r="V7" i="5"/>
  <c r="V13" i="5"/>
  <c r="V18" i="5"/>
  <c r="V24" i="5"/>
  <c r="R9" i="5"/>
  <c r="R13" i="5"/>
  <c r="R17" i="5"/>
  <c r="R21" i="5"/>
  <c r="R25" i="5"/>
  <c r="R7" i="5"/>
  <c r="R10" i="5"/>
  <c r="R14" i="5"/>
  <c r="R18" i="5"/>
  <c r="R22" i="5"/>
  <c r="R26" i="5"/>
  <c r="R11" i="5"/>
  <c r="R15" i="5"/>
  <c r="R19" i="5"/>
  <c r="R23" i="5"/>
  <c r="R27" i="5"/>
  <c r="R8" i="5"/>
  <c r="R24" i="5"/>
  <c r="R12" i="5"/>
  <c r="R28" i="5"/>
  <c r="R16" i="5"/>
  <c r="R20" i="5"/>
  <c r="N9" i="5"/>
  <c r="N13" i="5"/>
  <c r="N17" i="5"/>
  <c r="N21" i="5"/>
  <c r="N25" i="5"/>
  <c r="N7" i="5"/>
  <c r="N10" i="5"/>
  <c r="N14" i="5"/>
  <c r="N18" i="5"/>
  <c r="N22" i="5"/>
  <c r="N26" i="5"/>
  <c r="N11" i="5"/>
  <c r="N15" i="5"/>
  <c r="N19" i="5"/>
  <c r="N23" i="5"/>
  <c r="N27" i="5"/>
  <c r="N16" i="5"/>
  <c r="N20" i="5"/>
  <c r="N8" i="5"/>
  <c r="N12" i="5"/>
  <c r="N24" i="5"/>
  <c r="N28" i="5"/>
  <c r="J11" i="5"/>
  <c r="J15" i="5"/>
  <c r="J19" i="5"/>
  <c r="J23" i="5"/>
  <c r="J27" i="5"/>
  <c r="J9" i="5"/>
  <c r="J14" i="5"/>
  <c r="J20" i="5"/>
  <c r="J25" i="5"/>
  <c r="J10" i="5"/>
  <c r="J16" i="5"/>
  <c r="J21" i="5"/>
  <c r="J26" i="5"/>
  <c r="J24" i="5"/>
  <c r="J17" i="5"/>
  <c r="J28" i="5"/>
  <c r="J8" i="5"/>
  <c r="J18" i="5"/>
  <c r="J7" i="5"/>
  <c r="J12" i="5"/>
  <c r="J22" i="5"/>
  <c r="J13" i="5"/>
  <c r="F11" i="5"/>
  <c r="F15" i="5"/>
  <c r="F19" i="5"/>
  <c r="F23" i="5"/>
  <c r="F27" i="5"/>
  <c r="F12" i="5"/>
  <c r="F17" i="5"/>
  <c r="F22" i="5"/>
  <c r="F28" i="5"/>
  <c r="F25" i="5"/>
  <c r="F13" i="5"/>
  <c r="F20" i="5"/>
  <c r="F26" i="5"/>
  <c r="F8" i="5"/>
  <c r="F14" i="5"/>
  <c r="F21" i="5"/>
  <c r="F7" i="5"/>
  <c r="F9" i="5"/>
  <c r="F16" i="5"/>
  <c r="F24" i="5"/>
  <c r="F10" i="5"/>
  <c r="F18" i="5"/>
  <c r="V9" i="2"/>
  <c r="V13" i="2"/>
  <c r="V17" i="2"/>
  <c r="V7" i="2"/>
  <c r="V10" i="2"/>
  <c r="V14" i="2"/>
  <c r="V18" i="2"/>
  <c r="V11" i="2"/>
  <c r="V15" i="2"/>
  <c r="V19" i="2"/>
  <c r="V20" i="2"/>
  <c r="V8" i="2"/>
  <c r="V12" i="2"/>
  <c r="V16" i="2"/>
  <c r="R9" i="2"/>
  <c r="R13" i="2"/>
  <c r="R17" i="2"/>
  <c r="R7" i="2"/>
  <c r="R10" i="2"/>
  <c r="R14" i="2"/>
  <c r="R18" i="2"/>
  <c r="R11" i="2"/>
  <c r="R15" i="2"/>
  <c r="R19" i="2"/>
  <c r="R12" i="2"/>
  <c r="R16" i="2"/>
  <c r="R20" i="2"/>
  <c r="R8" i="2"/>
  <c r="N9" i="2"/>
  <c r="N13" i="2"/>
  <c r="N17" i="2"/>
  <c r="N7" i="2"/>
  <c r="N10" i="2"/>
  <c r="N14" i="2"/>
  <c r="N18" i="2"/>
  <c r="N11" i="2"/>
  <c r="N15" i="2"/>
  <c r="N19" i="2"/>
  <c r="N20" i="2"/>
  <c r="N8" i="2"/>
  <c r="N12" i="2"/>
  <c r="N16" i="2"/>
  <c r="J9" i="2"/>
  <c r="J13" i="2"/>
  <c r="J17" i="2"/>
  <c r="J7" i="2"/>
  <c r="J10" i="2"/>
  <c r="J14" i="2"/>
  <c r="J18" i="2"/>
  <c r="J11" i="2"/>
  <c r="J15" i="2"/>
  <c r="J19" i="2"/>
  <c r="J12" i="2"/>
  <c r="J16" i="2"/>
  <c r="J20" i="2"/>
  <c r="J8" i="2"/>
  <c r="F9" i="2"/>
  <c r="F13" i="2"/>
  <c r="F17" i="2"/>
  <c r="F7" i="2"/>
  <c r="F10" i="2"/>
  <c r="F14" i="2"/>
  <c r="F18" i="2"/>
  <c r="F11" i="2"/>
  <c r="F15" i="2"/>
  <c r="F19" i="2"/>
  <c r="F20" i="2"/>
  <c r="F8" i="2"/>
  <c r="F12" i="2"/>
  <c r="F16" i="2"/>
  <c r="U9" i="5"/>
  <c r="U13" i="5"/>
  <c r="U17" i="5"/>
  <c r="U8" i="5"/>
  <c r="U14" i="5"/>
  <c r="U19" i="5"/>
  <c r="U23" i="5"/>
  <c r="U27" i="5"/>
  <c r="U10" i="5"/>
  <c r="U15" i="5"/>
  <c r="U20" i="5"/>
  <c r="U24" i="5"/>
  <c r="U28" i="5"/>
  <c r="U11" i="5"/>
  <c r="U16" i="5"/>
  <c r="U21" i="5"/>
  <c r="U25" i="5"/>
  <c r="U7" i="5"/>
  <c r="U26" i="5"/>
  <c r="U12" i="5"/>
  <c r="U18" i="5"/>
  <c r="U22" i="5"/>
  <c r="Q11" i="5"/>
  <c r="Q15" i="5"/>
  <c r="Q19" i="5"/>
  <c r="Q23" i="5"/>
  <c r="Q27" i="5"/>
  <c r="Q8" i="5"/>
  <c r="Q12" i="5"/>
  <c r="Q16" i="5"/>
  <c r="Q20" i="5"/>
  <c r="Q24" i="5"/>
  <c r="Q28" i="5"/>
  <c r="Q9" i="5"/>
  <c r="Q13" i="5"/>
  <c r="Q17" i="5"/>
  <c r="Q21" i="5"/>
  <c r="Q25" i="5"/>
  <c r="Q7" i="5"/>
  <c r="Q18" i="5"/>
  <c r="Q22" i="5"/>
  <c r="Q10" i="5"/>
  <c r="Q14" i="5"/>
  <c r="Q26" i="5"/>
  <c r="M11" i="5"/>
  <c r="M15" i="5"/>
  <c r="M19" i="5"/>
  <c r="M23" i="5"/>
  <c r="M27" i="5"/>
  <c r="M8" i="5"/>
  <c r="M12" i="5"/>
  <c r="M16" i="5"/>
  <c r="M20" i="5"/>
  <c r="M24" i="5"/>
  <c r="M28" i="5"/>
  <c r="M9" i="5"/>
  <c r="M13" i="5"/>
  <c r="M17" i="5"/>
  <c r="M21" i="5"/>
  <c r="M25" i="5"/>
  <c r="M7" i="5"/>
  <c r="M10" i="5"/>
  <c r="M26" i="5"/>
  <c r="M14" i="5"/>
  <c r="M18" i="5"/>
  <c r="M22" i="5"/>
  <c r="I9" i="5"/>
  <c r="I13" i="5"/>
  <c r="I17" i="5"/>
  <c r="I21" i="5"/>
  <c r="I25" i="5"/>
  <c r="I7" i="5"/>
  <c r="I8" i="5"/>
  <c r="I14" i="5"/>
  <c r="I19" i="5"/>
  <c r="I24" i="5"/>
  <c r="I10" i="5"/>
  <c r="I15" i="5"/>
  <c r="I20" i="5"/>
  <c r="I16" i="5"/>
  <c r="I26" i="5"/>
  <c r="I18" i="5"/>
  <c r="I27" i="5"/>
  <c r="I11" i="5"/>
  <c r="I22" i="5"/>
  <c r="I28" i="5"/>
  <c r="I12" i="5"/>
  <c r="I23" i="5"/>
  <c r="E9" i="5"/>
  <c r="E13" i="5"/>
  <c r="E17" i="5"/>
  <c r="E21" i="5"/>
  <c r="E25" i="5"/>
  <c r="E7" i="5"/>
  <c r="E11" i="5"/>
  <c r="E16" i="5"/>
  <c r="E22" i="5"/>
  <c r="E27" i="5"/>
  <c r="E24" i="5"/>
  <c r="E12" i="5"/>
  <c r="E19" i="5"/>
  <c r="E26" i="5"/>
  <c r="E14" i="5"/>
  <c r="E20" i="5"/>
  <c r="E8" i="5"/>
  <c r="E15" i="5"/>
  <c r="E23" i="5"/>
  <c r="E10" i="5"/>
  <c r="E18" i="5"/>
  <c r="U11" i="2"/>
  <c r="U15" i="2"/>
  <c r="U19" i="2"/>
  <c r="U8" i="2"/>
  <c r="U12" i="2"/>
  <c r="U16" i="2"/>
  <c r="U20" i="2"/>
  <c r="U9" i="2"/>
  <c r="U13" i="2"/>
  <c r="U17" i="2"/>
  <c r="U7" i="2"/>
  <c r="U10" i="2"/>
  <c r="U14" i="2"/>
  <c r="U18" i="2"/>
  <c r="Q11" i="2"/>
  <c r="Q15" i="2"/>
  <c r="Q19" i="2"/>
  <c r="Q8" i="2"/>
  <c r="Q12" i="2"/>
  <c r="Q16" i="2"/>
  <c r="Q20" i="2"/>
  <c r="Q9" i="2"/>
  <c r="Q13" i="2"/>
  <c r="Q17" i="2"/>
  <c r="Q7" i="2"/>
  <c r="Q14" i="2"/>
  <c r="Q18" i="2"/>
  <c r="Q10" i="2"/>
  <c r="M11" i="2"/>
  <c r="M15" i="2"/>
  <c r="M19" i="2"/>
  <c r="M8" i="2"/>
  <c r="M12" i="2"/>
  <c r="M16" i="2"/>
  <c r="M20" i="2"/>
  <c r="M9" i="2"/>
  <c r="M13" i="2"/>
  <c r="M17" i="2"/>
  <c r="M7" i="2"/>
  <c r="M10" i="2"/>
  <c r="M14" i="2"/>
  <c r="M18" i="2"/>
  <c r="I11" i="2"/>
  <c r="I15" i="2"/>
  <c r="I19" i="2"/>
  <c r="I8" i="2"/>
  <c r="I12" i="2"/>
  <c r="I16" i="2"/>
  <c r="I20" i="2"/>
  <c r="I9" i="2"/>
  <c r="I13" i="2"/>
  <c r="I17" i="2"/>
  <c r="I7" i="2"/>
  <c r="I14" i="2"/>
  <c r="I18" i="2"/>
  <c r="I10" i="2"/>
  <c r="E11" i="2"/>
  <c r="E15" i="2"/>
  <c r="E19" i="2"/>
  <c r="D7" i="10" s="1"/>
  <c r="E8" i="2"/>
  <c r="E12" i="2"/>
  <c r="E16" i="2"/>
  <c r="E20" i="2"/>
  <c r="E9" i="2"/>
  <c r="E13" i="2"/>
  <c r="E17" i="2"/>
  <c r="E7" i="2"/>
  <c r="E10" i="2"/>
  <c r="E14" i="2"/>
  <c r="E18" i="2"/>
  <c r="T9" i="5"/>
  <c r="T13" i="5"/>
  <c r="T17" i="5"/>
  <c r="T21" i="5"/>
  <c r="T25" i="5"/>
  <c r="T7" i="5"/>
  <c r="T10" i="5"/>
  <c r="T14" i="5"/>
  <c r="T18" i="5"/>
  <c r="T22" i="5"/>
  <c r="T26" i="5"/>
  <c r="T11" i="5"/>
  <c r="T15" i="5"/>
  <c r="T19" i="5"/>
  <c r="T23" i="5"/>
  <c r="T27" i="5"/>
  <c r="T20" i="5"/>
  <c r="T8" i="5"/>
  <c r="T24" i="5"/>
  <c r="T12" i="5"/>
  <c r="T16" i="5"/>
  <c r="T28" i="5"/>
  <c r="P9" i="5"/>
  <c r="P13" i="5"/>
  <c r="P17" i="5"/>
  <c r="P21" i="5"/>
  <c r="P25" i="5"/>
  <c r="P7" i="5"/>
  <c r="P10" i="5"/>
  <c r="P14" i="5"/>
  <c r="P18" i="5"/>
  <c r="P22" i="5"/>
  <c r="P26" i="5"/>
  <c r="P11" i="5"/>
  <c r="P15" i="5"/>
  <c r="P19" i="5"/>
  <c r="P23" i="5"/>
  <c r="P27" i="5"/>
  <c r="P12" i="5"/>
  <c r="P28" i="5"/>
  <c r="P16" i="5"/>
  <c r="P8" i="5"/>
  <c r="P20" i="5"/>
  <c r="P24" i="5"/>
  <c r="L9" i="5"/>
  <c r="L13" i="5"/>
  <c r="L17" i="5"/>
  <c r="L21" i="5"/>
  <c r="L25" i="5"/>
  <c r="L7" i="5"/>
  <c r="L10" i="5"/>
  <c r="L14" i="5"/>
  <c r="L18" i="5"/>
  <c r="L22" i="5"/>
  <c r="L26" i="5"/>
  <c r="L11" i="5"/>
  <c r="L15" i="5"/>
  <c r="L19" i="5"/>
  <c r="L23" i="5"/>
  <c r="L27" i="5"/>
  <c r="L20" i="5"/>
  <c r="L8" i="5"/>
  <c r="L24" i="5"/>
  <c r="L16" i="5"/>
  <c r="L28" i="5"/>
  <c r="L12" i="5"/>
  <c r="H11" i="5"/>
  <c r="H15" i="5"/>
  <c r="H19" i="5"/>
  <c r="H23" i="5"/>
  <c r="H27" i="5"/>
  <c r="H8" i="5"/>
  <c r="H13" i="5"/>
  <c r="H18" i="5"/>
  <c r="H24" i="5"/>
  <c r="H7" i="5"/>
  <c r="H9" i="5"/>
  <c r="H14" i="5"/>
  <c r="H20" i="5"/>
  <c r="H25" i="5"/>
  <c r="H21" i="5"/>
  <c r="H12" i="5"/>
  <c r="H22" i="5"/>
  <c r="H16" i="5"/>
  <c r="H26" i="5"/>
  <c r="H17" i="5"/>
  <c r="H28" i="5"/>
  <c r="H10" i="5"/>
  <c r="D11" i="5"/>
  <c r="D15" i="5"/>
  <c r="D19" i="5"/>
  <c r="D23" i="5"/>
  <c r="D10" i="5"/>
  <c r="D16" i="5"/>
  <c r="D21" i="5"/>
  <c r="D24" i="5"/>
  <c r="D12" i="5"/>
  <c r="D18" i="5"/>
  <c r="D25" i="5"/>
  <c r="D13" i="5"/>
  <c r="D20" i="5"/>
  <c r="D8" i="5"/>
  <c r="D14" i="5"/>
  <c r="D22" i="5"/>
  <c r="D9" i="5"/>
  <c r="D17" i="5"/>
  <c r="T9" i="2"/>
  <c r="T13" i="2"/>
  <c r="T17" i="2"/>
  <c r="T7" i="2"/>
  <c r="T10" i="2"/>
  <c r="T14" i="2"/>
  <c r="T18" i="2"/>
  <c r="T11" i="2"/>
  <c r="T15" i="2"/>
  <c r="T19" i="2"/>
  <c r="T8" i="2"/>
  <c r="T12" i="2"/>
  <c r="T16" i="2"/>
  <c r="T20" i="2"/>
  <c r="P9" i="2"/>
  <c r="P13" i="2"/>
  <c r="P17" i="2"/>
  <c r="P7" i="2"/>
  <c r="P10" i="2"/>
  <c r="P14" i="2"/>
  <c r="P18" i="2"/>
  <c r="P11" i="2"/>
  <c r="P15" i="2"/>
  <c r="P19" i="2"/>
  <c r="P16" i="2"/>
  <c r="P20" i="2"/>
  <c r="P8" i="2"/>
  <c r="P12" i="2"/>
  <c r="L9" i="2"/>
  <c r="L13" i="2"/>
  <c r="L17" i="2"/>
  <c r="L7" i="2"/>
  <c r="L10" i="2"/>
  <c r="L14" i="2"/>
  <c r="L18" i="2"/>
  <c r="L11" i="2"/>
  <c r="L15" i="2"/>
  <c r="L19" i="2"/>
  <c r="L8" i="2"/>
  <c r="L12" i="2"/>
  <c r="L16" i="2"/>
  <c r="L20" i="2"/>
  <c r="H9" i="2"/>
  <c r="H13" i="2"/>
  <c r="H17" i="2"/>
  <c r="H7" i="2"/>
  <c r="H10" i="2"/>
  <c r="H14" i="2"/>
  <c r="H18" i="2"/>
  <c r="H11" i="2"/>
  <c r="H15" i="2"/>
  <c r="H19" i="2"/>
  <c r="H16" i="2"/>
  <c r="H20" i="2"/>
  <c r="H8" i="2"/>
  <c r="H12" i="2"/>
  <c r="D9" i="2"/>
  <c r="D13" i="2"/>
  <c r="D17" i="2"/>
  <c r="D10" i="2"/>
  <c r="D14" i="2"/>
  <c r="D18" i="2"/>
  <c r="D11" i="2"/>
  <c r="D15" i="2"/>
  <c r="D19" i="2"/>
  <c r="C7" i="10" s="1"/>
  <c r="D8" i="2"/>
  <c r="D12" i="2"/>
  <c r="D16" i="2"/>
  <c r="C5" i="11"/>
  <c r="G3" i="6" s="1"/>
  <c r="B5" i="11"/>
  <c r="G2" i="6" s="1"/>
  <c r="C4" i="11"/>
  <c r="F3" i="6" s="1"/>
  <c r="B4" i="11"/>
  <c r="F2" i="6" s="1"/>
  <c r="B8" i="2" l="1"/>
  <c r="B9" i="2"/>
  <c r="B10" i="2"/>
  <c r="B11" i="2"/>
  <c r="B12" i="2"/>
  <c r="B13" i="2"/>
  <c r="B14" i="2"/>
  <c r="B15" i="2"/>
  <c r="B16" i="2"/>
  <c r="B17" i="2"/>
  <c r="B18" i="2"/>
  <c r="B19" i="2"/>
  <c r="B20" i="2"/>
  <c r="B7" i="2"/>
  <c r="W5" i="2" l="1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D5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7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AK21" i="2" l="1"/>
  <c r="AJ20" i="2"/>
  <c r="AI19" i="2"/>
  <c r="AS29" i="5"/>
  <c r="Y28" i="5"/>
  <c r="Z29" i="5"/>
  <c r="X27" i="5"/>
  <c r="Y27" i="5"/>
  <c r="AD19" i="2"/>
  <c r="X19" i="2"/>
  <c r="AA19" i="2"/>
  <c r="Y19" i="2"/>
  <c r="Y20" i="2"/>
  <c r="AQ27" i="5"/>
  <c r="AQ28" i="5"/>
  <c r="AO27" i="5"/>
  <c r="AN28" i="5"/>
  <c r="AN29" i="5"/>
  <c r="AK27" i="5"/>
  <c r="AJ28" i="5"/>
  <c r="AI28" i="5"/>
  <c r="AG27" i="5"/>
  <c r="AF28" i="5"/>
  <c r="AF29" i="5"/>
  <c r="AC27" i="5"/>
  <c r="AB28" i="5"/>
  <c r="AA28" i="5"/>
  <c r="Z28" i="5"/>
  <c r="AA27" i="5"/>
  <c r="AP28" i="5"/>
  <c r="AR29" i="5"/>
  <c r="AO28" i="5"/>
  <c r="AO29" i="5"/>
  <c r="AL27" i="5"/>
  <c r="AK28" i="5"/>
  <c r="AK29" i="5"/>
  <c r="AJ29" i="5"/>
  <c r="AH27" i="5"/>
  <c r="AG29" i="5"/>
  <c r="AD27" i="5"/>
  <c r="AC28" i="5"/>
  <c r="AC29" i="5"/>
  <c r="AB29" i="5"/>
  <c r="Z27" i="5"/>
  <c r="AR28" i="5"/>
  <c r="AP27" i="5"/>
  <c r="AP29" i="5"/>
  <c r="AM27" i="5"/>
  <c r="AL28" i="5"/>
  <c r="AL29" i="5"/>
  <c r="AI27" i="5"/>
  <c r="AH28" i="5"/>
  <c r="AG28" i="5"/>
  <c r="AE27" i="5"/>
  <c r="AD28" i="5"/>
  <c r="AD29" i="5"/>
  <c r="AA29" i="5"/>
  <c r="AQ29" i="5"/>
  <c r="AN27" i="5"/>
  <c r="AM28" i="5"/>
  <c r="AM29" i="5"/>
  <c r="AJ27" i="5"/>
  <c r="AI29" i="5"/>
  <c r="AE28" i="5"/>
  <c r="AH29" i="5"/>
  <c r="AB27" i="5"/>
  <c r="AF27" i="5"/>
  <c r="AE29" i="5"/>
  <c r="AG19" i="2"/>
  <c r="AC19" i="2"/>
  <c r="AG21" i="2"/>
  <c r="AC21" i="2"/>
  <c r="AH20" i="2"/>
  <c r="AD20" i="2"/>
  <c r="Z20" i="2"/>
  <c r="AI21" i="2"/>
  <c r="AA21" i="2"/>
  <c r="AF20" i="2"/>
  <c r="AF19" i="2"/>
  <c r="AB19" i="2"/>
  <c r="AJ21" i="2"/>
  <c r="AF21" i="2"/>
  <c r="AB21" i="2"/>
  <c r="AG20" i="2"/>
  <c r="AC20" i="2"/>
  <c r="AE19" i="2"/>
  <c r="AE21" i="2"/>
  <c r="AB20" i="2"/>
  <c r="AH19" i="2"/>
  <c r="Z19" i="2"/>
  <c r="AH21" i="2"/>
  <c r="AD21" i="2"/>
  <c r="Z21" i="2"/>
  <c r="AI20" i="2"/>
  <c r="AE20" i="2"/>
  <c r="AA20" i="2"/>
  <c r="C19" i="2"/>
  <c r="C28" i="5"/>
  <c r="C20" i="2"/>
  <c r="C27" i="5"/>
  <c r="B7" i="10" l="1"/>
  <c r="E6" i="4"/>
  <c r="E4" i="4"/>
  <c r="E5" i="4"/>
  <c r="C157" i="10"/>
  <c r="C154" i="10"/>
  <c r="C155" i="10"/>
  <c r="C176" i="10"/>
  <c r="C210" i="10"/>
  <c r="C161" i="10"/>
  <c r="C158" i="10"/>
  <c r="C159" i="10"/>
  <c r="C192" i="10"/>
  <c r="C208" i="10"/>
  <c r="C166" i="10"/>
  <c r="C156" i="10"/>
  <c r="C213" i="10"/>
  <c r="C163" i="10"/>
  <c r="C201" i="10"/>
  <c r="C152" i="10"/>
  <c r="C212" i="10"/>
  <c r="C191" i="10"/>
  <c r="C181" i="10"/>
  <c r="C167" i="10"/>
  <c r="C173" i="10"/>
  <c r="C170" i="10"/>
  <c r="C171" i="10"/>
  <c r="C180" i="10"/>
  <c r="C195" i="10"/>
  <c r="C177" i="10"/>
  <c r="C174" i="10"/>
  <c r="C175" i="10"/>
  <c r="C196" i="10"/>
  <c r="C153" i="10"/>
  <c r="C151" i="10"/>
  <c r="C165" i="10"/>
  <c r="C162" i="10"/>
  <c r="C179" i="10"/>
  <c r="C182" i="10"/>
  <c r="C169" i="10"/>
  <c r="C187" i="10"/>
  <c r="C190" i="10"/>
  <c r="C185" i="10"/>
  <c r="C178" i="10"/>
  <c r="C198" i="10"/>
  <c r="C205" i="10"/>
  <c r="C202" i="10"/>
  <c r="C203" i="10"/>
  <c r="C172" i="10"/>
  <c r="C204" i="10"/>
  <c r="C209" i="10"/>
  <c r="C206" i="10"/>
  <c r="C207" i="10"/>
  <c r="C188" i="10"/>
  <c r="C164" i="10"/>
  <c r="C197" i="10"/>
  <c r="C194" i="10"/>
  <c r="C200" i="10"/>
  <c r="C199" i="10"/>
  <c r="C160" i="10"/>
  <c r="C189" i="10"/>
  <c r="C186" i="10"/>
  <c r="C168" i="10"/>
  <c r="C193" i="10"/>
  <c r="C184" i="10"/>
  <c r="C183" i="10"/>
  <c r="C211" i="10"/>
  <c r="C29" i="5"/>
  <c r="C21" i="2"/>
  <c r="K5" i="4" l="1"/>
  <c r="C3" i="10" s="1"/>
  <c r="M5" i="4"/>
  <c r="C4" i="10" s="1"/>
  <c r="C13" i="10" s="1"/>
  <c r="B3" i="10"/>
  <c r="M4" i="4"/>
  <c r="B4" i="10" s="1"/>
  <c r="B13" i="10" s="1"/>
  <c r="K6" i="4"/>
  <c r="D3" i="10" s="1"/>
  <c r="M6" i="4"/>
  <c r="D4" i="10" s="1"/>
  <c r="D13" i="10" s="1"/>
  <c r="B183" i="10"/>
  <c r="B184" i="10"/>
  <c r="B198" i="10"/>
  <c r="B210" i="10"/>
  <c r="B165" i="10"/>
  <c r="B171" i="10"/>
  <c r="B172" i="10"/>
  <c r="B174" i="10"/>
  <c r="B186" i="10"/>
  <c r="B211" i="10"/>
  <c r="B213" i="10"/>
  <c r="B207" i="10"/>
  <c r="B208" i="10"/>
  <c r="B185" i="10"/>
  <c r="B205" i="10"/>
  <c r="B193" i="10"/>
  <c r="B167" i="10"/>
  <c r="B166" i="10"/>
  <c r="B155" i="10"/>
  <c r="B157" i="10"/>
  <c r="B179" i="10"/>
  <c r="B191" i="10"/>
  <c r="B212" i="10"/>
  <c r="B199" i="10"/>
  <c r="B200" i="10"/>
  <c r="B169" i="10"/>
  <c r="B189" i="10"/>
  <c r="B154" i="10"/>
  <c r="B187" i="10"/>
  <c r="B188" i="10"/>
  <c r="B206" i="10"/>
  <c r="B162" i="10"/>
  <c r="B196" i="10"/>
  <c r="B159" i="10"/>
  <c r="B160" i="10"/>
  <c r="B161" i="10"/>
  <c r="B158" i="10"/>
  <c r="B195" i="10"/>
  <c r="B181" i="10"/>
  <c r="B168" i="10"/>
  <c r="B164" i="10"/>
  <c r="B156" i="10"/>
  <c r="B209" i="10"/>
  <c r="B170" i="10"/>
  <c r="B192" i="10"/>
  <c r="B173" i="10"/>
  <c r="B151" i="10"/>
  <c r="B152" i="10"/>
  <c r="B153" i="10"/>
  <c r="B201" i="10"/>
  <c r="B163" i="10"/>
  <c r="B202" i="10"/>
  <c r="B203" i="10"/>
  <c r="B204" i="10"/>
  <c r="B177" i="10"/>
  <c r="B197" i="10"/>
  <c r="B190" i="10"/>
  <c r="B175" i="10"/>
  <c r="B176" i="10"/>
  <c r="B182" i="10"/>
  <c r="B194" i="10"/>
  <c r="B180" i="10"/>
  <c r="B178" i="10"/>
  <c r="D140" i="10" l="1"/>
  <c r="D138" i="10"/>
  <c r="D144" i="10"/>
  <c r="D142" i="10"/>
  <c r="D146" i="10"/>
  <c r="D118" i="10"/>
  <c r="D15" i="10" s="1"/>
  <c r="D16" i="10" s="1"/>
  <c r="D137" i="10"/>
  <c r="D133" i="10"/>
  <c r="D123" i="10"/>
  <c r="D125" i="10"/>
  <c r="D127" i="10"/>
  <c r="D129" i="10"/>
  <c r="D147" i="10"/>
  <c r="D132" i="10"/>
  <c r="D139" i="10"/>
  <c r="D143" i="10"/>
  <c r="D145" i="10"/>
  <c r="D120" i="10"/>
  <c r="D134" i="10"/>
  <c r="D124" i="10"/>
  <c r="D122" i="10"/>
  <c r="D128" i="10"/>
  <c r="D126" i="10"/>
  <c r="D149" i="10"/>
  <c r="D121" i="10"/>
  <c r="D135" i="10"/>
  <c r="D131" i="10"/>
  <c r="D119" i="10"/>
  <c r="D136" i="10"/>
  <c r="D141" i="10"/>
  <c r="D148" i="10"/>
  <c r="D130" i="10"/>
  <c r="C118" i="10"/>
  <c r="C15" i="10" s="1"/>
  <c r="C16" i="10" s="1"/>
  <c r="H150" i="10" s="1"/>
  <c r="C131" i="10"/>
  <c r="C147" i="10"/>
  <c r="C132" i="10"/>
  <c r="C148" i="10"/>
  <c r="C133" i="10"/>
  <c r="C149" i="10"/>
  <c r="C126" i="10"/>
  <c r="C119" i="10"/>
  <c r="C120" i="10"/>
  <c r="C121" i="10"/>
  <c r="C134" i="10"/>
  <c r="C123" i="10"/>
  <c r="C124" i="10"/>
  <c r="C140" i="10"/>
  <c r="C141" i="10"/>
  <c r="C130" i="10"/>
  <c r="C127" i="10"/>
  <c r="C143" i="10"/>
  <c r="C128" i="10"/>
  <c r="C144" i="10"/>
  <c r="C129" i="10"/>
  <c r="C145" i="10"/>
  <c r="C138" i="10"/>
  <c r="C146" i="10"/>
  <c r="C135" i="10"/>
  <c r="C136" i="10"/>
  <c r="C137" i="10"/>
  <c r="C142" i="10"/>
  <c r="C139" i="10"/>
  <c r="C125" i="10"/>
  <c r="C122" i="10"/>
  <c r="B118" i="10"/>
  <c r="B15" i="10" s="1"/>
  <c r="B119" i="10"/>
  <c r="B123" i="10"/>
  <c r="B139" i="10"/>
  <c r="B124" i="10"/>
  <c r="B140" i="10"/>
  <c r="B125" i="10"/>
  <c r="B141" i="10"/>
  <c r="B122" i="10"/>
  <c r="B130" i="10"/>
  <c r="B132" i="10"/>
  <c r="B133" i="10"/>
  <c r="B126" i="10"/>
  <c r="B120" i="10"/>
  <c r="B137" i="10"/>
  <c r="B127" i="10"/>
  <c r="B143" i="10"/>
  <c r="B128" i="10"/>
  <c r="B144" i="10"/>
  <c r="B129" i="10"/>
  <c r="B145" i="10"/>
  <c r="B138" i="10"/>
  <c r="B146" i="10"/>
  <c r="B131" i="10"/>
  <c r="B147" i="10"/>
  <c r="B148" i="10"/>
  <c r="B149" i="10"/>
  <c r="B135" i="10"/>
  <c r="B136" i="10"/>
  <c r="B121" i="10"/>
  <c r="B134" i="10"/>
  <c r="B142" i="10"/>
  <c r="B16" i="10"/>
  <c r="G145" i="10" s="1"/>
  <c r="H142" i="10" l="1"/>
  <c r="C130" i="11" s="1"/>
  <c r="G126" i="10"/>
  <c r="B114" i="11" s="1"/>
  <c r="H140" i="10"/>
  <c r="C128" i="11" s="1"/>
  <c r="H180" i="10"/>
  <c r="C70" i="6" s="1"/>
  <c r="G180" i="10"/>
  <c r="B168" i="11" s="1"/>
  <c r="G184" i="10"/>
  <c r="B172" i="11" s="1"/>
  <c r="G202" i="10"/>
  <c r="B190" i="11" s="1"/>
  <c r="G147" i="10"/>
  <c r="B37" i="6" s="1"/>
  <c r="G172" i="10"/>
  <c r="B62" i="6" s="1"/>
  <c r="G189" i="10"/>
  <c r="B177" i="11" s="1"/>
  <c r="G171" i="10"/>
  <c r="B159" i="11" s="1"/>
  <c r="H204" i="10"/>
  <c r="C94" i="6" s="1"/>
  <c r="H132" i="10"/>
  <c r="C22" i="6" s="1"/>
  <c r="G195" i="10"/>
  <c r="B183" i="11" s="1"/>
  <c r="G176" i="10"/>
  <c r="B164" i="11" s="1"/>
  <c r="G187" i="10"/>
  <c r="B175" i="11" s="1"/>
  <c r="G165" i="10"/>
  <c r="B153" i="11" s="1"/>
  <c r="G156" i="10"/>
  <c r="B144" i="11" s="1"/>
  <c r="G178" i="10"/>
  <c r="B166" i="11" s="1"/>
  <c r="H162" i="10"/>
  <c r="C52" i="6" s="1"/>
  <c r="G169" i="10"/>
  <c r="B157" i="11" s="1"/>
  <c r="G212" i="10"/>
  <c r="B102" i="6" s="1"/>
  <c r="G199" i="10"/>
  <c r="B187" i="11" s="1"/>
  <c r="G192" i="10"/>
  <c r="B180" i="11" s="1"/>
  <c r="G136" i="10"/>
  <c r="B26" i="6" s="1"/>
  <c r="G183" i="10"/>
  <c r="B171" i="11" s="1"/>
  <c r="G205" i="10"/>
  <c r="B193" i="11" s="1"/>
  <c r="G175" i="10"/>
  <c r="B163" i="11" s="1"/>
  <c r="G181" i="10"/>
  <c r="B169" i="11" s="1"/>
  <c r="G170" i="10"/>
  <c r="B158" i="11" s="1"/>
  <c r="G158" i="10"/>
  <c r="B146" i="11" s="1"/>
  <c r="G121" i="10"/>
  <c r="B11" i="6" s="1"/>
  <c r="G148" i="10"/>
  <c r="B38" i="6" s="1"/>
  <c r="G138" i="10"/>
  <c r="B126" i="11" s="1"/>
  <c r="G120" i="10"/>
  <c r="B10" i="6" s="1"/>
  <c r="G140" i="10"/>
  <c r="B128" i="11" s="1"/>
  <c r="B71" i="6"/>
  <c r="G174" i="10"/>
  <c r="B162" i="11" s="1"/>
  <c r="G151" i="10"/>
  <c r="B139" i="11" s="1"/>
  <c r="G161" i="10"/>
  <c r="B149" i="11" s="1"/>
  <c r="G166" i="10"/>
  <c r="B154" i="11" s="1"/>
  <c r="G194" i="10"/>
  <c r="B182" i="11" s="1"/>
  <c r="G118" i="10"/>
  <c r="B8" i="6" s="1"/>
  <c r="G134" i="10"/>
  <c r="B122" i="11" s="1"/>
  <c r="G149" i="10"/>
  <c r="B137" i="11" s="1"/>
  <c r="B73" i="6"/>
  <c r="G146" i="10"/>
  <c r="B36" i="6" s="1"/>
  <c r="G144" i="10"/>
  <c r="B132" i="11" s="1"/>
  <c r="G137" i="10"/>
  <c r="B27" i="6" s="1"/>
  <c r="G132" i="10"/>
  <c r="B22" i="6" s="1"/>
  <c r="G125" i="10"/>
  <c r="B113" i="11" s="1"/>
  <c r="G123" i="10"/>
  <c r="B13" i="6" s="1"/>
  <c r="G168" i="10"/>
  <c r="B156" i="11" s="1"/>
  <c r="G150" i="10"/>
  <c r="B138" i="11" s="1"/>
  <c r="G173" i="10"/>
  <c r="B161" i="11" s="1"/>
  <c r="G193" i="10"/>
  <c r="B181" i="11" s="1"/>
  <c r="G209" i="10"/>
  <c r="B197" i="11" s="1"/>
  <c r="G208" i="10"/>
  <c r="G182" i="10"/>
  <c r="G191" i="10"/>
  <c r="B179" i="11" s="1"/>
  <c r="G153" i="10"/>
  <c r="B141" i="11" s="1"/>
  <c r="G133" i="10"/>
  <c r="B23" i="6" s="1"/>
  <c r="H144" i="10"/>
  <c r="C34" i="6" s="1"/>
  <c r="H130" i="10"/>
  <c r="C118" i="11" s="1"/>
  <c r="H123" i="10"/>
  <c r="C13" i="6" s="1"/>
  <c r="H119" i="10"/>
  <c r="C9" i="6" s="1"/>
  <c r="H148" i="10"/>
  <c r="C38" i="6" s="1"/>
  <c r="H175" i="10"/>
  <c r="C163" i="11" s="1"/>
  <c r="H122" i="10"/>
  <c r="C12" i="6" s="1"/>
  <c r="H137" i="10"/>
  <c r="C27" i="6" s="1"/>
  <c r="H138" i="10"/>
  <c r="C126" i="11" s="1"/>
  <c r="H128" i="10"/>
  <c r="C18" i="6" s="1"/>
  <c r="H134" i="10"/>
  <c r="C122" i="11" s="1"/>
  <c r="G154" i="10"/>
  <c r="G213" i="10"/>
  <c r="B201" i="11" s="1"/>
  <c r="G188" i="10"/>
  <c r="G204" i="10"/>
  <c r="G207" i="10"/>
  <c r="G206" i="10"/>
  <c r="B194" i="11" s="1"/>
  <c r="G177" i="10"/>
  <c r="B165" i="11" s="1"/>
  <c r="G179" i="10"/>
  <c r="G152" i="10"/>
  <c r="B140" i="11" s="1"/>
  <c r="G185" i="10"/>
  <c r="B173" i="11" s="1"/>
  <c r="G196" i="10"/>
  <c r="B184" i="11" s="1"/>
  <c r="G203" i="10"/>
  <c r="B191" i="11" s="1"/>
  <c r="G143" i="10"/>
  <c r="B131" i="11" s="1"/>
  <c r="G135" i="10"/>
  <c r="B25" i="6" s="1"/>
  <c r="G129" i="10"/>
  <c r="B117" i="11" s="1"/>
  <c r="G127" i="10"/>
  <c r="B115" i="11" s="1"/>
  <c r="G128" i="10"/>
  <c r="B116" i="11" s="1"/>
  <c r="G130" i="10"/>
  <c r="B118" i="11" s="1"/>
  <c r="G119" i="10"/>
  <c r="B107" i="11" s="1"/>
  <c r="G142" i="10"/>
  <c r="B130" i="11" s="1"/>
  <c r="G122" i="10"/>
  <c r="B12" i="6" s="1"/>
  <c r="G124" i="10"/>
  <c r="B112" i="11" s="1"/>
  <c r="I148" i="10"/>
  <c r="D136" i="11" s="1"/>
  <c r="I127" i="10"/>
  <c r="D17" i="6" s="1"/>
  <c r="I128" i="10"/>
  <c r="D116" i="11" s="1"/>
  <c r="I141" i="10"/>
  <c r="D31" i="6" s="1"/>
  <c r="I163" i="10"/>
  <c r="D53" i="6" s="1"/>
  <c r="I186" i="10"/>
  <c r="D76" i="6" s="1"/>
  <c r="I179" i="10"/>
  <c r="D167" i="11" s="1"/>
  <c r="I181" i="10"/>
  <c r="D71" i="6" s="1"/>
  <c r="I155" i="10"/>
  <c r="D45" i="6" s="1"/>
  <c r="I184" i="10"/>
  <c r="D74" i="6" s="1"/>
  <c r="I153" i="10"/>
  <c r="D43" i="6" s="1"/>
  <c r="I211" i="10"/>
  <c r="D101" i="6" s="1"/>
  <c r="I191" i="10"/>
  <c r="D179" i="11" s="1"/>
  <c r="I192" i="10"/>
  <c r="D180" i="11" s="1"/>
  <c r="I193" i="10"/>
  <c r="D83" i="6" s="1"/>
  <c r="I151" i="10"/>
  <c r="D41" i="6" s="1"/>
  <c r="I198" i="10"/>
  <c r="D186" i="11" s="1"/>
  <c r="I150" i="10"/>
  <c r="D138" i="11" s="1"/>
  <c r="I190" i="10"/>
  <c r="D80" i="6" s="1"/>
  <c r="I158" i="10"/>
  <c r="D48" i="6" s="1"/>
  <c r="I142" i="10"/>
  <c r="D32" i="6" s="1"/>
  <c r="I144" i="10"/>
  <c r="D132" i="11" s="1"/>
  <c r="I197" i="10"/>
  <c r="D87" i="6" s="1"/>
  <c r="I165" i="10"/>
  <c r="D153" i="11" s="1"/>
  <c r="I213" i="10"/>
  <c r="D103" i="6" s="1"/>
  <c r="I204" i="10"/>
  <c r="D192" i="11" s="1"/>
  <c r="I200" i="10"/>
  <c r="D188" i="11" s="1"/>
  <c r="I154" i="10"/>
  <c r="D44" i="6" s="1"/>
  <c r="I189" i="10"/>
  <c r="D79" i="6" s="1"/>
  <c r="I199" i="10"/>
  <c r="D187" i="11" s="1"/>
  <c r="I129" i="10"/>
  <c r="D117" i="11" s="1"/>
  <c r="I138" i="10"/>
  <c r="D28" i="6" s="1"/>
  <c r="I146" i="10"/>
  <c r="D36" i="6" s="1"/>
  <c r="I122" i="10"/>
  <c r="D110" i="11" s="1"/>
  <c r="I123" i="10"/>
  <c r="D13" i="6" s="1"/>
  <c r="I183" i="10"/>
  <c r="D73" i="6" s="1"/>
  <c r="I180" i="10"/>
  <c r="D70" i="6" s="1"/>
  <c r="I212" i="10"/>
  <c r="D200" i="11" s="1"/>
  <c r="I185" i="10"/>
  <c r="D75" i="6" s="1"/>
  <c r="I166" i="10"/>
  <c r="D56" i="6" s="1"/>
  <c r="I174" i="10"/>
  <c r="D162" i="11" s="1"/>
  <c r="I201" i="10"/>
  <c r="D189" i="11" s="1"/>
  <c r="I164" i="10"/>
  <c r="D54" i="6" s="1"/>
  <c r="I131" i="10"/>
  <c r="D21" i="6" s="1"/>
  <c r="I126" i="10"/>
  <c r="D114" i="11" s="1"/>
  <c r="I125" i="10"/>
  <c r="D113" i="11" s="1"/>
  <c r="I135" i="10"/>
  <c r="D25" i="6" s="1"/>
  <c r="I120" i="10"/>
  <c r="D108" i="11" s="1"/>
  <c r="I188" i="10"/>
  <c r="D78" i="6" s="1"/>
  <c r="I160" i="10"/>
  <c r="D50" i="6" s="1"/>
  <c r="I187" i="10"/>
  <c r="D175" i="11" s="1"/>
  <c r="I207" i="10"/>
  <c r="D97" i="6" s="1"/>
  <c r="I194" i="10"/>
  <c r="D84" i="6" s="1"/>
  <c r="I161" i="10"/>
  <c r="D51" i="6" s="1"/>
  <c r="I152" i="10"/>
  <c r="D140" i="11" s="1"/>
  <c r="I176" i="10"/>
  <c r="D164" i="11" s="1"/>
  <c r="I178" i="10"/>
  <c r="D166" i="11" s="1"/>
  <c r="I169" i="10"/>
  <c r="D157" i="11" s="1"/>
  <c r="I159" i="10"/>
  <c r="D147" i="11" s="1"/>
  <c r="I171" i="10"/>
  <c r="D61" i="6" s="1"/>
  <c r="I210" i="10"/>
  <c r="D100" i="6" s="1"/>
  <c r="I202" i="10"/>
  <c r="D92" i="6" s="1"/>
  <c r="I196" i="10"/>
  <c r="D86" i="6" s="1"/>
  <c r="I209" i="10"/>
  <c r="D197" i="11" s="1"/>
  <c r="I119" i="10"/>
  <c r="D107" i="11" s="1"/>
  <c r="I139" i="10"/>
  <c r="D127" i="11" s="1"/>
  <c r="I137" i="10"/>
  <c r="D27" i="6" s="1"/>
  <c r="I134" i="10"/>
  <c r="D122" i="11" s="1"/>
  <c r="I173" i="10"/>
  <c r="D161" i="11" s="1"/>
  <c r="I206" i="10"/>
  <c r="D96" i="6" s="1"/>
  <c r="I175" i="10"/>
  <c r="D65" i="6" s="1"/>
  <c r="I172" i="10"/>
  <c r="D160" i="11" s="1"/>
  <c r="I168" i="10"/>
  <c r="D156" i="11" s="1"/>
  <c r="I195" i="10"/>
  <c r="D85" i="6" s="1"/>
  <c r="I167" i="10"/>
  <c r="D155" i="11" s="1"/>
  <c r="I162" i="10"/>
  <c r="D52" i="6" s="1"/>
  <c r="I118" i="10"/>
  <c r="D106" i="11" s="1"/>
  <c r="D6" i="11" s="1"/>
  <c r="H4" i="6" s="1"/>
  <c r="I132" i="10"/>
  <c r="D22" i="6" s="1"/>
  <c r="I149" i="10"/>
  <c r="D137" i="11" s="1"/>
  <c r="I156" i="10"/>
  <c r="D46" i="6" s="1"/>
  <c r="I203" i="10"/>
  <c r="D191" i="11" s="1"/>
  <c r="I157" i="10"/>
  <c r="D145" i="11" s="1"/>
  <c r="I208" i="10"/>
  <c r="D98" i="6" s="1"/>
  <c r="I182" i="10"/>
  <c r="D170" i="11" s="1"/>
  <c r="I177" i="10"/>
  <c r="D67" i="6" s="1"/>
  <c r="I170" i="10"/>
  <c r="D60" i="6" s="1"/>
  <c r="I205" i="10"/>
  <c r="D95" i="6" s="1"/>
  <c r="I130" i="10"/>
  <c r="D118" i="11" s="1"/>
  <c r="I124" i="10"/>
  <c r="D14" i="6" s="1"/>
  <c r="I143" i="10"/>
  <c r="D131" i="11" s="1"/>
  <c r="I133" i="10"/>
  <c r="D23" i="6" s="1"/>
  <c r="H164" i="10"/>
  <c r="H190" i="10"/>
  <c r="H176" i="10"/>
  <c r="H158" i="10"/>
  <c r="H179" i="10"/>
  <c r="H211" i="10"/>
  <c r="H186" i="10"/>
  <c r="H197" i="10"/>
  <c r="H173" i="10"/>
  <c r="H203" i="10"/>
  <c r="H209" i="10"/>
  <c r="H194" i="10"/>
  <c r="H191" i="10"/>
  <c r="H178" i="10"/>
  <c r="H174" i="10"/>
  <c r="H198" i="10"/>
  <c r="H192" i="10"/>
  <c r="H169" i="10"/>
  <c r="H185" i="10"/>
  <c r="H188" i="10"/>
  <c r="H163" i="10"/>
  <c r="H165" i="10"/>
  <c r="H181" i="10"/>
  <c r="H187" i="10"/>
  <c r="H210" i="10"/>
  <c r="H156" i="10"/>
  <c r="H201" i="10"/>
  <c r="H154" i="10"/>
  <c r="H159" i="10"/>
  <c r="H193" i="10"/>
  <c r="H195" i="10"/>
  <c r="H213" i="10"/>
  <c r="C103" i="6" s="1"/>
  <c r="H182" i="10"/>
  <c r="C170" i="11" s="1"/>
  <c r="H170" i="10"/>
  <c r="C158" i="11" s="1"/>
  <c r="H200" i="10"/>
  <c r="C188" i="11" s="1"/>
  <c r="H135" i="10"/>
  <c r="C25" i="6" s="1"/>
  <c r="H121" i="10"/>
  <c r="C11" i="6" s="1"/>
  <c r="H131" i="10"/>
  <c r="C21" i="6" s="1"/>
  <c r="H125" i="10"/>
  <c r="C15" i="6" s="1"/>
  <c r="H157" i="10"/>
  <c r="C47" i="6" s="1"/>
  <c r="H166" i="10"/>
  <c r="C154" i="11" s="1"/>
  <c r="H208" i="10"/>
  <c r="C196" i="11" s="1"/>
  <c r="H151" i="10"/>
  <c r="C139" i="11" s="1"/>
  <c r="H152" i="10"/>
  <c r="C42" i="6" s="1"/>
  <c r="H205" i="10"/>
  <c r="C95" i="6" s="1"/>
  <c r="H160" i="10"/>
  <c r="C148" i="11" s="1"/>
  <c r="H202" i="10"/>
  <c r="C92" i="6" s="1"/>
  <c r="H172" i="10"/>
  <c r="C160" i="11" s="1"/>
  <c r="H189" i="10"/>
  <c r="C79" i="6" s="1"/>
  <c r="H133" i="10"/>
  <c r="C23" i="6" s="1"/>
  <c r="H120" i="10"/>
  <c r="C10" i="6" s="1"/>
  <c r="H149" i="10"/>
  <c r="C39" i="6" s="1"/>
  <c r="H155" i="10"/>
  <c r="C45" i="6" s="1"/>
  <c r="H161" i="10"/>
  <c r="C149" i="11" s="1"/>
  <c r="H171" i="10"/>
  <c r="C61" i="6" s="1"/>
  <c r="H143" i="10"/>
  <c r="C131" i="11" s="1"/>
  <c r="H145" i="10"/>
  <c r="C133" i="11" s="1"/>
  <c r="H139" i="10"/>
  <c r="C29" i="6" s="1"/>
  <c r="H124" i="10"/>
  <c r="C14" i="6" s="1"/>
  <c r="H177" i="10"/>
  <c r="C67" i="6" s="1"/>
  <c r="H207" i="10"/>
  <c r="C195" i="11" s="1"/>
  <c r="H199" i="10"/>
  <c r="C187" i="11" s="1"/>
  <c r="H184" i="10"/>
  <c r="C172" i="11" s="1"/>
  <c r="H168" i="10"/>
  <c r="C58" i="6" s="1"/>
  <c r="H196" i="10"/>
  <c r="C86" i="6" s="1"/>
  <c r="H167" i="10"/>
  <c r="C57" i="6" s="1"/>
  <c r="H141" i="10"/>
  <c r="C31" i="6" s="1"/>
  <c r="H127" i="10"/>
  <c r="C17" i="6" s="1"/>
  <c r="H129" i="10"/>
  <c r="C117" i="11" s="1"/>
  <c r="H147" i="10"/>
  <c r="C37" i="6" s="1"/>
  <c r="H212" i="10"/>
  <c r="C200" i="11" s="1"/>
  <c r="H153" i="10"/>
  <c r="C141" i="11" s="1"/>
  <c r="H183" i="10"/>
  <c r="C73" i="6" s="1"/>
  <c r="H206" i="10"/>
  <c r="C96" i="6" s="1"/>
  <c r="H146" i="10"/>
  <c r="C36" i="6" s="1"/>
  <c r="H136" i="10"/>
  <c r="C124" i="11" s="1"/>
  <c r="H126" i="10"/>
  <c r="C16" i="6" s="1"/>
  <c r="I136" i="10"/>
  <c r="D26" i="6" s="1"/>
  <c r="I121" i="10"/>
  <c r="D109" i="11" s="1"/>
  <c r="I145" i="10"/>
  <c r="D35" i="6" s="1"/>
  <c r="I147" i="10"/>
  <c r="D135" i="11" s="1"/>
  <c r="I140" i="10"/>
  <c r="D30" i="6" s="1"/>
  <c r="H118" i="10"/>
  <c r="C106" i="11" s="1"/>
  <c r="C6" i="11" s="1"/>
  <c r="H3" i="6" s="1"/>
  <c r="G167" i="10"/>
  <c r="G198" i="10"/>
  <c r="G155" i="10"/>
  <c r="G159" i="10"/>
  <c r="G201" i="10"/>
  <c r="G210" i="10"/>
  <c r="G157" i="10"/>
  <c r="G160" i="10"/>
  <c r="G163" i="10"/>
  <c r="G186" i="10"/>
  <c r="G162" i="10"/>
  <c r="G197" i="10"/>
  <c r="G211" i="10"/>
  <c r="G200" i="10"/>
  <c r="G164" i="10"/>
  <c r="G190" i="10"/>
  <c r="G141" i="10"/>
  <c r="B129" i="11" s="1"/>
  <c r="G131" i="10"/>
  <c r="B119" i="11" s="1"/>
  <c r="G139" i="10"/>
  <c r="B29" i="6" s="1"/>
  <c r="C32" i="6"/>
  <c r="C40" i="6"/>
  <c r="C138" i="11"/>
  <c r="B35" i="6"/>
  <c r="B133" i="11"/>
  <c r="C168" i="11" l="1"/>
  <c r="B16" i="6"/>
  <c r="C30" i="6"/>
  <c r="B74" i="6"/>
  <c r="B68" i="6"/>
  <c r="C192" i="11"/>
  <c r="B70" i="6"/>
  <c r="B30" i="6"/>
  <c r="B134" i="11"/>
  <c r="G217" i="10"/>
  <c r="B48" i="6"/>
  <c r="B92" i="6"/>
  <c r="B77" i="6"/>
  <c r="G215" i="10"/>
  <c r="C102" i="6"/>
  <c r="B108" i="11"/>
  <c r="G216" i="10"/>
  <c r="B135" i="11"/>
  <c r="B89" i="6"/>
  <c r="C150" i="11"/>
  <c r="D102" i="6"/>
  <c r="D172" i="11"/>
  <c r="B106" i="11"/>
  <c r="B6" i="11" s="1"/>
  <c r="H2" i="6" s="1"/>
  <c r="D148" i="11"/>
  <c r="C136" i="11"/>
  <c r="B82" i="6"/>
  <c r="B136" i="11"/>
  <c r="B125" i="11"/>
  <c r="B160" i="11"/>
  <c r="B79" i="6"/>
  <c r="B61" i="6"/>
  <c r="B46" i="6"/>
  <c r="B85" i="6"/>
  <c r="B59" i="6"/>
  <c r="C120" i="11"/>
  <c r="B55" i="6"/>
  <c r="B66" i="6"/>
  <c r="B83" i="6"/>
  <c r="B65" i="6"/>
  <c r="B39" i="6"/>
  <c r="D146" i="11"/>
  <c r="B109" i="11"/>
  <c r="B93" i="6"/>
  <c r="B120" i="11"/>
  <c r="B28" i="6"/>
  <c r="B99" i="6"/>
  <c r="B124" i="11"/>
  <c r="D181" i="11"/>
  <c r="B60" i="6"/>
  <c r="B84" i="6"/>
  <c r="B200" i="11"/>
  <c r="D115" i="11"/>
  <c r="D183" i="11"/>
  <c r="B123" i="11"/>
  <c r="B56" i="6"/>
  <c r="D182" i="11"/>
  <c r="B24" i="6"/>
  <c r="B34" i="6"/>
  <c r="D66" i="6"/>
  <c r="D9" i="6"/>
  <c r="C119" i="11"/>
  <c r="B41" i="6"/>
  <c r="B18" i="6"/>
  <c r="B15" i="6"/>
  <c r="D112" i="11"/>
  <c r="C116" i="11"/>
  <c r="D129" i="11"/>
  <c r="D63" i="6"/>
  <c r="B95" i="6"/>
  <c r="B111" i="11"/>
  <c r="D190" i="11"/>
  <c r="C129" i="11"/>
  <c r="D91" i="6"/>
  <c r="D139" i="11"/>
  <c r="D62" i="6"/>
  <c r="B127" i="11"/>
  <c r="C109" i="11"/>
  <c r="C177" i="11"/>
  <c r="B121" i="11"/>
  <c r="D11" i="6"/>
  <c r="C41" i="6"/>
  <c r="D120" i="11"/>
  <c r="C65" i="6"/>
  <c r="D174" i="11"/>
  <c r="B64" i="6"/>
  <c r="C8" i="6"/>
  <c r="C105" i="6" s="1"/>
  <c r="B3" i="6" s="1"/>
  <c r="B14" i="6"/>
  <c r="B81" i="6"/>
  <c r="B86" i="6"/>
  <c r="C113" i="11"/>
  <c r="D144" i="11"/>
  <c r="D199" i="11"/>
  <c r="C20" i="6"/>
  <c r="B51" i="6"/>
  <c r="B33" i="6"/>
  <c r="D59" i="6"/>
  <c r="C112" i="11"/>
  <c r="C108" i="11"/>
  <c r="C97" i="6"/>
  <c r="D169" i="11"/>
  <c r="D40" i="6"/>
  <c r="D194" i="11"/>
  <c r="C184" i="11"/>
  <c r="B96" i="6"/>
  <c r="D128" i="11"/>
  <c r="C51" i="6"/>
  <c r="D143" i="11"/>
  <c r="C28" i="6"/>
  <c r="C50" i="6"/>
  <c r="B75" i="6"/>
  <c r="B103" i="6"/>
  <c r="B43" i="6"/>
  <c r="C33" i="6"/>
  <c r="D38" i="6"/>
  <c r="D177" i="11"/>
  <c r="C98" i="6"/>
  <c r="B58" i="6"/>
  <c r="D123" i="11"/>
  <c r="C132" i="11"/>
  <c r="D149" i="11"/>
  <c r="C107" i="11"/>
  <c r="D185" i="11"/>
  <c r="D19" i="6"/>
  <c r="D173" i="11"/>
  <c r="C156" i="11"/>
  <c r="D82" i="6"/>
  <c r="C125" i="11"/>
  <c r="D29" i="6"/>
  <c r="D16" i="6"/>
  <c r="D198" i="11"/>
  <c r="C89" i="6"/>
  <c r="D81" i="6"/>
  <c r="D90" i="6"/>
  <c r="C135" i="11"/>
  <c r="D8" i="6"/>
  <c r="D105" i="6" s="1"/>
  <c r="B4" i="6" s="1"/>
  <c r="D93" i="6"/>
  <c r="D165" i="11"/>
  <c r="H217" i="10"/>
  <c r="C190" i="11"/>
  <c r="D69" i="6"/>
  <c r="D178" i="11"/>
  <c r="C137" i="11"/>
  <c r="B17" i="6"/>
  <c r="B19" i="6"/>
  <c r="B9" i="6"/>
  <c r="B63" i="6"/>
  <c r="B67" i="6"/>
  <c r="B170" i="11"/>
  <c r="B72" i="6"/>
  <c r="B98" i="6"/>
  <c r="B196" i="11"/>
  <c r="B40" i="6"/>
  <c r="D119" i="11"/>
  <c r="C24" i="6"/>
  <c r="C111" i="11"/>
  <c r="C56" i="6"/>
  <c r="D154" i="11"/>
  <c r="C110" i="11"/>
  <c r="D99" i="6"/>
  <c r="D20" i="6"/>
  <c r="D55" i="6"/>
  <c r="C140" i="11"/>
  <c r="C62" i="6"/>
  <c r="C114" i="11"/>
  <c r="D24" i="6"/>
  <c r="C171" i="11"/>
  <c r="D142" i="11"/>
  <c r="C35" i="6"/>
  <c r="D141" i="11"/>
  <c r="D126" i="11"/>
  <c r="D111" i="11"/>
  <c r="D72" i="6"/>
  <c r="D152" i="11"/>
  <c r="D18" i="6"/>
  <c r="C145" i="11"/>
  <c r="B44" i="6"/>
  <c r="B142" i="11"/>
  <c r="B94" i="6"/>
  <c r="B192" i="11"/>
  <c r="B110" i="11"/>
  <c r="B21" i="6"/>
  <c r="B195" i="11"/>
  <c r="B97" i="6"/>
  <c r="B42" i="6"/>
  <c r="B167" i="11"/>
  <c r="B69" i="6"/>
  <c r="B176" i="11"/>
  <c r="B78" i="6"/>
  <c r="D124" i="11"/>
  <c r="C60" i="6"/>
  <c r="D130" i="11"/>
  <c r="D134" i="11"/>
  <c r="D64" i="6"/>
  <c r="C194" i="11"/>
  <c r="C121" i="11"/>
  <c r="D10" i="6"/>
  <c r="D176" i="11"/>
  <c r="D195" i="11"/>
  <c r="C143" i="11"/>
  <c r="D151" i="11"/>
  <c r="D88" i="6"/>
  <c r="D68" i="6"/>
  <c r="D159" i="11"/>
  <c r="D201" i="11"/>
  <c r="C155" i="11"/>
  <c r="C19" i="6"/>
  <c r="D171" i="11"/>
  <c r="D168" i="11"/>
  <c r="C127" i="11"/>
  <c r="C72" i="6"/>
  <c r="D133" i="11"/>
  <c r="D37" i="6"/>
  <c r="D58" i="6"/>
  <c r="D150" i="11"/>
  <c r="C193" i="11"/>
  <c r="B32" i="6"/>
  <c r="B31" i="6"/>
  <c r="B20" i="6"/>
  <c r="C142" i="11"/>
  <c r="C44" i="6"/>
  <c r="C176" i="11"/>
  <c r="C78" i="6"/>
  <c r="C84" i="6"/>
  <c r="C182" i="11"/>
  <c r="C48" i="6"/>
  <c r="C146" i="11"/>
  <c r="C189" i="11"/>
  <c r="C91" i="6"/>
  <c r="C75" i="6"/>
  <c r="C173" i="11"/>
  <c r="C197" i="11"/>
  <c r="C99" i="6"/>
  <c r="C66" i="6"/>
  <c r="C164" i="11"/>
  <c r="D15" i="6"/>
  <c r="D77" i="6"/>
  <c r="D184" i="11"/>
  <c r="D33" i="6"/>
  <c r="D42" i="6"/>
  <c r="D49" i="6"/>
  <c r="C159" i="11"/>
  <c r="C201" i="11"/>
  <c r="D34" i="6"/>
  <c r="D94" i="6"/>
  <c r="D89" i="6"/>
  <c r="C115" i="11"/>
  <c r="C43" i="6"/>
  <c r="D12" i="6"/>
  <c r="D39" i="6"/>
  <c r="D47" i="6"/>
  <c r="D196" i="11"/>
  <c r="D158" i="11"/>
  <c r="D193" i="11"/>
  <c r="C134" i="11"/>
  <c r="C26" i="6"/>
  <c r="C165" i="11"/>
  <c r="C74" i="6"/>
  <c r="D121" i="11"/>
  <c r="C90" i="6"/>
  <c r="C123" i="11"/>
  <c r="D125" i="11"/>
  <c r="D163" i="11"/>
  <c r="D57" i="6"/>
  <c r="H216" i="10"/>
  <c r="C147" i="11"/>
  <c r="C49" i="6"/>
  <c r="C198" i="11"/>
  <c r="C100" i="6"/>
  <c r="C151" i="11"/>
  <c r="C53" i="6"/>
  <c r="C82" i="6"/>
  <c r="C180" i="11"/>
  <c r="C81" i="6"/>
  <c r="C179" i="11"/>
  <c r="C161" i="11"/>
  <c r="C63" i="6"/>
  <c r="C167" i="11"/>
  <c r="C69" i="6"/>
  <c r="C152" i="11"/>
  <c r="C54" i="6"/>
  <c r="C175" i="11"/>
  <c r="C77" i="6"/>
  <c r="C88" i="6"/>
  <c r="C186" i="11"/>
  <c r="C185" i="11"/>
  <c r="C87" i="6"/>
  <c r="C85" i="6"/>
  <c r="C183" i="11"/>
  <c r="C169" i="11"/>
  <c r="C71" i="6"/>
  <c r="C64" i="6"/>
  <c r="C162" i="11"/>
  <c r="C76" i="6"/>
  <c r="C174" i="11"/>
  <c r="H215" i="10"/>
  <c r="C83" i="6"/>
  <c r="C181" i="11"/>
  <c r="C144" i="11"/>
  <c r="C46" i="6"/>
  <c r="C55" i="6"/>
  <c r="C153" i="11"/>
  <c r="C59" i="6"/>
  <c r="C157" i="11"/>
  <c r="C68" i="6"/>
  <c r="C166" i="11"/>
  <c r="C191" i="11"/>
  <c r="C93" i="6"/>
  <c r="C101" i="6"/>
  <c r="C199" i="11"/>
  <c r="C80" i="6"/>
  <c r="C178" i="11"/>
  <c r="B178" i="11"/>
  <c r="B80" i="6"/>
  <c r="B148" i="11"/>
  <c r="B50" i="6"/>
  <c r="B147" i="11"/>
  <c r="B49" i="6"/>
  <c r="B150" i="11"/>
  <c r="B52" i="6"/>
  <c r="B143" i="11"/>
  <c r="B45" i="6"/>
  <c r="B199" i="11"/>
  <c r="B101" i="6"/>
  <c r="B53" i="6"/>
  <c r="B151" i="11"/>
  <c r="B189" i="11"/>
  <c r="B91" i="6"/>
  <c r="B155" i="11"/>
  <c r="B57" i="6"/>
  <c r="B185" i="11"/>
  <c r="B87" i="6"/>
  <c r="B152" i="11"/>
  <c r="B54" i="6"/>
  <c r="B145" i="11"/>
  <c r="B47" i="6"/>
  <c r="B188" i="11"/>
  <c r="B90" i="6"/>
  <c r="B174" i="11"/>
  <c r="B76" i="6"/>
  <c r="B198" i="11"/>
  <c r="B100" i="6"/>
  <c r="B186" i="11"/>
  <c r="B88" i="6"/>
  <c r="B105" i="6"/>
  <c r="B2" i="6" s="1"/>
  <c r="B107" i="6"/>
  <c r="D2" i="6" s="1"/>
  <c r="B106" i="6"/>
  <c r="C2" i="6" s="1"/>
  <c r="C106" i="6" l="1"/>
  <c r="C3" i="6" s="1"/>
  <c r="C107" i="6"/>
  <c r="D3" i="6" s="1"/>
  <c r="D107" i="6"/>
  <c r="D4" i="6" s="1"/>
  <c r="D106" i="6"/>
  <c r="C4" i="6" s="1"/>
</calcChain>
</file>

<file path=xl/sharedStrings.xml><?xml version="1.0" encoding="utf-8"?>
<sst xmlns="http://schemas.openxmlformats.org/spreadsheetml/2006/main" count="1910" uniqueCount="1216">
  <si>
    <t>待预测日期</t>
    <phoneticPr fontId="7" type="noConversion"/>
  </si>
  <si>
    <r>
      <t>9</t>
    </r>
    <r>
      <rPr>
        <sz val="12"/>
        <rFont val="宋体"/>
        <family val="3"/>
        <charset val="134"/>
      </rPr>
      <t>6点负荷数据</t>
    </r>
    <phoneticPr fontId="7" type="noConversion"/>
  </si>
  <si>
    <t>实际最大负荷</t>
    <phoneticPr fontId="7" type="noConversion"/>
  </si>
  <si>
    <t>实际平均负荷</t>
    <phoneticPr fontId="7" type="noConversion"/>
  </si>
  <si>
    <t>实际最小负荷</t>
    <phoneticPr fontId="7" type="noConversion"/>
  </si>
  <si>
    <t>准确度</t>
    <phoneticPr fontId="7" type="noConversion"/>
  </si>
  <si>
    <t>[load,2,0]</t>
  </si>
  <si>
    <t>[load,2,1]</t>
  </si>
  <si>
    <t>[load,3,0]</t>
  </si>
  <si>
    <t>[load,3,1]</t>
  </si>
  <si>
    <t>[load,4,0]</t>
  </si>
  <si>
    <t>[load,4,1]</t>
  </si>
  <si>
    <t>[load,5,0]</t>
  </si>
  <si>
    <t>[load,5,1]</t>
  </si>
  <si>
    <t>[load,6,0]</t>
  </si>
  <si>
    <t>[load,6,1]</t>
  </si>
  <si>
    <t>[load,7,0]</t>
  </si>
  <si>
    <t>[load,7,1]</t>
  </si>
  <si>
    <t>[load,8,0]</t>
  </si>
  <si>
    <t>[load,8,1]</t>
  </si>
  <si>
    <t>[load,9,0]</t>
  </si>
  <si>
    <t>[load,9,1]</t>
  </si>
  <si>
    <t>[load,10,0]</t>
  </si>
  <si>
    <t>[load,10,1]</t>
  </si>
  <si>
    <t>[load,11,0]</t>
  </si>
  <si>
    <t>[load,11,1]</t>
  </si>
  <si>
    <t>[load,12,0]</t>
  </si>
  <si>
    <t>[load,12,1]</t>
  </si>
  <si>
    <t>[load,13,0]</t>
  </si>
  <si>
    <t>[load,13,1]</t>
  </si>
  <si>
    <t>[load,14,0]</t>
  </si>
  <si>
    <t>[load,14,1]</t>
  </si>
  <si>
    <t>[load,15,0]</t>
  </si>
  <si>
    <t>[load,15,1]</t>
  </si>
  <si>
    <t>[load,16,0]</t>
  </si>
  <si>
    <t>[load,16,1]</t>
  </si>
  <si>
    <t>[load,17,0]</t>
  </si>
  <si>
    <t>[load,17,1]</t>
  </si>
  <si>
    <t>[load,18,0]</t>
  </si>
  <si>
    <t>[load,18,1]</t>
  </si>
  <si>
    <t>[load,19,0]</t>
  </si>
  <si>
    <t>[load,19,1]</t>
  </si>
  <si>
    <t>[load,20,0]</t>
  </si>
  <si>
    <t>[load,20,1]</t>
  </si>
  <si>
    <t>[load,21,0]</t>
  </si>
  <si>
    <t>[load,21,1]</t>
  </si>
  <si>
    <t>[load,22,0]</t>
  </si>
  <si>
    <t>[load,22,1]</t>
  </si>
  <si>
    <t>[load,23,0]</t>
  </si>
  <si>
    <t>[load,23,1]</t>
  </si>
  <si>
    <t>[load,24,0]</t>
  </si>
  <si>
    <t>[load,24,1]</t>
  </si>
  <si>
    <t>[load,25,0]</t>
  </si>
  <si>
    <t>[load,25,1]</t>
  </si>
  <si>
    <t>[load,26,0]</t>
  </si>
  <si>
    <t>[load,26,1]</t>
  </si>
  <si>
    <t>[load,27,0]</t>
  </si>
  <si>
    <t>[load,27,1]</t>
  </si>
  <si>
    <t>[load,28,0]</t>
  </si>
  <si>
    <t>[load,28,1]</t>
  </si>
  <si>
    <t>[load,29,0]</t>
  </si>
  <si>
    <t>[load,29,1]</t>
  </si>
  <si>
    <t>[load,30,0]</t>
  </si>
  <si>
    <t>[load,30,1]</t>
  </si>
  <si>
    <t>[load,31,0]</t>
  </si>
  <si>
    <t>[load,31,1]</t>
  </si>
  <si>
    <t>[load,32,0]</t>
  </si>
  <si>
    <t>[load,32,1]</t>
  </si>
  <si>
    <t>[load,33,0]</t>
  </si>
  <si>
    <t>[load,33,1]</t>
  </si>
  <si>
    <t>[load,34,0]</t>
  </si>
  <si>
    <t>[load,34,1]</t>
  </si>
  <si>
    <t>[load,35,0]</t>
  </si>
  <si>
    <t>[load,35,1]</t>
  </si>
  <si>
    <t>[load,36,0]</t>
  </si>
  <si>
    <t>[load,36,1]</t>
  </si>
  <si>
    <t>[load,37,0]</t>
  </si>
  <si>
    <t>[load,37,1]</t>
  </si>
  <si>
    <t>[load,38,0]</t>
  </si>
  <si>
    <t>[load,38,1]</t>
  </si>
  <si>
    <t>[load,39,0]</t>
  </si>
  <si>
    <t>[load,39,1]</t>
  </si>
  <si>
    <t>[load,40,0]</t>
  </si>
  <si>
    <t>[load,40,1]</t>
  </si>
  <si>
    <t>[load,41,0]</t>
  </si>
  <si>
    <t>[load,41,1]</t>
  </si>
  <si>
    <t>[load,42,0]</t>
  </si>
  <si>
    <t>[load,42,1]</t>
  </si>
  <si>
    <t>[load,43,0]</t>
  </si>
  <si>
    <t>[load,43,1]</t>
  </si>
  <si>
    <t>[load,44,0]</t>
  </si>
  <si>
    <t>[load,44,1]</t>
  </si>
  <si>
    <t>[load,45,0]</t>
  </si>
  <si>
    <t>[load,45,1]</t>
  </si>
  <si>
    <t>[load,46,0]</t>
  </si>
  <si>
    <t>[load,46,1]</t>
  </si>
  <si>
    <t>[load,47,0]</t>
  </si>
  <si>
    <t>[load,47,1]</t>
  </si>
  <si>
    <t>[load,48,0]</t>
  </si>
  <si>
    <t>[load,48,1]</t>
  </si>
  <si>
    <t>[load,49,0]</t>
  </si>
  <si>
    <t>[load,49,1]</t>
  </si>
  <si>
    <t>[load,50,0]</t>
  </si>
  <si>
    <t>[load,50,1]</t>
  </si>
  <si>
    <t>[load,51,0]</t>
  </si>
  <si>
    <t>[load,51,1]</t>
  </si>
  <si>
    <t>[load,52,0]</t>
  </si>
  <si>
    <t>[load,52,1]</t>
  </si>
  <si>
    <t>[load,53,0]</t>
  </si>
  <si>
    <t>[load,53,1]</t>
  </si>
  <si>
    <t>[load,54,0]</t>
  </si>
  <si>
    <t>[load,54,1]</t>
  </si>
  <si>
    <t>[load,55,0]</t>
  </si>
  <si>
    <t>[load,55,1]</t>
  </si>
  <si>
    <t>[load,56,0]</t>
  </si>
  <si>
    <t>[load,56,1]</t>
  </si>
  <si>
    <t>[load,57,0]</t>
  </si>
  <si>
    <t>[load,57,1]</t>
  </si>
  <si>
    <t>[load,58,0]</t>
  </si>
  <si>
    <t>[load,58,1]</t>
  </si>
  <si>
    <t>[load,59,0]</t>
  </si>
  <si>
    <t>[load,59,1]</t>
  </si>
  <si>
    <t>[load,60,0]</t>
  </si>
  <si>
    <t>[load,60,1]</t>
  </si>
  <si>
    <t>[load,61,0]</t>
  </si>
  <si>
    <t>[load,61,1]</t>
  </si>
  <si>
    <t>[load,62,0]</t>
  </si>
  <si>
    <t>[load,62,1]</t>
  </si>
  <si>
    <t>[load,63,0]</t>
  </si>
  <si>
    <t>[load,63,1]</t>
  </si>
  <si>
    <t>[load,64,0]</t>
  </si>
  <si>
    <t>[load,64,1]</t>
  </si>
  <si>
    <t>[load,65,0]</t>
  </si>
  <si>
    <t>[load,65,1]</t>
  </si>
  <si>
    <t>[load,66,0]</t>
  </si>
  <si>
    <t>[load,66,1]</t>
  </si>
  <si>
    <t>[load,67,0]</t>
  </si>
  <si>
    <t>[load,67,1]</t>
  </si>
  <si>
    <t>[load,68,0]</t>
  </si>
  <si>
    <t>[load,68,1]</t>
  </si>
  <si>
    <t>[load,69,0]</t>
  </si>
  <si>
    <t>[load,69,1]</t>
  </si>
  <si>
    <t>[load,70,0]</t>
  </si>
  <si>
    <t>[load,70,1]</t>
  </si>
  <si>
    <t>[load,71,0]</t>
  </si>
  <si>
    <t>[load,71,1]</t>
  </si>
  <si>
    <t>[load,72,0]</t>
  </si>
  <si>
    <t>[load,72,1]</t>
  </si>
  <si>
    <t>[load,73,0]</t>
  </si>
  <si>
    <t>[load,73,1]</t>
  </si>
  <si>
    <t>[load,74,0]</t>
  </si>
  <si>
    <t>[load,74,1]</t>
  </si>
  <si>
    <t>[load,75,0]</t>
  </si>
  <si>
    <t>[load,75,1]</t>
  </si>
  <si>
    <t>[load,76,0]</t>
  </si>
  <si>
    <t>[load,76,1]</t>
  </si>
  <si>
    <t>[load,77,0]</t>
  </si>
  <si>
    <t>[load,77,1]</t>
  </si>
  <si>
    <t>[load,78,0]</t>
  </si>
  <si>
    <t>[load,78,1]</t>
  </si>
  <si>
    <t>[load,79,0]</t>
  </si>
  <si>
    <t>[load,79,1]</t>
  </si>
  <si>
    <t>[load,80,0]</t>
  </si>
  <si>
    <t>[load,80,1]</t>
  </si>
  <si>
    <t>[load,81,0]</t>
  </si>
  <si>
    <t>[load,81,1]</t>
  </si>
  <si>
    <t>[load,82,0]</t>
  </si>
  <si>
    <t>[load,82,1]</t>
  </si>
  <si>
    <t>[load,83,0]</t>
  </si>
  <si>
    <t>[load,83,1]</t>
  </si>
  <si>
    <t>[load,84,0]</t>
  </si>
  <si>
    <t>[load,84,1]</t>
  </si>
  <si>
    <t>[load,85,0]</t>
  </si>
  <si>
    <t>[load,85,1]</t>
  </si>
  <si>
    <t>[load,86,0]</t>
  </si>
  <si>
    <t>[load,86,1]</t>
  </si>
  <si>
    <t>[load,87,0]</t>
  </si>
  <si>
    <t>[load,87,1]</t>
  </si>
  <si>
    <t>[load,88,0]</t>
  </si>
  <si>
    <t>[load,88,1]</t>
  </si>
  <si>
    <t>[load,89,0]</t>
  </si>
  <si>
    <t>[load,89,1]</t>
  </si>
  <si>
    <t>[load,90,0]</t>
  </si>
  <si>
    <t>[load,90,1]</t>
  </si>
  <si>
    <t>[load,91,0]</t>
  </si>
  <si>
    <t>[load,91,1]</t>
  </si>
  <si>
    <t>[load,92,0]</t>
  </si>
  <si>
    <t>[load,92,1]</t>
  </si>
  <si>
    <t>[load,93,0]</t>
  </si>
  <si>
    <t>[load,93,1]</t>
  </si>
  <si>
    <t>[load,94,0]</t>
  </si>
  <si>
    <t>[load,94,1]</t>
  </si>
  <si>
    <t>[load,95,0]</t>
  </si>
  <si>
    <t>[load,95,1]</t>
  </si>
  <si>
    <t>[load,96,0]</t>
  </si>
  <si>
    <t>[load,96,1]</t>
  </si>
  <si>
    <t>MAX</t>
    <phoneticPr fontId="6" type="noConversion"/>
  </si>
  <si>
    <t>MIN</t>
    <phoneticPr fontId="6" type="noConversion"/>
  </si>
  <si>
    <t>day</t>
    <phoneticPr fontId="8" type="noConversion"/>
  </si>
  <si>
    <t>最大温度</t>
  </si>
  <si>
    <t>平均温度</t>
  </si>
  <si>
    <t>最低温度</t>
  </si>
  <si>
    <t>最大湿度</t>
  </si>
  <si>
    <t>平均湿度</t>
  </si>
  <si>
    <t>最低湿度</t>
  </si>
  <si>
    <t>风速（平均）</t>
    <phoneticPr fontId="6" type="noConversion"/>
  </si>
  <si>
    <t>降雨量</t>
  </si>
  <si>
    <t>最大温湿指数</t>
  </si>
  <si>
    <t>平均温湿指数</t>
  </si>
  <si>
    <t>最低温湿指数</t>
  </si>
  <si>
    <t>最高实感温度</t>
  </si>
  <si>
    <t>平均实感温度</t>
  </si>
  <si>
    <t>最低实感温度</t>
  </si>
  <si>
    <t>最高舒适度</t>
  </si>
  <si>
    <t>平均舒适度</t>
  </si>
  <si>
    <t>最低舒适度</t>
  </si>
  <si>
    <t>最高寒湿指数</t>
  </si>
  <si>
    <t>平均寒湿指数</t>
  </si>
  <si>
    <t>最低寒湿指数</t>
  </si>
  <si>
    <t>[ave_com,0,-12]</t>
  </si>
  <si>
    <t>[min_com,0,-12]</t>
  </si>
  <si>
    <t>[max_temp,0,-19]</t>
  </si>
  <si>
    <t>[ave_temp,0,-19]</t>
  </si>
  <si>
    <t>[min_temp,0,-19]</t>
  </si>
  <si>
    <t>[max_hum,0,-19]</t>
  </si>
  <si>
    <t>[ave_hum,0,-19]</t>
  </si>
  <si>
    <t>[min_hum,0,-19]</t>
  </si>
  <si>
    <t>[precip,0,-19]</t>
  </si>
  <si>
    <t>[max_temphum,0,-19]</t>
  </si>
  <si>
    <t>[ave_temphum,0,-19]</t>
  </si>
  <si>
    <t>[min_temphum,0,-19]</t>
  </si>
  <si>
    <t>[max_efftemp,0,-19]</t>
  </si>
  <si>
    <t>[ave_efftemp,0,-19]</t>
  </si>
  <si>
    <t>[min_efftemp,0,-19]</t>
  </si>
  <si>
    <t>[max_com,0,-19]</t>
  </si>
  <si>
    <t>[ave_com,0,-13]</t>
  </si>
  <si>
    <t>[min_com,0,-13]</t>
  </si>
  <si>
    <t>[max_chihum,0,-19]</t>
  </si>
  <si>
    <t>[ave_chihum,0,-19]</t>
  </si>
  <si>
    <t>[min_chihum,0,-19]</t>
  </si>
  <si>
    <t>[max_temp,0,-18]</t>
  </si>
  <si>
    <t>[ave_temp,0,-18]</t>
  </si>
  <si>
    <t>[min_temp,0,-18]</t>
  </si>
  <si>
    <t>[max_hum,0,-18]</t>
  </si>
  <si>
    <t>[ave_hum,0,-18]</t>
  </si>
  <si>
    <t>[min_hum,0,-18]</t>
  </si>
  <si>
    <t>[precip,0,-18]</t>
  </si>
  <si>
    <t>[max_temphum,0,-18]</t>
  </si>
  <si>
    <t>[ave_temphum,0,-18]</t>
  </si>
  <si>
    <t>[min_temphum,0,-18]</t>
  </si>
  <si>
    <t>[max_efftemp,0,-18]</t>
  </si>
  <si>
    <t>[ave_efftemp,0,-18]</t>
  </si>
  <si>
    <t>[min_efftemp,0,-18]</t>
  </si>
  <si>
    <t>[max_com,0,-18]</t>
  </si>
  <si>
    <t>[ave_com,0,-14]</t>
  </si>
  <si>
    <t>[min_com,0,-14]</t>
  </si>
  <si>
    <t>[max_chihum,0,-18]</t>
  </si>
  <si>
    <t>[ave_chihum,0,-18]</t>
  </si>
  <si>
    <t>[min_chihum,0,-18]</t>
  </si>
  <si>
    <t>[max_temp,0,-17]</t>
  </si>
  <si>
    <t>[ave_temp,0,-17]</t>
  </si>
  <si>
    <t>[min_temp,0,-17]</t>
  </si>
  <si>
    <t>[max_hum,0,-17]</t>
  </si>
  <si>
    <t>[ave_hum,0,-17]</t>
  </si>
  <si>
    <t>[min_hum,0,-17]</t>
  </si>
  <si>
    <t>[precip,0,-17]</t>
  </si>
  <si>
    <t>[max_temphum,0,-17]</t>
  </si>
  <si>
    <t>[ave_temphum,0,-17]</t>
  </si>
  <si>
    <t>[min_temphum,0,-17]</t>
  </si>
  <si>
    <t>[max_efftemp,0,-17]</t>
  </si>
  <si>
    <t>[ave_efftemp,0,-17]</t>
  </si>
  <si>
    <t>[min_efftemp,0,-17]</t>
  </si>
  <si>
    <t>[max_com,0,-17]</t>
  </si>
  <si>
    <t>[ave_com,0,-15]</t>
  </si>
  <si>
    <t>[min_com,0,-15]</t>
  </si>
  <si>
    <t>[max_chihum,0,-17]</t>
  </si>
  <si>
    <t>[ave_chihum,0,-17]</t>
  </si>
  <si>
    <t>[min_chihum,0,-17]</t>
  </si>
  <si>
    <t>[max_temp,0,-16]</t>
  </si>
  <si>
    <t>[ave_temp,0,-16]</t>
  </si>
  <si>
    <t>[min_temp,0,-16]</t>
  </si>
  <si>
    <t>[max_hum,0,-16]</t>
  </si>
  <si>
    <t>[ave_hum,0,-16]</t>
  </si>
  <si>
    <t>[min_hum,0,-16]</t>
  </si>
  <si>
    <t>[precip,0,-16]</t>
  </si>
  <si>
    <t>[max_temphum,0,-16]</t>
  </si>
  <si>
    <t>[ave_temphum,0,-16]</t>
  </si>
  <si>
    <t>[min_temphum,0,-16]</t>
  </si>
  <si>
    <t>[max_efftemp,0,-16]</t>
  </si>
  <si>
    <t>[ave_efftemp,0,-16]</t>
  </si>
  <si>
    <t>[min_efftemp,0,-16]</t>
  </si>
  <si>
    <t>[max_com,0,-16]</t>
  </si>
  <si>
    <t>[ave_com,0,-16]</t>
  </si>
  <si>
    <t>[min_com,0,-16]</t>
  </si>
  <si>
    <t>[max_chihum,0,-16]</t>
  </si>
  <si>
    <t>[ave_chihum,0,-16]</t>
  </si>
  <si>
    <t>[min_chihum,0,-16]</t>
  </si>
  <si>
    <t>[max_temp,0,-15]</t>
  </si>
  <si>
    <t>[ave_temp,0,-15]</t>
  </si>
  <si>
    <t>[min_temp,0,-15]</t>
  </si>
  <si>
    <t>[max_hum,0,-15]</t>
  </si>
  <si>
    <t>[ave_hum,0,-15]</t>
  </si>
  <si>
    <t>[min_hum,0,-15]</t>
  </si>
  <si>
    <t>[precip,0,-15]</t>
  </si>
  <si>
    <t>[max_temphum,0,-15]</t>
  </si>
  <si>
    <t>[ave_temphum,0,-15]</t>
  </si>
  <si>
    <t>[min_temphum,0,-15]</t>
  </si>
  <si>
    <t>[max_efftemp,0,-15]</t>
  </si>
  <si>
    <t>[ave_efftemp,0,-15]</t>
  </si>
  <si>
    <t>[min_efftemp,0,-15]</t>
  </si>
  <si>
    <t>[max_com,0,-15]</t>
  </si>
  <si>
    <t>[ave_com,0,-17]</t>
  </si>
  <si>
    <t>[min_com,0,-17]</t>
  </si>
  <si>
    <t>[max_chihum,0,-15]</t>
  </si>
  <si>
    <t>[ave_chihum,0,-15]</t>
  </si>
  <si>
    <t>[min_chihum,0,-15]</t>
  </si>
  <si>
    <t>[max_temp,0,-14]</t>
  </si>
  <si>
    <t>[ave_temp,0,-14]</t>
  </si>
  <si>
    <t>[min_temp,0,-14]</t>
  </si>
  <si>
    <t>[max_hum,0,-14]</t>
  </si>
  <si>
    <t>[ave_hum,0,-14]</t>
  </si>
  <si>
    <t>[min_hum,0,-14]</t>
  </si>
  <si>
    <t>[max_temphum,0,-14]</t>
  </si>
  <si>
    <t>[ave_temphum,0,-14]</t>
  </si>
  <si>
    <t>[min_temphum,0,-14]</t>
  </si>
  <si>
    <t>[max_efftemp,0,-14]</t>
  </si>
  <si>
    <t>[ave_efftemp,0,-14]</t>
  </si>
  <si>
    <t>[min_efftemp,0,-14]</t>
  </si>
  <si>
    <t>[max_com,0,-14]</t>
  </si>
  <si>
    <t>[ave_com,0,-18]</t>
  </si>
  <si>
    <t>[min_com,0,-18]</t>
  </si>
  <si>
    <t>[max_chihum,0,-14]</t>
  </si>
  <si>
    <t>[ave_chihum,0,-14]</t>
  </si>
  <si>
    <t>[min_chihum,0,-14]</t>
  </si>
  <si>
    <t>[max_temp,0,-13]</t>
  </si>
  <si>
    <t>[ave_temp,0,-13]</t>
  </si>
  <si>
    <t>[min_temp,0,-13]</t>
  </si>
  <si>
    <t>[max_hum,0,-13]</t>
  </si>
  <si>
    <t>[ave_hum,0,-13]</t>
  </si>
  <si>
    <t>[min_hum,0,-13]</t>
  </si>
  <si>
    <t>[max_temphum,0,-13]</t>
  </si>
  <si>
    <t>[ave_temphum,0,-13]</t>
  </si>
  <si>
    <t>[min_temphum,0,-13]</t>
  </si>
  <si>
    <t>[max_efftemp,0,-13]</t>
  </si>
  <si>
    <t>[ave_efftemp,0,-13]</t>
  </si>
  <si>
    <t>[min_efftemp,0,-13]</t>
  </si>
  <si>
    <t>[max_com,0,-13]</t>
  </si>
  <si>
    <t>[ave_com,0,-19]</t>
  </si>
  <si>
    <t>[min_com,0,-19]</t>
  </si>
  <si>
    <t>[max_chihum,0,-13]</t>
  </si>
  <si>
    <t>[ave_chihum,0,-13]</t>
  </si>
  <si>
    <t>[min_chihum,0,-13]</t>
  </si>
  <si>
    <t>[ave_temp,0,-12]</t>
  </si>
  <si>
    <t>[min_temp,0,-12]</t>
  </si>
  <si>
    <t>[max_hum,0,-12]</t>
  </si>
  <si>
    <t>[ave_hum,0,-12]</t>
  </si>
  <si>
    <t>[min_hum,0,-12]</t>
  </si>
  <si>
    <t>[max_temphum,0,-12]</t>
  </si>
  <si>
    <t>[ave_temphum,0,-12]</t>
  </si>
  <si>
    <t>[min_temphum,0,-12]</t>
  </si>
  <si>
    <t>[max_efftemp,0,-12]</t>
  </si>
  <si>
    <t>[ave_efftemp,0,-12]</t>
  </si>
  <si>
    <t>[min_efftemp,0,-12]</t>
  </si>
  <si>
    <t>[max_com,0,-12]</t>
  </si>
  <si>
    <t>[max_chihum,0,-12]</t>
  </si>
  <si>
    <t>[ave_chihum,0,-12]</t>
  </si>
  <si>
    <t>[min_chihum,0,-12]</t>
  </si>
  <si>
    <t>[ave_temp,0,-11]</t>
  </si>
  <si>
    <t>[min_temp,0,-11]</t>
  </si>
  <si>
    <t>[max_hum,0,-11]</t>
  </si>
  <si>
    <t>[ave_hum,0,-11]</t>
  </si>
  <si>
    <t>[min_hum,0,-11]</t>
  </si>
  <si>
    <t>[max_temphum,0,-11]</t>
  </si>
  <si>
    <t>[ave_temphum,0,-11]</t>
  </si>
  <si>
    <t>[min_temphum,0,-11]</t>
  </si>
  <si>
    <t>[max_efftemp,0,-11]</t>
  </si>
  <si>
    <t>[ave_efftemp,0,-11]</t>
  </si>
  <si>
    <t>[min_efftemp,0,-11]</t>
  </si>
  <si>
    <t>[max_com,0,-11]</t>
  </si>
  <si>
    <t>[ave_com,0,-11]</t>
  </si>
  <si>
    <t>[min_com,0,-11]</t>
  </si>
  <si>
    <t>[max_chihum,0,-11]</t>
  </si>
  <si>
    <t>[ave_chihum,0,-11]</t>
  </si>
  <si>
    <t>[min_chihum,0,-11]</t>
  </si>
  <si>
    <t>[ave_temp,0,-10]</t>
  </si>
  <si>
    <t>[min_temp,0,-10]</t>
  </si>
  <si>
    <t>[max_hum,0,-10]</t>
  </si>
  <si>
    <t>[ave_hum,0,-10]</t>
  </si>
  <si>
    <t>[min_hum,0,-10]</t>
  </si>
  <si>
    <t>[max_temphum,0,-10]</t>
  </si>
  <si>
    <t>[ave_temphum,0,-10]</t>
  </si>
  <si>
    <t>[min_temphum,0,-10]</t>
  </si>
  <si>
    <t>[max_efftemp,0,-10]</t>
  </si>
  <si>
    <t>[ave_efftemp,0,-10]</t>
  </si>
  <si>
    <t>[min_efftemp,0,-10]</t>
  </si>
  <si>
    <t>[max_com,0,-10]</t>
  </si>
  <si>
    <t>[ave_com,0,-10]</t>
  </si>
  <si>
    <t>[min_com,0,-10]</t>
  </si>
  <si>
    <t>[max_chihum,0,-10]</t>
  </si>
  <si>
    <t>[ave_chihum,0,-10]</t>
  </si>
  <si>
    <t>[min_chihum,0,-10]</t>
  </si>
  <si>
    <t>[ave_temp,0,-9]</t>
  </si>
  <si>
    <t>[min_temp,0,-9]</t>
  </si>
  <si>
    <t>[max_hum,0,-9]</t>
  </si>
  <si>
    <t>[ave_hum,0,-9]</t>
  </si>
  <si>
    <t>[min_hum,0,-9]</t>
  </si>
  <si>
    <t>[max_temphum,0,-9]</t>
  </si>
  <si>
    <t>[ave_temphum,0,-9]</t>
  </si>
  <si>
    <t>[min_temphum,0,-9]</t>
  </si>
  <si>
    <t>[max_efftemp,0,-9]</t>
  </si>
  <si>
    <t>[ave_efftemp,0,-9]</t>
  </si>
  <si>
    <t>[min_efftemp,0,-9]</t>
  </si>
  <si>
    <t>[max_com,0,-9]</t>
  </si>
  <si>
    <t>[ave_com,0,-9]</t>
  </si>
  <si>
    <t>[min_com,0,-9]</t>
  </si>
  <si>
    <t>[max_chihum,0,-9]</t>
  </si>
  <si>
    <t>[ave_chihum,0,-9]</t>
  </si>
  <si>
    <t>[min_chihum,0,-9]</t>
  </si>
  <si>
    <t>[ave_temp,0,-8]</t>
  </si>
  <si>
    <t>[min_temp,0,-8]</t>
  </si>
  <si>
    <t>[max_hum,0,-8]</t>
  </si>
  <si>
    <t>[ave_hum,0,-8]</t>
  </si>
  <si>
    <t>[min_hum,0,-8]</t>
  </si>
  <si>
    <t>[max_temphum,0,-8]</t>
  </si>
  <si>
    <t>[ave_temphum,0,-8]</t>
  </si>
  <si>
    <t>[min_temphum,0,-8]</t>
  </si>
  <si>
    <t>[max_efftemp,0,-8]</t>
  </si>
  <si>
    <t>[ave_efftemp,0,-8]</t>
  </si>
  <si>
    <t>[min_efftemp,0,-8]</t>
  </si>
  <si>
    <t>[max_com,0,-8]</t>
  </si>
  <si>
    <t>[ave_com,0,-8]</t>
  </si>
  <si>
    <t>[min_com,0,-8]</t>
  </si>
  <si>
    <t>[max_chihum,0,-8]</t>
  </si>
  <si>
    <t>[ave_chihum,0,-8]</t>
  </si>
  <si>
    <t>[min_chihum,0,-8]</t>
  </si>
  <si>
    <t>[ave_temp,0,-7]</t>
  </si>
  <si>
    <t>[min_temp,0,-7]</t>
  </si>
  <si>
    <t>[max_hum,0,-7]</t>
  </si>
  <si>
    <t>[ave_hum,0,-7]</t>
  </si>
  <si>
    <t>[min_hum,0,-7]</t>
  </si>
  <si>
    <t>[max_temphum,0,-7]</t>
  </si>
  <si>
    <t>[ave_temphum,0,-7]</t>
  </si>
  <si>
    <t>[min_temphum,0,-7]</t>
  </si>
  <si>
    <t>[max_efftemp,0,-7]</t>
  </si>
  <si>
    <t>[ave_efftemp,0,-7]</t>
  </si>
  <si>
    <t>[min_efftemp,0,-7]</t>
  </si>
  <si>
    <t>[max_com,0,-7]</t>
  </si>
  <si>
    <t>[ave_com,0,-7]</t>
  </si>
  <si>
    <t>[min_com,0,-7]</t>
  </si>
  <si>
    <t>[max_chihum,0,-7]</t>
  </si>
  <si>
    <t>[ave_chihum,0,-7]</t>
  </si>
  <si>
    <t>[min_chihum,0,-7]</t>
  </si>
  <si>
    <t>[max_temp,0,-6]</t>
  </si>
  <si>
    <t>[ave_temp,0,-6]</t>
  </si>
  <si>
    <t>[min_temp,0,-6]</t>
  </si>
  <si>
    <t>[max_hum,0,-6]</t>
  </si>
  <si>
    <t>[ave_hum,0,-6]</t>
  </si>
  <si>
    <t>[min_hum,0,-6]</t>
  </si>
  <si>
    <t>[max_temphum,0,-6]</t>
  </si>
  <si>
    <t>[ave_temphum,0,-6]</t>
  </si>
  <si>
    <t>[min_temphum,0,-6]</t>
  </si>
  <si>
    <t>[max_efftemp,0,-6]</t>
  </si>
  <si>
    <t>[ave_efftemp,0,-6]</t>
  </si>
  <si>
    <t>[min_efftemp,0,-6]</t>
  </si>
  <si>
    <t>[max_com,0,-6]</t>
  </si>
  <si>
    <t>[ave_com,0,-6]</t>
  </si>
  <si>
    <t>[min_com,0,-6]</t>
  </si>
  <si>
    <t>[max_chihum,0,-6]</t>
  </si>
  <si>
    <t>[ave_chihum,0,-6]</t>
  </si>
  <si>
    <t>[min_chihum,0,-6]</t>
  </si>
  <si>
    <t>[max_temp,0,-5]</t>
  </si>
  <si>
    <t>[ave_temp,0,-5]</t>
  </si>
  <si>
    <t>[min_temp,0,-5]</t>
  </si>
  <si>
    <t>[max_hum,0,-5]</t>
  </si>
  <si>
    <t>[ave_hum,0,-5]</t>
  </si>
  <si>
    <t>[min_hum,0,-5]</t>
  </si>
  <si>
    <t>[max_temphum,0,-5]</t>
  </si>
  <si>
    <t>[ave_temphum,0,-5]</t>
  </si>
  <si>
    <t>[min_temphum,0,-5]</t>
  </si>
  <si>
    <t>[max_efftemp,0,-5]</t>
  </si>
  <si>
    <t>[ave_efftemp,0,-5]</t>
  </si>
  <si>
    <t>[min_efftemp,0,-5]</t>
  </si>
  <si>
    <t>[max_com,0,-5]</t>
  </si>
  <si>
    <t>[ave_com,0,-5]</t>
  </si>
  <si>
    <t>[min_com,0,-5]</t>
  </si>
  <si>
    <t>[max_chihum,0,-5]</t>
  </si>
  <si>
    <t>[ave_chihum,0,-5]</t>
  </si>
  <si>
    <t>[min_chihum,0,-5]</t>
  </si>
  <si>
    <t>[max_temp,0,-4]</t>
  </si>
  <si>
    <t>[ave_temp,0,-4]</t>
  </si>
  <si>
    <t>[min_temp,0,-4]</t>
  </si>
  <si>
    <t>[max_hum,0,-4]</t>
  </si>
  <si>
    <t>[ave_hum,0,-4]</t>
  </si>
  <si>
    <t>[min_hum,0,-4]</t>
  </si>
  <si>
    <t>[max_temphum,0,-4]</t>
  </si>
  <si>
    <t>[ave_temphum,0,-4]</t>
  </si>
  <si>
    <t>[min_temphum,0,-4]</t>
  </si>
  <si>
    <t>[max_efftemp,0,-4]</t>
  </si>
  <si>
    <t>[ave_efftemp,0,-4]</t>
  </si>
  <si>
    <t>[min_efftemp,0,-4]</t>
  </si>
  <si>
    <t>[max_com,0,-4]</t>
  </si>
  <si>
    <t>[ave_com,0,-4]</t>
  </si>
  <si>
    <t>[min_com,0,-4]</t>
  </si>
  <si>
    <t>[max_chihum,0,-4]</t>
  </si>
  <si>
    <t>[ave_chihum,0,-4]</t>
  </si>
  <si>
    <t>[min_chihum,0,-4]</t>
  </si>
  <si>
    <t>[max_temp,0,-3]</t>
  </si>
  <si>
    <t>[ave_temp,0,-3]</t>
  </si>
  <si>
    <t>[min_temp,0,-3]</t>
  </si>
  <si>
    <t>[max_hum,0,-3]</t>
  </si>
  <si>
    <t>[ave_hum,0,-3]</t>
  </si>
  <si>
    <t>[min_hum,0,-3]</t>
  </si>
  <si>
    <t>[max_temphum,0,-3]</t>
  </si>
  <si>
    <t>[ave_temphum,0,-3]</t>
  </si>
  <si>
    <t>[min_temphum,0,-3]</t>
  </si>
  <si>
    <t>[max_efftemp,0,-3]</t>
  </si>
  <si>
    <t>[ave_efftemp,0,-3]</t>
  </si>
  <si>
    <t>[min_efftemp,0,-3]</t>
  </si>
  <si>
    <t>[max_com,0,-3]</t>
  </si>
  <si>
    <t>[ave_com,0,-3]</t>
  </si>
  <si>
    <t>[min_com,0,-3]</t>
  </si>
  <si>
    <t>[max_chihum,0,-3]</t>
  </si>
  <si>
    <t>[ave_chihum,0,-3]</t>
  </si>
  <si>
    <t>[min_chihum,0,-3]</t>
  </si>
  <si>
    <t>[max_temp,0,-2]</t>
  </si>
  <si>
    <t>[ave_temp,0,-2]</t>
  </si>
  <si>
    <t>[min_temp,0,-2]</t>
  </si>
  <si>
    <t>[max_hum,0,-2]</t>
  </si>
  <si>
    <t>[ave_hum,0,-2]</t>
  </si>
  <si>
    <t>[min_hum,0,-2]</t>
  </si>
  <si>
    <t>[max_temphum,0,-2]</t>
  </si>
  <si>
    <t>[ave_temphum,0,-2]</t>
  </si>
  <si>
    <t>[min_temphum,0,-2]</t>
  </si>
  <si>
    <t>[max_efftemp,0,-2]</t>
  </si>
  <si>
    <t>[ave_efftemp,0,-2]</t>
  </si>
  <si>
    <t>[min_efftemp,0,-2]</t>
  </si>
  <si>
    <t>[max_com,0,-2]</t>
  </si>
  <si>
    <t>[ave_com,0,-2]</t>
  </si>
  <si>
    <t>[min_com,0,-2]</t>
  </si>
  <si>
    <t>[max_chihum,0,-2]</t>
  </si>
  <si>
    <t>[ave_chihum,0,-2]</t>
  </si>
  <si>
    <t>[min_chihum,0,-2]</t>
  </si>
  <si>
    <t>[max_temp,0,-1]</t>
  </si>
  <si>
    <t>[ave_temp,0,-1]</t>
  </si>
  <si>
    <t>[min_temp,0,-1]</t>
  </si>
  <si>
    <t>[max_hum,0,-1]</t>
  </si>
  <si>
    <t>[ave_hum,0,-1]</t>
  </si>
  <si>
    <t>[min_hum,0,-1]</t>
  </si>
  <si>
    <t>[max_temphum,0,-1]</t>
  </si>
  <si>
    <t>[ave_temphum,0,-1]</t>
  </si>
  <si>
    <t>[min_temphum,0,-1]</t>
  </si>
  <si>
    <t>[max_efftemp,0,-1]</t>
  </si>
  <si>
    <t>[ave_efftemp,0,-1]</t>
  </si>
  <si>
    <t>[min_efftemp,0,-1]</t>
  </si>
  <si>
    <t>[max_com,0,-1]</t>
  </si>
  <si>
    <t>[ave_com,0,-1]</t>
  </si>
  <si>
    <t>[min_com,0,-1]</t>
  </si>
  <si>
    <t>[max_chihum,0,-1]</t>
  </si>
  <si>
    <t>[ave_chihum,0,-1]</t>
  </si>
  <si>
    <t>[min_chihum,0,-1]</t>
  </si>
  <si>
    <t xml:space="preserve">日期 </t>
    <phoneticPr fontId="7" type="noConversion"/>
  </si>
  <si>
    <t>日期类型</t>
    <phoneticPr fontId="7" type="noConversion"/>
  </si>
  <si>
    <t>风速</t>
  </si>
  <si>
    <t>[mean_wind,0,-14]</t>
  </si>
  <si>
    <t>[mean_wind,0,-13]</t>
  </si>
  <si>
    <t>[max_temp,0,-12]</t>
  </si>
  <si>
    <t>[mean_wind,0,-12]</t>
  </si>
  <si>
    <t>[max_temp,0,-11]</t>
  </si>
  <si>
    <t>[mean_wind,0,-11]</t>
  </si>
  <si>
    <t>[max_temp,0,-10]</t>
  </si>
  <si>
    <t>[mean_wind,0,-10]</t>
  </si>
  <si>
    <t>[date,-9]</t>
    <phoneticPr fontId="7" type="noConversion"/>
  </si>
  <si>
    <t>[max_temp,0,-9]</t>
  </si>
  <si>
    <t>[mean_wind,0,-9]</t>
  </si>
  <si>
    <t>[precip,0,-9]</t>
    <phoneticPr fontId="7" type="noConversion"/>
  </si>
  <si>
    <t>[date,-8]</t>
  </si>
  <si>
    <t>[max_temp,0,-8]</t>
  </si>
  <si>
    <t>[mean_wind,0,-8]</t>
  </si>
  <si>
    <t>[precip,0,-8]</t>
    <phoneticPr fontId="7" type="noConversion"/>
  </si>
  <si>
    <t>[date,-7]</t>
  </si>
  <si>
    <t>[max_temp,0,-7]</t>
  </si>
  <si>
    <t>[mean_wind,0,-7]</t>
  </si>
  <si>
    <t>[precip,0,-7]</t>
    <phoneticPr fontId="7" type="noConversion"/>
  </si>
  <si>
    <t>[date,-6]</t>
  </si>
  <si>
    <t>[mean_wind,0,-6]</t>
  </si>
  <si>
    <t>[precip,0,-6]</t>
    <phoneticPr fontId="7" type="noConversion"/>
  </si>
  <si>
    <t>[date,-5]</t>
  </si>
  <si>
    <t>[mean_wind,0,-5]</t>
  </si>
  <si>
    <t>[precip,0,-5]</t>
    <phoneticPr fontId="7" type="noConversion"/>
  </si>
  <si>
    <t>[date,-4]</t>
  </si>
  <si>
    <t>[mean_wind,0,-4]</t>
  </si>
  <si>
    <t>[precip,0,-4]</t>
    <phoneticPr fontId="7" type="noConversion"/>
  </si>
  <si>
    <t>[date,-3]</t>
  </si>
  <si>
    <t>[mean_wind,0,-3]</t>
  </si>
  <si>
    <t>[precip,0,-3]</t>
    <phoneticPr fontId="7" type="noConversion"/>
  </si>
  <si>
    <t>[date,-2]</t>
  </si>
  <si>
    <t>[mean_wind,0,-2]</t>
  </si>
  <si>
    <t>[precip,0,-2]</t>
    <phoneticPr fontId="7" type="noConversion"/>
  </si>
  <si>
    <t>[date,-1]</t>
  </si>
  <si>
    <t>[mean_wind,0,-1]</t>
  </si>
  <si>
    <t>气象指标</t>
    <phoneticPr fontId="7" type="noConversion"/>
  </si>
  <si>
    <t>相似日与待预测日距离标尺</t>
    <phoneticPr fontId="7" type="noConversion"/>
  </si>
  <si>
    <t>相关度</t>
    <phoneticPr fontId="7" type="noConversion"/>
  </si>
  <si>
    <t xml:space="preserve">标幺值基准（Max）
</t>
    <phoneticPr fontId="7" type="noConversion"/>
  </si>
  <si>
    <t>标幺值基准（Min）</t>
    <phoneticPr fontId="7" type="noConversion"/>
  </si>
  <si>
    <t>气象权重</t>
    <phoneticPr fontId="7" type="noConversion"/>
  </si>
  <si>
    <t>日期类型</t>
  </si>
  <si>
    <t>相似日日期</t>
    <phoneticPr fontId="7" type="noConversion"/>
  </si>
  <si>
    <t>注释：2009年冬季 2009.11-12  2010.1-3</t>
    <phoneticPr fontId="7" type="noConversion"/>
  </si>
  <si>
    <t>0表示夏季，1表示冬季</t>
    <phoneticPr fontId="6" type="noConversion"/>
  </si>
  <si>
    <t>相关系数是由日最大还原负荷和各气象因子做二次拟合后得出~</t>
    <phoneticPr fontId="8" type="noConversion"/>
  </si>
  <si>
    <r>
      <t>2</t>
    </r>
    <r>
      <rPr>
        <sz val="12"/>
        <rFont val="宋体"/>
        <family val="3"/>
        <charset val="134"/>
      </rPr>
      <t>009夏季</t>
    </r>
    <phoneticPr fontId="7" type="noConversion"/>
  </si>
  <si>
    <t>2009.4-10</t>
    <phoneticPr fontId="7" type="noConversion"/>
  </si>
  <si>
    <t>风速(平均)</t>
    <phoneticPr fontId="6" type="noConversion"/>
  </si>
  <si>
    <t>夏季</t>
  </si>
  <si>
    <t>&lt;待预测日&gt;</t>
    <phoneticPr fontId="8" type="noConversion"/>
  </si>
  <si>
    <r>
      <t>相似日负荷（</t>
    </r>
    <r>
      <rPr>
        <b/>
        <sz val="11"/>
        <color rgb="FFFF0000"/>
        <rFont val="宋体"/>
        <family val="3"/>
        <charset val="134"/>
        <scheme val="minor"/>
      </rPr>
      <t>工作日</t>
    </r>
    <r>
      <rPr>
        <sz val="11"/>
        <rFont val="宋体"/>
        <family val="3"/>
        <charset val="134"/>
        <scheme val="minor"/>
      </rPr>
      <t>）</t>
    </r>
    <phoneticPr fontId="6" type="noConversion"/>
  </si>
  <si>
    <t>最大值预测</t>
    <phoneticPr fontId="6" type="noConversion"/>
  </si>
  <si>
    <t>平均值预测</t>
    <phoneticPr fontId="6" type="noConversion"/>
  </si>
  <si>
    <t>最小值预测</t>
    <phoneticPr fontId="6" type="noConversion"/>
  </si>
  <si>
    <t>平均值负荷还原</t>
    <phoneticPr fontId="6" type="noConversion"/>
  </si>
  <si>
    <t>最小值预测还原</t>
    <phoneticPr fontId="6" type="noConversion"/>
  </si>
  <si>
    <t>最大值预测</t>
    <phoneticPr fontId="7" type="noConversion"/>
  </si>
  <si>
    <t>平均值预测</t>
    <phoneticPr fontId="7" type="noConversion"/>
  </si>
  <si>
    <t>最小值预测</t>
    <phoneticPr fontId="7" type="noConversion"/>
  </si>
  <si>
    <t>待预测日相似日</t>
    <phoneticPr fontId="7" type="noConversion"/>
  </si>
  <si>
    <t>相似日最大负荷</t>
    <phoneticPr fontId="7" type="noConversion"/>
  </si>
  <si>
    <t>相似日平均负荷</t>
    <phoneticPr fontId="7" type="noConversion"/>
  </si>
  <si>
    <t>相似日最小负荷</t>
    <phoneticPr fontId="7" type="noConversion"/>
  </si>
  <si>
    <t>最大负荷修正量</t>
    <phoneticPr fontId="7" type="noConversion"/>
  </si>
  <si>
    <t>最小负荷修正量</t>
    <phoneticPr fontId="7" type="noConversion"/>
  </si>
  <si>
    <t>相似日96点负荷（根据相似日期查找到相似日96点负荷填到下方单元格）</t>
    <phoneticPr fontId="7" type="noConversion"/>
  </si>
  <si>
    <t>按平均值修正</t>
    <phoneticPr fontId="6" type="noConversion"/>
  </si>
  <si>
    <t>[date,-19]</t>
  </si>
  <si>
    <t>[mean_wind,0,-19]</t>
  </si>
  <si>
    <t>[date,-18]</t>
  </si>
  <si>
    <t>[mean_wind,0,-18]</t>
  </si>
  <si>
    <t>[date,-17]</t>
  </si>
  <si>
    <t>[mean_wind,0,-17]</t>
  </si>
  <si>
    <t>[date,-16]</t>
  </si>
  <si>
    <t>[mean_wind,0,-16]</t>
  </si>
  <si>
    <t>[date,-15]</t>
  </si>
  <si>
    <t>[mean_wind,0,-15]</t>
  </si>
  <si>
    <t>待预测日前20个工作日</t>
    <phoneticPr fontId="7" type="noConversion"/>
  </si>
  <si>
    <t>相似日为工作日</t>
    <phoneticPr fontId="6" type="noConversion"/>
  </si>
  <si>
    <t>96点负荷预测值初步预测</t>
    <phoneticPr fontId="7" type="noConversion"/>
  </si>
  <si>
    <t>预测曲线平均负荷</t>
    <phoneticPr fontId="7" type="noConversion"/>
  </si>
  <si>
    <t>预测平均/曲线平均</t>
    <phoneticPr fontId="7" type="noConversion"/>
  </si>
  <si>
    <t>AVE</t>
    <phoneticPr fontId="6" type="noConversion"/>
  </si>
  <si>
    <t>冬季</t>
    <phoneticPr fontId="7" type="noConversion"/>
  </si>
  <si>
    <t>待预测日期</t>
    <phoneticPr fontId="7" type="noConversion"/>
  </si>
  <si>
    <t>预测最大值</t>
    <phoneticPr fontId="7" type="noConversion"/>
  </si>
  <si>
    <t>预测平均值</t>
    <phoneticPr fontId="7" type="noConversion"/>
  </si>
  <si>
    <t>预测最小值</t>
    <phoneticPr fontId="7" type="noConversion"/>
  </si>
  <si>
    <t>实际最大负荷</t>
    <phoneticPr fontId="7" type="noConversion"/>
  </si>
  <si>
    <t>实际平均负荷</t>
    <phoneticPr fontId="7" type="noConversion"/>
  </si>
  <si>
    <t>实际最小负荷</t>
    <phoneticPr fontId="7" type="noConversion"/>
  </si>
  <si>
    <t>准确度</t>
    <phoneticPr fontId="7" type="noConversion"/>
  </si>
  <si>
    <t>96点负荷预测值</t>
  </si>
  <si>
    <t>-</t>
    <phoneticPr fontId="6" type="noConversion"/>
  </si>
  <si>
    <t>[wd_load,1,1]</t>
  </si>
  <si>
    <t>[wd_load,2,0]</t>
  </si>
  <si>
    <t>[wd_load,2,1]</t>
  </si>
  <si>
    <t>[wd_load,3,0]</t>
  </si>
  <si>
    <t>[wd_load,3,1]</t>
  </si>
  <si>
    <t>[wd_load,4,0]</t>
  </si>
  <si>
    <t>[wd_load,4,1]</t>
  </si>
  <si>
    <t>[wd_load,5,0]</t>
  </si>
  <si>
    <t>[wd_load,5,1]</t>
  </si>
  <si>
    <t>[wd_load,6,0]</t>
  </si>
  <si>
    <t>[wd_load,6,1]</t>
  </si>
  <si>
    <t>[wd_load,7,0]</t>
  </si>
  <si>
    <t>[wd_load,7,1]</t>
  </si>
  <si>
    <t>[wd_load,8,0]</t>
  </si>
  <si>
    <t>[wd_load,8,1]</t>
  </si>
  <si>
    <t>[wd_load,9,0]</t>
  </si>
  <si>
    <t>[wd_load,9,1]</t>
  </si>
  <si>
    <t>[wd_load,10,0]</t>
  </si>
  <si>
    <t>[wd_load,10,1]</t>
  </si>
  <si>
    <t>[wd_load,11,0]</t>
  </si>
  <si>
    <t>[wd_load,11,1]</t>
  </si>
  <si>
    <t>[wd_load,12,0]</t>
  </si>
  <si>
    <t>[wd_load,12,1]</t>
  </si>
  <si>
    <t>[wd_load,13,0]</t>
  </si>
  <si>
    <t>[wd_load,13,1]</t>
  </si>
  <si>
    <t>[wd_load,14,0]</t>
  </si>
  <si>
    <t>[wd_load,14,1]</t>
  </si>
  <si>
    <t>[wd_load,15,0]</t>
  </si>
  <si>
    <t>[wd_load,15,1]</t>
  </si>
  <si>
    <t>[wd_load,16,0]</t>
  </si>
  <si>
    <t>[wd_load,16,1]</t>
  </si>
  <si>
    <t>[wd_load,17,0]</t>
  </si>
  <si>
    <t>[wd_load,17,1]</t>
  </si>
  <si>
    <t>[wd_load,18,0]</t>
  </si>
  <si>
    <t>[wd_load,18,1]</t>
  </si>
  <si>
    <t>[wd_load,19,0]</t>
  </si>
  <si>
    <t>[wd_load,19,1]</t>
  </si>
  <si>
    <t>[wd_load,20,0]</t>
  </si>
  <si>
    <t>[wd_load,20,1]</t>
  </si>
  <si>
    <t>[wd_load,21,0]</t>
  </si>
  <si>
    <t>[wd_load,21,1]</t>
  </si>
  <si>
    <t>[wd_load,22,0]</t>
  </si>
  <si>
    <t>[wd_load,22,1]</t>
  </si>
  <si>
    <t>[wd_load,23,0]</t>
  </si>
  <si>
    <t>[wd_load,23,1]</t>
  </si>
  <si>
    <t>[wd_load,24,0]</t>
  </si>
  <si>
    <t>[wd_load,24,1]</t>
  </si>
  <si>
    <t>[wd_load,25,0]</t>
  </si>
  <si>
    <t>[wd_load,25,1]</t>
  </si>
  <si>
    <t>[wd_load,26,0]</t>
  </si>
  <si>
    <t>[wd_load,26,1]</t>
  </si>
  <si>
    <t>[wd_load,27,0]</t>
  </si>
  <si>
    <t>[wd_load,27,1]</t>
  </si>
  <si>
    <t>[wd_load,28,0]</t>
  </si>
  <si>
    <t>[wd_load,28,1]</t>
  </si>
  <si>
    <t>[wd_load,29,0]</t>
  </si>
  <si>
    <t>[wd_load,29,1]</t>
  </si>
  <si>
    <t>[wd_load,30,0]</t>
  </si>
  <si>
    <t>[wd_load,30,1]</t>
  </si>
  <si>
    <t>[wd_load,31,0]</t>
  </si>
  <si>
    <t>[wd_load,31,1]</t>
  </si>
  <si>
    <t>[wd_load,32,0]</t>
  </si>
  <si>
    <t>[wd_load,32,1]</t>
  </si>
  <si>
    <t>[wd_load,33,0]</t>
  </si>
  <si>
    <t>[wd_load,33,1]</t>
  </si>
  <si>
    <t>[wd_load,34,0]</t>
  </si>
  <si>
    <t>[wd_load,34,1]</t>
  </si>
  <si>
    <t>[wd_load,35,0]</t>
  </si>
  <si>
    <t>[wd_load,35,1]</t>
  </si>
  <si>
    <t>[wd_load,36,0]</t>
  </si>
  <si>
    <t>[wd_load,36,1]</t>
  </si>
  <si>
    <t>[wd_load,37,0]</t>
  </si>
  <si>
    <t>[wd_load,37,1]</t>
  </si>
  <si>
    <t>[wd_load,38,0]</t>
  </si>
  <si>
    <t>[wd_load,38,1]</t>
  </si>
  <si>
    <t>[wd_load,39,0]</t>
  </si>
  <si>
    <t>[wd_load,39,1]</t>
  </si>
  <si>
    <t>[wd_load,40,0]</t>
  </si>
  <si>
    <t>[wd_load,40,1]</t>
  </si>
  <si>
    <t>[wd_load,41,0]</t>
  </si>
  <si>
    <t>[wd_load,41,1]</t>
  </si>
  <si>
    <t>[wd_load,42,0]</t>
  </si>
  <si>
    <t>[wd_load,42,1]</t>
  </si>
  <si>
    <t>[wd_load,43,0]</t>
  </si>
  <si>
    <t>[wd_load,43,1]</t>
  </si>
  <si>
    <t>[wd_load,44,0]</t>
  </si>
  <si>
    <t>[wd_load,44,1]</t>
  </si>
  <si>
    <t>[wd_load,45,0]</t>
  </si>
  <si>
    <t>[wd_load,45,1]</t>
  </si>
  <si>
    <t>[wd_load,46,0]</t>
  </si>
  <si>
    <t>[wd_load,46,1]</t>
  </si>
  <si>
    <t>[wd_load,47,0]</t>
  </si>
  <si>
    <t>[wd_load,47,1]</t>
  </si>
  <si>
    <t>[wd_load,48,0]</t>
  </si>
  <si>
    <t>[wd_load,48,1]</t>
  </si>
  <si>
    <t>[wd_load,49,0]</t>
  </si>
  <si>
    <t>[wd_load,49,1]</t>
  </si>
  <si>
    <t>[wd_load,50,0]</t>
  </si>
  <si>
    <t>[wd_load,50,1]</t>
  </si>
  <si>
    <t>[wd_load,51,0]</t>
  </si>
  <si>
    <t>[wd_load,51,1]</t>
  </si>
  <si>
    <t>[wd_load,52,0]</t>
  </si>
  <si>
    <t>[wd_load,52,1]</t>
  </si>
  <si>
    <t>[wd_load,53,0]</t>
  </si>
  <si>
    <t>[wd_load,53,1]</t>
  </si>
  <si>
    <t>[wd_load,54,0]</t>
  </si>
  <si>
    <t>[wd_load,54,1]</t>
  </si>
  <si>
    <t>[wd_load,55,0]</t>
  </si>
  <si>
    <t>[wd_load,55,1]</t>
  </si>
  <si>
    <t>[wd_load,56,0]</t>
  </si>
  <si>
    <t>[wd_load,56,1]</t>
  </si>
  <si>
    <t>[wd_load,57,0]</t>
  </si>
  <si>
    <t>[wd_load,57,1]</t>
  </si>
  <si>
    <t>[wd_load,58,0]</t>
  </si>
  <si>
    <t>[wd_load,58,1]</t>
  </si>
  <si>
    <t>[wd_load,59,0]</t>
  </si>
  <si>
    <t>[wd_load,59,1]</t>
  </si>
  <si>
    <t>[wd_load,60,0]</t>
  </si>
  <si>
    <t>[wd_load,60,1]</t>
  </si>
  <si>
    <t>[wd_load,61,0]</t>
  </si>
  <si>
    <t>[wd_load,61,1]</t>
  </si>
  <si>
    <t>[wd_load,62,0]</t>
  </si>
  <si>
    <t>[wd_load,62,1]</t>
  </si>
  <si>
    <t>[wd_load,63,0]</t>
  </si>
  <si>
    <t>[wd_load,63,1]</t>
  </si>
  <si>
    <t>[wd_load,64,0]</t>
  </si>
  <si>
    <t>[wd_load,64,1]</t>
  </si>
  <si>
    <t>[wd_load,65,0]</t>
  </si>
  <si>
    <t>[wd_load,65,1]</t>
  </si>
  <si>
    <t>[wd_load,66,0]</t>
  </si>
  <si>
    <t>[wd_load,66,1]</t>
  </si>
  <si>
    <t>[wd_load,67,0]</t>
  </si>
  <si>
    <t>[wd_load,67,1]</t>
  </si>
  <si>
    <t>[wd_load,68,0]</t>
  </si>
  <si>
    <t>[wd_load,68,1]</t>
  </si>
  <si>
    <t>[wd_load,69,0]</t>
  </si>
  <si>
    <t>[wd_load,69,1]</t>
  </si>
  <si>
    <t>[wd_load,70,0]</t>
  </si>
  <si>
    <t>[wd_load,70,1]</t>
  </si>
  <si>
    <t>[wd_load,71,0]</t>
  </si>
  <si>
    <t>[wd_load,71,1]</t>
  </si>
  <si>
    <t>[wd_load,72,0]</t>
  </si>
  <si>
    <t>[wd_load,72,1]</t>
  </si>
  <si>
    <t>[wd_load,73,0]</t>
  </si>
  <si>
    <t>[wd_load,73,1]</t>
  </si>
  <si>
    <t>[wd_load,74,0]</t>
  </si>
  <si>
    <t>[wd_load,74,1]</t>
  </si>
  <si>
    <t>[wd_load,75,0]</t>
  </si>
  <si>
    <t>[wd_load,75,1]</t>
  </si>
  <si>
    <t>[wd_load,76,0]</t>
  </si>
  <si>
    <t>[wd_load,76,1]</t>
  </si>
  <si>
    <t>[wd_load,77,0]</t>
  </si>
  <si>
    <t>[wd_load,77,1]</t>
  </si>
  <si>
    <t>[wd_load,78,0]</t>
  </si>
  <si>
    <t>[wd_load,78,1]</t>
  </si>
  <si>
    <t>[wd_load,79,0]</t>
  </si>
  <si>
    <t>[wd_load,79,1]</t>
  </si>
  <si>
    <t>[wd_load,80,0]</t>
  </si>
  <si>
    <t>[wd_load,80,1]</t>
  </si>
  <si>
    <t>[wd_load,81,0]</t>
  </si>
  <si>
    <t>[wd_load,81,1]</t>
  </si>
  <si>
    <t>[wd_load,82,0]</t>
  </si>
  <si>
    <t>[wd_load,82,1]</t>
  </si>
  <si>
    <t>[wd_load,83,0]</t>
  </si>
  <si>
    <t>[wd_load,83,1]</t>
  </si>
  <si>
    <t>[wd_load,84,0]</t>
  </si>
  <si>
    <t>[wd_load,84,1]</t>
  </si>
  <si>
    <t>[wd_load,85,0]</t>
  </si>
  <si>
    <t>[wd_load,85,1]</t>
  </si>
  <si>
    <t>[wd_load,86,0]</t>
  </si>
  <si>
    <t>[wd_load,86,1]</t>
  </si>
  <si>
    <t>[wd_load,87,0]</t>
  </si>
  <si>
    <t>[wd_load,87,1]</t>
  </si>
  <si>
    <t>[wd_load,88,0]</t>
  </si>
  <si>
    <t>[wd_load,88,1]</t>
  </si>
  <si>
    <t>[wd_load,89,0]</t>
  </si>
  <si>
    <t>[wd_load,89,1]</t>
  </si>
  <si>
    <t>[wd_load,90,0]</t>
  </si>
  <si>
    <t>[wd_load,90,1]</t>
  </si>
  <si>
    <t>[wd_load,91,0]</t>
  </si>
  <si>
    <t>[wd_load,91,1]</t>
  </si>
  <si>
    <t>[wd_load,92,0]</t>
  </si>
  <si>
    <t>[wd_load,92,1]</t>
  </si>
  <si>
    <t>[wd_load,93,0]</t>
  </si>
  <si>
    <t>[wd_load,93,1]</t>
  </si>
  <si>
    <t>[wd_load,94,0]</t>
  </si>
  <si>
    <t>[wd_load,94,1]</t>
  </si>
  <si>
    <t>[wd_load,95,0]</t>
  </si>
  <si>
    <t>[wd_load,95,1]</t>
  </si>
  <si>
    <t>[wd_load,96,0]</t>
  </si>
  <si>
    <t>[wd_load,96,1]</t>
  </si>
  <si>
    <t>[w_date,0]</t>
    <phoneticPr fontId="6" type="noConversion"/>
  </si>
  <si>
    <t>月份</t>
    <phoneticPr fontId="6" type="noConversion"/>
  </si>
  <si>
    <t>预测的96点负荷</t>
    <phoneticPr fontId="6" type="noConversion"/>
  </si>
  <si>
    <t>待测周末负荷的实际值</t>
    <phoneticPr fontId="6" type="noConversion"/>
  </si>
  <si>
    <t>MAX</t>
    <phoneticPr fontId="6" type="noConversion"/>
  </si>
  <si>
    <t>AVE</t>
    <phoneticPr fontId="6" type="noConversion"/>
  </si>
  <si>
    <t>MIN</t>
    <phoneticPr fontId="6" type="noConversion"/>
  </si>
  <si>
    <t>[w_date,2]</t>
  </si>
  <si>
    <t>[f_max_temp,0,1,2]</t>
  </si>
  <si>
    <t>[f_max_temp,0,2,2]</t>
  </si>
  <si>
    <t>[f_ave_temp,0,1,2]</t>
  </si>
  <si>
    <t>[f_min_temp,0,1,2]</t>
  </si>
  <si>
    <t>[f_max_hum,0,1,2]</t>
  </si>
  <si>
    <t>[f_ave_hum,0,1,2]</t>
  </si>
  <si>
    <t>[f_min_hum,0,1,2]</t>
  </si>
  <si>
    <t>[f_mean_wind,0,1,2]</t>
  </si>
  <si>
    <t>[f_precip,0,1,2]</t>
  </si>
  <si>
    <t>[f_max_temphum,0,1,2]</t>
  </si>
  <si>
    <t>[f_ave_temphum,0,1,2]</t>
  </si>
  <si>
    <t>[f_min_temphum,0,1,2]</t>
  </si>
  <si>
    <t>[f_max_efftemp,0,1,2]</t>
  </si>
  <si>
    <t>[f_ave_efftemp,0,1,2]</t>
  </si>
  <si>
    <t>[f_min_efftemp,0,1,2]</t>
  </si>
  <si>
    <t>[f_max_com,0,1,2]</t>
  </si>
  <si>
    <t>[f_ave_com,0,1,2]</t>
  </si>
  <si>
    <t>[f_min_com,0,1,2]</t>
  </si>
  <si>
    <t>[f_max_chihum,0,1,2]</t>
  </si>
  <si>
    <t>[f_ave_chihum,0,2,2]</t>
  </si>
  <si>
    <t>[f_min_chihum,0,2,2]</t>
  </si>
  <si>
    <t>[f_ave_temp,0,2,2]</t>
  </si>
  <si>
    <t>[f_ave_com,0,2,2]</t>
  </si>
  <si>
    <t>[f_min_com,0,2,2]</t>
  </si>
  <si>
    <t>[f_max_temp,0,0,2]</t>
  </si>
  <si>
    <t>[max_temp,0,-20]</t>
  </si>
  <si>
    <t>[ave_temp,0,-20]</t>
  </si>
  <si>
    <t>[min_temp,0,-20]</t>
  </si>
  <si>
    <t>[max_hum,0,-20]</t>
  </si>
  <si>
    <t>[ave_hum,0,-20]</t>
  </si>
  <si>
    <t>[min_hum,0,-20]</t>
  </si>
  <si>
    <t>[mean_wind,0,-20]</t>
  </si>
  <si>
    <t>[precip,0,-20]</t>
  </si>
  <si>
    <t>[max_temphum,0,-20]</t>
  </si>
  <si>
    <t>[ave_temphum,0,-20]</t>
  </si>
  <si>
    <t>[min_temphum,0,-20]</t>
  </si>
  <si>
    <t>[max_efftemp,0,-20]</t>
  </si>
  <si>
    <t>[ave_efftemp,0,-20]</t>
  </si>
  <si>
    <t>[min_efftemp,0,-20]</t>
  </si>
  <si>
    <t>[max_com,0,-20]</t>
  </si>
  <si>
    <t>[ave_com,0,-20]</t>
  </si>
  <si>
    <t>[min_com,0,-20]</t>
  </si>
  <si>
    <t>[max_chihum,0,-20]</t>
  </si>
  <si>
    <t>[ave_chihum,0,-20]</t>
  </si>
  <si>
    <t>[min_chihum,0,-20]</t>
  </si>
  <si>
    <t>[precip,0,-2]</t>
  </si>
  <si>
    <t>[f_ave_temp,0,0,2]</t>
  </si>
  <si>
    <t>[f_min_temp,0,0,2]</t>
  </si>
  <si>
    <t>[f_max_hum,0,0,2]</t>
  </si>
  <si>
    <t>[f_ave_hum,0,0,2]</t>
  </si>
  <si>
    <t>[f_min_hum,0,0,2]</t>
  </si>
  <si>
    <t>[f_mean_wind,0,0,2]</t>
  </si>
  <si>
    <t>[f_precip,0,0,2]</t>
  </si>
  <si>
    <t>[f_max_temphum,0,0,2]</t>
  </si>
  <si>
    <t>[f_ave_temphum,0,0,2]</t>
  </si>
  <si>
    <t>[f_min_temphum,0,0,2]</t>
  </si>
  <si>
    <t>[f_max_efftemp,0,0,2]</t>
  </si>
  <si>
    <t>[f_ave_efftemp,0,0,2]</t>
  </si>
  <si>
    <t>[f_min_efftemp,0,0,2]</t>
  </si>
  <si>
    <t>[f_max_com,0,0,2]</t>
  </si>
  <si>
    <t>[f_ave_com,0,0,2]</t>
  </si>
  <si>
    <t>[f_min_com,0,0,2]</t>
  </si>
  <si>
    <t>[f_max_chihum,0,0,2]</t>
  </si>
  <si>
    <t>[f_ave_chihum,0,0,2]</t>
  </si>
  <si>
    <t>[f_min_chihum,0,0,2]</t>
  </si>
  <si>
    <t>[f_min_temp,0,2,2]</t>
  </si>
  <si>
    <t>[f_max_hum,0,2,2]</t>
  </si>
  <si>
    <t>[f_ave_hum,0,2,2]</t>
  </si>
  <si>
    <t>[f_min_hum,0,2,2]</t>
  </si>
  <si>
    <t>[f_mean_wind,0,2,2]</t>
  </si>
  <si>
    <t>[f_precip,0,2,2]</t>
  </si>
  <si>
    <t>[f_max_temphum,0,2,2]</t>
  </si>
  <si>
    <t>[f_ave_temphum,0,2,2]</t>
  </si>
  <si>
    <t>[f_min_temphum,0,2,2]</t>
  </si>
  <si>
    <t>[f_max_efftemp,0,2,2]</t>
  </si>
  <si>
    <t>[f_ave_efftemp,0,2,2]</t>
  </si>
  <si>
    <t>[f_min_efftemp,0,2,2]</t>
  </si>
  <si>
    <t>[f_max_com,0,2,2]</t>
  </si>
  <si>
    <t>[f_max_chihum,0,2,2]</t>
  </si>
  <si>
    <t>[date,-10]</t>
  </si>
  <si>
    <t>[precip,0,-10]</t>
  </si>
  <si>
    <t>[date,-14]</t>
  </si>
  <si>
    <t>[precip,0,-14]</t>
  </si>
  <si>
    <t>[date,-13]</t>
  </si>
  <si>
    <t>[precip,0,-13]</t>
  </si>
  <si>
    <t>[precip,0,-11]</t>
  </si>
  <si>
    <t>[date,-20]</t>
    <phoneticPr fontId="6" type="noConversion"/>
  </si>
  <si>
    <t>[date,-12]</t>
    <phoneticPr fontId="6" type="noConversion"/>
  </si>
  <si>
    <t>[max_temp,0,-11]</t>
    <phoneticPr fontId="6" type="noConversion"/>
  </si>
  <si>
    <t>[date,-11]</t>
    <phoneticPr fontId="6" type="noConversion"/>
  </si>
  <si>
    <t>[precip,0,-12]</t>
  </si>
  <si>
    <t>[w_date,1]</t>
    <phoneticPr fontId="6" type="noConversion"/>
  </si>
  <si>
    <t>[f_max_temp,0,1,2]</t>
    <phoneticPr fontId="6" type="noConversion"/>
  </si>
  <si>
    <t>[f_ave_temp,0,1,2]</t>
    <phoneticPr fontId="6" type="noConversion"/>
  </si>
  <si>
    <t>[f_min_temp,0,1,2]</t>
    <phoneticPr fontId="6" type="noConversion"/>
  </si>
  <si>
    <t>[f_max_hum,0,1,2]</t>
    <phoneticPr fontId="6" type="noConversion"/>
  </si>
  <si>
    <t>[f_ave_hum,0,1,2]</t>
    <phoneticPr fontId="6" type="noConversion"/>
  </si>
  <si>
    <t>[f_min_hum,0,1,2]</t>
    <phoneticPr fontId="6" type="noConversion"/>
  </si>
  <si>
    <t>[f_mean_wind,0,1,2]</t>
    <phoneticPr fontId="6" type="noConversion"/>
  </si>
  <si>
    <t>[f_precip,0,1,2]</t>
    <phoneticPr fontId="6" type="noConversion"/>
  </si>
  <si>
    <t>[f_max_temphum,0,1,2]</t>
    <phoneticPr fontId="6" type="noConversion"/>
  </si>
  <si>
    <t>[f_ave_temphum,0,1,2]</t>
    <phoneticPr fontId="6" type="noConversion"/>
  </si>
  <si>
    <t>[f_min_temphum,0,1,2]</t>
    <phoneticPr fontId="6" type="noConversion"/>
  </si>
  <si>
    <t>[f_max_efftemp,0,1,2]</t>
    <phoneticPr fontId="6" type="noConversion"/>
  </si>
  <si>
    <t>[f_ave_efftemp,0,1,2]</t>
    <phoneticPr fontId="6" type="noConversion"/>
  </si>
  <si>
    <t>[f_min_efftemp,0,1,2]</t>
    <phoneticPr fontId="6" type="noConversion"/>
  </si>
  <si>
    <t>[f_max_com,0,1,2]</t>
    <phoneticPr fontId="6" type="noConversion"/>
  </si>
  <si>
    <t>[f_ave_com,0,1,2]</t>
    <phoneticPr fontId="6" type="noConversion"/>
  </si>
  <si>
    <t>[f_min_com,0,1,2]</t>
    <phoneticPr fontId="6" type="noConversion"/>
  </si>
  <si>
    <t>[f_max_chihum,0,1,2]</t>
    <phoneticPr fontId="6" type="noConversion"/>
  </si>
  <si>
    <t>[f_ave_chihum,0,1,2]</t>
  </si>
  <si>
    <t>[f_ave_chihum,0,1,2]</t>
    <phoneticPr fontId="6" type="noConversion"/>
  </si>
  <si>
    <t>[f_min_chihum,0,1,2]</t>
  </si>
  <si>
    <t>[f_min_chihum,0,1,2]</t>
    <phoneticPr fontId="6" type="noConversion"/>
  </si>
  <si>
    <t>[precip,0,-1]</t>
  </si>
  <si>
    <t>待预测7天节假日</t>
    <phoneticPr fontId="7" type="noConversion"/>
  </si>
  <si>
    <t>[precip,0,-9]</t>
  </si>
  <si>
    <t>[precip,0,-8]</t>
  </si>
  <si>
    <t>[precip,0,-7]</t>
  </si>
  <si>
    <t>[precip,0,-6]</t>
  </si>
  <si>
    <t>[precip,0,-5]</t>
  </si>
  <si>
    <t>[precip,0,-4]</t>
  </si>
  <si>
    <t>[precip,0,-3]</t>
  </si>
  <si>
    <t>[wd_load,1,0]</t>
    <phoneticPr fontId="6" type="noConversion"/>
  </si>
  <si>
    <t>[wd_load,1,2]</t>
  </si>
  <si>
    <t>[wd_load,2,2]</t>
  </si>
  <si>
    <t>[wd_load,3,2]</t>
  </si>
  <si>
    <t>[wd_load,4,2]</t>
  </si>
  <si>
    <t>[wd_load,5,2]</t>
  </si>
  <si>
    <t>[wd_load,6,2]</t>
  </si>
  <si>
    <t>[wd_load,7,2]</t>
  </si>
  <si>
    <t>[wd_load,8,2]</t>
  </si>
  <si>
    <t>[wd_load,9,2]</t>
  </si>
  <si>
    <t>[wd_load,20,2]</t>
  </si>
  <si>
    <t>[wd_load,22,2]</t>
  </si>
  <si>
    <t>[wd_load,23,2]</t>
  </si>
  <si>
    <t>[wd_load,24,2]</t>
  </si>
  <si>
    <t>[wd_load,25,2]</t>
  </si>
  <si>
    <t>[wd_load,26,2]</t>
  </si>
  <si>
    <t>[wd_load,27,2]</t>
  </si>
  <si>
    <t>[wd_load,28,2]</t>
  </si>
  <si>
    <t>[wd_load,29,2]</t>
  </si>
  <si>
    <t>[wd_load,30,2]</t>
  </si>
  <si>
    <t>[wd_load,32,2]</t>
  </si>
  <si>
    <t>[wd_load,33,2]</t>
  </si>
  <si>
    <t>[wd_load,34,2]</t>
  </si>
  <si>
    <t>[wd_load,35,2]</t>
  </si>
  <si>
    <t>[wd_load,36,2]</t>
  </si>
  <si>
    <t>[wd_load,37,2]</t>
  </si>
  <si>
    <t>[wd_load,38,2]</t>
  </si>
  <si>
    <t>[wd_load,39,2]</t>
  </si>
  <si>
    <t>[wd_load,40,2]</t>
  </si>
  <si>
    <t>[wd_load,42,2]</t>
  </si>
  <si>
    <t>[wd_load,43,2]</t>
  </si>
  <si>
    <t>[wd_load,44,2]</t>
  </si>
  <si>
    <t>[wd_load,45,2]</t>
  </si>
  <si>
    <t>[wd_load,46,2]</t>
  </si>
  <si>
    <t>[wd_load,47,2]</t>
  </si>
  <si>
    <t>[wd_load,48,2]</t>
  </si>
  <si>
    <t>[wd_load,49,2]</t>
  </si>
  <si>
    <t>[wd_load,50,2]</t>
  </si>
  <si>
    <t>[wd_load,52,2]</t>
  </si>
  <si>
    <t>[wd_load,53,2]</t>
  </si>
  <si>
    <t>[wd_load,54,2]</t>
  </si>
  <si>
    <t>[wd_load,55,2]</t>
  </si>
  <si>
    <t>[wd_load,56,2]</t>
  </si>
  <si>
    <t>[wd_load,57,2]</t>
  </si>
  <si>
    <t>[wd_load,58,2]</t>
  </si>
  <si>
    <t>[wd_load,59,2]</t>
  </si>
  <si>
    <t>[wd_load,60,2]</t>
  </si>
  <si>
    <t>[wd_load,62,2]</t>
  </si>
  <si>
    <t>[wd_load,63,2]</t>
  </si>
  <si>
    <t>[wd_load,64,2]</t>
  </si>
  <si>
    <t>[wd_load,65,2]</t>
  </si>
  <si>
    <t>[wd_load,66,2]</t>
  </si>
  <si>
    <t>[wd_load,67,2]</t>
  </si>
  <si>
    <t>[wd_load,68,2]</t>
  </si>
  <si>
    <t>[wd_load,69,2]</t>
  </si>
  <si>
    <t>[wd_load,70,2]</t>
  </si>
  <si>
    <t>[wd_load,72,2]</t>
  </si>
  <si>
    <t>[wd_load,73,2]</t>
  </si>
  <si>
    <t>[wd_load,74,2]</t>
  </si>
  <si>
    <t>[wd_load,75,2]</t>
  </si>
  <si>
    <t>[wd_load,76,2]</t>
  </si>
  <si>
    <t>[wd_load,77,2]</t>
  </si>
  <si>
    <t>[wd_load,78,2]</t>
  </si>
  <si>
    <t>[wd_load,79,2]</t>
  </si>
  <si>
    <t>[wd_load,80,2]</t>
  </si>
  <si>
    <t>[wd_load,82,2]</t>
  </si>
  <si>
    <t>[wd_load,83,2]</t>
  </si>
  <si>
    <t>[wd_load,84,2]</t>
  </si>
  <si>
    <t>[wd_load,85,2]</t>
  </si>
  <si>
    <t>[wd_load,86,2]</t>
  </si>
  <si>
    <t>[wd_load,87,2]</t>
  </si>
  <si>
    <t>[wd_load,88,2]</t>
  </si>
  <si>
    <t>[wd_load,89,2]</t>
  </si>
  <si>
    <t>[wd_load,90,2]</t>
  </si>
  <si>
    <t>[wd_load,92,2]</t>
  </si>
  <si>
    <t>[wd_load,93,2]</t>
  </si>
  <si>
    <t>[wd_load,94,2]</t>
  </si>
  <si>
    <t>[wd_load,95,2]</t>
  </si>
  <si>
    <t>[wd_load,96,2]</t>
  </si>
  <si>
    <t>[wd_load,10,2]</t>
  </si>
  <si>
    <t>[wd_load,11,2]</t>
  </si>
  <si>
    <t>[wd_load,12,2]</t>
  </si>
  <si>
    <t>[wd_load,13,2]</t>
  </si>
  <si>
    <t>[wd_load,14,2]</t>
  </si>
  <si>
    <t>[wd_load,15,2]</t>
  </si>
  <si>
    <t>[wd_load,16,2]</t>
  </si>
  <si>
    <t>[wd_load,17,2]</t>
  </si>
  <si>
    <t>[wd_load,18,2]</t>
  </si>
  <si>
    <t>[wd_load,19,2]</t>
  </si>
  <si>
    <t>[wd_load,21,2]</t>
  </si>
  <si>
    <t>[wd_load,31,2]</t>
  </si>
  <si>
    <t>[wd_load,41,2]</t>
  </si>
  <si>
    <t>[wd_load,51,2]</t>
  </si>
  <si>
    <t>[wd_load,61,2]</t>
  </si>
  <si>
    <t>[wd_load,71,2]</t>
  </si>
  <si>
    <t>[wd_load,81,2]</t>
  </si>
  <si>
    <t>[wd_load,91,2]</t>
  </si>
  <si>
    <t>相似日为同类型日</t>
    <phoneticPr fontId="6" type="noConversion"/>
  </si>
  <si>
    <t>[w_date,0]</t>
    <phoneticPr fontId="6" type="noConversion"/>
  </si>
  <si>
    <t>日期</t>
    <phoneticPr fontId="7" type="noConversion"/>
  </si>
  <si>
    <t>实际</t>
    <phoneticPr fontId="7" type="noConversion"/>
  </si>
  <si>
    <t>相似日的负荷</t>
    <phoneticPr fontId="7" type="noConversion"/>
  </si>
  <si>
    <r>
      <t>P</t>
    </r>
    <r>
      <rPr>
        <sz val="12"/>
        <rFont val="宋体"/>
        <family val="3"/>
        <charset val="134"/>
      </rPr>
      <t>x0*Ps1/Px1</t>
    </r>
    <phoneticPr fontId="7" type="noConversion"/>
  </si>
  <si>
    <t>Px0*Ps2/Px2</t>
    <phoneticPr fontId="7" type="noConversion"/>
  </si>
  <si>
    <t>（Px0*Ps1/Px1）*Px0*Ps2/Px2</t>
    <phoneticPr fontId="6" type="noConversion"/>
  </si>
  <si>
    <t>综合气象因子</t>
    <phoneticPr fontId="6" type="noConversion"/>
  </si>
  <si>
    <t>[load,1,0]</t>
    <phoneticPr fontId="7" type="noConversion"/>
  </si>
  <si>
    <t>[load,1,1]</t>
    <phoneticPr fontId="6" type="noConversion"/>
  </si>
  <si>
    <t>[load,2,2]</t>
  </si>
  <si>
    <t>[load,3,2]</t>
  </si>
  <si>
    <t>[load,4,2]</t>
  </si>
  <si>
    <t>[load,5,2]</t>
  </si>
  <si>
    <t>[load,6,2]</t>
  </si>
  <si>
    <t>[load,7,2]</t>
  </si>
  <si>
    <t>[load,8,2]</t>
  </si>
  <si>
    <t>[load,9,2]</t>
  </si>
  <si>
    <t>[load,20,2]</t>
  </si>
  <si>
    <t>[load,22,2]</t>
  </si>
  <si>
    <t>[load,23,2]</t>
  </si>
  <si>
    <t>[load,24,2]</t>
  </si>
  <si>
    <t>[load,25,2]</t>
  </si>
  <si>
    <t>[load,26,2]</t>
  </si>
  <si>
    <t>[load,27,2]</t>
  </si>
  <si>
    <t>[load,28,2]</t>
  </si>
  <si>
    <t>[load,29,2]</t>
  </si>
  <si>
    <t>[load,30,2]</t>
  </si>
  <si>
    <t>[load,32,2]</t>
  </si>
  <si>
    <t>[load,33,2]</t>
  </si>
  <si>
    <t>[load,34,2]</t>
  </si>
  <si>
    <t>[load,35,2]</t>
  </si>
  <si>
    <t>[load,36,2]</t>
  </si>
  <si>
    <t>[load,37,2]</t>
  </si>
  <si>
    <t>[load,38,2]</t>
  </si>
  <si>
    <t>[load,39,2]</t>
  </si>
  <si>
    <t>[load,40,2]</t>
  </si>
  <si>
    <t>[load,42,2]</t>
  </si>
  <si>
    <t>[load,43,2]</t>
  </si>
  <si>
    <t>[load,44,2]</t>
  </si>
  <si>
    <t>[load,45,2]</t>
  </si>
  <si>
    <t>[load,46,2]</t>
  </si>
  <si>
    <t>[load,47,2]</t>
  </si>
  <si>
    <t>[load,48,2]</t>
  </si>
  <si>
    <t>[load,49,2]</t>
  </si>
  <si>
    <t>[load,50,2]</t>
  </si>
  <si>
    <t>[load,52,2]</t>
  </si>
  <si>
    <t>[load,53,2]</t>
  </si>
  <si>
    <t>[load,54,2]</t>
  </si>
  <si>
    <t>[load,55,2]</t>
  </si>
  <si>
    <t>[load,56,2]</t>
  </si>
  <si>
    <t>[load,57,2]</t>
  </si>
  <si>
    <t>[load,58,2]</t>
  </si>
  <si>
    <t>[load,59,2]</t>
  </si>
  <si>
    <t>[load,60,2]</t>
  </si>
  <si>
    <t>[load,62,2]</t>
  </si>
  <si>
    <t>[load,63,2]</t>
  </si>
  <si>
    <t>[load,64,2]</t>
  </si>
  <si>
    <t>[load,65,2]</t>
  </si>
  <si>
    <t>[load,66,2]</t>
  </si>
  <si>
    <t>[load,67,2]</t>
  </si>
  <si>
    <t>[load,68,2]</t>
  </si>
  <si>
    <t>[load,69,2]</t>
  </si>
  <si>
    <t>[load,70,2]</t>
  </si>
  <si>
    <t>[load,72,2]</t>
  </si>
  <si>
    <t>[load,73,2]</t>
  </si>
  <si>
    <t>[load,74,2]</t>
  </si>
  <si>
    <t>[load,75,2]</t>
  </si>
  <si>
    <t>[load,76,2]</t>
  </si>
  <si>
    <t>[load,77,2]</t>
  </si>
  <si>
    <t>[load,78,2]</t>
  </si>
  <si>
    <t>[load,79,2]</t>
  </si>
  <si>
    <t>[load,80,2]</t>
  </si>
  <si>
    <t>[load,82,2]</t>
  </si>
  <si>
    <t>[load,83,2]</t>
  </si>
  <si>
    <t>[load,84,2]</t>
  </si>
  <si>
    <t>[load,85,2]</t>
  </si>
  <si>
    <t>[load,86,2]</t>
  </si>
  <si>
    <t>[load,87,2]</t>
  </si>
  <si>
    <t>[load,88,2]</t>
  </si>
  <si>
    <t>[load,89,2]</t>
  </si>
  <si>
    <t>[load,90,2]</t>
  </si>
  <si>
    <t>[load,92,2]</t>
  </si>
  <si>
    <t>[load,93,2]</t>
  </si>
  <si>
    <t>[load,94,2]</t>
  </si>
  <si>
    <t>[load,95,2]</t>
  </si>
  <si>
    <t>[load,96,2]</t>
  </si>
  <si>
    <t>[load,1,2]</t>
    <phoneticPr fontId="6" type="noConversion"/>
  </si>
  <si>
    <t>[load,10,2]</t>
    <phoneticPr fontId="6" type="noConversion"/>
  </si>
  <si>
    <t>[load,12,2]</t>
    <phoneticPr fontId="6" type="noConversion"/>
  </si>
  <si>
    <t>[load,11,2]</t>
    <phoneticPr fontId="6" type="noConversion"/>
  </si>
  <si>
    <t>[load,13,2]</t>
    <phoneticPr fontId="6" type="noConversion"/>
  </si>
  <si>
    <t>[load,14,2]</t>
    <phoneticPr fontId="6" type="noConversion"/>
  </si>
  <si>
    <t>[load,15,2]</t>
    <phoneticPr fontId="6" type="noConversion"/>
  </si>
  <si>
    <t>[load,16,2]</t>
    <phoneticPr fontId="6" type="noConversion"/>
  </si>
  <si>
    <t>[load,17,2]</t>
    <phoneticPr fontId="6" type="noConversion"/>
  </si>
  <si>
    <t>[load,18,2]</t>
    <phoneticPr fontId="6" type="noConversion"/>
  </si>
  <si>
    <t>[load,19,2]</t>
    <phoneticPr fontId="6" type="noConversion"/>
  </si>
  <si>
    <t>[load,21,2]</t>
    <phoneticPr fontId="6" type="noConversion"/>
  </si>
  <si>
    <t>[load,31,2]</t>
    <phoneticPr fontId="6" type="noConversion"/>
  </si>
  <si>
    <t>[load,41,2]</t>
    <phoneticPr fontId="6" type="noConversion"/>
  </si>
  <si>
    <t>[load,51,2]</t>
    <phoneticPr fontId="6" type="noConversion"/>
  </si>
  <si>
    <t>[load,61,2]</t>
    <phoneticPr fontId="6" type="noConversion"/>
  </si>
  <si>
    <t>[load,71,2]</t>
    <phoneticPr fontId="6" type="noConversion"/>
  </si>
  <si>
    <t>[load,81,2]</t>
    <phoneticPr fontId="6" type="noConversion"/>
  </si>
  <si>
    <t>[load,91,2]</t>
    <phoneticPr fontId="6" type="noConversion"/>
  </si>
  <si>
    <t>与前一年纵向比较</t>
    <phoneticPr fontId="6" type="noConversion"/>
  </si>
  <si>
    <t>与前二年纵向比较</t>
    <phoneticPr fontId="6" type="noConversion"/>
  </si>
  <si>
    <t>[wd_load,1,0]</t>
    <phoneticPr fontId="6" type="noConversion"/>
  </si>
  <si>
    <t>日期</t>
    <phoneticPr fontId="7" type="noConversion"/>
  </si>
  <si>
    <t>实际</t>
    <phoneticPr fontId="7" type="noConversion"/>
  </si>
  <si>
    <t>相似日的负荷</t>
    <phoneticPr fontId="7" type="noConversion"/>
  </si>
  <si>
    <t>最大值</t>
    <phoneticPr fontId="6" type="noConversion"/>
  </si>
  <si>
    <t>最大值</t>
    <phoneticPr fontId="6" type="noConversion"/>
  </si>
  <si>
    <t>[xs_load2,1]</t>
    <phoneticPr fontId="6" type="noConversion"/>
  </si>
  <si>
    <t>[sj_load2,1]</t>
    <phoneticPr fontId="6" type="noConversion"/>
  </si>
  <si>
    <t>[sj_load2,2]</t>
  </si>
  <si>
    <t>[sj_load2,3]</t>
  </si>
  <si>
    <t>[xs_load2,2]</t>
  </si>
  <si>
    <t>[xs_load2,3]</t>
  </si>
  <si>
    <t>[sj_load1,1]</t>
    <phoneticPr fontId="6" type="noConversion"/>
  </si>
  <si>
    <t>[sj_load1,2]</t>
  </si>
  <si>
    <t>[sj_load1,3]</t>
  </si>
  <si>
    <t>[xs_load1,1]</t>
    <phoneticPr fontId="6" type="noConversion"/>
  </si>
  <si>
    <t>[xs_load1,2]</t>
  </si>
  <si>
    <t>[xs_load1,3]</t>
  </si>
  <si>
    <t>待测日前2年的负荷数据</t>
    <phoneticPr fontId="6" type="noConversion"/>
  </si>
  <si>
    <t>待测日前1年的负荷数据</t>
    <phoneticPr fontId="6" type="noConversion"/>
  </si>
  <si>
    <t>元旦节</t>
    <phoneticPr fontId="6" type="noConversion"/>
  </si>
  <si>
    <t>清明节</t>
    <phoneticPr fontId="6" type="noConversion"/>
  </si>
  <si>
    <t>待预测3天节假日</t>
    <phoneticPr fontId="7" type="noConversion"/>
  </si>
  <si>
    <t>待预测日前3年同类型日</t>
    <phoneticPr fontId="7" type="noConversion"/>
  </si>
  <si>
    <t>是否夏季（选取相关系数）</t>
    <phoneticPr fontId="6" type="noConversion"/>
  </si>
  <si>
    <t>清明节</t>
    <phoneticPr fontId="6" type="noConversion"/>
  </si>
  <si>
    <t>上包络线</t>
    <phoneticPr fontId="6" type="noConversion"/>
  </si>
  <si>
    <t>下包络线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</si>
</sst>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[$-F400]h:mm:ss\ AM/PM"/>
    <numFmt numFmtId="178" formatCode="0.000000_);[Red]\(0.000000\)"/>
  </numFmts>
  <fonts count="18">
    <font>
      <sz val="11"/>
      <color theme="1"/>
      <name val="宋体"/>
      <family val="2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6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3F3F76"/>
      <name val="宋体"/>
      <family val="3"/>
      <charset val="134"/>
      <scheme val="minor"/>
    </font>
    <font>
      <sz val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5" fillId="0" borderId="0"/>
  </cellStyleXfs>
  <cellXfs count="61">
    <xf numFmtId="0" fontId="0" fillId="0" borderId="0" xfId="0"/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4" borderId="1" xfId="4" applyAlignment="1">
      <alignment horizontal="center"/>
    </xf>
    <xf numFmtId="21" fontId="0" fillId="0" borderId="0" xfId="0" applyNumberFormat="1"/>
    <xf numFmtId="0" fontId="2" fillId="3" borderId="1" xfId="2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Fill="1" applyAlignment="1">
      <alignment vertical="center"/>
    </xf>
    <xf numFmtId="0" fontId="4" fillId="4" borderId="1" xfId="4" applyAlignment="1"/>
    <xf numFmtId="14" fontId="0" fillId="0" borderId="0" xfId="0" applyNumberFormat="1"/>
    <xf numFmtId="0" fontId="5" fillId="0" borderId="0" xfId="0" applyFont="1"/>
    <xf numFmtId="0" fontId="0" fillId="0" borderId="0" xfId="0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176" fontId="12" fillId="0" borderId="0" xfId="0" applyNumberFormat="1" applyFont="1" applyFill="1" applyBorder="1" applyAlignment="1"/>
    <xf numFmtId="0" fontId="0" fillId="0" borderId="0" xfId="0" applyFont="1" applyFill="1" applyAlignment="1">
      <alignment vertical="center"/>
    </xf>
    <xf numFmtId="0" fontId="2" fillId="3" borderId="1" xfId="2" applyAlignment="1"/>
    <xf numFmtId="0" fontId="13" fillId="0" borderId="0" xfId="0" applyFont="1"/>
    <xf numFmtId="1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5" applyAlignment="1">
      <alignment horizontal="center" vertical="center"/>
    </xf>
    <xf numFmtId="177" fontId="0" fillId="0" borderId="0" xfId="0" applyNumberFormat="1"/>
    <xf numFmtId="21" fontId="14" fillId="0" borderId="0" xfId="0" applyNumberFormat="1" applyFont="1" applyFill="1" applyAlignment="1">
      <alignment horizontal="center" vertical="center"/>
    </xf>
    <xf numFmtId="21" fontId="1" fillId="2" borderId="0" xfId="1" applyNumberFormat="1" applyAlignment="1">
      <alignment horizontal="center" vertical="center"/>
    </xf>
    <xf numFmtId="0" fontId="0" fillId="5" borderId="0" xfId="0" applyFill="1"/>
    <xf numFmtId="0" fontId="0" fillId="0" borderId="0" xfId="0" applyBorder="1"/>
    <xf numFmtId="0" fontId="4" fillId="4" borderId="1" xfId="4" applyAlignment="1">
      <alignment vertical="center"/>
    </xf>
    <xf numFmtId="10" fontId="0" fillId="0" borderId="0" xfId="0" applyNumberFormat="1"/>
    <xf numFmtId="14" fontId="5" fillId="0" borderId="0" xfId="5" applyNumberFormat="1"/>
    <xf numFmtId="0" fontId="3" fillId="4" borderId="2" xfId="3" applyAlignment="1"/>
    <xf numFmtId="0" fontId="15" fillId="0" borderId="0" xfId="0" applyFont="1"/>
    <xf numFmtId="176" fontId="0" fillId="0" borderId="0" xfId="0" applyNumberFormat="1" applyFont="1" applyAlignment="1">
      <alignment vertical="center"/>
    </xf>
    <xf numFmtId="176" fontId="16" fillId="3" borderId="1" xfId="2" applyNumberFormat="1" applyFont="1" applyAlignment="1"/>
    <xf numFmtId="176" fontId="14" fillId="0" borderId="0" xfId="0" applyNumberFormat="1" applyFont="1"/>
    <xf numFmtId="0" fontId="2" fillId="3" borderId="1" xfId="2" applyAlignment="1">
      <alignment vertical="center"/>
    </xf>
    <xf numFmtId="14" fontId="4" fillId="4" borderId="1" xfId="4" applyNumberFormat="1" applyAlignment="1"/>
    <xf numFmtId="0" fontId="4" fillId="4" borderId="1" xfId="4" applyNumberFormat="1" applyAlignment="1">
      <alignment vertical="center"/>
    </xf>
    <xf numFmtId="14" fontId="3" fillId="4" borderId="2" xfId="3" applyNumberFormat="1" applyAlignment="1"/>
    <xf numFmtId="46" fontId="0" fillId="0" borderId="0" xfId="0" applyNumberFormat="1"/>
    <xf numFmtId="10" fontId="3" fillId="4" borderId="2" xfId="3" applyNumberFormat="1" applyAlignment="1"/>
    <xf numFmtId="14" fontId="9" fillId="0" borderId="0" xfId="0" applyNumberFormat="1" applyFont="1" applyFill="1" applyAlignment="1">
      <alignment wrapText="1"/>
    </xf>
    <xf numFmtId="0" fontId="17" fillId="0" borderId="0" xfId="0" applyFont="1" applyFill="1" applyBorder="1" applyAlignment="1">
      <alignment vertical="center"/>
    </xf>
    <xf numFmtId="178" fontId="0" fillId="0" borderId="0" xfId="0" applyNumberFormat="1"/>
    <xf numFmtId="0" fontId="5" fillId="0" borderId="0" xfId="5"/>
    <xf numFmtId="0" fontId="9" fillId="0" borderId="0" xfId="0" applyFont="1"/>
    <xf numFmtId="14" fontId="9" fillId="0" borderId="0" xfId="0" applyNumberFormat="1" applyFont="1" applyFill="1" applyBorder="1" applyAlignment="1"/>
    <xf numFmtId="0" fontId="0" fillId="7" borderId="0" xfId="0" applyFill="1"/>
    <xf numFmtId="14" fontId="9" fillId="6" borderId="0" xfId="0" applyNumberFormat="1" applyFont="1" applyFill="1" applyBorder="1" applyAlignment="1"/>
    <xf numFmtId="14" fontId="9" fillId="6" borderId="0" xfId="0" applyNumberFormat="1" applyFont="1" applyFill="1" applyAlignment="1">
      <alignment wrapText="1"/>
    </xf>
    <xf numFmtId="0" fontId="10" fillId="0" borderId="0" xfId="0" applyFont="1"/>
    <xf numFmtId="14" fontId="10" fillId="0" borderId="0" xfId="0" applyNumberFormat="1" applyFont="1" applyAlignment="1">
      <alignment vertical="center"/>
    </xf>
    <xf numFmtId="14" fontId="10" fillId="6" borderId="0" xfId="0" applyNumberFormat="1" applyFont="1" applyFill="1" applyAlignment="1">
      <alignment vertical="center"/>
    </xf>
    <xf numFmtId="0" fontId="2" fillId="0" borderId="1" xfId="2" applyFill="1" applyAlignment="1"/>
    <xf numFmtId="0" fontId="2" fillId="0" borderId="1" xfId="2" applyFill="1" applyAlignment="1">
      <alignment vertical="center"/>
    </xf>
    <xf numFmtId="176" fontId="2" fillId="0" borderId="1" xfId="2" applyNumberFormat="1" applyFill="1" applyAlignment="1">
      <alignment wrapText="1"/>
    </xf>
    <xf numFmtId="176" fontId="2" fillId="0" borderId="1" xfId="2" applyNumberFormat="1" applyFill="1" applyAlignment="1"/>
    <xf numFmtId="0" fontId="0" fillId="0" borderId="0" xfId="0" applyFill="1" applyAlignment="1">
      <alignment horizontal="center" vertical="center"/>
    </xf>
  </cellXfs>
  <cellStyles count="6">
    <cellStyle name="常规" xfId="0" builtinId="0"/>
    <cellStyle name="常规 2" xfId="5"/>
    <cellStyle name="计算" xfId="4" builtinId="22"/>
    <cellStyle name="适中" xfId="1" builtinId="28"/>
    <cellStyle name="输出" xfId="3" builtinId="21"/>
    <cellStyle name="输入" xfId="2" builtinId="20"/>
  </cellStyles>
  <dxfs count="2">
    <dxf>
      <numFmt numFmtId="19" formatCode="yyyy/m/d"/>
    </dxf>
    <dxf>
      <numFmt numFmtId="19" formatCode="yyyy/m/d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待预测日</a:t>
            </a:r>
            <a:r>
              <a:rPr lang="en-US" altLang="zh-CN" sz="1400"/>
              <a:t>96</a:t>
            </a:r>
            <a:r>
              <a:rPr lang="zh-CN" altLang="en-US" sz="1400"/>
              <a:t>节点负荷曲线</a:t>
            </a:r>
          </a:p>
        </c:rich>
      </c:tx>
      <c:layout>
        <c:manualLayout>
          <c:xMode val="edge"/>
          <c:yMode val="edge"/>
          <c:x val="0.24656136917796517"/>
          <c:y val="4.48933782267115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65178868118183"/>
          <c:y val="0.12302338991278708"/>
          <c:w val="0.73638126595122355"/>
          <c:h val="0.71879418597632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输出!$B$7</c:f>
              <c:strCache>
                <c:ptCount val="1"/>
                <c:pt idx="0">
                  <c:v>[w_date,0]</c:v>
                </c:pt>
              </c:strCache>
            </c:strRef>
          </c:tx>
          <c:yVal>
            <c:numRef>
              <c:f>输出!$B$8:$B$103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上包络线</c:v>
          </c:tx>
          <c:yVal>
            <c:numRef>
              <c:f>输出!$F$8:$F$103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下包络线</c:v>
          </c:tx>
          <c:yVal>
            <c:numRef>
              <c:f>输出!$G$8:$G$103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85504"/>
        <c:axId val="160087040"/>
      </c:scatterChart>
      <c:valAx>
        <c:axId val="160085504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crossAx val="160087040"/>
        <c:crosses val="autoZero"/>
        <c:crossBetween val="midCat"/>
      </c:valAx>
      <c:valAx>
        <c:axId val="160087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负荷（</a:t>
                </a:r>
                <a:r>
                  <a:rPr lang="en-US" altLang="zh-CN"/>
                  <a:t>MW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85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12655159416663"/>
          <c:y val="0.92073557570675091"/>
          <c:w val="0.67348549986094719"/>
          <c:h val="7.81480963027936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待预测日</a:t>
            </a:r>
            <a:r>
              <a:rPr lang="en-US" altLang="zh-CN" sz="1400"/>
              <a:t>96</a:t>
            </a:r>
            <a:r>
              <a:rPr lang="zh-CN" altLang="en-US" sz="1400"/>
              <a:t>节点负荷曲线</a:t>
            </a:r>
          </a:p>
        </c:rich>
      </c:tx>
      <c:layout>
        <c:manualLayout>
          <c:xMode val="edge"/>
          <c:yMode val="edge"/>
          <c:x val="0.24656136917796517"/>
          <c:y val="4.48933782267115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65178868118183"/>
          <c:y val="0.12302338991278708"/>
          <c:w val="0.73638126595122355"/>
          <c:h val="0.71879418597632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输出!$C$7</c:f>
              <c:strCache>
                <c:ptCount val="1"/>
                <c:pt idx="0">
                  <c:v>[w_date,1]</c:v>
                </c:pt>
              </c:strCache>
            </c:strRef>
          </c:tx>
          <c:yVal>
            <c:numRef>
              <c:f>输出!$C$8:$C$103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上包络线</c:v>
          </c:tx>
          <c:yVal>
            <c:numRef>
              <c:f>输出!$H$8:$H$103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下包络线</c:v>
          </c:tx>
          <c:yVal>
            <c:numRef>
              <c:f>输出!$I$8:$I$103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54208"/>
        <c:axId val="160264192"/>
      </c:scatterChart>
      <c:valAx>
        <c:axId val="160254208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crossAx val="160264192"/>
        <c:crosses val="autoZero"/>
        <c:crossBetween val="midCat"/>
      </c:valAx>
      <c:valAx>
        <c:axId val="16026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负荷（</a:t>
                </a:r>
                <a:r>
                  <a:rPr lang="en-US" altLang="zh-CN"/>
                  <a:t>MW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254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12655159416663"/>
          <c:y val="0.92073557570675091"/>
          <c:w val="0.67348549986094719"/>
          <c:h val="7.81480963027936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待预测日</a:t>
            </a:r>
            <a:r>
              <a:rPr lang="en-US" altLang="zh-CN" sz="1400"/>
              <a:t>96</a:t>
            </a:r>
            <a:r>
              <a:rPr lang="zh-CN" altLang="en-US" sz="1400"/>
              <a:t>节点负荷曲线</a:t>
            </a:r>
          </a:p>
        </c:rich>
      </c:tx>
      <c:layout>
        <c:manualLayout>
          <c:xMode val="edge"/>
          <c:yMode val="edge"/>
          <c:x val="0.24656136917796517"/>
          <c:y val="4.48933782267115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65178868118183"/>
          <c:y val="0.12302338991278708"/>
          <c:w val="0.73638126595122355"/>
          <c:h val="0.71879418597632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输出!$D$7</c:f>
              <c:strCache>
                <c:ptCount val="1"/>
                <c:pt idx="0">
                  <c:v>[w_date,2]</c:v>
                </c:pt>
              </c:strCache>
            </c:strRef>
          </c:tx>
          <c:yVal>
            <c:numRef>
              <c:f>输出!$D$8:$D$103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上包络线</c:v>
          </c:tx>
          <c:yVal>
            <c:numRef>
              <c:f>输出!$J$8:$J$103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下包络线</c:v>
          </c:tx>
          <c:yVal>
            <c:numRef>
              <c:f>输出!$K$8:$K$103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91840"/>
        <c:axId val="160297728"/>
      </c:scatterChart>
      <c:valAx>
        <c:axId val="160291840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crossAx val="160297728"/>
        <c:crosses val="autoZero"/>
        <c:crossBetween val="midCat"/>
      </c:valAx>
      <c:valAx>
        <c:axId val="160297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负荷（</a:t>
                </a:r>
                <a:r>
                  <a:rPr lang="en-US" altLang="zh-CN"/>
                  <a:t>MW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291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12655159416663"/>
          <c:y val="0.92073557570675091"/>
          <c:w val="0.67348549986094719"/>
          <c:h val="7.81480963027936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85725</xdr:rowOff>
    </xdr:from>
    <xdr:to>
      <xdr:col>18</xdr:col>
      <xdr:colOff>619126</xdr:colOff>
      <xdr:row>22</xdr:row>
      <xdr:rowOff>104776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23</xdr:row>
      <xdr:rowOff>0</xdr:rowOff>
    </xdr:from>
    <xdr:to>
      <xdr:col>18</xdr:col>
      <xdr:colOff>619126</xdr:colOff>
      <xdr:row>41</xdr:row>
      <xdr:rowOff>19051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381000</xdr:colOff>
      <xdr:row>41</xdr:row>
      <xdr:rowOff>85725</xdr:rowOff>
    </xdr:from>
    <xdr:to>
      <xdr:col>18</xdr:col>
      <xdr:colOff>619126</xdr:colOff>
      <xdr:row>59</xdr:row>
      <xdr:rowOff>104776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0</xdr:row>
      <xdr:rowOff>19050</xdr:rowOff>
    </xdr:from>
    <xdr:to>
      <xdr:col>1</xdr:col>
      <xdr:colOff>0</xdr:colOff>
      <xdr:row>2</xdr:row>
      <xdr:rowOff>0</xdr:rowOff>
    </xdr:to>
    <xdr:cxnSp macro="">
      <xdr:nvCxnSpPr>
        <xdr:cNvPr id="2" name="直接连接符 1"/>
        <xdr:cNvCxnSpPr/>
      </xdr:nvCxnSpPr>
      <xdr:spPr>
        <a:xfrm>
          <a:off x="866775" y="19050"/>
          <a:ext cx="323850" cy="666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238125</xdr:rowOff>
    </xdr:from>
    <xdr:to>
      <xdr:col>0</xdr:col>
      <xdr:colOff>2657475</xdr:colOff>
      <xdr:row>2</xdr:row>
      <xdr:rowOff>0</xdr:rowOff>
    </xdr:to>
    <xdr:cxnSp macro="">
      <xdr:nvCxnSpPr>
        <xdr:cNvPr id="3" name="直接连接符 2"/>
        <xdr:cNvCxnSpPr/>
      </xdr:nvCxnSpPr>
      <xdr:spPr>
        <a:xfrm>
          <a:off x="0" y="238125"/>
          <a:ext cx="1190625" cy="44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1211580</xdr:colOff>
      <xdr:row>0</xdr:row>
      <xdr:rowOff>47624</xdr:rowOff>
    </xdr:from>
    <xdr:to>
      <xdr:col>1</xdr:col>
      <xdr:colOff>1905</xdr:colOff>
      <xdr:row>2</xdr:row>
      <xdr:rowOff>45719</xdr:rowOff>
    </xdr:to>
    <xdr:sp macro="" textlink="">
      <xdr:nvSpPr>
        <xdr:cNvPr id="4" name="TextBox 3"/>
        <xdr:cNvSpPr txBox="1"/>
      </xdr:nvSpPr>
      <xdr:spPr>
        <a:xfrm>
          <a:off x="1192530" y="47624"/>
          <a:ext cx="0" cy="6838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气象参数</a:t>
          </a:r>
        </a:p>
      </xdr:txBody>
    </xdr:sp>
    <xdr:clientData/>
  </xdr:twoCellAnchor>
  <xdr:twoCellAnchor>
    <xdr:from>
      <xdr:col>0</xdr:col>
      <xdr:colOff>457200</xdr:colOff>
      <xdr:row>0</xdr:row>
      <xdr:rowOff>85724</xdr:rowOff>
    </xdr:from>
    <xdr:to>
      <xdr:col>0</xdr:col>
      <xdr:colOff>1158240</xdr:colOff>
      <xdr:row>1</xdr:row>
      <xdr:rowOff>152399</xdr:rowOff>
    </xdr:to>
    <xdr:sp macro="" textlink="">
      <xdr:nvSpPr>
        <xdr:cNvPr id="5" name="TextBox 4"/>
        <xdr:cNvSpPr txBox="1"/>
      </xdr:nvSpPr>
      <xdr:spPr>
        <a:xfrm>
          <a:off x="457200" y="85724"/>
          <a:ext cx="701040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标幺值</a:t>
          </a:r>
        </a:p>
      </xdr:txBody>
    </xdr:sp>
    <xdr:clientData/>
  </xdr:twoCellAnchor>
  <xdr:twoCellAnchor>
    <xdr:from>
      <xdr:col>0</xdr:col>
      <xdr:colOff>26670</xdr:colOff>
      <xdr:row>1</xdr:row>
      <xdr:rowOff>47332</xdr:rowOff>
    </xdr:from>
    <xdr:to>
      <xdr:col>0</xdr:col>
      <xdr:colOff>582051</xdr:colOff>
      <xdr:row>2</xdr:row>
      <xdr:rowOff>170278</xdr:rowOff>
    </xdr:to>
    <xdr:sp macro="" textlink="">
      <xdr:nvSpPr>
        <xdr:cNvPr id="6" name="TextBox 5"/>
        <xdr:cNvSpPr txBox="1"/>
      </xdr:nvSpPr>
      <xdr:spPr>
        <a:xfrm>
          <a:off x="26670" y="466432"/>
          <a:ext cx="555381" cy="3896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日期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0</xdr:row>
      <xdr:rowOff>19050</xdr:rowOff>
    </xdr:from>
    <xdr:to>
      <xdr:col>1</xdr:col>
      <xdr:colOff>0</xdr:colOff>
      <xdr:row>2</xdr:row>
      <xdr:rowOff>0</xdr:rowOff>
    </xdr:to>
    <xdr:cxnSp macro="">
      <xdr:nvCxnSpPr>
        <xdr:cNvPr id="2" name="直接连接符 1"/>
        <xdr:cNvCxnSpPr/>
      </xdr:nvCxnSpPr>
      <xdr:spPr>
        <a:xfrm>
          <a:off x="866775" y="19050"/>
          <a:ext cx="323850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238125</xdr:rowOff>
    </xdr:from>
    <xdr:to>
      <xdr:col>0</xdr:col>
      <xdr:colOff>2657475</xdr:colOff>
      <xdr:row>2</xdr:row>
      <xdr:rowOff>0</xdr:rowOff>
    </xdr:to>
    <xdr:cxnSp macro="">
      <xdr:nvCxnSpPr>
        <xdr:cNvPr id="3" name="直接连接符 2"/>
        <xdr:cNvCxnSpPr/>
      </xdr:nvCxnSpPr>
      <xdr:spPr>
        <a:xfrm>
          <a:off x="0" y="171450"/>
          <a:ext cx="1190625" cy="171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1211580</xdr:colOff>
      <xdr:row>0</xdr:row>
      <xdr:rowOff>47624</xdr:rowOff>
    </xdr:from>
    <xdr:to>
      <xdr:col>1</xdr:col>
      <xdr:colOff>1905</xdr:colOff>
      <xdr:row>2</xdr:row>
      <xdr:rowOff>45719</xdr:rowOff>
    </xdr:to>
    <xdr:sp macro="" textlink="">
      <xdr:nvSpPr>
        <xdr:cNvPr id="4" name="TextBox 3"/>
        <xdr:cNvSpPr txBox="1"/>
      </xdr:nvSpPr>
      <xdr:spPr>
        <a:xfrm>
          <a:off x="1192530" y="47624"/>
          <a:ext cx="0" cy="3409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气象参数</a:t>
          </a:r>
        </a:p>
      </xdr:txBody>
    </xdr:sp>
    <xdr:clientData/>
  </xdr:twoCellAnchor>
  <xdr:twoCellAnchor>
    <xdr:from>
      <xdr:col>0</xdr:col>
      <xdr:colOff>457200</xdr:colOff>
      <xdr:row>0</xdr:row>
      <xdr:rowOff>85724</xdr:rowOff>
    </xdr:from>
    <xdr:to>
      <xdr:col>0</xdr:col>
      <xdr:colOff>1158240</xdr:colOff>
      <xdr:row>1</xdr:row>
      <xdr:rowOff>152399</xdr:rowOff>
    </xdr:to>
    <xdr:sp macro="" textlink="">
      <xdr:nvSpPr>
        <xdr:cNvPr id="5" name="TextBox 4"/>
        <xdr:cNvSpPr txBox="1"/>
      </xdr:nvSpPr>
      <xdr:spPr>
        <a:xfrm>
          <a:off x="457200" y="85724"/>
          <a:ext cx="70104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标幺值</a:t>
          </a:r>
        </a:p>
      </xdr:txBody>
    </xdr:sp>
    <xdr:clientData/>
  </xdr:twoCellAnchor>
  <xdr:twoCellAnchor>
    <xdr:from>
      <xdr:col>0</xdr:col>
      <xdr:colOff>26670</xdr:colOff>
      <xdr:row>1</xdr:row>
      <xdr:rowOff>47332</xdr:rowOff>
    </xdr:from>
    <xdr:to>
      <xdr:col>0</xdr:col>
      <xdr:colOff>582051</xdr:colOff>
      <xdr:row>2</xdr:row>
      <xdr:rowOff>170278</xdr:rowOff>
    </xdr:to>
    <xdr:sp macro="" textlink="">
      <xdr:nvSpPr>
        <xdr:cNvPr id="6" name="TextBox 5"/>
        <xdr:cNvSpPr txBox="1"/>
      </xdr:nvSpPr>
      <xdr:spPr>
        <a:xfrm>
          <a:off x="26670" y="218782"/>
          <a:ext cx="555381" cy="2943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日期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表2" displayName="表2" ref="C1:W5" totalsRowShown="0">
  <tableColumns count="21">
    <tableColumn id="1" name="气象指标" dataDxfId="1"/>
    <tableColumn id="2" name="最大温度"/>
    <tableColumn id="3" name="平均温度"/>
    <tableColumn id="4" name="最低温度"/>
    <tableColumn id="5" name="最大湿度"/>
    <tableColumn id="6" name="平均湿度"/>
    <tableColumn id="7" name="最低湿度"/>
    <tableColumn id="8" name="风速"/>
    <tableColumn id="9" name="降雨量"/>
    <tableColumn id="10" name="最大温湿指数"/>
    <tableColumn id="11" name="平均温湿指数"/>
    <tableColumn id="12" name="最低温湿指数"/>
    <tableColumn id="13" name="最高实感温度"/>
    <tableColumn id="14" name="平均实感温度"/>
    <tableColumn id="15" name="最低实感温度"/>
    <tableColumn id="16" name="最高舒适度"/>
    <tableColumn id="17" name="平均舒适度"/>
    <tableColumn id="18" name="最低舒适度"/>
    <tableColumn id="19" name="最高寒湿指数"/>
    <tableColumn id="20" name="平均寒湿指数"/>
    <tableColumn id="21" name="最低寒湿指数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表2_3" displayName="表2_3" ref="C1:W5" totalsRowShown="0">
  <tableColumns count="21">
    <tableColumn id="1" name="气象指标" dataDxfId="0"/>
    <tableColumn id="2" name="最大温度"/>
    <tableColumn id="3" name="平均温度"/>
    <tableColumn id="4" name="最低温度"/>
    <tableColumn id="5" name="最大湿度"/>
    <tableColumn id="6" name="平均湿度"/>
    <tableColumn id="7" name="最低湿度"/>
    <tableColumn id="8" name="风速"/>
    <tableColumn id="9" name="降雨量"/>
    <tableColumn id="10" name="最大温湿指数"/>
    <tableColumn id="11" name="平均温湿指数"/>
    <tableColumn id="12" name="最低温湿指数"/>
    <tableColumn id="13" name="最高实感温度"/>
    <tableColumn id="14" name="平均实感温度"/>
    <tableColumn id="15" name="最低实感温度"/>
    <tableColumn id="16" name="最高舒适度"/>
    <tableColumn id="17" name="平均舒适度"/>
    <tableColumn id="18" name="最低舒适度"/>
    <tableColumn id="19" name="最高寒湿指数"/>
    <tableColumn id="20" name="平均寒湿指数"/>
    <tableColumn id="21" name="最低寒湿指数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activeCell="E21" sqref="E21"/>
    </sheetView>
  </sheetViews>
  <sheetFormatPr defaultRowHeight="13.5"/>
  <cols>
    <col min="1" max="1" width="17.75" customWidth="1"/>
    <col min="2" max="2" width="17.25" customWidth="1"/>
    <col min="3" max="3" width="14.25" customWidth="1"/>
    <col min="4" max="4" width="12.75" customWidth="1"/>
    <col min="5" max="5" width="13.375" customWidth="1"/>
    <col min="6" max="6" width="13.625" customWidth="1"/>
    <col min="7" max="7" width="12.625" customWidth="1"/>
    <col min="8" max="8" width="11.25" customWidth="1"/>
  </cols>
  <sheetData>
    <row r="1" spans="1:11">
      <c r="A1" s="11" t="s">
        <v>650</v>
      </c>
      <c r="B1" t="s">
        <v>651</v>
      </c>
      <c r="C1" t="s">
        <v>652</v>
      </c>
      <c r="D1" t="s">
        <v>653</v>
      </c>
      <c r="E1" t="s">
        <v>654</v>
      </c>
      <c r="F1" t="s">
        <v>655</v>
      </c>
      <c r="G1" t="s">
        <v>656</v>
      </c>
      <c r="H1" s="31" t="s">
        <v>657</v>
      </c>
    </row>
    <row r="2" spans="1:11" ht="14.25">
      <c r="A2" s="32" t="str">
        <f>'相似日查找-相似日为工作日'!A27</f>
        <v>[w_date,0]</v>
      </c>
      <c r="B2" s="33" t="e">
        <f>B105</f>
        <v>#VALUE!</v>
      </c>
      <c r="C2" s="33" t="e">
        <f>B106</f>
        <v>#VALUE!</v>
      </c>
      <c r="D2" s="33" t="e">
        <f>B107</f>
        <v>#VALUE!</v>
      </c>
      <c r="E2" s="33">
        <f>待测节假日实际负荷数据!B3</f>
        <v>0</v>
      </c>
      <c r="F2" s="33" t="e">
        <f>待测节假日实际负荷数据!B4</f>
        <v>#DIV/0!</v>
      </c>
      <c r="G2" s="33">
        <f>待测节假日实际负荷数据!B5</f>
        <v>0</v>
      </c>
      <c r="H2" s="43" t="e">
        <f>待测节假日实际负荷数据!B6</f>
        <v>#VALUE!</v>
      </c>
    </row>
    <row r="3" spans="1:11" ht="14.25">
      <c r="A3" s="32" t="str">
        <f>'相似日查找-相似日为工作日'!A28</f>
        <v>[w_date,1]</v>
      </c>
      <c r="B3" s="33" t="e">
        <f>C105</f>
        <v>#VALUE!</v>
      </c>
      <c r="C3" s="33" t="e">
        <f>C106</f>
        <v>#VALUE!</v>
      </c>
      <c r="D3" s="33" t="e">
        <f>C107</f>
        <v>#VALUE!</v>
      </c>
      <c r="E3" s="33">
        <f>待测节假日实际负荷数据!C3</f>
        <v>0</v>
      </c>
      <c r="F3" s="33" t="e">
        <f>待测节假日实际负荷数据!C4</f>
        <v>#DIV/0!</v>
      </c>
      <c r="G3" s="33">
        <f>待测节假日实际负荷数据!C5</f>
        <v>0</v>
      </c>
      <c r="H3" s="43" t="e">
        <f>待测节假日实际负荷数据!C6</f>
        <v>#VALUE!</v>
      </c>
    </row>
    <row r="4" spans="1:11" ht="14.25">
      <c r="A4" s="32" t="str">
        <f>'相似日查找-相似日为工作日'!A29</f>
        <v>[w_date,2]</v>
      </c>
      <c r="B4" s="33" t="e">
        <f>D105</f>
        <v>#VALUE!</v>
      </c>
      <c r="C4" s="33" t="e">
        <f>D106</f>
        <v>#VALUE!</v>
      </c>
      <c r="D4" s="33" t="e">
        <f>D107</f>
        <v>#VALUE!</v>
      </c>
      <c r="E4" s="33">
        <f>待测节假日实际负荷数据!D3</f>
        <v>0</v>
      </c>
      <c r="F4" s="33" t="e">
        <f>待测节假日实际负荷数据!D4</f>
        <v>#DIV/0!</v>
      </c>
      <c r="G4" s="33">
        <f>待测节假日实际负荷数据!D5</f>
        <v>0</v>
      </c>
      <c r="H4" s="43" t="e">
        <f>待测节假日实际负荷数据!D6</f>
        <v>#VALUE!</v>
      </c>
    </row>
    <row r="6" spans="1:11">
      <c r="A6" t="s">
        <v>853</v>
      </c>
      <c r="F6" s="41" t="str">
        <f>B7</f>
        <v>[w_date,0]</v>
      </c>
      <c r="H6" s="41" t="str">
        <f>C7</f>
        <v>[w_date,1]</v>
      </c>
      <c r="J6" s="41" t="str">
        <f>D7</f>
        <v>[w_date,2]</v>
      </c>
    </row>
    <row r="7" spans="1:11">
      <c r="B7" s="41" t="str">
        <f>'3天假期96节点负荷预测'!B1</f>
        <v>[w_date,0]</v>
      </c>
      <c r="C7" s="41" t="str">
        <f>'3天假期96节点负荷预测'!C1</f>
        <v>[w_date,1]</v>
      </c>
      <c r="D7" s="41" t="str">
        <f>'3天假期96节点负荷预测'!D1</f>
        <v>[w_date,2]</v>
      </c>
      <c r="F7" t="s">
        <v>1214</v>
      </c>
      <c r="G7" t="s">
        <v>1215</v>
      </c>
      <c r="H7" t="s">
        <v>1214</v>
      </c>
      <c r="I7" t="s">
        <v>1215</v>
      </c>
      <c r="J7" t="s">
        <v>1214</v>
      </c>
      <c r="K7" t="s">
        <v>1215</v>
      </c>
    </row>
    <row r="8" spans="1:11">
      <c r="A8" s="25">
        <v>0</v>
      </c>
      <c r="B8" s="33" t="e">
        <f>'3天假期96节点负荷预测'!G118</f>
        <v>#VALUE!</v>
      </c>
      <c r="C8" s="33" t="e">
        <f>'3天假期96节点负荷预测'!H118</f>
        <v>#VALUE!</v>
      </c>
      <c r="D8" s="33" t="e">
        <f>'3天假期96节点负荷预测'!I118</f>
        <v>#VALUE!</v>
      </c>
      <c r="F8" t="e">
        <f>B8*0.07+B8</f>
        <v>#VALUE!</v>
      </c>
      <c r="G8" t="e">
        <f>B8*0.065+B8</f>
        <v>#VALUE!</v>
      </c>
      <c r="H8" t="e">
        <f>C8*0.07+C8</f>
        <v>#VALUE!</v>
      </c>
      <c r="I8" t="e">
        <f>C8*0.065+C8</f>
        <v>#VALUE!</v>
      </c>
      <c r="J8" t="e">
        <f>D8*0.07+D8</f>
        <v>#VALUE!</v>
      </c>
      <c r="K8" t="e">
        <f>D8*0.065+D8</f>
        <v>#VALUE!</v>
      </c>
    </row>
    <row r="9" spans="1:11">
      <c r="A9" s="25">
        <v>1.0416666666666666E-2</v>
      </c>
      <c r="B9" s="33" t="e">
        <f>'3天假期96节点负荷预测'!G119</f>
        <v>#VALUE!</v>
      </c>
      <c r="C9" s="33" t="e">
        <f>'3天假期96节点负荷预测'!H119</f>
        <v>#VALUE!</v>
      </c>
      <c r="D9" s="33" t="e">
        <f>'3天假期96节点负荷预测'!I119</f>
        <v>#VALUE!</v>
      </c>
      <c r="F9" t="e">
        <f t="shared" ref="F9:F72" si="0">B9*0.07+B9</f>
        <v>#VALUE!</v>
      </c>
      <c r="G9" t="e">
        <f t="shared" ref="G9:G72" si="1">B9*0.065+B9</f>
        <v>#VALUE!</v>
      </c>
      <c r="H9" t="e">
        <f t="shared" ref="H9:H72" si="2">C9*0.07+C9</f>
        <v>#VALUE!</v>
      </c>
      <c r="I9" t="e">
        <f t="shared" ref="I9:I72" si="3">C9*0.065+C9</f>
        <v>#VALUE!</v>
      </c>
      <c r="J9" t="e">
        <f t="shared" ref="J9:J72" si="4">D9*0.07+D9</f>
        <v>#VALUE!</v>
      </c>
      <c r="K9" t="e">
        <f t="shared" ref="K9:K72" si="5">D9*0.065+D9</f>
        <v>#VALUE!</v>
      </c>
    </row>
    <row r="10" spans="1:11">
      <c r="A10" s="25">
        <v>2.0833333333333332E-2</v>
      </c>
      <c r="B10" s="33" t="e">
        <f>'3天假期96节点负荷预测'!G120</f>
        <v>#VALUE!</v>
      </c>
      <c r="C10" s="33" t="e">
        <f>'3天假期96节点负荷预测'!H120</f>
        <v>#VALUE!</v>
      </c>
      <c r="D10" s="33" t="e">
        <f>'3天假期96节点负荷预测'!I120</f>
        <v>#VALUE!</v>
      </c>
      <c r="F10" t="e">
        <f t="shared" si="0"/>
        <v>#VALUE!</v>
      </c>
      <c r="G10" t="e">
        <f t="shared" si="1"/>
        <v>#VALUE!</v>
      </c>
      <c r="H10" t="e">
        <f t="shared" si="2"/>
        <v>#VALUE!</v>
      </c>
      <c r="I10" t="e">
        <f t="shared" si="3"/>
        <v>#VALUE!</v>
      </c>
      <c r="J10" t="e">
        <f t="shared" si="4"/>
        <v>#VALUE!</v>
      </c>
      <c r="K10" t="e">
        <f t="shared" si="5"/>
        <v>#VALUE!</v>
      </c>
    </row>
    <row r="11" spans="1:11">
      <c r="A11" s="25">
        <v>3.125E-2</v>
      </c>
      <c r="B11" s="33" t="e">
        <f>'3天假期96节点负荷预测'!G121</f>
        <v>#VALUE!</v>
      </c>
      <c r="C11" s="33" t="e">
        <f>'3天假期96节点负荷预测'!H121</f>
        <v>#VALUE!</v>
      </c>
      <c r="D11" s="33" t="e">
        <f>'3天假期96节点负荷预测'!I121</f>
        <v>#VALUE!</v>
      </c>
      <c r="F11" t="e">
        <f t="shared" si="0"/>
        <v>#VALUE!</v>
      </c>
      <c r="G11" t="e">
        <f t="shared" si="1"/>
        <v>#VALUE!</v>
      </c>
      <c r="H11" t="e">
        <f t="shared" si="2"/>
        <v>#VALUE!</v>
      </c>
      <c r="I11" t="e">
        <f t="shared" si="3"/>
        <v>#VALUE!</v>
      </c>
      <c r="J11" t="e">
        <f t="shared" si="4"/>
        <v>#VALUE!</v>
      </c>
      <c r="K11" t="e">
        <f t="shared" si="5"/>
        <v>#VALUE!</v>
      </c>
    </row>
    <row r="12" spans="1:11">
      <c r="A12" s="25">
        <v>4.1666666666666664E-2</v>
      </c>
      <c r="B12" s="33" t="e">
        <f>'3天假期96节点负荷预测'!G122</f>
        <v>#VALUE!</v>
      </c>
      <c r="C12" s="33" t="e">
        <f>'3天假期96节点负荷预测'!H122</f>
        <v>#VALUE!</v>
      </c>
      <c r="D12" s="33" t="e">
        <f>'3天假期96节点负荷预测'!I122</f>
        <v>#VALUE!</v>
      </c>
      <c r="F12" t="e">
        <f t="shared" si="0"/>
        <v>#VALUE!</v>
      </c>
      <c r="G12" t="e">
        <f t="shared" si="1"/>
        <v>#VALUE!</v>
      </c>
      <c r="H12" t="e">
        <f t="shared" si="2"/>
        <v>#VALUE!</v>
      </c>
      <c r="I12" t="e">
        <f t="shared" si="3"/>
        <v>#VALUE!</v>
      </c>
      <c r="J12" t="e">
        <f t="shared" si="4"/>
        <v>#VALUE!</v>
      </c>
      <c r="K12" t="e">
        <f t="shared" si="5"/>
        <v>#VALUE!</v>
      </c>
    </row>
    <row r="13" spans="1:11">
      <c r="A13" s="25">
        <v>5.2083333333333336E-2</v>
      </c>
      <c r="B13" s="33" t="e">
        <f>'3天假期96节点负荷预测'!G123</f>
        <v>#VALUE!</v>
      </c>
      <c r="C13" s="33" t="e">
        <f>'3天假期96节点负荷预测'!H123</f>
        <v>#VALUE!</v>
      </c>
      <c r="D13" s="33" t="e">
        <f>'3天假期96节点负荷预测'!I123</f>
        <v>#VALUE!</v>
      </c>
      <c r="F13" t="e">
        <f t="shared" si="0"/>
        <v>#VALUE!</v>
      </c>
      <c r="G13" t="e">
        <f t="shared" si="1"/>
        <v>#VALUE!</v>
      </c>
      <c r="H13" t="e">
        <f t="shared" si="2"/>
        <v>#VALUE!</v>
      </c>
      <c r="I13" t="e">
        <f t="shared" si="3"/>
        <v>#VALUE!</v>
      </c>
      <c r="J13" t="e">
        <f t="shared" si="4"/>
        <v>#VALUE!</v>
      </c>
      <c r="K13" t="e">
        <f t="shared" si="5"/>
        <v>#VALUE!</v>
      </c>
    </row>
    <row r="14" spans="1:11">
      <c r="A14" s="25">
        <v>6.25E-2</v>
      </c>
      <c r="B14" s="33" t="e">
        <f>'3天假期96节点负荷预测'!G124</f>
        <v>#VALUE!</v>
      </c>
      <c r="C14" s="33" t="e">
        <f>'3天假期96节点负荷预测'!H124</f>
        <v>#VALUE!</v>
      </c>
      <c r="D14" s="33" t="e">
        <f>'3天假期96节点负荷预测'!I124</f>
        <v>#VALUE!</v>
      </c>
      <c r="F14" t="e">
        <f t="shared" si="0"/>
        <v>#VALUE!</v>
      </c>
      <c r="G14" t="e">
        <f t="shared" si="1"/>
        <v>#VALUE!</v>
      </c>
      <c r="H14" t="e">
        <f t="shared" si="2"/>
        <v>#VALUE!</v>
      </c>
      <c r="I14" t="e">
        <f t="shared" si="3"/>
        <v>#VALUE!</v>
      </c>
      <c r="J14" t="e">
        <f t="shared" si="4"/>
        <v>#VALUE!</v>
      </c>
      <c r="K14" t="e">
        <f t="shared" si="5"/>
        <v>#VALUE!</v>
      </c>
    </row>
    <row r="15" spans="1:11">
      <c r="A15" s="25">
        <v>7.2916666666666671E-2</v>
      </c>
      <c r="B15" s="33" t="e">
        <f>'3天假期96节点负荷预测'!G125</f>
        <v>#VALUE!</v>
      </c>
      <c r="C15" s="33" t="e">
        <f>'3天假期96节点负荷预测'!H125</f>
        <v>#VALUE!</v>
      </c>
      <c r="D15" s="33" t="e">
        <f>'3天假期96节点负荷预测'!I125</f>
        <v>#VALUE!</v>
      </c>
      <c r="F15" t="e">
        <f t="shared" si="0"/>
        <v>#VALUE!</v>
      </c>
      <c r="G15" t="e">
        <f t="shared" si="1"/>
        <v>#VALUE!</v>
      </c>
      <c r="H15" t="e">
        <f t="shared" si="2"/>
        <v>#VALUE!</v>
      </c>
      <c r="I15" t="e">
        <f t="shared" si="3"/>
        <v>#VALUE!</v>
      </c>
      <c r="J15" t="e">
        <f t="shared" si="4"/>
        <v>#VALUE!</v>
      </c>
      <c r="K15" t="e">
        <f t="shared" si="5"/>
        <v>#VALUE!</v>
      </c>
    </row>
    <row r="16" spans="1:11">
      <c r="A16" s="25">
        <v>8.3333333333333329E-2</v>
      </c>
      <c r="B16" s="33" t="e">
        <f>'3天假期96节点负荷预测'!G126</f>
        <v>#VALUE!</v>
      </c>
      <c r="C16" s="33" t="e">
        <f>'3天假期96节点负荷预测'!H126</f>
        <v>#VALUE!</v>
      </c>
      <c r="D16" s="33" t="e">
        <f>'3天假期96节点负荷预测'!I126</f>
        <v>#VALUE!</v>
      </c>
      <c r="F16" t="e">
        <f t="shared" si="0"/>
        <v>#VALUE!</v>
      </c>
      <c r="G16" t="e">
        <f t="shared" si="1"/>
        <v>#VALUE!</v>
      </c>
      <c r="H16" t="e">
        <f t="shared" si="2"/>
        <v>#VALUE!</v>
      </c>
      <c r="I16" t="e">
        <f t="shared" si="3"/>
        <v>#VALUE!</v>
      </c>
      <c r="J16" t="e">
        <f t="shared" si="4"/>
        <v>#VALUE!</v>
      </c>
      <c r="K16" t="e">
        <f t="shared" si="5"/>
        <v>#VALUE!</v>
      </c>
    </row>
    <row r="17" spans="1:11">
      <c r="A17" s="25">
        <v>9.375E-2</v>
      </c>
      <c r="B17" s="33" t="e">
        <f>'3天假期96节点负荷预测'!G127</f>
        <v>#VALUE!</v>
      </c>
      <c r="C17" s="33" t="e">
        <f>'3天假期96节点负荷预测'!H127</f>
        <v>#VALUE!</v>
      </c>
      <c r="D17" s="33" t="e">
        <f>'3天假期96节点负荷预测'!I127</f>
        <v>#VALUE!</v>
      </c>
      <c r="F17" t="e">
        <f t="shared" si="0"/>
        <v>#VALUE!</v>
      </c>
      <c r="G17" t="e">
        <f t="shared" si="1"/>
        <v>#VALUE!</v>
      </c>
      <c r="H17" t="e">
        <f t="shared" si="2"/>
        <v>#VALUE!</v>
      </c>
      <c r="I17" t="e">
        <f t="shared" si="3"/>
        <v>#VALUE!</v>
      </c>
      <c r="J17" t="e">
        <f t="shared" si="4"/>
        <v>#VALUE!</v>
      </c>
      <c r="K17" t="e">
        <f t="shared" si="5"/>
        <v>#VALUE!</v>
      </c>
    </row>
    <row r="18" spans="1:11">
      <c r="A18" s="25">
        <v>0.10416666666666667</v>
      </c>
      <c r="B18" s="33" t="e">
        <f>'3天假期96节点负荷预测'!G128</f>
        <v>#VALUE!</v>
      </c>
      <c r="C18" s="33" t="e">
        <f>'3天假期96节点负荷预测'!H128</f>
        <v>#VALUE!</v>
      </c>
      <c r="D18" s="33" t="e">
        <f>'3天假期96节点负荷预测'!I128</f>
        <v>#VALUE!</v>
      </c>
      <c r="F18" t="e">
        <f t="shared" si="0"/>
        <v>#VALUE!</v>
      </c>
      <c r="G18" t="e">
        <f t="shared" si="1"/>
        <v>#VALUE!</v>
      </c>
      <c r="H18" t="e">
        <f t="shared" si="2"/>
        <v>#VALUE!</v>
      </c>
      <c r="I18" t="e">
        <f t="shared" si="3"/>
        <v>#VALUE!</v>
      </c>
      <c r="J18" t="e">
        <f t="shared" si="4"/>
        <v>#VALUE!</v>
      </c>
      <c r="K18" t="e">
        <f t="shared" si="5"/>
        <v>#VALUE!</v>
      </c>
    </row>
    <row r="19" spans="1:11">
      <c r="A19" s="25">
        <v>0.11458333333333333</v>
      </c>
      <c r="B19" s="33" t="e">
        <f>'3天假期96节点负荷预测'!G129</f>
        <v>#VALUE!</v>
      </c>
      <c r="C19" s="33" t="e">
        <f>'3天假期96节点负荷预测'!H129</f>
        <v>#VALUE!</v>
      </c>
      <c r="D19" s="33" t="e">
        <f>'3天假期96节点负荷预测'!I129</f>
        <v>#VALUE!</v>
      </c>
      <c r="F19" t="e">
        <f t="shared" si="0"/>
        <v>#VALUE!</v>
      </c>
      <c r="G19" t="e">
        <f t="shared" si="1"/>
        <v>#VALUE!</v>
      </c>
      <c r="H19" t="e">
        <f t="shared" si="2"/>
        <v>#VALUE!</v>
      </c>
      <c r="I19" t="e">
        <f t="shared" si="3"/>
        <v>#VALUE!</v>
      </c>
      <c r="J19" t="e">
        <f t="shared" si="4"/>
        <v>#VALUE!</v>
      </c>
      <c r="K19" t="e">
        <f t="shared" si="5"/>
        <v>#VALUE!</v>
      </c>
    </row>
    <row r="20" spans="1:11">
      <c r="A20" s="25">
        <v>0.125</v>
      </c>
      <c r="B20" s="33" t="e">
        <f>'3天假期96节点负荷预测'!G130</f>
        <v>#VALUE!</v>
      </c>
      <c r="C20" s="33" t="e">
        <f>'3天假期96节点负荷预测'!H130</f>
        <v>#VALUE!</v>
      </c>
      <c r="D20" s="33" t="e">
        <f>'3天假期96节点负荷预测'!I130</f>
        <v>#VALUE!</v>
      </c>
      <c r="F20" t="e">
        <f t="shared" si="0"/>
        <v>#VALUE!</v>
      </c>
      <c r="G20" t="e">
        <f t="shared" si="1"/>
        <v>#VALUE!</v>
      </c>
      <c r="H20" t="e">
        <f t="shared" si="2"/>
        <v>#VALUE!</v>
      </c>
      <c r="I20" t="e">
        <f t="shared" si="3"/>
        <v>#VALUE!</v>
      </c>
      <c r="J20" t="e">
        <f t="shared" si="4"/>
        <v>#VALUE!</v>
      </c>
      <c r="K20" t="e">
        <f t="shared" si="5"/>
        <v>#VALUE!</v>
      </c>
    </row>
    <row r="21" spans="1:11">
      <c r="A21" s="25">
        <v>0.13541666666666666</v>
      </c>
      <c r="B21" s="33" t="e">
        <f>'3天假期96节点负荷预测'!G131</f>
        <v>#VALUE!</v>
      </c>
      <c r="C21" s="33" t="e">
        <f>'3天假期96节点负荷预测'!H131</f>
        <v>#VALUE!</v>
      </c>
      <c r="D21" s="33" t="e">
        <f>'3天假期96节点负荷预测'!I131</f>
        <v>#VALUE!</v>
      </c>
      <c r="F21" t="e">
        <f t="shared" si="0"/>
        <v>#VALUE!</v>
      </c>
      <c r="G21" t="e">
        <f t="shared" si="1"/>
        <v>#VALUE!</v>
      </c>
      <c r="H21" t="e">
        <f t="shared" si="2"/>
        <v>#VALUE!</v>
      </c>
      <c r="I21" t="e">
        <f t="shared" si="3"/>
        <v>#VALUE!</v>
      </c>
      <c r="J21" t="e">
        <f t="shared" si="4"/>
        <v>#VALUE!</v>
      </c>
      <c r="K21" t="e">
        <f t="shared" si="5"/>
        <v>#VALUE!</v>
      </c>
    </row>
    <row r="22" spans="1:11">
      <c r="A22" s="25">
        <v>0.14583333333333334</v>
      </c>
      <c r="B22" s="33" t="e">
        <f>'3天假期96节点负荷预测'!G132</f>
        <v>#VALUE!</v>
      </c>
      <c r="C22" s="33" t="e">
        <f>'3天假期96节点负荷预测'!H132</f>
        <v>#VALUE!</v>
      </c>
      <c r="D22" s="33" t="e">
        <f>'3天假期96节点负荷预测'!I132</f>
        <v>#VALUE!</v>
      </c>
      <c r="F22" t="e">
        <f t="shared" si="0"/>
        <v>#VALUE!</v>
      </c>
      <c r="G22" t="e">
        <f t="shared" si="1"/>
        <v>#VALUE!</v>
      </c>
      <c r="H22" t="e">
        <f t="shared" si="2"/>
        <v>#VALUE!</v>
      </c>
      <c r="I22" t="e">
        <f t="shared" si="3"/>
        <v>#VALUE!</v>
      </c>
      <c r="J22" t="e">
        <f t="shared" si="4"/>
        <v>#VALUE!</v>
      </c>
      <c r="K22" t="e">
        <f t="shared" si="5"/>
        <v>#VALUE!</v>
      </c>
    </row>
    <row r="23" spans="1:11">
      <c r="A23" s="25">
        <v>0.15625</v>
      </c>
      <c r="B23" s="33" t="e">
        <f>'3天假期96节点负荷预测'!G133</f>
        <v>#VALUE!</v>
      </c>
      <c r="C23" s="33" t="e">
        <f>'3天假期96节点负荷预测'!H133</f>
        <v>#VALUE!</v>
      </c>
      <c r="D23" s="33" t="e">
        <f>'3天假期96节点负荷预测'!I133</f>
        <v>#VALUE!</v>
      </c>
      <c r="F23" t="e">
        <f t="shared" si="0"/>
        <v>#VALUE!</v>
      </c>
      <c r="G23" t="e">
        <f t="shared" si="1"/>
        <v>#VALUE!</v>
      </c>
      <c r="H23" t="e">
        <f t="shared" si="2"/>
        <v>#VALUE!</v>
      </c>
      <c r="I23" t="e">
        <f t="shared" si="3"/>
        <v>#VALUE!</v>
      </c>
      <c r="J23" t="e">
        <f t="shared" si="4"/>
        <v>#VALUE!</v>
      </c>
      <c r="K23" t="e">
        <f t="shared" si="5"/>
        <v>#VALUE!</v>
      </c>
    </row>
    <row r="24" spans="1:11">
      <c r="A24" s="25">
        <v>0.16666666666666666</v>
      </c>
      <c r="B24" s="33" t="e">
        <f>'3天假期96节点负荷预测'!G134</f>
        <v>#VALUE!</v>
      </c>
      <c r="C24" s="33" t="e">
        <f>'3天假期96节点负荷预测'!H134</f>
        <v>#VALUE!</v>
      </c>
      <c r="D24" s="33" t="e">
        <f>'3天假期96节点负荷预测'!I134</f>
        <v>#VALUE!</v>
      </c>
      <c r="F24" t="e">
        <f t="shared" si="0"/>
        <v>#VALUE!</v>
      </c>
      <c r="G24" t="e">
        <f t="shared" si="1"/>
        <v>#VALUE!</v>
      </c>
      <c r="H24" t="e">
        <f t="shared" si="2"/>
        <v>#VALUE!</v>
      </c>
      <c r="I24" t="e">
        <f t="shared" si="3"/>
        <v>#VALUE!</v>
      </c>
      <c r="J24" t="e">
        <f t="shared" si="4"/>
        <v>#VALUE!</v>
      </c>
      <c r="K24" t="e">
        <f t="shared" si="5"/>
        <v>#VALUE!</v>
      </c>
    </row>
    <row r="25" spans="1:11">
      <c r="A25" s="25">
        <v>0.17708333333333334</v>
      </c>
      <c r="B25" s="33" t="e">
        <f>'3天假期96节点负荷预测'!G135</f>
        <v>#VALUE!</v>
      </c>
      <c r="C25" s="33" t="e">
        <f>'3天假期96节点负荷预测'!H135</f>
        <v>#VALUE!</v>
      </c>
      <c r="D25" s="33" t="e">
        <f>'3天假期96节点负荷预测'!I135</f>
        <v>#VALUE!</v>
      </c>
      <c r="F25" t="e">
        <f t="shared" si="0"/>
        <v>#VALUE!</v>
      </c>
      <c r="G25" t="e">
        <f t="shared" si="1"/>
        <v>#VALUE!</v>
      </c>
      <c r="H25" t="e">
        <f t="shared" si="2"/>
        <v>#VALUE!</v>
      </c>
      <c r="I25" t="e">
        <f t="shared" si="3"/>
        <v>#VALUE!</v>
      </c>
      <c r="J25" t="e">
        <f t="shared" si="4"/>
        <v>#VALUE!</v>
      </c>
      <c r="K25" t="e">
        <f t="shared" si="5"/>
        <v>#VALUE!</v>
      </c>
    </row>
    <row r="26" spans="1:11">
      <c r="A26" s="25">
        <v>0.1875</v>
      </c>
      <c r="B26" s="33" t="e">
        <f>'3天假期96节点负荷预测'!G136</f>
        <v>#VALUE!</v>
      </c>
      <c r="C26" s="33" t="e">
        <f>'3天假期96节点负荷预测'!H136</f>
        <v>#VALUE!</v>
      </c>
      <c r="D26" s="33" t="e">
        <f>'3天假期96节点负荷预测'!I136</f>
        <v>#VALUE!</v>
      </c>
      <c r="F26" t="e">
        <f t="shared" si="0"/>
        <v>#VALUE!</v>
      </c>
      <c r="G26" t="e">
        <f t="shared" si="1"/>
        <v>#VALUE!</v>
      </c>
      <c r="H26" t="e">
        <f t="shared" si="2"/>
        <v>#VALUE!</v>
      </c>
      <c r="I26" t="e">
        <f t="shared" si="3"/>
        <v>#VALUE!</v>
      </c>
      <c r="J26" t="e">
        <f t="shared" si="4"/>
        <v>#VALUE!</v>
      </c>
      <c r="K26" t="e">
        <f t="shared" si="5"/>
        <v>#VALUE!</v>
      </c>
    </row>
    <row r="27" spans="1:11">
      <c r="A27" s="25">
        <v>0.19791666666666666</v>
      </c>
      <c r="B27" s="33" t="e">
        <f>'3天假期96节点负荷预测'!G137</f>
        <v>#VALUE!</v>
      </c>
      <c r="C27" s="33" t="e">
        <f>'3天假期96节点负荷预测'!H137</f>
        <v>#VALUE!</v>
      </c>
      <c r="D27" s="33" t="e">
        <f>'3天假期96节点负荷预测'!I137</f>
        <v>#VALUE!</v>
      </c>
      <c r="F27" t="e">
        <f t="shared" si="0"/>
        <v>#VALUE!</v>
      </c>
      <c r="G27" t="e">
        <f t="shared" si="1"/>
        <v>#VALUE!</v>
      </c>
      <c r="H27" t="e">
        <f t="shared" si="2"/>
        <v>#VALUE!</v>
      </c>
      <c r="I27" t="e">
        <f t="shared" si="3"/>
        <v>#VALUE!</v>
      </c>
      <c r="J27" t="e">
        <f t="shared" si="4"/>
        <v>#VALUE!</v>
      </c>
      <c r="K27" t="e">
        <f t="shared" si="5"/>
        <v>#VALUE!</v>
      </c>
    </row>
    <row r="28" spans="1:11">
      <c r="A28" s="25">
        <v>0.20833333333333334</v>
      </c>
      <c r="B28" s="33" t="e">
        <f>'3天假期96节点负荷预测'!G138</f>
        <v>#VALUE!</v>
      </c>
      <c r="C28" s="33" t="e">
        <f>'3天假期96节点负荷预测'!H138</f>
        <v>#VALUE!</v>
      </c>
      <c r="D28" s="33" t="e">
        <f>'3天假期96节点负荷预测'!I138</f>
        <v>#VALUE!</v>
      </c>
      <c r="F28" t="e">
        <f t="shared" si="0"/>
        <v>#VALUE!</v>
      </c>
      <c r="G28" t="e">
        <f t="shared" si="1"/>
        <v>#VALUE!</v>
      </c>
      <c r="H28" t="e">
        <f t="shared" si="2"/>
        <v>#VALUE!</v>
      </c>
      <c r="I28" t="e">
        <f t="shared" si="3"/>
        <v>#VALUE!</v>
      </c>
      <c r="J28" t="e">
        <f t="shared" si="4"/>
        <v>#VALUE!</v>
      </c>
      <c r="K28" t="e">
        <f t="shared" si="5"/>
        <v>#VALUE!</v>
      </c>
    </row>
    <row r="29" spans="1:11">
      <c r="A29" s="25">
        <v>0.21875</v>
      </c>
      <c r="B29" s="33" t="e">
        <f>'3天假期96节点负荷预测'!G139</f>
        <v>#VALUE!</v>
      </c>
      <c r="C29" s="33" t="e">
        <f>'3天假期96节点负荷预测'!H139</f>
        <v>#VALUE!</v>
      </c>
      <c r="D29" s="33" t="e">
        <f>'3天假期96节点负荷预测'!I139</f>
        <v>#VALUE!</v>
      </c>
      <c r="F29" t="e">
        <f t="shared" si="0"/>
        <v>#VALUE!</v>
      </c>
      <c r="G29" t="e">
        <f t="shared" si="1"/>
        <v>#VALUE!</v>
      </c>
      <c r="H29" t="e">
        <f t="shared" si="2"/>
        <v>#VALUE!</v>
      </c>
      <c r="I29" t="e">
        <f t="shared" si="3"/>
        <v>#VALUE!</v>
      </c>
      <c r="J29" t="e">
        <f t="shared" si="4"/>
        <v>#VALUE!</v>
      </c>
      <c r="K29" t="e">
        <f t="shared" si="5"/>
        <v>#VALUE!</v>
      </c>
    </row>
    <row r="30" spans="1:11">
      <c r="A30" s="25">
        <v>0.22916666666666666</v>
      </c>
      <c r="B30" s="33" t="e">
        <f>'3天假期96节点负荷预测'!G140</f>
        <v>#VALUE!</v>
      </c>
      <c r="C30" s="33" t="e">
        <f>'3天假期96节点负荷预测'!H140</f>
        <v>#VALUE!</v>
      </c>
      <c r="D30" s="33" t="e">
        <f>'3天假期96节点负荷预测'!I140</f>
        <v>#VALUE!</v>
      </c>
      <c r="F30" t="e">
        <f t="shared" si="0"/>
        <v>#VALUE!</v>
      </c>
      <c r="G30" t="e">
        <f t="shared" si="1"/>
        <v>#VALUE!</v>
      </c>
      <c r="H30" t="e">
        <f t="shared" si="2"/>
        <v>#VALUE!</v>
      </c>
      <c r="I30" t="e">
        <f t="shared" si="3"/>
        <v>#VALUE!</v>
      </c>
      <c r="J30" t="e">
        <f t="shared" si="4"/>
        <v>#VALUE!</v>
      </c>
      <c r="K30" t="e">
        <f t="shared" si="5"/>
        <v>#VALUE!</v>
      </c>
    </row>
    <row r="31" spans="1:11">
      <c r="A31" s="25">
        <v>0.23958333333333334</v>
      </c>
      <c r="B31" s="33" t="e">
        <f>'3天假期96节点负荷预测'!G141</f>
        <v>#VALUE!</v>
      </c>
      <c r="C31" s="33" t="e">
        <f>'3天假期96节点负荷预测'!H141</f>
        <v>#VALUE!</v>
      </c>
      <c r="D31" s="33" t="e">
        <f>'3天假期96节点负荷预测'!I141</f>
        <v>#VALUE!</v>
      </c>
      <c r="F31" t="e">
        <f t="shared" si="0"/>
        <v>#VALUE!</v>
      </c>
      <c r="G31" t="e">
        <f t="shared" si="1"/>
        <v>#VALUE!</v>
      </c>
      <c r="H31" t="e">
        <f t="shared" si="2"/>
        <v>#VALUE!</v>
      </c>
      <c r="I31" t="e">
        <f t="shared" si="3"/>
        <v>#VALUE!</v>
      </c>
      <c r="J31" t="e">
        <f t="shared" si="4"/>
        <v>#VALUE!</v>
      </c>
      <c r="K31" t="e">
        <f t="shared" si="5"/>
        <v>#VALUE!</v>
      </c>
    </row>
    <row r="32" spans="1:11">
      <c r="A32" s="25">
        <v>0.25</v>
      </c>
      <c r="B32" s="33" t="e">
        <f>'3天假期96节点负荷预测'!G142</f>
        <v>#VALUE!</v>
      </c>
      <c r="C32" s="33" t="e">
        <f>'3天假期96节点负荷预测'!H142</f>
        <v>#VALUE!</v>
      </c>
      <c r="D32" s="33" t="e">
        <f>'3天假期96节点负荷预测'!I142</f>
        <v>#VALUE!</v>
      </c>
      <c r="F32" t="e">
        <f t="shared" si="0"/>
        <v>#VALUE!</v>
      </c>
      <c r="G32" t="e">
        <f t="shared" si="1"/>
        <v>#VALUE!</v>
      </c>
      <c r="H32" t="e">
        <f t="shared" si="2"/>
        <v>#VALUE!</v>
      </c>
      <c r="I32" t="e">
        <f t="shared" si="3"/>
        <v>#VALUE!</v>
      </c>
      <c r="J32" t="e">
        <f t="shared" si="4"/>
        <v>#VALUE!</v>
      </c>
      <c r="K32" t="e">
        <f t="shared" si="5"/>
        <v>#VALUE!</v>
      </c>
    </row>
    <row r="33" spans="1:11">
      <c r="A33" s="25">
        <v>0.26041666666666669</v>
      </c>
      <c r="B33" s="33" t="e">
        <f>'3天假期96节点负荷预测'!G143</f>
        <v>#VALUE!</v>
      </c>
      <c r="C33" s="33" t="e">
        <f>'3天假期96节点负荷预测'!H143</f>
        <v>#VALUE!</v>
      </c>
      <c r="D33" s="33" t="e">
        <f>'3天假期96节点负荷预测'!I143</f>
        <v>#VALUE!</v>
      </c>
      <c r="F33" t="e">
        <f t="shared" si="0"/>
        <v>#VALUE!</v>
      </c>
      <c r="G33" t="e">
        <f t="shared" si="1"/>
        <v>#VALUE!</v>
      </c>
      <c r="H33" t="e">
        <f t="shared" si="2"/>
        <v>#VALUE!</v>
      </c>
      <c r="I33" t="e">
        <f t="shared" si="3"/>
        <v>#VALUE!</v>
      </c>
      <c r="J33" t="e">
        <f t="shared" si="4"/>
        <v>#VALUE!</v>
      </c>
      <c r="K33" t="e">
        <f t="shared" si="5"/>
        <v>#VALUE!</v>
      </c>
    </row>
    <row r="34" spans="1:11">
      <c r="A34" s="25">
        <v>0.27083333333333331</v>
      </c>
      <c r="B34" s="33" t="e">
        <f>'3天假期96节点负荷预测'!G144</f>
        <v>#VALUE!</v>
      </c>
      <c r="C34" s="33" t="e">
        <f>'3天假期96节点负荷预测'!H144</f>
        <v>#VALUE!</v>
      </c>
      <c r="D34" s="33" t="e">
        <f>'3天假期96节点负荷预测'!I144</f>
        <v>#VALUE!</v>
      </c>
      <c r="F34" t="e">
        <f t="shared" si="0"/>
        <v>#VALUE!</v>
      </c>
      <c r="G34" t="e">
        <f t="shared" si="1"/>
        <v>#VALUE!</v>
      </c>
      <c r="H34" t="e">
        <f t="shared" si="2"/>
        <v>#VALUE!</v>
      </c>
      <c r="I34" t="e">
        <f t="shared" si="3"/>
        <v>#VALUE!</v>
      </c>
      <c r="J34" t="e">
        <f t="shared" si="4"/>
        <v>#VALUE!</v>
      </c>
      <c r="K34" t="e">
        <f t="shared" si="5"/>
        <v>#VALUE!</v>
      </c>
    </row>
    <row r="35" spans="1:11">
      <c r="A35" s="25">
        <v>0.28125</v>
      </c>
      <c r="B35" s="33" t="e">
        <f>'3天假期96节点负荷预测'!G145</f>
        <v>#VALUE!</v>
      </c>
      <c r="C35" s="33" t="e">
        <f>'3天假期96节点负荷预测'!H145</f>
        <v>#VALUE!</v>
      </c>
      <c r="D35" s="33" t="e">
        <f>'3天假期96节点负荷预测'!I145</f>
        <v>#VALUE!</v>
      </c>
      <c r="F35" t="e">
        <f t="shared" si="0"/>
        <v>#VALUE!</v>
      </c>
      <c r="G35" t="e">
        <f t="shared" si="1"/>
        <v>#VALUE!</v>
      </c>
      <c r="H35" t="e">
        <f t="shared" si="2"/>
        <v>#VALUE!</v>
      </c>
      <c r="I35" t="e">
        <f t="shared" si="3"/>
        <v>#VALUE!</v>
      </c>
      <c r="J35" t="e">
        <f t="shared" si="4"/>
        <v>#VALUE!</v>
      </c>
      <c r="K35" t="e">
        <f t="shared" si="5"/>
        <v>#VALUE!</v>
      </c>
    </row>
    <row r="36" spans="1:11">
      <c r="A36" s="25">
        <v>0.29166666666666669</v>
      </c>
      <c r="B36" s="33" t="e">
        <f>'3天假期96节点负荷预测'!G146</f>
        <v>#VALUE!</v>
      </c>
      <c r="C36" s="33" t="e">
        <f>'3天假期96节点负荷预测'!H146</f>
        <v>#VALUE!</v>
      </c>
      <c r="D36" s="33" t="e">
        <f>'3天假期96节点负荷预测'!I146</f>
        <v>#VALUE!</v>
      </c>
      <c r="F36" t="e">
        <f t="shared" si="0"/>
        <v>#VALUE!</v>
      </c>
      <c r="G36" t="e">
        <f t="shared" si="1"/>
        <v>#VALUE!</v>
      </c>
      <c r="H36" t="e">
        <f t="shared" si="2"/>
        <v>#VALUE!</v>
      </c>
      <c r="I36" t="e">
        <f t="shared" si="3"/>
        <v>#VALUE!</v>
      </c>
      <c r="J36" t="e">
        <f t="shared" si="4"/>
        <v>#VALUE!</v>
      </c>
      <c r="K36" t="e">
        <f t="shared" si="5"/>
        <v>#VALUE!</v>
      </c>
    </row>
    <row r="37" spans="1:11">
      <c r="A37" s="25">
        <v>0.30208333333333331</v>
      </c>
      <c r="B37" s="33" t="e">
        <f>'3天假期96节点负荷预测'!G147</f>
        <v>#VALUE!</v>
      </c>
      <c r="C37" s="33" t="e">
        <f>'3天假期96节点负荷预测'!H147</f>
        <v>#VALUE!</v>
      </c>
      <c r="D37" s="33" t="e">
        <f>'3天假期96节点负荷预测'!I147</f>
        <v>#VALUE!</v>
      </c>
      <c r="F37" t="e">
        <f t="shared" si="0"/>
        <v>#VALUE!</v>
      </c>
      <c r="G37" t="e">
        <f t="shared" si="1"/>
        <v>#VALUE!</v>
      </c>
      <c r="H37" t="e">
        <f t="shared" si="2"/>
        <v>#VALUE!</v>
      </c>
      <c r="I37" t="e">
        <f t="shared" si="3"/>
        <v>#VALUE!</v>
      </c>
      <c r="J37" t="e">
        <f t="shared" si="4"/>
        <v>#VALUE!</v>
      </c>
      <c r="K37" t="e">
        <f t="shared" si="5"/>
        <v>#VALUE!</v>
      </c>
    </row>
    <row r="38" spans="1:11">
      <c r="A38" s="25">
        <v>0.3125</v>
      </c>
      <c r="B38" s="33" t="e">
        <f>'3天假期96节点负荷预测'!G148</f>
        <v>#VALUE!</v>
      </c>
      <c r="C38" s="33" t="e">
        <f>'3天假期96节点负荷预测'!H148</f>
        <v>#VALUE!</v>
      </c>
      <c r="D38" s="33" t="e">
        <f>'3天假期96节点负荷预测'!I148</f>
        <v>#VALUE!</v>
      </c>
      <c r="F38" t="e">
        <f t="shared" si="0"/>
        <v>#VALUE!</v>
      </c>
      <c r="G38" t="e">
        <f t="shared" si="1"/>
        <v>#VALUE!</v>
      </c>
      <c r="H38" t="e">
        <f t="shared" si="2"/>
        <v>#VALUE!</v>
      </c>
      <c r="I38" t="e">
        <f t="shared" si="3"/>
        <v>#VALUE!</v>
      </c>
      <c r="J38" t="e">
        <f t="shared" si="4"/>
        <v>#VALUE!</v>
      </c>
      <c r="K38" t="e">
        <f t="shared" si="5"/>
        <v>#VALUE!</v>
      </c>
    </row>
    <row r="39" spans="1:11">
      <c r="A39" s="25">
        <v>0.32291666666666669</v>
      </c>
      <c r="B39" s="33" t="e">
        <f>'3天假期96节点负荷预测'!G149</f>
        <v>#VALUE!</v>
      </c>
      <c r="C39" s="33" t="e">
        <f>'3天假期96节点负荷预测'!H149</f>
        <v>#VALUE!</v>
      </c>
      <c r="D39" s="33" t="e">
        <f>'3天假期96节点负荷预测'!I149</f>
        <v>#VALUE!</v>
      </c>
      <c r="F39" t="e">
        <f t="shared" si="0"/>
        <v>#VALUE!</v>
      </c>
      <c r="G39" t="e">
        <f t="shared" si="1"/>
        <v>#VALUE!</v>
      </c>
      <c r="H39" t="e">
        <f t="shared" si="2"/>
        <v>#VALUE!</v>
      </c>
      <c r="I39" t="e">
        <f t="shared" si="3"/>
        <v>#VALUE!</v>
      </c>
      <c r="J39" t="e">
        <f t="shared" si="4"/>
        <v>#VALUE!</v>
      </c>
      <c r="K39" t="e">
        <f t="shared" si="5"/>
        <v>#VALUE!</v>
      </c>
    </row>
    <row r="40" spans="1:11">
      <c r="A40" s="25">
        <v>0.33333333333333331</v>
      </c>
      <c r="B40" s="33" t="e">
        <f>'3天假期96节点负荷预测'!G150</f>
        <v>#VALUE!</v>
      </c>
      <c r="C40" s="33" t="e">
        <f>'3天假期96节点负荷预测'!H150</f>
        <v>#VALUE!</v>
      </c>
      <c r="D40" s="33" t="e">
        <f>'3天假期96节点负荷预测'!I150</f>
        <v>#VALUE!</v>
      </c>
      <c r="F40" t="e">
        <f t="shared" si="0"/>
        <v>#VALUE!</v>
      </c>
      <c r="G40" t="e">
        <f t="shared" si="1"/>
        <v>#VALUE!</v>
      </c>
      <c r="H40" t="e">
        <f t="shared" si="2"/>
        <v>#VALUE!</v>
      </c>
      <c r="I40" t="e">
        <f t="shared" si="3"/>
        <v>#VALUE!</v>
      </c>
      <c r="J40" t="e">
        <f t="shared" si="4"/>
        <v>#VALUE!</v>
      </c>
      <c r="K40" t="e">
        <f t="shared" si="5"/>
        <v>#VALUE!</v>
      </c>
    </row>
    <row r="41" spans="1:11">
      <c r="A41" s="25">
        <v>0.34375</v>
      </c>
      <c r="B41" s="33" t="e">
        <f>'3天假期96节点负荷预测'!G151</f>
        <v>#VALUE!</v>
      </c>
      <c r="C41" s="33" t="e">
        <f>'3天假期96节点负荷预测'!H151</f>
        <v>#VALUE!</v>
      </c>
      <c r="D41" s="33" t="e">
        <f>'3天假期96节点负荷预测'!I151</f>
        <v>#VALUE!</v>
      </c>
      <c r="F41" t="e">
        <f t="shared" si="0"/>
        <v>#VALUE!</v>
      </c>
      <c r="G41" t="e">
        <f t="shared" si="1"/>
        <v>#VALUE!</v>
      </c>
      <c r="H41" t="e">
        <f t="shared" si="2"/>
        <v>#VALUE!</v>
      </c>
      <c r="I41" t="e">
        <f t="shared" si="3"/>
        <v>#VALUE!</v>
      </c>
      <c r="J41" t="e">
        <f t="shared" si="4"/>
        <v>#VALUE!</v>
      </c>
      <c r="K41" t="e">
        <f t="shared" si="5"/>
        <v>#VALUE!</v>
      </c>
    </row>
    <row r="42" spans="1:11">
      <c r="A42" s="25">
        <v>0.35416666666666669</v>
      </c>
      <c r="B42" s="33" t="e">
        <f>'3天假期96节点负荷预测'!G152</f>
        <v>#VALUE!</v>
      </c>
      <c r="C42" s="33" t="e">
        <f>'3天假期96节点负荷预测'!H152</f>
        <v>#VALUE!</v>
      </c>
      <c r="D42" s="33" t="e">
        <f>'3天假期96节点负荷预测'!I152</f>
        <v>#VALUE!</v>
      </c>
      <c r="F42" t="e">
        <f t="shared" si="0"/>
        <v>#VALUE!</v>
      </c>
      <c r="G42" t="e">
        <f t="shared" si="1"/>
        <v>#VALUE!</v>
      </c>
      <c r="H42" t="e">
        <f t="shared" si="2"/>
        <v>#VALUE!</v>
      </c>
      <c r="I42" t="e">
        <f t="shared" si="3"/>
        <v>#VALUE!</v>
      </c>
      <c r="J42" t="e">
        <f t="shared" si="4"/>
        <v>#VALUE!</v>
      </c>
      <c r="K42" t="e">
        <f t="shared" si="5"/>
        <v>#VALUE!</v>
      </c>
    </row>
    <row r="43" spans="1:11">
      <c r="A43" s="25">
        <v>0.36458333333333331</v>
      </c>
      <c r="B43" s="33" t="e">
        <f>'3天假期96节点负荷预测'!G153</f>
        <v>#VALUE!</v>
      </c>
      <c r="C43" s="33" t="e">
        <f>'3天假期96节点负荷预测'!H153</f>
        <v>#VALUE!</v>
      </c>
      <c r="D43" s="33" t="e">
        <f>'3天假期96节点负荷预测'!I153</f>
        <v>#VALUE!</v>
      </c>
      <c r="F43" t="e">
        <f t="shared" si="0"/>
        <v>#VALUE!</v>
      </c>
      <c r="G43" t="e">
        <f t="shared" si="1"/>
        <v>#VALUE!</v>
      </c>
      <c r="H43" t="e">
        <f t="shared" si="2"/>
        <v>#VALUE!</v>
      </c>
      <c r="I43" t="e">
        <f t="shared" si="3"/>
        <v>#VALUE!</v>
      </c>
      <c r="J43" t="e">
        <f t="shared" si="4"/>
        <v>#VALUE!</v>
      </c>
      <c r="K43" t="e">
        <f t="shared" si="5"/>
        <v>#VALUE!</v>
      </c>
    </row>
    <row r="44" spans="1:11">
      <c r="A44" s="25">
        <v>0.375</v>
      </c>
      <c r="B44" s="33" t="e">
        <f>'3天假期96节点负荷预测'!G154</f>
        <v>#VALUE!</v>
      </c>
      <c r="C44" s="33" t="e">
        <f>'3天假期96节点负荷预测'!H154</f>
        <v>#VALUE!</v>
      </c>
      <c r="D44" s="33" t="e">
        <f>'3天假期96节点负荷预测'!I154</f>
        <v>#VALUE!</v>
      </c>
      <c r="F44" t="e">
        <f t="shared" si="0"/>
        <v>#VALUE!</v>
      </c>
      <c r="G44" t="e">
        <f t="shared" si="1"/>
        <v>#VALUE!</v>
      </c>
      <c r="H44" t="e">
        <f t="shared" si="2"/>
        <v>#VALUE!</v>
      </c>
      <c r="I44" t="e">
        <f t="shared" si="3"/>
        <v>#VALUE!</v>
      </c>
      <c r="J44" t="e">
        <f t="shared" si="4"/>
        <v>#VALUE!</v>
      </c>
      <c r="K44" t="e">
        <f t="shared" si="5"/>
        <v>#VALUE!</v>
      </c>
    </row>
    <row r="45" spans="1:11">
      <c r="A45" s="25">
        <v>0.38541666666666669</v>
      </c>
      <c r="B45" s="33" t="e">
        <f>'3天假期96节点负荷预测'!G155</f>
        <v>#VALUE!</v>
      </c>
      <c r="C45" s="33" t="e">
        <f>'3天假期96节点负荷预测'!H155</f>
        <v>#VALUE!</v>
      </c>
      <c r="D45" s="33" t="e">
        <f>'3天假期96节点负荷预测'!I155</f>
        <v>#VALUE!</v>
      </c>
      <c r="F45" t="e">
        <f t="shared" si="0"/>
        <v>#VALUE!</v>
      </c>
      <c r="G45" t="e">
        <f t="shared" si="1"/>
        <v>#VALUE!</v>
      </c>
      <c r="H45" t="e">
        <f t="shared" si="2"/>
        <v>#VALUE!</v>
      </c>
      <c r="I45" t="e">
        <f t="shared" si="3"/>
        <v>#VALUE!</v>
      </c>
      <c r="J45" t="e">
        <f t="shared" si="4"/>
        <v>#VALUE!</v>
      </c>
      <c r="K45" t="e">
        <f t="shared" si="5"/>
        <v>#VALUE!</v>
      </c>
    </row>
    <row r="46" spans="1:11">
      <c r="A46" s="25">
        <v>0.39583333333333331</v>
      </c>
      <c r="B46" s="33" t="e">
        <f>'3天假期96节点负荷预测'!G156</f>
        <v>#VALUE!</v>
      </c>
      <c r="C46" s="33" t="e">
        <f>'3天假期96节点负荷预测'!H156</f>
        <v>#VALUE!</v>
      </c>
      <c r="D46" s="33" t="e">
        <f>'3天假期96节点负荷预测'!I156</f>
        <v>#VALUE!</v>
      </c>
      <c r="F46" t="e">
        <f t="shared" si="0"/>
        <v>#VALUE!</v>
      </c>
      <c r="G46" t="e">
        <f t="shared" si="1"/>
        <v>#VALUE!</v>
      </c>
      <c r="H46" t="e">
        <f t="shared" si="2"/>
        <v>#VALUE!</v>
      </c>
      <c r="I46" t="e">
        <f t="shared" si="3"/>
        <v>#VALUE!</v>
      </c>
      <c r="J46" t="e">
        <f t="shared" si="4"/>
        <v>#VALUE!</v>
      </c>
      <c r="K46" t="e">
        <f t="shared" si="5"/>
        <v>#VALUE!</v>
      </c>
    </row>
    <row r="47" spans="1:11">
      <c r="A47" s="25">
        <v>0.40625</v>
      </c>
      <c r="B47" s="33" t="e">
        <f>'3天假期96节点负荷预测'!G157</f>
        <v>#VALUE!</v>
      </c>
      <c r="C47" s="33" t="e">
        <f>'3天假期96节点负荷预测'!H157</f>
        <v>#VALUE!</v>
      </c>
      <c r="D47" s="33" t="e">
        <f>'3天假期96节点负荷预测'!I157</f>
        <v>#VALUE!</v>
      </c>
      <c r="F47" t="e">
        <f t="shared" si="0"/>
        <v>#VALUE!</v>
      </c>
      <c r="G47" t="e">
        <f t="shared" si="1"/>
        <v>#VALUE!</v>
      </c>
      <c r="H47" t="e">
        <f t="shared" si="2"/>
        <v>#VALUE!</v>
      </c>
      <c r="I47" t="e">
        <f t="shared" si="3"/>
        <v>#VALUE!</v>
      </c>
      <c r="J47" t="e">
        <f t="shared" si="4"/>
        <v>#VALUE!</v>
      </c>
      <c r="K47" t="e">
        <f t="shared" si="5"/>
        <v>#VALUE!</v>
      </c>
    </row>
    <row r="48" spans="1:11">
      <c r="A48" s="25">
        <v>0.41666666666666669</v>
      </c>
      <c r="B48" s="33" t="e">
        <f>'3天假期96节点负荷预测'!G158</f>
        <v>#VALUE!</v>
      </c>
      <c r="C48" s="33" t="e">
        <f>'3天假期96节点负荷预测'!H158</f>
        <v>#VALUE!</v>
      </c>
      <c r="D48" s="33" t="e">
        <f>'3天假期96节点负荷预测'!I158</f>
        <v>#VALUE!</v>
      </c>
      <c r="F48" t="e">
        <f t="shared" si="0"/>
        <v>#VALUE!</v>
      </c>
      <c r="G48" t="e">
        <f t="shared" si="1"/>
        <v>#VALUE!</v>
      </c>
      <c r="H48" t="e">
        <f t="shared" si="2"/>
        <v>#VALUE!</v>
      </c>
      <c r="I48" t="e">
        <f t="shared" si="3"/>
        <v>#VALUE!</v>
      </c>
      <c r="J48" t="e">
        <f t="shared" si="4"/>
        <v>#VALUE!</v>
      </c>
      <c r="K48" t="e">
        <f t="shared" si="5"/>
        <v>#VALUE!</v>
      </c>
    </row>
    <row r="49" spans="1:11">
      <c r="A49" s="25">
        <v>0.42708333333333331</v>
      </c>
      <c r="B49" s="33" t="e">
        <f>'3天假期96节点负荷预测'!G159</f>
        <v>#VALUE!</v>
      </c>
      <c r="C49" s="33" t="e">
        <f>'3天假期96节点负荷预测'!H159</f>
        <v>#VALUE!</v>
      </c>
      <c r="D49" s="33" t="e">
        <f>'3天假期96节点负荷预测'!I159</f>
        <v>#VALUE!</v>
      </c>
      <c r="F49" t="e">
        <f t="shared" si="0"/>
        <v>#VALUE!</v>
      </c>
      <c r="G49" t="e">
        <f t="shared" si="1"/>
        <v>#VALUE!</v>
      </c>
      <c r="H49" t="e">
        <f t="shared" si="2"/>
        <v>#VALUE!</v>
      </c>
      <c r="I49" t="e">
        <f t="shared" si="3"/>
        <v>#VALUE!</v>
      </c>
      <c r="J49" t="e">
        <f t="shared" si="4"/>
        <v>#VALUE!</v>
      </c>
      <c r="K49" t="e">
        <f t="shared" si="5"/>
        <v>#VALUE!</v>
      </c>
    </row>
    <row r="50" spans="1:11">
      <c r="A50" s="25">
        <v>0.4375</v>
      </c>
      <c r="B50" s="33" t="e">
        <f>'3天假期96节点负荷预测'!G160</f>
        <v>#VALUE!</v>
      </c>
      <c r="C50" s="33" t="e">
        <f>'3天假期96节点负荷预测'!H160</f>
        <v>#VALUE!</v>
      </c>
      <c r="D50" s="33" t="e">
        <f>'3天假期96节点负荷预测'!I160</f>
        <v>#VALUE!</v>
      </c>
      <c r="F50" t="e">
        <f t="shared" si="0"/>
        <v>#VALUE!</v>
      </c>
      <c r="G50" t="e">
        <f t="shared" si="1"/>
        <v>#VALUE!</v>
      </c>
      <c r="H50" t="e">
        <f t="shared" si="2"/>
        <v>#VALUE!</v>
      </c>
      <c r="I50" t="e">
        <f t="shared" si="3"/>
        <v>#VALUE!</v>
      </c>
      <c r="J50" t="e">
        <f t="shared" si="4"/>
        <v>#VALUE!</v>
      </c>
      <c r="K50" t="e">
        <f t="shared" si="5"/>
        <v>#VALUE!</v>
      </c>
    </row>
    <row r="51" spans="1:11">
      <c r="A51" s="25">
        <v>0.44791666666666669</v>
      </c>
      <c r="B51" s="33" t="e">
        <f>'3天假期96节点负荷预测'!G161</f>
        <v>#VALUE!</v>
      </c>
      <c r="C51" s="33" t="e">
        <f>'3天假期96节点负荷预测'!H161</f>
        <v>#VALUE!</v>
      </c>
      <c r="D51" s="33" t="e">
        <f>'3天假期96节点负荷预测'!I161</f>
        <v>#VALUE!</v>
      </c>
      <c r="F51" t="e">
        <f t="shared" si="0"/>
        <v>#VALUE!</v>
      </c>
      <c r="G51" t="e">
        <f t="shared" si="1"/>
        <v>#VALUE!</v>
      </c>
      <c r="H51" t="e">
        <f t="shared" si="2"/>
        <v>#VALUE!</v>
      </c>
      <c r="I51" t="e">
        <f t="shared" si="3"/>
        <v>#VALUE!</v>
      </c>
      <c r="J51" t="e">
        <f t="shared" si="4"/>
        <v>#VALUE!</v>
      </c>
      <c r="K51" t="e">
        <f t="shared" si="5"/>
        <v>#VALUE!</v>
      </c>
    </row>
    <row r="52" spans="1:11">
      <c r="A52" s="25">
        <v>0.45833333333333331</v>
      </c>
      <c r="B52" s="33" t="e">
        <f>'3天假期96节点负荷预测'!G162</f>
        <v>#VALUE!</v>
      </c>
      <c r="C52" s="33" t="e">
        <f>'3天假期96节点负荷预测'!H162</f>
        <v>#VALUE!</v>
      </c>
      <c r="D52" s="33" t="e">
        <f>'3天假期96节点负荷预测'!I162</f>
        <v>#VALUE!</v>
      </c>
      <c r="F52" t="e">
        <f t="shared" si="0"/>
        <v>#VALUE!</v>
      </c>
      <c r="G52" t="e">
        <f t="shared" si="1"/>
        <v>#VALUE!</v>
      </c>
      <c r="H52" t="e">
        <f t="shared" si="2"/>
        <v>#VALUE!</v>
      </c>
      <c r="I52" t="e">
        <f t="shared" si="3"/>
        <v>#VALUE!</v>
      </c>
      <c r="J52" t="e">
        <f t="shared" si="4"/>
        <v>#VALUE!</v>
      </c>
      <c r="K52" t="e">
        <f t="shared" si="5"/>
        <v>#VALUE!</v>
      </c>
    </row>
    <row r="53" spans="1:11">
      <c r="A53" s="25">
        <v>0.46875</v>
      </c>
      <c r="B53" s="33" t="e">
        <f>'3天假期96节点负荷预测'!G163</f>
        <v>#VALUE!</v>
      </c>
      <c r="C53" s="33" t="e">
        <f>'3天假期96节点负荷预测'!H163</f>
        <v>#VALUE!</v>
      </c>
      <c r="D53" s="33" t="e">
        <f>'3天假期96节点负荷预测'!I163</f>
        <v>#VALUE!</v>
      </c>
      <c r="F53" t="e">
        <f t="shared" si="0"/>
        <v>#VALUE!</v>
      </c>
      <c r="G53" t="e">
        <f t="shared" si="1"/>
        <v>#VALUE!</v>
      </c>
      <c r="H53" t="e">
        <f t="shared" si="2"/>
        <v>#VALUE!</v>
      </c>
      <c r="I53" t="e">
        <f t="shared" si="3"/>
        <v>#VALUE!</v>
      </c>
      <c r="J53" t="e">
        <f t="shared" si="4"/>
        <v>#VALUE!</v>
      </c>
      <c r="K53" t="e">
        <f t="shared" si="5"/>
        <v>#VALUE!</v>
      </c>
    </row>
    <row r="54" spans="1:11">
      <c r="A54" s="25">
        <v>0.47916666666666669</v>
      </c>
      <c r="B54" s="33" t="e">
        <f>'3天假期96节点负荷预测'!G164</f>
        <v>#VALUE!</v>
      </c>
      <c r="C54" s="33" t="e">
        <f>'3天假期96节点负荷预测'!H164</f>
        <v>#VALUE!</v>
      </c>
      <c r="D54" s="33" t="e">
        <f>'3天假期96节点负荷预测'!I164</f>
        <v>#VALUE!</v>
      </c>
      <c r="F54" t="e">
        <f t="shared" si="0"/>
        <v>#VALUE!</v>
      </c>
      <c r="G54" t="e">
        <f t="shared" si="1"/>
        <v>#VALUE!</v>
      </c>
      <c r="H54" t="e">
        <f t="shared" si="2"/>
        <v>#VALUE!</v>
      </c>
      <c r="I54" t="e">
        <f t="shared" si="3"/>
        <v>#VALUE!</v>
      </c>
      <c r="J54" t="e">
        <f t="shared" si="4"/>
        <v>#VALUE!</v>
      </c>
      <c r="K54" t="e">
        <f t="shared" si="5"/>
        <v>#VALUE!</v>
      </c>
    </row>
    <row r="55" spans="1:11">
      <c r="A55" s="25">
        <v>0.48958333333333331</v>
      </c>
      <c r="B55" s="33" t="e">
        <f>'3天假期96节点负荷预测'!G165</f>
        <v>#VALUE!</v>
      </c>
      <c r="C55" s="33" t="e">
        <f>'3天假期96节点负荷预测'!H165</f>
        <v>#VALUE!</v>
      </c>
      <c r="D55" s="33" t="e">
        <f>'3天假期96节点负荷预测'!I165</f>
        <v>#VALUE!</v>
      </c>
      <c r="F55" t="e">
        <f t="shared" si="0"/>
        <v>#VALUE!</v>
      </c>
      <c r="G55" t="e">
        <f t="shared" si="1"/>
        <v>#VALUE!</v>
      </c>
      <c r="H55" t="e">
        <f t="shared" si="2"/>
        <v>#VALUE!</v>
      </c>
      <c r="I55" t="e">
        <f t="shared" si="3"/>
        <v>#VALUE!</v>
      </c>
      <c r="J55" t="e">
        <f t="shared" si="4"/>
        <v>#VALUE!</v>
      </c>
      <c r="K55" t="e">
        <f t="shared" si="5"/>
        <v>#VALUE!</v>
      </c>
    </row>
    <row r="56" spans="1:11">
      <c r="A56" s="25">
        <v>0.5</v>
      </c>
      <c r="B56" s="33" t="e">
        <f>'3天假期96节点负荷预测'!G166</f>
        <v>#VALUE!</v>
      </c>
      <c r="C56" s="33" t="e">
        <f>'3天假期96节点负荷预测'!H166</f>
        <v>#VALUE!</v>
      </c>
      <c r="D56" s="33" t="e">
        <f>'3天假期96节点负荷预测'!I166</f>
        <v>#VALUE!</v>
      </c>
      <c r="F56" t="e">
        <f t="shared" si="0"/>
        <v>#VALUE!</v>
      </c>
      <c r="G56" t="e">
        <f t="shared" si="1"/>
        <v>#VALUE!</v>
      </c>
      <c r="H56" t="e">
        <f t="shared" si="2"/>
        <v>#VALUE!</v>
      </c>
      <c r="I56" t="e">
        <f t="shared" si="3"/>
        <v>#VALUE!</v>
      </c>
      <c r="J56" t="e">
        <f t="shared" si="4"/>
        <v>#VALUE!</v>
      </c>
      <c r="K56" t="e">
        <f t="shared" si="5"/>
        <v>#VALUE!</v>
      </c>
    </row>
    <row r="57" spans="1:11">
      <c r="A57" s="25">
        <v>0.51041666666666663</v>
      </c>
      <c r="B57" s="33" t="e">
        <f>'3天假期96节点负荷预测'!G167</f>
        <v>#VALUE!</v>
      </c>
      <c r="C57" s="33" t="e">
        <f>'3天假期96节点负荷预测'!H167</f>
        <v>#VALUE!</v>
      </c>
      <c r="D57" s="33" t="e">
        <f>'3天假期96节点负荷预测'!I167</f>
        <v>#VALUE!</v>
      </c>
      <c r="F57" t="e">
        <f t="shared" si="0"/>
        <v>#VALUE!</v>
      </c>
      <c r="G57" t="e">
        <f t="shared" si="1"/>
        <v>#VALUE!</v>
      </c>
      <c r="H57" t="e">
        <f t="shared" si="2"/>
        <v>#VALUE!</v>
      </c>
      <c r="I57" t="e">
        <f t="shared" si="3"/>
        <v>#VALUE!</v>
      </c>
      <c r="J57" t="e">
        <f t="shared" si="4"/>
        <v>#VALUE!</v>
      </c>
      <c r="K57" t="e">
        <f t="shared" si="5"/>
        <v>#VALUE!</v>
      </c>
    </row>
    <row r="58" spans="1:11">
      <c r="A58" s="25">
        <v>0.52083333333333337</v>
      </c>
      <c r="B58" s="33" t="e">
        <f>'3天假期96节点负荷预测'!G168</f>
        <v>#VALUE!</v>
      </c>
      <c r="C58" s="33" t="e">
        <f>'3天假期96节点负荷预测'!H168</f>
        <v>#VALUE!</v>
      </c>
      <c r="D58" s="33" t="e">
        <f>'3天假期96节点负荷预测'!I168</f>
        <v>#VALUE!</v>
      </c>
      <c r="F58" t="e">
        <f t="shared" si="0"/>
        <v>#VALUE!</v>
      </c>
      <c r="G58" t="e">
        <f t="shared" si="1"/>
        <v>#VALUE!</v>
      </c>
      <c r="H58" t="e">
        <f t="shared" si="2"/>
        <v>#VALUE!</v>
      </c>
      <c r="I58" t="e">
        <f t="shared" si="3"/>
        <v>#VALUE!</v>
      </c>
      <c r="J58" t="e">
        <f t="shared" si="4"/>
        <v>#VALUE!</v>
      </c>
      <c r="K58" t="e">
        <f t="shared" si="5"/>
        <v>#VALUE!</v>
      </c>
    </row>
    <row r="59" spans="1:11">
      <c r="A59" s="25">
        <v>0.53125</v>
      </c>
      <c r="B59" s="33" t="e">
        <f>'3天假期96节点负荷预测'!G169</f>
        <v>#VALUE!</v>
      </c>
      <c r="C59" s="33" t="e">
        <f>'3天假期96节点负荷预测'!H169</f>
        <v>#VALUE!</v>
      </c>
      <c r="D59" s="33" t="e">
        <f>'3天假期96节点负荷预测'!I169</f>
        <v>#VALUE!</v>
      </c>
      <c r="F59" t="e">
        <f t="shared" si="0"/>
        <v>#VALUE!</v>
      </c>
      <c r="G59" t="e">
        <f t="shared" si="1"/>
        <v>#VALUE!</v>
      </c>
      <c r="H59" t="e">
        <f t="shared" si="2"/>
        <v>#VALUE!</v>
      </c>
      <c r="I59" t="e">
        <f t="shared" si="3"/>
        <v>#VALUE!</v>
      </c>
      <c r="J59" t="e">
        <f t="shared" si="4"/>
        <v>#VALUE!</v>
      </c>
      <c r="K59" t="e">
        <f t="shared" si="5"/>
        <v>#VALUE!</v>
      </c>
    </row>
    <row r="60" spans="1:11">
      <c r="A60" s="25">
        <v>0.54166666666666663</v>
      </c>
      <c r="B60" s="33" t="e">
        <f>'3天假期96节点负荷预测'!G170</f>
        <v>#VALUE!</v>
      </c>
      <c r="C60" s="33" t="e">
        <f>'3天假期96节点负荷预测'!H170</f>
        <v>#VALUE!</v>
      </c>
      <c r="D60" s="33" t="e">
        <f>'3天假期96节点负荷预测'!I170</f>
        <v>#VALUE!</v>
      </c>
      <c r="F60" t="e">
        <f t="shared" si="0"/>
        <v>#VALUE!</v>
      </c>
      <c r="G60" t="e">
        <f t="shared" si="1"/>
        <v>#VALUE!</v>
      </c>
      <c r="H60" t="e">
        <f t="shared" si="2"/>
        <v>#VALUE!</v>
      </c>
      <c r="I60" t="e">
        <f t="shared" si="3"/>
        <v>#VALUE!</v>
      </c>
      <c r="J60" t="e">
        <f t="shared" si="4"/>
        <v>#VALUE!</v>
      </c>
      <c r="K60" t="e">
        <f t="shared" si="5"/>
        <v>#VALUE!</v>
      </c>
    </row>
    <row r="61" spans="1:11">
      <c r="A61" s="25">
        <v>0.55208333333333337</v>
      </c>
      <c r="B61" s="33" t="e">
        <f>'3天假期96节点负荷预测'!G171</f>
        <v>#VALUE!</v>
      </c>
      <c r="C61" s="33" t="e">
        <f>'3天假期96节点负荷预测'!H171</f>
        <v>#VALUE!</v>
      </c>
      <c r="D61" s="33" t="e">
        <f>'3天假期96节点负荷预测'!I171</f>
        <v>#VALUE!</v>
      </c>
      <c r="F61" t="e">
        <f t="shared" si="0"/>
        <v>#VALUE!</v>
      </c>
      <c r="G61" t="e">
        <f t="shared" si="1"/>
        <v>#VALUE!</v>
      </c>
      <c r="H61" t="e">
        <f t="shared" si="2"/>
        <v>#VALUE!</v>
      </c>
      <c r="I61" t="e">
        <f t="shared" si="3"/>
        <v>#VALUE!</v>
      </c>
      <c r="J61" t="e">
        <f t="shared" si="4"/>
        <v>#VALUE!</v>
      </c>
      <c r="K61" t="e">
        <f t="shared" si="5"/>
        <v>#VALUE!</v>
      </c>
    </row>
    <row r="62" spans="1:11">
      <c r="A62" s="25">
        <v>0.5625</v>
      </c>
      <c r="B62" s="33" t="e">
        <f>'3天假期96节点负荷预测'!G172</f>
        <v>#VALUE!</v>
      </c>
      <c r="C62" s="33" t="e">
        <f>'3天假期96节点负荷预测'!H172</f>
        <v>#VALUE!</v>
      </c>
      <c r="D62" s="33" t="e">
        <f>'3天假期96节点负荷预测'!I172</f>
        <v>#VALUE!</v>
      </c>
      <c r="F62" t="e">
        <f t="shared" si="0"/>
        <v>#VALUE!</v>
      </c>
      <c r="G62" t="e">
        <f t="shared" si="1"/>
        <v>#VALUE!</v>
      </c>
      <c r="H62" t="e">
        <f t="shared" si="2"/>
        <v>#VALUE!</v>
      </c>
      <c r="I62" t="e">
        <f t="shared" si="3"/>
        <v>#VALUE!</v>
      </c>
      <c r="J62" t="e">
        <f t="shared" si="4"/>
        <v>#VALUE!</v>
      </c>
      <c r="K62" t="e">
        <f t="shared" si="5"/>
        <v>#VALUE!</v>
      </c>
    </row>
    <row r="63" spans="1:11">
      <c r="A63" s="25">
        <v>0.57291666666666663</v>
      </c>
      <c r="B63" s="33" t="e">
        <f>'3天假期96节点负荷预测'!G173</f>
        <v>#VALUE!</v>
      </c>
      <c r="C63" s="33" t="e">
        <f>'3天假期96节点负荷预测'!H173</f>
        <v>#VALUE!</v>
      </c>
      <c r="D63" s="33" t="e">
        <f>'3天假期96节点负荷预测'!I173</f>
        <v>#VALUE!</v>
      </c>
      <c r="F63" t="e">
        <f t="shared" si="0"/>
        <v>#VALUE!</v>
      </c>
      <c r="G63" t="e">
        <f t="shared" si="1"/>
        <v>#VALUE!</v>
      </c>
      <c r="H63" t="e">
        <f t="shared" si="2"/>
        <v>#VALUE!</v>
      </c>
      <c r="I63" t="e">
        <f t="shared" si="3"/>
        <v>#VALUE!</v>
      </c>
      <c r="J63" t="e">
        <f t="shared" si="4"/>
        <v>#VALUE!</v>
      </c>
      <c r="K63" t="e">
        <f t="shared" si="5"/>
        <v>#VALUE!</v>
      </c>
    </row>
    <row r="64" spans="1:11">
      <c r="A64" s="25">
        <v>0.58333333333333337</v>
      </c>
      <c r="B64" s="33" t="e">
        <f>'3天假期96节点负荷预测'!G174</f>
        <v>#VALUE!</v>
      </c>
      <c r="C64" s="33" t="e">
        <f>'3天假期96节点负荷预测'!H174</f>
        <v>#VALUE!</v>
      </c>
      <c r="D64" s="33" t="e">
        <f>'3天假期96节点负荷预测'!I174</f>
        <v>#VALUE!</v>
      </c>
      <c r="F64" t="e">
        <f t="shared" si="0"/>
        <v>#VALUE!</v>
      </c>
      <c r="G64" t="e">
        <f t="shared" si="1"/>
        <v>#VALUE!</v>
      </c>
      <c r="H64" t="e">
        <f t="shared" si="2"/>
        <v>#VALUE!</v>
      </c>
      <c r="I64" t="e">
        <f t="shared" si="3"/>
        <v>#VALUE!</v>
      </c>
      <c r="J64" t="e">
        <f t="shared" si="4"/>
        <v>#VALUE!</v>
      </c>
      <c r="K64" t="e">
        <f t="shared" si="5"/>
        <v>#VALUE!</v>
      </c>
    </row>
    <row r="65" spans="1:11">
      <c r="A65" s="25">
        <v>0.59375</v>
      </c>
      <c r="B65" s="33" t="e">
        <f>'3天假期96节点负荷预测'!G175</f>
        <v>#VALUE!</v>
      </c>
      <c r="C65" s="33" t="e">
        <f>'3天假期96节点负荷预测'!H175</f>
        <v>#VALUE!</v>
      </c>
      <c r="D65" s="33" t="e">
        <f>'3天假期96节点负荷预测'!I175</f>
        <v>#VALUE!</v>
      </c>
      <c r="F65" t="e">
        <f t="shared" si="0"/>
        <v>#VALUE!</v>
      </c>
      <c r="G65" t="e">
        <f t="shared" si="1"/>
        <v>#VALUE!</v>
      </c>
      <c r="H65" t="e">
        <f t="shared" si="2"/>
        <v>#VALUE!</v>
      </c>
      <c r="I65" t="e">
        <f t="shared" si="3"/>
        <v>#VALUE!</v>
      </c>
      <c r="J65" t="e">
        <f t="shared" si="4"/>
        <v>#VALUE!</v>
      </c>
      <c r="K65" t="e">
        <f t="shared" si="5"/>
        <v>#VALUE!</v>
      </c>
    </row>
    <row r="66" spans="1:11">
      <c r="A66" s="25">
        <v>0.60416666666666663</v>
      </c>
      <c r="B66" s="33" t="e">
        <f>'3天假期96节点负荷预测'!G176</f>
        <v>#VALUE!</v>
      </c>
      <c r="C66" s="33" t="e">
        <f>'3天假期96节点负荷预测'!H176</f>
        <v>#VALUE!</v>
      </c>
      <c r="D66" s="33" t="e">
        <f>'3天假期96节点负荷预测'!I176</f>
        <v>#VALUE!</v>
      </c>
      <c r="F66" t="e">
        <f t="shared" si="0"/>
        <v>#VALUE!</v>
      </c>
      <c r="G66" t="e">
        <f t="shared" si="1"/>
        <v>#VALUE!</v>
      </c>
      <c r="H66" t="e">
        <f t="shared" si="2"/>
        <v>#VALUE!</v>
      </c>
      <c r="I66" t="e">
        <f t="shared" si="3"/>
        <v>#VALUE!</v>
      </c>
      <c r="J66" t="e">
        <f t="shared" si="4"/>
        <v>#VALUE!</v>
      </c>
      <c r="K66" t="e">
        <f t="shared" si="5"/>
        <v>#VALUE!</v>
      </c>
    </row>
    <row r="67" spans="1:11">
      <c r="A67" s="25">
        <v>0.61458333333333337</v>
      </c>
      <c r="B67" s="33" t="e">
        <f>'3天假期96节点负荷预测'!G177</f>
        <v>#VALUE!</v>
      </c>
      <c r="C67" s="33" t="e">
        <f>'3天假期96节点负荷预测'!H177</f>
        <v>#VALUE!</v>
      </c>
      <c r="D67" s="33" t="e">
        <f>'3天假期96节点负荷预测'!I177</f>
        <v>#VALUE!</v>
      </c>
      <c r="F67" t="e">
        <f t="shared" si="0"/>
        <v>#VALUE!</v>
      </c>
      <c r="G67" t="e">
        <f t="shared" si="1"/>
        <v>#VALUE!</v>
      </c>
      <c r="H67" t="e">
        <f t="shared" si="2"/>
        <v>#VALUE!</v>
      </c>
      <c r="I67" t="e">
        <f t="shared" si="3"/>
        <v>#VALUE!</v>
      </c>
      <c r="J67" t="e">
        <f t="shared" si="4"/>
        <v>#VALUE!</v>
      </c>
      <c r="K67" t="e">
        <f t="shared" si="5"/>
        <v>#VALUE!</v>
      </c>
    </row>
    <row r="68" spans="1:11">
      <c r="A68" s="25">
        <v>0.625</v>
      </c>
      <c r="B68" s="33" t="e">
        <f>'3天假期96节点负荷预测'!G178</f>
        <v>#VALUE!</v>
      </c>
      <c r="C68" s="33" t="e">
        <f>'3天假期96节点负荷预测'!H178</f>
        <v>#VALUE!</v>
      </c>
      <c r="D68" s="33" t="e">
        <f>'3天假期96节点负荷预测'!I178</f>
        <v>#VALUE!</v>
      </c>
      <c r="F68" t="e">
        <f t="shared" si="0"/>
        <v>#VALUE!</v>
      </c>
      <c r="G68" t="e">
        <f t="shared" si="1"/>
        <v>#VALUE!</v>
      </c>
      <c r="H68" t="e">
        <f t="shared" si="2"/>
        <v>#VALUE!</v>
      </c>
      <c r="I68" t="e">
        <f t="shared" si="3"/>
        <v>#VALUE!</v>
      </c>
      <c r="J68" t="e">
        <f t="shared" si="4"/>
        <v>#VALUE!</v>
      </c>
      <c r="K68" t="e">
        <f t="shared" si="5"/>
        <v>#VALUE!</v>
      </c>
    </row>
    <row r="69" spans="1:11">
      <c r="A69" s="25">
        <v>0.63541666666666663</v>
      </c>
      <c r="B69" s="33" t="e">
        <f>'3天假期96节点负荷预测'!G179</f>
        <v>#VALUE!</v>
      </c>
      <c r="C69" s="33" t="e">
        <f>'3天假期96节点负荷预测'!H179</f>
        <v>#VALUE!</v>
      </c>
      <c r="D69" s="33" t="e">
        <f>'3天假期96节点负荷预测'!I179</f>
        <v>#VALUE!</v>
      </c>
      <c r="F69" t="e">
        <f t="shared" si="0"/>
        <v>#VALUE!</v>
      </c>
      <c r="G69" t="e">
        <f t="shared" si="1"/>
        <v>#VALUE!</v>
      </c>
      <c r="H69" t="e">
        <f t="shared" si="2"/>
        <v>#VALUE!</v>
      </c>
      <c r="I69" t="e">
        <f t="shared" si="3"/>
        <v>#VALUE!</v>
      </c>
      <c r="J69" t="e">
        <f t="shared" si="4"/>
        <v>#VALUE!</v>
      </c>
      <c r="K69" t="e">
        <f t="shared" si="5"/>
        <v>#VALUE!</v>
      </c>
    </row>
    <row r="70" spans="1:11">
      <c r="A70" s="25">
        <v>0.64583333333333337</v>
      </c>
      <c r="B70" s="33" t="e">
        <f>'3天假期96节点负荷预测'!G180</f>
        <v>#VALUE!</v>
      </c>
      <c r="C70" s="33" t="e">
        <f>'3天假期96节点负荷预测'!H180</f>
        <v>#VALUE!</v>
      </c>
      <c r="D70" s="33" t="e">
        <f>'3天假期96节点负荷预测'!I180</f>
        <v>#VALUE!</v>
      </c>
      <c r="F70" t="e">
        <f t="shared" si="0"/>
        <v>#VALUE!</v>
      </c>
      <c r="G70" t="e">
        <f t="shared" si="1"/>
        <v>#VALUE!</v>
      </c>
      <c r="H70" t="e">
        <f t="shared" si="2"/>
        <v>#VALUE!</v>
      </c>
      <c r="I70" t="e">
        <f t="shared" si="3"/>
        <v>#VALUE!</v>
      </c>
      <c r="J70" t="e">
        <f t="shared" si="4"/>
        <v>#VALUE!</v>
      </c>
      <c r="K70" t="e">
        <f t="shared" si="5"/>
        <v>#VALUE!</v>
      </c>
    </row>
    <row r="71" spans="1:11">
      <c r="A71" s="25">
        <v>0.65625</v>
      </c>
      <c r="B71" s="33" t="e">
        <f>'3天假期96节点负荷预测'!G181</f>
        <v>#VALUE!</v>
      </c>
      <c r="C71" s="33" t="e">
        <f>'3天假期96节点负荷预测'!H181</f>
        <v>#VALUE!</v>
      </c>
      <c r="D71" s="33" t="e">
        <f>'3天假期96节点负荷预测'!I181</f>
        <v>#VALUE!</v>
      </c>
      <c r="F71" t="e">
        <f t="shared" si="0"/>
        <v>#VALUE!</v>
      </c>
      <c r="G71" t="e">
        <f t="shared" si="1"/>
        <v>#VALUE!</v>
      </c>
      <c r="H71" t="e">
        <f t="shared" si="2"/>
        <v>#VALUE!</v>
      </c>
      <c r="I71" t="e">
        <f t="shared" si="3"/>
        <v>#VALUE!</v>
      </c>
      <c r="J71" t="e">
        <f t="shared" si="4"/>
        <v>#VALUE!</v>
      </c>
      <c r="K71" t="e">
        <f t="shared" si="5"/>
        <v>#VALUE!</v>
      </c>
    </row>
    <row r="72" spans="1:11">
      <c r="A72" s="25">
        <v>0.66666666666666663</v>
      </c>
      <c r="B72" s="33" t="e">
        <f>'3天假期96节点负荷预测'!G182</f>
        <v>#VALUE!</v>
      </c>
      <c r="C72" s="33" t="e">
        <f>'3天假期96节点负荷预测'!H182</f>
        <v>#VALUE!</v>
      </c>
      <c r="D72" s="33" t="e">
        <f>'3天假期96节点负荷预测'!I182</f>
        <v>#VALUE!</v>
      </c>
      <c r="F72" t="e">
        <f t="shared" si="0"/>
        <v>#VALUE!</v>
      </c>
      <c r="G72" t="e">
        <f t="shared" si="1"/>
        <v>#VALUE!</v>
      </c>
      <c r="H72" t="e">
        <f t="shared" si="2"/>
        <v>#VALUE!</v>
      </c>
      <c r="I72" t="e">
        <f t="shared" si="3"/>
        <v>#VALUE!</v>
      </c>
      <c r="J72" t="e">
        <f t="shared" si="4"/>
        <v>#VALUE!</v>
      </c>
      <c r="K72" t="e">
        <f t="shared" si="5"/>
        <v>#VALUE!</v>
      </c>
    </row>
    <row r="73" spans="1:11">
      <c r="A73" s="25">
        <v>0.67708333333333337</v>
      </c>
      <c r="B73" s="33" t="e">
        <f>'3天假期96节点负荷预测'!G183</f>
        <v>#VALUE!</v>
      </c>
      <c r="C73" s="33" t="e">
        <f>'3天假期96节点负荷预测'!H183</f>
        <v>#VALUE!</v>
      </c>
      <c r="D73" s="33" t="e">
        <f>'3天假期96节点负荷预测'!I183</f>
        <v>#VALUE!</v>
      </c>
      <c r="F73" t="e">
        <f t="shared" ref="F73:F103" si="6">B73*0.07+B73</f>
        <v>#VALUE!</v>
      </c>
      <c r="G73" t="e">
        <f t="shared" ref="G73:G103" si="7">B73*0.065+B73</f>
        <v>#VALUE!</v>
      </c>
      <c r="H73" t="e">
        <f t="shared" ref="H73:H103" si="8">C73*0.07+C73</f>
        <v>#VALUE!</v>
      </c>
      <c r="I73" t="e">
        <f t="shared" ref="I73:I103" si="9">C73*0.065+C73</f>
        <v>#VALUE!</v>
      </c>
      <c r="J73" t="e">
        <f t="shared" ref="J73:J103" si="10">D73*0.07+D73</f>
        <v>#VALUE!</v>
      </c>
      <c r="K73" t="e">
        <f t="shared" ref="K73:K103" si="11">D73*0.065+D73</f>
        <v>#VALUE!</v>
      </c>
    </row>
    <row r="74" spans="1:11">
      <c r="A74" s="25">
        <v>0.6875</v>
      </c>
      <c r="B74" s="33" t="e">
        <f>'3天假期96节点负荷预测'!G184</f>
        <v>#VALUE!</v>
      </c>
      <c r="C74" s="33" t="e">
        <f>'3天假期96节点负荷预测'!H184</f>
        <v>#VALUE!</v>
      </c>
      <c r="D74" s="33" t="e">
        <f>'3天假期96节点负荷预测'!I184</f>
        <v>#VALUE!</v>
      </c>
      <c r="F74" t="e">
        <f t="shared" si="6"/>
        <v>#VALUE!</v>
      </c>
      <c r="G74" t="e">
        <f t="shared" si="7"/>
        <v>#VALUE!</v>
      </c>
      <c r="H74" t="e">
        <f t="shared" si="8"/>
        <v>#VALUE!</v>
      </c>
      <c r="I74" t="e">
        <f t="shared" si="9"/>
        <v>#VALUE!</v>
      </c>
      <c r="J74" t="e">
        <f t="shared" si="10"/>
        <v>#VALUE!</v>
      </c>
      <c r="K74" t="e">
        <f t="shared" si="11"/>
        <v>#VALUE!</v>
      </c>
    </row>
    <row r="75" spans="1:11">
      <c r="A75" s="25">
        <v>0.69791666666666663</v>
      </c>
      <c r="B75" s="33" t="e">
        <f>'3天假期96节点负荷预测'!G185</f>
        <v>#VALUE!</v>
      </c>
      <c r="C75" s="33" t="e">
        <f>'3天假期96节点负荷预测'!H185</f>
        <v>#VALUE!</v>
      </c>
      <c r="D75" s="33" t="e">
        <f>'3天假期96节点负荷预测'!I185</f>
        <v>#VALUE!</v>
      </c>
      <c r="F75" t="e">
        <f t="shared" si="6"/>
        <v>#VALUE!</v>
      </c>
      <c r="G75" t="e">
        <f t="shared" si="7"/>
        <v>#VALUE!</v>
      </c>
      <c r="H75" t="e">
        <f t="shared" si="8"/>
        <v>#VALUE!</v>
      </c>
      <c r="I75" t="e">
        <f t="shared" si="9"/>
        <v>#VALUE!</v>
      </c>
      <c r="J75" t="e">
        <f t="shared" si="10"/>
        <v>#VALUE!</v>
      </c>
      <c r="K75" t="e">
        <f t="shared" si="11"/>
        <v>#VALUE!</v>
      </c>
    </row>
    <row r="76" spans="1:11">
      <c r="A76" s="25">
        <v>0.70833333333333337</v>
      </c>
      <c r="B76" s="33" t="e">
        <f>'3天假期96节点负荷预测'!G186</f>
        <v>#VALUE!</v>
      </c>
      <c r="C76" s="33" t="e">
        <f>'3天假期96节点负荷预测'!H186</f>
        <v>#VALUE!</v>
      </c>
      <c r="D76" s="33" t="e">
        <f>'3天假期96节点负荷预测'!I186</f>
        <v>#VALUE!</v>
      </c>
      <c r="F76" t="e">
        <f t="shared" si="6"/>
        <v>#VALUE!</v>
      </c>
      <c r="G76" t="e">
        <f t="shared" si="7"/>
        <v>#VALUE!</v>
      </c>
      <c r="H76" t="e">
        <f t="shared" si="8"/>
        <v>#VALUE!</v>
      </c>
      <c r="I76" t="e">
        <f t="shared" si="9"/>
        <v>#VALUE!</v>
      </c>
      <c r="J76" t="e">
        <f t="shared" si="10"/>
        <v>#VALUE!</v>
      </c>
      <c r="K76" t="e">
        <f t="shared" si="11"/>
        <v>#VALUE!</v>
      </c>
    </row>
    <row r="77" spans="1:11">
      <c r="A77" s="25">
        <v>0.71875</v>
      </c>
      <c r="B77" s="33" t="e">
        <f>'3天假期96节点负荷预测'!G187</f>
        <v>#VALUE!</v>
      </c>
      <c r="C77" s="33" t="e">
        <f>'3天假期96节点负荷预测'!H187</f>
        <v>#VALUE!</v>
      </c>
      <c r="D77" s="33" t="e">
        <f>'3天假期96节点负荷预测'!I187</f>
        <v>#VALUE!</v>
      </c>
      <c r="F77" t="e">
        <f t="shared" si="6"/>
        <v>#VALUE!</v>
      </c>
      <c r="G77" t="e">
        <f t="shared" si="7"/>
        <v>#VALUE!</v>
      </c>
      <c r="H77" t="e">
        <f t="shared" si="8"/>
        <v>#VALUE!</v>
      </c>
      <c r="I77" t="e">
        <f t="shared" si="9"/>
        <v>#VALUE!</v>
      </c>
      <c r="J77" t="e">
        <f t="shared" si="10"/>
        <v>#VALUE!</v>
      </c>
      <c r="K77" t="e">
        <f t="shared" si="11"/>
        <v>#VALUE!</v>
      </c>
    </row>
    <row r="78" spans="1:11">
      <c r="A78" s="25">
        <v>0.72916666666666663</v>
      </c>
      <c r="B78" s="33" t="e">
        <f>'3天假期96节点负荷预测'!G188</f>
        <v>#VALUE!</v>
      </c>
      <c r="C78" s="33" t="e">
        <f>'3天假期96节点负荷预测'!H188</f>
        <v>#VALUE!</v>
      </c>
      <c r="D78" s="33" t="e">
        <f>'3天假期96节点负荷预测'!I188</f>
        <v>#VALUE!</v>
      </c>
      <c r="F78" t="e">
        <f t="shared" si="6"/>
        <v>#VALUE!</v>
      </c>
      <c r="G78" t="e">
        <f t="shared" si="7"/>
        <v>#VALUE!</v>
      </c>
      <c r="H78" t="e">
        <f t="shared" si="8"/>
        <v>#VALUE!</v>
      </c>
      <c r="I78" t="e">
        <f t="shared" si="9"/>
        <v>#VALUE!</v>
      </c>
      <c r="J78" t="e">
        <f t="shared" si="10"/>
        <v>#VALUE!</v>
      </c>
      <c r="K78" t="e">
        <f t="shared" si="11"/>
        <v>#VALUE!</v>
      </c>
    </row>
    <row r="79" spans="1:11">
      <c r="A79" s="25">
        <v>0.73958333333333337</v>
      </c>
      <c r="B79" s="33" t="e">
        <f>'3天假期96节点负荷预测'!G189</f>
        <v>#VALUE!</v>
      </c>
      <c r="C79" s="33" t="e">
        <f>'3天假期96节点负荷预测'!H189</f>
        <v>#VALUE!</v>
      </c>
      <c r="D79" s="33" t="e">
        <f>'3天假期96节点负荷预测'!I189</f>
        <v>#VALUE!</v>
      </c>
      <c r="F79" t="e">
        <f t="shared" si="6"/>
        <v>#VALUE!</v>
      </c>
      <c r="G79" t="e">
        <f t="shared" si="7"/>
        <v>#VALUE!</v>
      </c>
      <c r="H79" t="e">
        <f t="shared" si="8"/>
        <v>#VALUE!</v>
      </c>
      <c r="I79" t="e">
        <f t="shared" si="9"/>
        <v>#VALUE!</v>
      </c>
      <c r="J79" t="e">
        <f t="shared" si="10"/>
        <v>#VALUE!</v>
      </c>
      <c r="K79" t="e">
        <f t="shared" si="11"/>
        <v>#VALUE!</v>
      </c>
    </row>
    <row r="80" spans="1:11">
      <c r="A80" s="25">
        <v>0.75</v>
      </c>
      <c r="B80" s="33" t="e">
        <f>'3天假期96节点负荷预测'!G190</f>
        <v>#VALUE!</v>
      </c>
      <c r="C80" s="33" t="e">
        <f>'3天假期96节点负荷预测'!H190</f>
        <v>#VALUE!</v>
      </c>
      <c r="D80" s="33" t="e">
        <f>'3天假期96节点负荷预测'!I190</f>
        <v>#VALUE!</v>
      </c>
      <c r="F80" t="e">
        <f t="shared" si="6"/>
        <v>#VALUE!</v>
      </c>
      <c r="G80" t="e">
        <f t="shared" si="7"/>
        <v>#VALUE!</v>
      </c>
      <c r="H80" t="e">
        <f t="shared" si="8"/>
        <v>#VALUE!</v>
      </c>
      <c r="I80" t="e">
        <f t="shared" si="9"/>
        <v>#VALUE!</v>
      </c>
      <c r="J80" t="e">
        <f t="shared" si="10"/>
        <v>#VALUE!</v>
      </c>
      <c r="K80" t="e">
        <f t="shared" si="11"/>
        <v>#VALUE!</v>
      </c>
    </row>
    <row r="81" spans="1:11">
      <c r="A81" s="25">
        <v>0.76041666666666663</v>
      </c>
      <c r="B81" s="33" t="e">
        <f>'3天假期96节点负荷预测'!G191</f>
        <v>#VALUE!</v>
      </c>
      <c r="C81" s="33" t="e">
        <f>'3天假期96节点负荷预测'!H191</f>
        <v>#VALUE!</v>
      </c>
      <c r="D81" s="33" t="e">
        <f>'3天假期96节点负荷预测'!I191</f>
        <v>#VALUE!</v>
      </c>
      <c r="F81" t="e">
        <f t="shared" si="6"/>
        <v>#VALUE!</v>
      </c>
      <c r="G81" t="e">
        <f t="shared" si="7"/>
        <v>#VALUE!</v>
      </c>
      <c r="H81" t="e">
        <f t="shared" si="8"/>
        <v>#VALUE!</v>
      </c>
      <c r="I81" t="e">
        <f t="shared" si="9"/>
        <v>#VALUE!</v>
      </c>
      <c r="J81" t="e">
        <f t="shared" si="10"/>
        <v>#VALUE!</v>
      </c>
      <c r="K81" t="e">
        <f t="shared" si="11"/>
        <v>#VALUE!</v>
      </c>
    </row>
    <row r="82" spans="1:11">
      <c r="A82" s="25">
        <v>0.77083333333333337</v>
      </c>
      <c r="B82" s="33" t="e">
        <f>'3天假期96节点负荷预测'!G192</f>
        <v>#VALUE!</v>
      </c>
      <c r="C82" s="33" t="e">
        <f>'3天假期96节点负荷预测'!H192</f>
        <v>#VALUE!</v>
      </c>
      <c r="D82" s="33" t="e">
        <f>'3天假期96节点负荷预测'!I192</f>
        <v>#VALUE!</v>
      </c>
      <c r="F82" t="e">
        <f t="shared" si="6"/>
        <v>#VALUE!</v>
      </c>
      <c r="G82" t="e">
        <f t="shared" si="7"/>
        <v>#VALUE!</v>
      </c>
      <c r="H82" t="e">
        <f t="shared" si="8"/>
        <v>#VALUE!</v>
      </c>
      <c r="I82" t="e">
        <f t="shared" si="9"/>
        <v>#VALUE!</v>
      </c>
      <c r="J82" t="e">
        <f t="shared" si="10"/>
        <v>#VALUE!</v>
      </c>
      <c r="K82" t="e">
        <f t="shared" si="11"/>
        <v>#VALUE!</v>
      </c>
    </row>
    <row r="83" spans="1:11">
      <c r="A83" s="25">
        <v>0.78125</v>
      </c>
      <c r="B83" s="33" t="e">
        <f>'3天假期96节点负荷预测'!G193</f>
        <v>#VALUE!</v>
      </c>
      <c r="C83" s="33" t="e">
        <f>'3天假期96节点负荷预测'!H193</f>
        <v>#VALUE!</v>
      </c>
      <c r="D83" s="33" t="e">
        <f>'3天假期96节点负荷预测'!I193</f>
        <v>#VALUE!</v>
      </c>
      <c r="F83" t="e">
        <f t="shared" si="6"/>
        <v>#VALUE!</v>
      </c>
      <c r="G83" t="e">
        <f t="shared" si="7"/>
        <v>#VALUE!</v>
      </c>
      <c r="H83" t="e">
        <f t="shared" si="8"/>
        <v>#VALUE!</v>
      </c>
      <c r="I83" t="e">
        <f t="shared" si="9"/>
        <v>#VALUE!</v>
      </c>
      <c r="J83" t="e">
        <f t="shared" si="10"/>
        <v>#VALUE!</v>
      </c>
      <c r="K83" t="e">
        <f t="shared" si="11"/>
        <v>#VALUE!</v>
      </c>
    </row>
    <row r="84" spans="1:11">
      <c r="A84" s="25">
        <v>0.79166666666666663</v>
      </c>
      <c r="B84" s="33" t="e">
        <f>'3天假期96节点负荷预测'!G194</f>
        <v>#VALUE!</v>
      </c>
      <c r="C84" s="33" t="e">
        <f>'3天假期96节点负荷预测'!H194</f>
        <v>#VALUE!</v>
      </c>
      <c r="D84" s="33" t="e">
        <f>'3天假期96节点负荷预测'!I194</f>
        <v>#VALUE!</v>
      </c>
      <c r="F84" t="e">
        <f t="shared" si="6"/>
        <v>#VALUE!</v>
      </c>
      <c r="G84" t="e">
        <f t="shared" si="7"/>
        <v>#VALUE!</v>
      </c>
      <c r="H84" t="e">
        <f t="shared" si="8"/>
        <v>#VALUE!</v>
      </c>
      <c r="I84" t="e">
        <f t="shared" si="9"/>
        <v>#VALUE!</v>
      </c>
      <c r="J84" t="e">
        <f t="shared" si="10"/>
        <v>#VALUE!</v>
      </c>
      <c r="K84" t="e">
        <f t="shared" si="11"/>
        <v>#VALUE!</v>
      </c>
    </row>
    <row r="85" spans="1:11">
      <c r="A85" s="25">
        <v>0.80208333333333337</v>
      </c>
      <c r="B85" s="33" t="e">
        <f>'3天假期96节点负荷预测'!G195</f>
        <v>#VALUE!</v>
      </c>
      <c r="C85" s="33" t="e">
        <f>'3天假期96节点负荷预测'!H195</f>
        <v>#VALUE!</v>
      </c>
      <c r="D85" s="33" t="e">
        <f>'3天假期96节点负荷预测'!I195</f>
        <v>#VALUE!</v>
      </c>
      <c r="F85" t="e">
        <f t="shared" si="6"/>
        <v>#VALUE!</v>
      </c>
      <c r="G85" t="e">
        <f t="shared" si="7"/>
        <v>#VALUE!</v>
      </c>
      <c r="H85" t="e">
        <f t="shared" si="8"/>
        <v>#VALUE!</v>
      </c>
      <c r="I85" t="e">
        <f t="shared" si="9"/>
        <v>#VALUE!</v>
      </c>
      <c r="J85" t="e">
        <f t="shared" si="10"/>
        <v>#VALUE!</v>
      </c>
      <c r="K85" t="e">
        <f t="shared" si="11"/>
        <v>#VALUE!</v>
      </c>
    </row>
    <row r="86" spans="1:11">
      <c r="A86" s="25">
        <v>0.8125</v>
      </c>
      <c r="B86" s="33" t="e">
        <f>'3天假期96节点负荷预测'!G196</f>
        <v>#VALUE!</v>
      </c>
      <c r="C86" s="33" t="e">
        <f>'3天假期96节点负荷预测'!H196</f>
        <v>#VALUE!</v>
      </c>
      <c r="D86" s="33" t="e">
        <f>'3天假期96节点负荷预测'!I196</f>
        <v>#VALUE!</v>
      </c>
      <c r="F86" t="e">
        <f t="shared" si="6"/>
        <v>#VALUE!</v>
      </c>
      <c r="G86" t="e">
        <f t="shared" si="7"/>
        <v>#VALUE!</v>
      </c>
      <c r="H86" t="e">
        <f t="shared" si="8"/>
        <v>#VALUE!</v>
      </c>
      <c r="I86" t="e">
        <f t="shared" si="9"/>
        <v>#VALUE!</v>
      </c>
      <c r="J86" t="e">
        <f t="shared" si="10"/>
        <v>#VALUE!</v>
      </c>
      <c r="K86" t="e">
        <f t="shared" si="11"/>
        <v>#VALUE!</v>
      </c>
    </row>
    <row r="87" spans="1:11">
      <c r="A87" s="25">
        <v>0.82291666666666663</v>
      </c>
      <c r="B87" s="33" t="e">
        <f>'3天假期96节点负荷预测'!G197</f>
        <v>#VALUE!</v>
      </c>
      <c r="C87" s="33" t="e">
        <f>'3天假期96节点负荷预测'!H197</f>
        <v>#VALUE!</v>
      </c>
      <c r="D87" s="33" t="e">
        <f>'3天假期96节点负荷预测'!I197</f>
        <v>#VALUE!</v>
      </c>
      <c r="F87" t="e">
        <f t="shared" si="6"/>
        <v>#VALUE!</v>
      </c>
      <c r="G87" t="e">
        <f t="shared" si="7"/>
        <v>#VALUE!</v>
      </c>
      <c r="H87" t="e">
        <f t="shared" si="8"/>
        <v>#VALUE!</v>
      </c>
      <c r="I87" t="e">
        <f t="shared" si="9"/>
        <v>#VALUE!</v>
      </c>
      <c r="J87" t="e">
        <f t="shared" si="10"/>
        <v>#VALUE!</v>
      </c>
      <c r="K87" t="e">
        <f t="shared" si="11"/>
        <v>#VALUE!</v>
      </c>
    </row>
    <row r="88" spans="1:11">
      <c r="A88" s="25">
        <v>0.83333333333333337</v>
      </c>
      <c r="B88" s="33" t="e">
        <f>'3天假期96节点负荷预测'!G198</f>
        <v>#VALUE!</v>
      </c>
      <c r="C88" s="33" t="e">
        <f>'3天假期96节点负荷预测'!H198</f>
        <v>#VALUE!</v>
      </c>
      <c r="D88" s="33" t="e">
        <f>'3天假期96节点负荷预测'!I198</f>
        <v>#VALUE!</v>
      </c>
      <c r="F88" t="e">
        <f t="shared" si="6"/>
        <v>#VALUE!</v>
      </c>
      <c r="G88" t="e">
        <f t="shared" si="7"/>
        <v>#VALUE!</v>
      </c>
      <c r="H88" t="e">
        <f t="shared" si="8"/>
        <v>#VALUE!</v>
      </c>
      <c r="I88" t="e">
        <f t="shared" si="9"/>
        <v>#VALUE!</v>
      </c>
      <c r="J88" t="e">
        <f t="shared" si="10"/>
        <v>#VALUE!</v>
      </c>
      <c r="K88" t="e">
        <f t="shared" si="11"/>
        <v>#VALUE!</v>
      </c>
    </row>
    <row r="89" spans="1:11">
      <c r="A89" s="25">
        <v>0.84375</v>
      </c>
      <c r="B89" s="33" t="e">
        <f>'3天假期96节点负荷预测'!G199</f>
        <v>#VALUE!</v>
      </c>
      <c r="C89" s="33" t="e">
        <f>'3天假期96节点负荷预测'!H199</f>
        <v>#VALUE!</v>
      </c>
      <c r="D89" s="33" t="e">
        <f>'3天假期96节点负荷预测'!I199</f>
        <v>#VALUE!</v>
      </c>
      <c r="F89" t="e">
        <f t="shared" si="6"/>
        <v>#VALUE!</v>
      </c>
      <c r="G89" t="e">
        <f t="shared" si="7"/>
        <v>#VALUE!</v>
      </c>
      <c r="H89" t="e">
        <f t="shared" si="8"/>
        <v>#VALUE!</v>
      </c>
      <c r="I89" t="e">
        <f t="shared" si="9"/>
        <v>#VALUE!</v>
      </c>
      <c r="J89" t="e">
        <f t="shared" si="10"/>
        <v>#VALUE!</v>
      </c>
      <c r="K89" t="e">
        <f t="shared" si="11"/>
        <v>#VALUE!</v>
      </c>
    </row>
    <row r="90" spans="1:11">
      <c r="A90" s="25">
        <v>0.85416666666666663</v>
      </c>
      <c r="B90" s="33" t="e">
        <f>'3天假期96节点负荷预测'!G200</f>
        <v>#VALUE!</v>
      </c>
      <c r="C90" s="33" t="e">
        <f>'3天假期96节点负荷预测'!H200</f>
        <v>#VALUE!</v>
      </c>
      <c r="D90" s="33" t="e">
        <f>'3天假期96节点负荷预测'!I200</f>
        <v>#VALUE!</v>
      </c>
      <c r="F90" t="e">
        <f t="shared" si="6"/>
        <v>#VALUE!</v>
      </c>
      <c r="G90" t="e">
        <f t="shared" si="7"/>
        <v>#VALUE!</v>
      </c>
      <c r="H90" t="e">
        <f t="shared" si="8"/>
        <v>#VALUE!</v>
      </c>
      <c r="I90" t="e">
        <f t="shared" si="9"/>
        <v>#VALUE!</v>
      </c>
      <c r="J90" t="e">
        <f t="shared" si="10"/>
        <v>#VALUE!</v>
      </c>
      <c r="K90" t="e">
        <f t="shared" si="11"/>
        <v>#VALUE!</v>
      </c>
    </row>
    <row r="91" spans="1:11">
      <c r="A91" s="25">
        <v>0.86458333333333337</v>
      </c>
      <c r="B91" s="33" t="e">
        <f>'3天假期96节点负荷预测'!G201</f>
        <v>#VALUE!</v>
      </c>
      <c r="C91" s="33" t="e">
        <f>'3天假期96节点负荷预测'!H201</f>
        <v>#VALUE!</v>
      </c>
      <c r="D91" s="33" t="e">
        <f>'3天假期96节点负荷预测'!I201</f>
        <v>#VALUE!</v>
      </c>
      <c r="F91" t="e">
        <f t="shared" si="6"/>
        <v>#VALUE!</v>
      </c>
      <c r="G91" t="e">
        <f t="shared" si="7"/>
        <v>#VALUE!</v>
      </c>
      <c r="H91" t="e">
        <f t="shared" si="8"/>
        <v>#VALUE!</v>
      </c>
      <c r="I91" t="e">
        <f t="shared" si="9"/>
        <v>#VALUE!</v>
      </c>
      <c r="J91" t="e">
        <f t="shared" si="10"/>
        <v>#VALUE!</v>
      </c>
      <c r="K91" t="e">
        <f t="shared" si="11"/>
        <v>#VALUE!</v>
      </c>
    </row>
    <row r="92" spans="1:11">
      <c r="A92" s="25">
        <v>0.875</v>
      </c>
      <c r="B92" s="33" t="e">
        <f>'3天假期96节点负荷预测'!G202</f>
        <v>#VALUE!</v>
      </c>
      <c r="C92" s="33" t="e">
        <f>'3天假期96节点负荷预测'!H202</f>
        <v>#VALUE!</v>
      </c>
      <c r="D92" s="33" t="e">
        <f>'3天假期96节点负荷预测'!I202</f>
        <v>#VALUE!</v>
      </c>
      <c r="F92" t="e">
        <f t="shared" si="6"/>
        <v>#VALUE!</v>
      </c>
      <c r="G92" t="e">
        <f t="shared" si="7"/>
        <v>#VALUE!</v>
      </c>
      <c r="H92" t="e">
        <f t="shared" si="8"/>
        <v>#VALUE!</v>
      </c>
      <c r="I92" t="e">
        <f t="shared" si="9"/>
        <v>#VALUE!</v>
      </c>
      <c r="J92" t="e">
        <f t="shared" si="10"/>
        <v>#VALUE!</v>
      </c>
      <c r="K92" t="e">
        <f t="shared" si="11"/>
        <v>#VALUE!</v>
      </c>
    </row>
    <row r="93" spans="1:11">
      <c r="A93" s="25">
        <v>0.88541666666666663</v>
      </c>
      <c r="B93" s="33" t="e">
        <f>'3天假期96节点负荷预测'!G203</f>
        <v>#VALUE!</v>
      </c>
      <c r="C93" s="33" t="e">
        <f>'3天假期96节点负荷预测'!H203</f>
        <v>#VALUE!</v>
      </c>
      <c r="D93" s="33" t="e">
        <f>'3天假期96节点负荷预测'!I203</f>
        <v>#VALUE!</v>
      </c>
      <c r="F93" t="e">
        <f t="shared" si="6"/>
        <v>#VALUE!</v>
      </c>
      <c r="G93" t="e">
        <f t="shared" si="7"/>
        <v>#VALUE!</v>
      </c>
      <c r="H93" t="e">
        <f t="shared" si="8"/>
        <v>#VALUE!</v>
      </c>
      <c r="I93" t="e">
        <f t="shared" si="9"/>
        <v>#VALUE!</v>
      </c>
      <c r="J93" t="e">
        <f t="shared" si="10"/>
        <v>#VALUE!</v>
      </c>
      <c r="K93" t="e">
        <f t="shared" si="11"/>
        <v>#VALUE!</v>
      </c>
    </row>
    <row r="94" spans="1:11">
      <c r="A94" s="25">
        <v>0.89583333333333337</v>
      </c>
      <c r="B94" s="33" t="e">
        <f>'3天假期96节点负荷预测'!G204</f>
        <v>#VALUE!</v>
      </c>
      <c r="C94" s="33" t="e">
        <f>'3天假期96节点负荷预测'!H204</f>
        <v>#VALUE!</v>
      </c>
      <c r="D94" s="33" t="e">
        <f>'3天假期96节点负荷预测'!I204</f>
        <v>#VALUE!</v>
      </c>
      <c r="F94" t="e">
        <f t="shared" si="6"/>
        <v>#VALUE!</v>
      </c>
      <c r="G94" t="e">
        <f t="shared" si="7"/>
        <v>#VALUE!</v>
      </c>
      <c r="H94" t="e">
        <f t="shared" si="8"/>
        <v>#VALUE!</v>
      </c>
      <c r="I94" t="e">
        <f t="shared" si="9"/>
        <v>#VALUE!</v>
      </c>
      <c r="J94" t="e">
        <f t="shared" si="10"/>
        <v>#VALUE!</v>
      </c>
      <c r="K94" t="e">
        <f t="shared" si="11"/>
        <v>#VALUE!</v>
      </c>
    </row>
    <row r="95" spans="1:11">
      <c r="A95" s="25">
        <v>0.90625</v>
      </c>
      <c r="B95" s="33" t="e">
        <f>'3天假期96节点负荷预测'!G205</f>
        <v>#VALUE!</v>
      </c>
      <c r="C95" s="33" t="e">
        <f>'3天假期96节点负荷预测'!H205</f>
        <v>#VALUE!</v>
      </c>
      <c r="D95" s="33" t="e">
        <f>'3天假期96节点负荷预测'!I205</f>
        <v>#VALUE!</v>
      </c>
      <c r="F95" t="e">
        <f t="shared" si="6"/>
        <v>#VALUE!</v>
      </c>
      <c r="G95" t="e">
        <f t="shared" si="7"/>
        <v>#VALUE!</v>
      </c>
      <c r="H95" t="e">
        <f t="shared" si="8"/>
        <v>#VALUE!</v>
      </c>
      <c r="I95" t="e">
        <f t="shared" si="9"/>
        <v>#VALUE!</v>
      </c>
      <c r="J95" t="e">
        <f t="shared" si="10"/>
        <v>#VALUE!</v>
      </c>
      <c r="K95" t="e">
        <f t="shared" si="11"/>
        <v>#VALUE!</v>
      </c>
    </row>
    <row r="96" spans="1:11">
      <c r="A96" s="25">
        <v>0.91666666666666663</v>
      </c>
      <c r="B96" s="33" t="e">
        <f>'3天假期96节点负荷预测'!G206</f>
        <v>#VALUE!</v>
      </c>
      <c r="C96" s="33" t="e">
        <f>'3天假期96节点负荷预测'!H206</f>
        <v>#VALUE!</v>
      </c>
      <c r="D96" s="33" t="e">
        <f>'3天假期96节点负荷预测'!I206</f>
        <v>#VALUE!</v>
      </c>
      <c r="F96" t="e">
        <f t="shared" si="6"/>
        <v>#VALUE!</v>
      </c>
      <c r="G96" t="e">
        <f t="shared" si="7"/>
        <v>#VALUE!</v>
      </c>
      <c r="H96" t="e">
        <f t="shared" si="8"/>
        <v>#VALUE!</v>
      </c>
      <c r="I96" t="e">
        <f t="shared" si="9"/>
        <v>#VALUE!</v>
      </c>
      <c r="J96" t="e">
        <f t="shared" si="10"/>
        <v>#VALUE!</v>
      </c>
      <c r="K96" t="e">
        <f t="shared" si="11"/>
        <v>#VALUE!</v>
      </c>
    </row>
    <row r="97" spans="1:11">
      <c r="A97" s="25">
        <v>0.92708333333333337</v>
      </c>
      <c r="B97" s="33" t="e">
        <f>'3天假期96节点负荷预测'!G207</f>
        <v>#VALUE!</v>
      </c>
      <c r="C97" s="33" t="e">
        <f>'3天假期96节点负荷预测'!H207</f>
        <v>#VALUE!</v>
      </c>
      <c r="D97" s="33" t="e">
        <f>'3天假期96节点负荷预测'!I207</f>
        <v>#VALUE!</v>
      </c>
      <c r="F97" t="e">
        <f t="shared" si="6"/>
        <v>#VALUE!</v>
      </c>
      <c r="G97" t="e">
        <f t="shared" si="7"/>
        <v>#VALUE!</v>
      </c>
      <c r="H97" t="e">
        <f t="shared" si="8"/>
        <v>#VALUE!</v>
      </c>
      <c r="I97" t="e">
        <f t="shared" si="9"/>
        <v>#VALUE!</v>
      </c>
      <c r="J97" t="e">
        <f t="shared" si="10"/>
        <v>#VALUE!</v>
      </c>
      <c r="K97" t="e">
        <f t="shared" si="11"/>
        <v>#VALUE!</v>
      </c>
    </row>
    <row r="98" spans="1:11">
      <c r="A98" s="25">
        <v>0.9375</v>
      </c>
      <c r="B98" s="33" t="e">
        <f>'3天假期96节点负荷预测'!G208</f>
        <v>#VALUE!</v>
      </c>
      <c r="C98" s="33" t="e">
        <f>'3天假期96节点负荷预测'!H208</f>
        <v>#VALUE!</v>
      </c>
      <c r="D98" s="33" t="e">
        <f>'3天假期96节点负荷预测'!I208</f>
        <v>#VALUE!</v>
      </c>
      <c r="F98" t="e">
        <f t="shared" si="6"/>
        <v>#VALUE!</v>
      </c>
      <c r="G98" t="e">
        <f t="shared" si="7"/>
        <v>#VALUE!</v>
      </c>
      <c r="H98" t="e">
        <f t="shared" si="8"/>
        <v>#VALUE!</v>
      </c>
      <c r="I98" t="e">
        <f t="shared" si="9"/>
        <v>#VALUE!</v>
      </c>
      <c r="J98" t="e">
        <f t="shared" si="10"/>
        <v>#VALUE!</v>
      </c>
      <c r="K98" t="e">
        <f t="shared" si="11"/>
        <v>#VALUE!</v>
      </c>
    </row>
    <row r="99" spans="1:11">
      <c r="A99" s="25">
        <v>0.94791666666666663</v>
      </c>
      <c r="B99" s="33" t="e">
        <f>'3天假期96节点负荷预测'!G209</f>
        <v>#VALUE!</v>
      </c>
      <c r="C99" s="33" t="e">
        <f>'3天假期96节点负荷预测'!H209</f>
        <v>#VALUE!</v>
      </c>
      <c r="D99" s="33" t="e">
        <f>'3天假期96节点负荷预测'!I209</f>
        <v>#VALUE!</v>
      </c>
      <c r="F99" t="e">
        <f t="shared" si="6"/>
        <v>#VALUE!</v>
      </c>
      <c r="G99" t="e">
        <f t="shared" si="7"/>
        <v>#VALUE!</v>
      </c>
      <c r="H99" t="e">
        <f t="shared" si="8"/>
        <v>#VALUE!</v>
      </c>
      <c r="I99" t="e">
        <f t="shared" si="9"/>
        <v>#VALUE!</v>
      </c>
      <c r="J99" t="e">
        <f t="shared" si="10"/>
        <v>#VALUE!</v>
      </c>
      <c r="K99" t="e">
        <f t="shared" si="11"/>
        <v>#VALUE!</v>
      </c>
    </row>
    <row r="100" spans="1:11">
      <c r="A100" s="25">
        <v>0.95833333333333337</v>
      </c>
      <c r="B100" s="33" t="e">
        <f>'3天假期96节点负荷预测'!G210</f>
        <v>#VALUE!</v>
      </c>
      <c r="C100" s="33" t="e">
        <f>'3天假期96节点负荷预测'!H210</f>
        <v>#VALUE!</v>
      </c>
      <c r="D100" s="33" t="e">
        <f>'3天假期96节点负荷预测'!I210</f>
        <v>#VALUE!</v>
      </c>
      <c r="F100" t="e">
        <f t="shared" si="6"/>
        <v>#VALUE!</v>
      </c>
      <c r="G100" t="e">
        <f t="shared" si="7"/>
        <v>#VALUE!</v>
      </c>
      <c r="H100" t="e">
        <f t="shared" si="8"/>
        <v>#VALUE!</v>
      </c>
      <c r="I100" t="e">
        <f t="shared" si="9"/>
        <v>#VALUE!</v>
      </c>
      <c r="J100" t="e">
        <f t="shared" si="10"/>
        <v>#VALUE!</v>
      </c>
      <c r="K100" t="e">
        <f t="shared" si="11"/>
        <v>#VALUE!</v>
      </c>
    </row>
    <row r="101" spans="1:11">
      <c r="A101" s="25">
        <v>0.96875</v>
      </c>
      <c r="B101" s="33" t="e">
        <f>'3天假期96节点负荷预测'!G211</f>
        <v>#VALUE!</v>
      </c>
      <c r="C101" s="33" t="e">
        <f>'3天假期96节点负荷预测'!H211</f>
        <v>#VALUE!</v>
      </c>
      <c r="D101" s="33" t="e">
        <f>'3天假期96节点负荷预测'!I211</f>
        <v>#VALUE!</v>
      </c>
      <c r="F101" t="e">
        <f t="shared" si="6"/>
        <v>#VALUE!</v>
      </c>
      <c r="G101" t="e">
        <f t="shared" si="7"/>
        <v>#VALUE!</v>
      </c>
      <c r="H101" t="e">
        <f t="shared" si="8"/>
        <v>#VALUE!</v>
      </c>
      <c r="I101" t="e">
        <f t="shared" si="9"/>
        <v>#VALUE!</v>
      </c>
      <c r="J101" t="e">
        <f t="shared" si="10"/>
        <v>#VALUE!</v>
      </c>
      <c r="K101" t="e">
        <f t="shared" si="11"/>
        <v>#VALUE!</v>
      </c>
    </row>
    <row r="102" spans="1:11">
      <c r="A102" s="25">
        <v>0.97916666666666663</v>
      </c>
      <c r="B102" s="33" t="e">
        <f>'3天假期96节点负荷预测'!G212</f>
        <v>#VALUE!</v>
      </c>
      <c r="C102" s="33" t="e">
        <f>'3天假期96节点负荷预测'!H212</f>
        <v>#VALUE!</v>
      </c>
      <c r="D102" s="33" t="e">
        <f>'3天假期96节点负荷预测'!I212</f>
        <v>#VALUE!</v>
      </c>
      <c r="F102" t="e">
        <f t="shared" si="6"/>
        <v>#VALUE!</v>
      </c>
      <c r="G102" t="e">
        <f t="shared" si="7"/>
        <v>#VALUE!</v>
      </c>
      <c r="H102" t="e">
        <f t="shared" si="8"/>
        <v>#VALUE!</v>
      </c>
      <c r="I102" t="e">
        <f t="shared" si="9"/>
        <v>#VALUE!</v>
      </c>
      <c r="J102" t="e">
        <f t="shared" si="10"/>
        <v>#VALUE!</v>
      </c>
      <c r="K102" t="e">
        <f t="shared" si="11"/>
        <v>#VALUE!</v>
      </c>
    </row>
    <row r="103" spans="1:11">
      <c r="A103" s="25">
        <v>0.98958333333333337</v>
      </c>
      <c r="B103" s="33" t="e">
        <f>'3天假期96节点负荷预测'!G213</f>
        <v>#VALUE!</v>
      </c>
      <c r="C103" s="33" t="e">
        <f>'3天假期96节点负荷预测'!H213</f>
        <v>#VALUE!</v>
      </c>
      <c r="D103" s="33" t="e">
        <f>'3天假期96节点负荷预测'!I213</f>
        <v>#VALUE!</v>
      </c>
      <c r="F103" t="e">
        <f t="shared" si="6"/>
        <v>#VALUE!</v>
      </c>
      <c r="G103" t="e">
        <f t="shared" si="7"/>
        <v>#VALUE!</v>
      </c>
      <c r="H103" t="e">
        <f t="shared" si="8"/>
        <v>#VALUE!</v>
      </c>
      <c r="I103" t="e">
        <f t="shared" si="9"/>
        <v>#VALUE!</v>
      </c>
      <c r="J103" t="e">
        <f t="shared" si="10"/>
        <v>#VALUE!</v>
      </c>
      <c r="K103" t="e">
        <f t="shared" si="11"/>
        <v>#VALUE!</v>
      </c>
    </row>
    <row r="104" spans="1:11">
      <c r="A104" s="42"/>
    </row>
    <row r="105" spans="1:11">
      <c r="A105" t="s">
        <v>855</v>
      </c>
      <c r="B105" s="33" t="e">
        <f>MAX(B8:B103)</f>
        <v>#VALUE!</v>
      </c>
      <c r="C105" s="33" t="e">
        <f>MAX(C8:C103)</f>
        <v>#VALUE!</v>
      </c>
      <c r="D105" s="33" t="e">
        <f t="shared" ref="D105" si="12">MAX(D8:D103)</f>
        <v>#VALUE!</v>
      </c>
    </row>
    <row r="106" spans="1:11">
      <c r="A106" t="s">
        <v>856</v>
      </c>
      <c r="B106" s="33" t="e">
        <f>AVERAGE(B8:B103)</f>
        <v>#VALUE!</v>
      </c>
      <c r="C106" s="33" t="e">
        <f>AVERAGE(C8:C103)</f>
        <v>#VALUE!</v>
      </c>
      <c r="D106" s="33" t="e">
        <f t="shared" ref="D106" si="13">AVERAGE(D8:D103)</f>
        <v>#VALUE!</v>
      </c>
    </row>
    <row r="107" spans="1:11">
      <c r="A107" t="s">
        <v>857</v>
      </c>
      <c r="B107" s="33" t="e">
        <f>MIN(B8:B103)</f>
        <v>#VALUE!</v>
      </c>
      <c r="C107" s="33" t="e">
        <f>MIN(C8:C103)</f>
        <v>#VALUE!</v>
      </c>
      <c r="D107" s="33" t="e">
        <f t="shared" ref="D107" si="14">MIN(D8:D103)</f>
        <v>#VALUE!</v>
      </c>
    </row>
  </sheetData>
  <phoneticPr fontId="6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H39" sqref="H39"/>
    </sheetView>
  </sheetViews>
  <sheetFormatPr defaultRowHeight="13.5"/>
  <cols>
    <col min="1" max="1" width="22.875" customWidth="1"/>
    <col min="2" max="2" width="15.375" customWidth="1"/>
    <col min="3" max="3" width="14.75" customWidth="1"/>
    <col min="4" max="4" width="13.25" customWidth="1"/>
  </cols>
  <sheetData>
    <row r="1" spans="1:4">
      <c r="B1" s="11" t="str">
        <f>'3天假期96节点负荷预测'!B1</f>
        <v>[w_date,0]</v>
      </c>
      <c r="C1" s="11" t="str">
        <f>'3天假期96节点负荷预测'!C1</f>
        <v>[w_date,1]</v>
      </c>
      <c r="D1" s="11" t="str">
        <f>'3天假期96节点负荷预测'!D1</f>
        <v>[w_date,2]</v>
      </c>
    </row>
    <row r="2" spans="1:4" ht="14.25">
      <c r="A2" s="3" t="s">
        <v>1</v>
      </c>
    </row>
    <row r="3" spans="1:4">
      <c r="A3" s="4" t="s">
        <v>2</v>
      </c>
      <c r="B3" s="4">
        <f>MAX(B8:B103)</f>
        <v>0</v>
      </c>
      <c r="C3" s="4">
        <f>MAX(C8:C103)</f>
        <v>0</v>
      </c>
      <c r="D3" s="4">
        <f t="shared" ref="D3" si="0">MAX(D8:D103)</f>
        <v>0</v>
      </c>
    </row>
    <row r="4" spans="1:4">
      <c r="A4" s="4" t="s">
        <v>3</v>
      </c>
      <c r="B4" s="4" t="e">
        <f>AVERAGE(B8:B103)</f>
        <v>#DIV/0!</v>
      </c>
      <c r="C4" s="4" t="e">
        <f t="shared" ref="C4:D4" si="1">AVERAGE(C8:C103)</f>
        <v>#DIV/0!</v>
      </c>
      <c r="D4" s="4" t="e">
        <f t="shared" si="1"/>
        <v>#DIV/0!</v>
      </c>
    </row>
    <row r="5" spans="1:4">
      <c r="A5" s="4" t="s">
        <v>4</v>
      </c>
      <c r="B5" s="4">
        <f>MIN(B8:B103)</f>
        <v>0</v>
      </c>
      <c r="C5" s="4">
        <f t="shared" ref="C5:D5" si="2">MIN(C8:C103)</f>
        <v>0</v>
      </c>
      <c r="D5" s="4">
        <f t="shared" si="2"/>
        <v>0</v>
      </c>
    </row>
    <row r="6" spans="1:4">
      <c r="A6" s="4" t="s">
        <v>5</v>
      </c>
      <c r="B6" s="30" t="e">
        <f>1-SQRT(SUM(B106:B200)/96)</f>
        <v>#VALUE!</v>
      </c>
      <c r="C6" s="30" t="e">
        <f>1-SQRT(SUM(C106:C200)/96)</f>
        <v>#VALUE!</v>
      </c>
      <c r="D6" s="30" t="e">
        <f t="shared" ref="D6" si="3">1-SQRT(SUM(D106:D200)/96)</f>
        <v>#VALUE!</v>
      </c>
    </row>
    <row r="7" spans="1:4">
      <c r="A7" t="s">
        <v>854</v>
      </c>
    </row>
    <row r="8" spans="1:4">
      <c r="A8" s="5">
        <v>0</v>
      </c>
      <c r="B8" s="6" t="s">
        <v>1088</v>
      </c>
      <c r="C8" s="6" t="s">
        <v>1089</v>
      </c>
      <c r="D8" s="6" t="s">
        <v>1167</v>
      </c>
    </row>
    <row r="9" spans="1:4">
      <c r="A9" s="5">
        <v>1.0416666666666666E-2</v>
      </c>
      <c r="B9" s="6" t="s">
        <v>6</v>
      </c>
      <c r="C9" s="6" t="s">
        <v>7</v>
      </c>
      <c r="D9" s="6" t="s">
        <v>1090</v>
      </c>
    </row>
    <row r="10" spans="1:4">
      <c r="A10" s="5">
        <v>2.0833333333333332E-2</v>
      </c>
      <c r="B10" s="6" t="s">
        <v>8</v>
      </c>
      <c r="C10" s="6" t="s">
        <v>9</v>
      </c>
      <c r="D10" s="6" t="s">
        <v>1091</v>
      </c>
    </row>
    <row r="11" spans="1:4">
      <c r="A11" s="5">
        <v>3.125E-2</v>
      </c>
      <c r="B11" s="6" t="s">
        <v>10</v>
      </c>
      <c r="C11" s="6" t="s">
        <v>11</v>
      </c>
      <c r="D11" s="6" t="s">
        <v>1092</v>
      </c>
    </row>
    <row r="12" spans="1:4">
      <c r="A12" s="5">
        <v>4.1666666666666664E-2</v>
      </c>
      <c r="B12" s="6" t="s">
        <v>12</v>
      </c>
      <c r="C12" s="6" t="s">
        <v>13</v>
      </c>
      <c r="D12" s="6" t="s">
        <v>1093</v>
      </c>
    </row>
    <row r="13" spans="1:4">
      <c r="A13" s="5">
        <v>5.2083333333333336E-2</v>
      </c>
      <c r="B13" s="6" t="s">
        <v>14</v>
      </c>
      <c r="C13" s="6" t="s">
        <v>15</v>
      </c>
      <c r="D13" s="6" t="s">
        <v>1094</v>
      </c>
    </row>
    <row r="14" spans="1:4">
      <c r="A14" s="5">
        <v>6.25E-2</v>
      </c>
      <c r="B14" s="6" t="s">
        <v>16</v>
      </c>
      <c r="C14" s="6" t="s">
        <v>17</v>
      </c>
      <c r="D14" s="6" t="s">
        <v>1095</v>
      </c>
    </row>
    <row r="15" spans="1:4">
      <c r="A15" s="5">
        <v>7.2916666666666671E-2</v>
      </c>
      <c r="B15" s="6" t="s">
        <v>18</v>
      </c>
      <c r="C15" s="6" t="s">
        <v>19</v>
      </c>
      <c r="D15" s="6" t="s">
        <v>1096</v>
      </c>
    </row>
    <row r="16" spans="1:4">
      <c r="A16" s="5">
        <v>8.3333333333333329E-2</v>
      </c>
      <c r="B16" s="6" t="s">
        <v>20</v>
      </c>
      <c r="C16" s="6" t="s">
        <v>21</v>
      </c>
      <c r="D16" s="6" t="s">
        <v>1097</v>
      </c>
    </row>
    <row r="17" spans="1:4">
      <c r="A17" s="5">
        <v>9.375E-2</v>
      </c>
      <c r="B17" s="6" t="s">
        <v>22</v>
      </c>
      <c r="C17" s="6" t="s">
        <v>23</v>
      </c>
      <c r="D17" s="6" t="s">
        <v>1168</v>
      </c>
    </row>
    <row r="18" spans="1:4">
      <c r="A18" s="5">
        <v>0.10416666666666667</v>
      </c>
      <c r="B18" s="6" t="s">
        <v>24</v>
      </c>
      <c r="C18" s="6" t="s">
        <v>25</v>
      </c>
      <c r="D18" s="6" t="s">
        <v>1170</v>
      </c>
    </row>
    <row r="19" spans="1:4">
      <c r="A19" s="5">
        <v>0.11458333333333333</v>
      </c>
      <c r="B19" s="6" t="s">
        <v>26</v>
      </c>
      <c r="C19" s="6" t="s">
        <v>27</v>
      </c>
      <c r="D19" s="6" t="s">
        <v>1169</v>
      </c>
    </row>
    <row r="20" spans="1:4">
      <c r="A20" s="5">
        <v>0.125</v>
      </c>
      <c r="B20" s="6" t="s">
        <v>28</v>
      </c>
      <c r="C20" s="6" t="s">
        <v>29</v>
      </c>
      <c r="D20" s="6" t="s">
        <v>1171</v>
      </c>
    </row>
    <row r="21" spans="1:4">
      <c r="A21" s="5">
        <v>0.13541666666666666</v>
      </c>
      <c r="B21" s="6" t="s">
        <v>30</v>
      </c>
      <c r="C21" s="6" t="s">
        <v>31</v>
      </c>
      <c r="D21" s="6" t="s">
        <v>1172</v>
      </c>
    </row>
    <row r="22" spans="1:4">
      <c r="A22" s="5">
        <v>0.14583333333333334</v>
      </c>
      <c r="B22" s="6" t="s">
        <v>32</v>
      </c>
      <c r="C22" s="6" t="s">
        <v>33</v>
      </c>
      <c r="D22" s="6" t="s">
        <v>1173</v>
      </c>
    </row>
    <row r="23" spans="1:4">
      <c r="A23" s="5">
        <v>0.15625</v>
      </c>
      <c r="B23" s="6" t="s">
        <v>34</v>
      </c>
      <c r="C23" s="6" t="s">
        <v>35</v>
      </c>
      <c r="D23" s="6" t="s">
        <v>1174</v>
      </c>
    </row>
    <row r="24" spans="1:4">
      <c r="A24" s="5">
        <v>0.16666666666666666</v>
      </c>
      <c r="B24" s="6" t="s">
        <v>36</v>
      </c>
      <c r="C24" s="6" t="s">
        <v>37</v>
      </c>
      <c r="D24" s="6" t="s">
        <v>1175</v>
      </c>
    </row>
    <row r="25" spans="1:4">
      <c r="A25" s="5">
        <v>0.17708333333333334</v>
      </c>
      <c r="B25" s="6" t="s">
        <v>38</v>
      </c>
      <c r="C25" s="6" t="s">
        <v>39</v>
      </c>
      <c r="D25" s="6" t="s">
        <v>1176</v>
      </c>
    </row>
    <row r="26" spans="1:4">
      <c r="A26" s="5">
        <v>0.1875</v>
      </c>
      <c r="B26" s="6" t="s">
        <v>40</v>
      </c>
      <c r="C26" s="6" t="s">
        <v>41</v>
      </c>
      <c r="D26" s="6" t="s">
        <v>1177</v>
      </c>
    </row>
    <row r="27" spans="1:4">
      <c r="A27" s="5">
        <v>0.19791666666666666</v>
      </c>
      <c r="B27" s="6" t="s">
        <v>42</v>
      </c>
      <c r="C27" s="6" t="s">
        <v>43</v>
      </c>
      <c r="D27" s="6" t="s">
        <v>1098</v>
      </c>
    </row>
    <row r="28" spans="1:4">
      <c r="A28" s="5">
        <v>0.20833333333333334</v>
      </c>
      <c r="B28" s="6" t="s">
        <v>44</v>
      </c>
      <c r="C28" s="6" t="s">
        <v>45</v>
      </c>
      <c r="D28" s="6" t="s">
        <v>1178</v>
      </c>
    </row>
    <row r="29" spans="1:4">
      <c r="A29" s="5">
        <v>0.21875</v>
      </c>
      <c r="B29" s="6" t="s">
        <v>46</v>
      </c>
      <c r="C29" s="6" t="s">
        <v>47</v>
      </c>
      <c r="D29" s="6" t="s">
        <v>1099</v>
      </c>
    </row>
    <row r="30" spans="1:4">
      <c r="A30" s="5">
        <v>0.22916666666666666</v>
      </c>
      <c r="B30" s="6" t="s">
        <v>48</v>
      </c>
      <c r="C30" s="6" t="s">
        <v>49</v>
      </c>
      <c r="D30" s="6" t="s">
        <v>1100</v>
      </c>
    </row>
    <row r="31" spans="1:4">
      <c r="A31" s="5">
        <v>0.23958333333333334</v>
      </c>
      <c r="B31" s="6" t="s">
        <v>50</v>
      </c>
      <c r="C31" s="6" t="s">
        <v>51</v>
      </c>
      <c r="D31" s="6" t="s">
        <v>1101</v>
      </c>
    </row>
    <row r="32" spans="1:4">
      <c r="A32" s="5">
        <v>0.25</v>
      </c>
      <c r="B32" s="6" t="s">
        <v>52</v>
      </c>
      <c r="C32" s="6" t="s">
        <v>53</v>
      </c>
      <c r="D32" s="6" t="s">
        <v>1102</v>
      </c>
    </row>
    <row r="33" spans="1:4">
      <c r="A33" s="5">
        <v>0.26041666666666669</v>
      </c>
      <c r="B33" s="6" t="s">
        <v>54</v>
      </c>
      <c r="C33" s="6" t="s">
        <v>55</v>
      </c>
      <c r="D33" s="6" t="s">
        <v>1103</v>
      </c>
    </row>
    <row r="34" spans="1:4">
      <c r="A34" s="5">
        <v>0.27083333333333331</v>
      </c>
      <c r="B34" s="6" t="s">
        <v>56</v>
      </c>
      <c r="C34" s="6" t="s">
        <v>57</v>
      </c>
      <c r="D34" s="6" t="s">
        <v>1104</v>
      </c>
    </row>
    <row r="35" spans="1:4">
      <c r="A35" s="5">
        <v>0.28125</v>
      </c>
      <c r="B35" s="6" t="s">
        <v>58</v>
      </c>
      <c r="C35" s="6" t="s">
        <v>59</v>
      </c>
      <c r="D35" s="6" t="s">
        <v>1105</v>
      </c>
    </row>
    <row r="36" spans="1:4">
      <c r="A36" s="5">
        <v>0.29166666666666669</v>
      </c>
      <c r="B36" s="6" t="s">
        <v>60</v>
      </c>
      <c r="C36" s="6" t="s">
        <v>61</v>
      </c>
      <c r="D36" s="6" t="s">
        <v>1106</v>
      </c>
    </row>
    <row r="37" spans="1:4">
      <c r="A37" s="5">
        <v>0.30208333333333331</v>
      </c>
      <c r="B37" s="6" t="s">
        <v>62</v>
      </c>
      <c r="C37" s="6" t="s">
        <v>63</v>
      </c>
      <c r="D37" s="6" t="s">
        <v>1107</v>
      </c>
    </row>
    <row r="38" spans="1:4">
      <c r="A38" s="5">
        <v>0.3125</v>
      </c>
      <c r="B38" s="6" t="s">
        <v>64</v>
      </c>
      <c r="C38" s="6" t="s">
        <v>65</v>
      </c>
      <c r="D38" s="6" t="s">
        <v>1179</v>
      </c>
    </row>
    <row r="39" spans="1:4">
      <c r="A39" s="5">
        <v>0.32291666666666669</v>
      </c>
      <c r="B39" s="6" t="s">
        <v>66</v>
      </c>
      <c r="C39" s="6" t="s">
        <v>67</v>
      </c>
      <c r="D39" s="6" t="s">
        <v>1108</v>
      </c>
    </row>
    <row r="40" spans="1:4">
      <c r="A40" s="5">
        <v>0.33333333333333331</v>
      </c>
      <c r="B40" s="6" t="s">
        <v>68</v>
      </c>
      <c r="C40" s="6" t="s">
        <v>69</v>
      </c>
      <c r="D40" s="6" t="s">
        <v>1109</v>
      </c>
    </row>
    <row r="41" spans="1:4">
      <c r="A41" s="5">
        <v>0.34375</v>
      </c>
      <c r="B41" s="6" t="s">
        <v>70</v>
      </c>
      <c r="C41" s="6" t="s">
        <v>71</v>
      </c>
      <c r="D41" s="6" t="s">
        <v>1110</v>
      </c>
    </row>
    <row r="42" spans="1:4">
      <c r="A42" s="5">
        <v>0.35416666666666669</v>
      </c>
      <c r="B42" s="6" t="s">
        <v>72</v>
      </c>
      <c r="C42" s="6" t="s">
        <v>73</v>
      </c>
      <c r="D42" s="6" t="s">
        <v>1111</v>
      </c>
    </row>
    <row r="43" spans="1:4">
      <c r="A43" s="5">
        <v>0.36458333333333331</v>
      </c>
      <c r="B43" s="6" t="s">
        <v>74</v>
      </c>
      <c r="C43" s="6" t="s">
        <v>75</v>
      </c>
      <c r="D43" s="6" t="s">
        <v>1112</v>
      </c>
    </row>
    <row r="44" spans="1:4">
      <c r="A44" s="5">
        <v>0.375</v>
      </c>
      <c r="B44" s="6" t="s">
        <v>76</v>
      </c>
      <c r="C44" s="6" t="s">
        <v>77</v>
      </c>
      <c r="D44" s="6" t="s">
        <v>1113</v>
      </c>
    </row>
    <row r="45" spans="1:4">
      <c r="A45" s="5">
        <v>0.38541666666666669</v>
      </c>
      <c r="B45" s="6" t="s">
        <v>78</v>
      </c>
      <c r="C45" s="6" t="s">
        <v>79</v>
      </c>
      <c r="D45" s="6" t="s">
        <v>1114</v>
      </c>
    </row>
    <row r="46" spans="1:4">
      <c r="A46" s="5">
        <v>0.39583333333333331</v>
      </c>
      <c r="B46" s="6" t="s">
        <v>80</v>
      </c>
      <c r="C46" s="6" t="s">
        <v>81</v>
      </c>
      <c r="D46" s="6" t="s">
        <v>1115</v>
      </c>
    </row>
    <row r="47" spans="1:4">
      <c r="A47" s="5">
        <v>0.40625</v>
      </c>
      <c r="B47" s="6" t="s">
        <v>82</v>
      </c>
      <c r="C47" s="6" t="s">
        <v>83</v>
      </c>
      <c r="D47" s="6" t="s">
        <v>1116</v>
      </c>
    </row>
    <row r="48" spans="1:4">
      <c r="A48" s="5">
        <v>0.41666666666666669</v>
      </c>
      <c r="B48" s="6" t="s">
        <v>84</v>
      </c>
      <c r="C48" s="6" t="s">
        <v>85</v>
      </c>
      <c r="D48" s="6" t="s">
        <v>1180</v>
      </c>
    </row>
    <row r="49" spans="1:4">
      <c r="A49" s="5">
        <v>0.42708333333333331</v>
      </c>
      <c r="B49" s="6" t="s">
        <v>86</v>
      </c>
      <c r="C49" s="6" t="s">
        <v>87</v>
      </c>
      <c r="D49" s="6" t="s">
        <v>1117</v>
      </c>
    </row>
    <row r="50" spans="1:4">
      <c r="A50" s="5">
        <v>0.4375</v>
      </c>
      <c r="B50" s="6" t="s">
        <v>88</v>
      </c>
      <c r="C50" s="6" t="s">
        <v>89</v>
      </c>
      <c r="D50" s="6" t="s">
        <v>1118</v>
      </c>
    </row>
    <row r="51" spans="1:4">
      <c r="A51" s="5">
        <v>0.44791666666666669</v>
      </c>
      <c r="B51" s="6" t="s">
        <v>90</v>
      </c>
      <c r="C51" s="6" t="s">
        <v>91</v>
      </c>
      <c r="D51" s="6" t="s">
        <v>1119</v>
      </c>
    </row>
    <row r="52" spans="1:4">
      <c r="A52" s="5">
        <v>0.45833333333333331</v>
      </c>
      <c r="B52" s="6" t="s">
        <v>92</v>
      </c>
      <c r="C52" s="6" t="s">
        <v>93</v>
      </c>
      <c r="D52" s="6" t="s">
        <v>1120</v>
      </c>
    </row>
    <row r="53" spans="1:4">
      <c r="A53" s="5">
        <v>0.46875</v>
      </c>
      <c r="B53" s="6" t="s">
        <v>94</v>
      </c>
      <c r="C53" s="6" t="s">
        <v>95</v>
      </c>
      <c r="D53" s="6" t="s">
        <v>1121</v>
      </c>
    </row>
    <row r="54" spans="1:4">
      <c r="A54" s="5">
        <v>0.47916666666666669</v>
      </c>
      <c r="B54" s="6" t="s">
        <v>96</v>
      </c>
      <c r="C54" s="6" t="s">
        <v>97</v>
      </c>
      <c r="D54" s="6" t="s">
        <v>1122</v>
      </c>
    </row>
    <row r="55" spans="1:4">
      <c r="A55" s="5">
        <v>0.48958333333333331</v>
      </c>
      <c r="B55" s="6" t="s">
        <v>98</v>
      </c>
      <c r="C55" s="6" t="s">
        <v>99</v>
      </c>
      <c r="D55" s="6" t="s">
        <v>1123</v>
      </c>
    </row>
    <row r="56" spans="1:4">
      <c r="A56" s="5">
        <v>0.5</v>
      </c>
      <c r="B56" s="6" t="s">
        <v>100</v>
      </c>
      <c r="C56" s="6" t="s">
        <v>101</v>
      </c>
      <c r="D56" s="6" t="s">
        <v>1124</v>
      </c>
    </row>
    <row r="57" spans="1:4">
      <c r="A57" s="5">
        <v>0.51041666666666663</v>
      </c>
      <c r="B57" s="6" t="s">
        <v>102</v>
      </c>
      <c r="C57" s="6" t="s">
        <v>103</v>
      </c>
      <c r="D57" s="6" t="s">
        <v>1125</v>
      </c>
    </row>
    <row r="58" spans="1:4">
      <c r="A58" s="5">
        <v>0.52083333333333337</v>
      </c>
      <c r="B58" s="6" t="s">
        <v>104</v>
      </c>
      <c r="C58" s="6" t="s">
        <v>105</v>
      </c>
      <c r="D58" s="6" t="s">
        <v>1181</v>
      </c>
    </row>
    <row r="59" spans="1:4">
      <c r="A59" s="5">
        <v>0.53125</v>
      </c>
      <c r="B59" s="6" t="s">
        <v>106</v>
      </c>
      <c r="C59" s="6" t="s">
        <v>107</v>
      </c>
      <c r="D59" s="6" t="s">
        <v>1126</v>
      </c>
    </row>
    <row r="60" spans="1:4">
      <c r="A60" s="5">
        <v>0.54166666666666663</v>
      </c>
      <c r="B60" s="6" t="s">
        <v>108</v>
      </c>
      <c r="C60" s="6" t="s">
        <v>109</v>
      </c>
      <c r="D60" s="6" t="s">
        <v>1127</v>
      </c>
    </row>
    <row r="61" spans="1:4">
      <c r="A61" s="5">
        <v>0.55208333333333337</v>
      </c>
      <c r="B61" s="6" t="s">
        <v>110</v>
      </c>
      <c r="C61" s="6" t="s">
        <v>111</v>
      </c>
      <c r="D61" s="6" t="s">
        <v>1128</v>
      </c>
    </row>
    <row r="62" spans="1:4">
      <c r="A62" s="5">
        <v>0.5625</v>
      </c>
      <c r="B62" s="6" t="s">
        <v>112</v>
      </c>
      <c r="C62" s="6" t="s">
        <v>113</v>
      </c>
      <c r="D62" s="6" t="s">
        <v>1129</v>
      </c>
    </row>
    <row r="63" spans="1:4">
      <c r="A63" s="5">
        <v>0.57291666666666663</v>
      </c>
      <c r="B63" s="6" t="s">
        <v>114</v>
      </c>
      <c r="C63" s="6" t="s">
        <v>115</v>
      </c>
      <c r="D63" s="6" t="s">
        <v>1130</v>
      </c>
    </row>
    <row r="64" spans="1:4">
      <c r="A64" s="5">
        <v>0.58333333333333337</v>
      </c>
      <c r="B64" s="6" t="s">
        <v>116</v>
      </c>
      <c r="C64" s="6" t="s">
        <v>117</v>
      </c>
      <c r="D64" s="6" t="s">
        <v>1131</v>
      </c>
    </row>
    <row r="65" spans="1:4">
      <c r="A65" s="5">
        <v>0.59375</v>
      </c>
      <c r="B65" s="6" t="s">
        <v>118</v>
      </c>
      <c r="C65" s="6" t="s">
        <v>119</v>
      </c>
      <c r="D65" s="6" t="s">
        <v>1132</v>
      </c>
    </row>
    <row r="66" spans="1:4">
      <c r="A66" s="5">
        <v>0.60416666666666663</v>
      </c>
      <c r="B66" s="6" t="s">
        <v>120</v>
      </c>
      <c r="C66" s="6" t="s">
        <v>121</v>
      </c>
      <c r="D66" s="6" t="s">
        <v>1133</v>
      </c>
    </row>
    <row r="67" spans="1:4">
      <c r="A67" s="5">
        <v>0.61458333333333337</v>
      </c>
      <c r="B67" s="6" t="s">
        <v>122</v>
      </c>
      <c r="C67" s="6" t="s">
        <v>123</v>
      </c>
      <c r="D67" s="6" t="s">
        <v>1134</v>
      </c>
    </row>
    <row r="68" spans="1:4">
      <c r="A68" s="5">
        <v>0.625</v>
      </c>
      <c r="B68" s="6" t="s">
        <v>124</v>
      </c>
      <c r="C68" s="6" t="s">
        <v>125</v>
      </c>
      <c r="D68" s="6" t="s">
        <v>1182</v>
      </c>
    </row>
    <row r="69" spans="1:4">
      <c r="A69" s="5">
        <v>0.63541666666666663</v>
      </c>
      <c r="B69" s="6" t="s">
        <v>126</v>
      </c>
      <c r="C69" s="6" t="s">
        <v>127</v>
      </c>
      <c r="D69" s="6" t="s">
        <v>1135</v>
      </c>
    </row>
    <row r="70" spans="1:4">
      <c r="A70" s="5">
        <v>0.64583333333333337</v>
      </c>
      <c r="B70" s="6" t="s">
        <v>128</v>
      </c>
      <c r="C70" s="6" t="s">
        <v>129</v>
      </c>
      <c r="D70" s="6" t="s">
        <v>1136</v>
      </c>
    </row>
    <row r="71" spans="1:4">
      <c r="A71" s="5">
        <v>0.65625</v>
      </c>
      <c r="B71" s="6" t="s">
        <v>130</v>
      </c>
      <c r="C71" s="6" t="s">
        <v>131</v>
      </c>
      <c r="D71" s="6" t="s">
        <v>1137</v>
      </c>
    </row>
    <row r="72" spans="1:4">
      <c r="A72" s="5">
        <v>0.66666666666666663</v>
      </c>
      <c r="B72" s="6" t="s">
        <v>132</v>
      </c>
      <c r="C72" s="6" t="s">
        <v>133</v>
      </c>
      <c r="D72" s="6" t="s">
        <v>1138</v>
      </c>
    </row>
    <row r="73" spans="1:4">
      <c r="A73" s="5">
        <v>0.67708333333333337</v>
      </c>
      <c r="B73" s="6" t="s">
        <v>134</v>
      </c>
      <c r="C73" s="6" t="s">
        <v>135</v>
      </c>
      <c r="D73" s="6" t="s">
        <v>1139</v>
      </c>
    </row>
    <row r="74" spans="1:4">
      <c r="A74" s="5">
        <v>0.6875</v>
      </c>
      <c r="B74" s="6" t="s">
        <v>136</v>
      </c>
      <c r="C74" s="6" t="s">
        <v>137</v>
      </c>
      <c r="D74" s="6" t="s">
        <v>1140</v>
      </c>
    </row>
    <row r="75" spans="1:4">
      <c r="A75" s="5">
        <v>0.69791666666666663</v>
      </c>
      <c r="B75" s="6" t="s">
        <v>138</v>
      </c>
      <c r="C75" s="6" t="s">
        <v>139</v>
      </c>
      <c r="D75" s="6" t="s">
        <v>1141</v>
      </c>
    </row>
    <row r="76" spans="1:4">
      <c r="A76" s="5">
        <v>0.70833333333333337</v>
      </c>
      <c r="B76" s="6" t="s">
        <v>140</v>
      </c>
      <c r="C76" s="6" t="s">
        <v>141</v>
      </c>
      <c r="D76" s="6" t="s">
        <v>1142</v>
      </c>
    </row>
    <row r="77" spans="1:4">
      <c r="A77" s="5">
        <v>0.71875</v>
      </c>
      <c r="B77" s="6" t="s">
        <v>142</v>
      </c>
      <c r="C77" s="6" t="s">
        <v>143</v>
      </c>
      <c r="D77" s="6" t="s">
        <v>1143</v>
      </c>
    </row>
    <row r="78" spans="1:4">
      <c r="A78" s="5">
        <v>0.72916666666666663</v>
      </c>
      <c r="B78" s="6" t="s">
        <v>144</v>
      </c>
      <c r="C78" s="6" t="s">
        <v>145</v>
      </c>
      <c r="D78" s="6" t="s">
        <v>1183</v>
      </c>
    </row>
    <row r="79" spans="1:4">
      <c r="A79" s="5">
        <v>0.73958333333333337</v>
      </c>
      <c r="B79" s="6" t="s">
        <v>146</v>
      </c>
      <c r="C79" s="6" t="s">
        <v>147</v>
      </c>
      <c r="D79" s="6" t="s">
        <v>1144</v>
      </c>
    </row>
    <row r="80" spans="1:4">
      <c r="A80" s="5">
        <v>0.75</v>
      </c>
      <c r="B80" s="6" t="s">
        <v>148</v>
      </c>
      <c r="C80" s="6" t="s">
        <v>149</v>
      </c>
      <c r="D80" s="6" t="s">
        <v>1145</v>
      </c>
    </row>
    <row r="81" spans="1:4">
      <c r="A81" s="5">
        <v>0.76041666666666663</v>
      </c>
      <c r="B81" s="6" t="s">
        <v>150</v>
      </c>
      <c r="C81" s="6" t="s">
        <v>151</v>
      </c>
      <c r="D81" s="6" t="s">
        <v>1146</v>
      </c>
    </row>
    <row r="82" spans="1:4">
      <c r="A82" s="5">
        <v>0.77083333333333337</v>
      </c>
      <c r="B82" s="6" t="s">
        <v>152</v>
      </c>
      <c r="C82" s="6" t="s">
        <v>153</v>
      </c>
      <c r="D82" s="6" t="s">
        <v>1147</v>
      </c>
    </row>
    <row r="83" spans="1:4">
      <c r="A83" s="5">
        <v>0.78125</v>
      </c>
      <c r="B83" s="6" t="s">
        <v>154</v>
      </c>
      <c r="C83" s="6" t="s">
        <v>155</v>
      </c>
      <c r="D83" s="6" t="s">
        <v>1148</v>
      </c>
    </row>
    <row r="84" spans="1:4">
      <c r="A84" s="5">
        <v>0.79166666666666663</v>
      </c>
      <c r="B84" s="6" t="s">
        <v>156</v>
      </c>
      <c r="C84" s="6" t="s">
        <v>157</v>
      </c>
      <c r="D84" s="6" t="s">
        <v>1149</v>
      </c>
    </row>
    <row r="85" spans="1:4">
      <c r="A85" s="5">
        <v>0.80208333333333337</v>
      </c>
      <c r="B85" s="6" t="s">
        <v>158</v>
      </c>
      <c r="C85" s="6" t="s">
        <v>159</v>
      </c>
      <c r="D85" s="6" t="s">
        <v>1150</v>
      </c>
    </row>
    <row r="86" spans="1:4">
      <c r="A86" s="5">
        <v>0.8125</v>
      </c>
      <c r="B86" s="6" t="s">
        <v>160</v>
      </c>
      <c r="C86" s="6" t="s">
        <v>161</v>
      </c>
      <c r="D86" s="6" t="s">
        <v>1151</v>
      </c>
    </row>
    <row r="87" spans="1:4">
      <c r="A87" s="5">
        <v>0.82291666666666663</v>
      </c>
      <c r="B87" s="6" t="s">
        <v>162</v>
      </c>
      <c r="C87" s="6" t="s">
        <v>163</v>
      </c>
      <c r="D87" s="6" t="s">
        <v>1152</v>
      </c>
    </row>
    <row r="88" spans="1:4">
      <c r="A88" s="5">
        <v>0.83333333333333337</v>
      </c>
      <c r="B88" s="6" t="s">
        <v>164</v>
      </c>
      <c r="C88" s="6" t="s">
        <v>165</v>
      </c>
      <c r="D88" s="6" t="s">
        <v>1184</v>
      </c>
    </row>
    <row r="89" spans="1:4">
      <c r="A89" s="5">
        <v>0.84375</v>
      </c>
      <c r="B89" s="6" t="s">
        <v>166</v>
      </c>
      <c r="C89" s="6" t="s">
        <v>167</v>
      </c>
      <c r="D89" s="6" t="s">
        <v>1153</v>
      </c>
    </row>
    <row r="90" spans="1:4">
      <c r="A90" s="5">
        <v>0.85416666666666663</v>
      </c>
      <c r="B90" s="6" t="s">
        <v>168</v>
      </c>
      <c r="C90" s="6" t="s">
        <v>169</v>
      </c>
      <c r="D90" s="6" t="s">
        <v>1154</v>
      </c>
    </row>
    <row r="91" spans="1:4">
      <c r="A91" s="5">
        <v>0.86458333333333337</v>
      </c>
      <c r="B91" s="6" t="s">
        <v>170</v>
      </c>
      <c r="C91" s="6" t="s">
        <v>171</v>
      </c>
      <c r="D91" s="6" t="s">
        <v>1155</v>
      </c>
    </row>
    <row r="92" spans="1:4">
      <c r="A92" s="5">
        <v>0.875</v>
      </c>
      <c r="B92" s="6" t="s">
        <v>172</v>
      </c>
      <c r="C92" s="6" t="s">
        <v>173</v>
      </c>
      <c r="D92" s="6" t="s">
        <v>1156</v>
      </c>
    </row>
    <row r="93" spans="1:4">
      <c r="A93" s="5">
        <v>0.88541666666666663</v>
      </c>
      <c r="B93" s="6" t="s">
        <v>174</v>
      </c>
      <c r="C93" s="6" t="s">
        <v>175</v>
      </c>
      <c r="D93" s="6" t="s">
        <v>1157</v>
      </c>
    </row>
    <row r="94" spans="1:4">
      <c r="A94" s="5">
        <v>0.89583333333333337</v>
      </c>
      <c r="B94" s="6" t="s">
        <v>176</v>
      </c>
      <c r="C94" s="6" t="s">
        <v>177</v>
      </c>
      <c r="D94" s="6" t="s">
        <v>1158</v>
      </c>
    </row>
    <row r="95" spans="1:4">
      <c r="A95" s="5">
        <v>0.90625</v>
      </c>
      <c r="B95" s="6" t="s">
        <v>178</v>
      </c>
      <c r="C95" s="6" t="s">
        <v>179</v>
      </c>
      <c r="D95" s="6" t="s">
        <v>1159</v>
      </c>
    </row>
    <row r="96" spans="1:4">
      <c r="A96" s="5">
        <v>0.91666666666666663</v>
      </c>
      <c r="B96" s="6" t="s">
        <v>180</v>
      </c>
      <c r="C96" s="6" t="s">
        <v>181</v>
      </c>
      <c r="D96" s="6" t="s">
        <v>1160</v>
      </c>
    </row>
    <row r="97" spans="1:4">
      <c r="A97" s="5">
        <v>0.92708333333333337</v>
      </c>
      <c r="B97" s="6" t="s">
        <v>182</v>
      </c>
      <c r="C97" s="6" t="s">
        <v>183</v>
      </c>
      <c r="D97" s="6" t="s">
        <v>1161</v>
      </c>
    </row>
    <row r="98" spans="1:4">
      <c r="A98" s="5">
        <v>0.9375</v>
      </c>
      <c r="B98" s="6" t="s">
        <v>184</v>
      </c>
      <c r="C98" s="6" t="s">
        <v>185</v>
      </c>
      <c r="D98" s="6" t="s">
        <v>1185</v>
      </c>
    </row>
    <row r="99" spans="1:4">
      <c r="A99" s="5">
        <v>0.94791666666666663</v>
      </c>
      <c r="B99" s="6" t="s">
        <v>186</v>
      </c>
      <c r="C99" s="6" t="s">
        <v>187</v>
      </c>
      <c r="D99" s="6" t="s">
        <v>1162</v>
      </c>
    </row>
    <row r="100" spans="1:4">
      <c r="A100" s="5">
        <v>0.95833333333333337</v>
      </c>
      <c r="B100" s="6" t="s">
        <v>188</v>
      </c>
      <c r="C100" s="6" t="s">
        <v>189</v>
      </c>
      <c r="D100" s="6" t="s">
        <v>1163</v>
      </c>
    </row>
    <row r="101" spans="1:4">
      <c r="A101" s="5">
        <v>0.96875</v>
      </c>
      <c r="B101" s="6" t="s">
        <v>190</v>
      </c>
      <c r="C101" s="6" t="s">
        <v>191</v>
      </c>
      <c r="D101" s="6" t="s">
        <v>1164</v>
      </c>
    </row>
    <row r="102" spans="1:4">
      <c r="A102" s="5">
        <v>0.97916666666666663</v>
      </c>
      <c r="B102" s="6" t="s">
        <v>192</v>
      </c>
      <c r="C102" s="6" t="s">
        <v>193</v>
      </c>
      <c r="D102" s="6" t="s">
        <v>1165</v>
      </c>
    </row>
    <row r="103" spans="1:4">
      <c r="A103" s="5">
        <v>0.98958333333333337</v>
      </c>
      <c r="B103" s="6" t="s">
        <v>194</v>
      </c>
      <c r="C103" s="6" t="s">
        <v>195</v>
      </c>
      <c r="D103" s="6" t="s">
        <v>1166</v>
      </c>
    </row>
    <row r="104" spans="1:4" ht="14.25">
      <c r="A104" s="47"/>
      <c r="B104" s="47"/>
      <c r="C104" s="47"/>
    </row>
    <row r="105" spans="1:4">
      <c r="A105" s="5" t="s">
        <v>658</v>
      </c>
    </row>
    <row r="106" spans="1:4">
      <c r="A106" s="5">
        <v>0</v>
      </c>
      <c r="B106" t="e">
        <f>((B8-'3天假期96节点负荷预测'!G118)/B8)^2</f>
        <v>#VALUE!</v>
      </c>
      <c r="C106" t="e">
        <f>((C8-'3天假期96节点负荷预测'!H118)/C8)^2</f>
        <v>#VALUE!</v>
      </c>
      <c r="D106" t="e">
        <f>((D8-'3天假期96节点负荷预测'!I118)/D8)^2</f>
        <v>#VALUE!</v>
      </c>
    </row>
    <row r="107" spans="1:4">
      <c r="A107" s="5">
        <v>1.0416666666666666E-2</v>
      </c>
      <c r="B107" t="e">
        <f>((B9-'3天假期96节点负荷预测'!G119)/B9)^2</f>
        <v>#VALUE!</v>
      </c>
      <c r="C107" t="e">
        <f>((C9-'3天假期96节点负荷预测'!H119)/C9)^2</f>
        <v>#VALUE!</v>
      </c>
      <c r="D107" t="e">
        <f>((D9-'3天假期96节点负荷预测'!I119)/D9)^2</f>
        <v>#VALUE!</v>
      </c>
    </row>
    <row r="108" spans="1:4">
      <c r="A108" s="5">
        <v>2.0833333333333332E-2</v>
      </c>
      <c r="B108" t="e">
        <f>((B10-'3天假期96节点负荷预测'!G120)/B10)^2</f>
        <v>#VALUE!</v>
      </c>
      <c r="C108" t="e">
        <f>((C10-'3天假期96节点负荷预测'!H120)/C10)^2</f>
        <v>#VALUE!</v>
      </c>
      <c r="D108" t="e">
        <f>((D10-'3天假期96节点负荷预测'!I120)/D10)^2</f>
        <v>#VALUE!</v>
      </c>
    </row>
    <row r="109" spans="1:4">
      <c r="A109" s="5">
        <v>3.125E-2</v>
      </c>
      <c r="B109" t="e">
        <f>((B11-'3天假期96节点负荷预测'!G121)/B11)^2</f>
        <v>#VALUE!</v>
      </c>
      <c r="C109" t="e">
        <f>((C11-'3天假期96节点负荷预测'!H121)/C11)^2</f>
        <v>#VALUE!</v>
      </c>
      <c r="D109" t="e">
        <f>((D11-'3天假期96节点负荷预测'!I121)/D11)^2</f>
        <v>#VALUE!</v>
      </c>
    </row>
    <row r="110" spans="1:4">
      <c r="A110" s="5">
        <v>4.1666666666666664E-2</v>
      </c>
      <c r="B110" t="e">
        <f>((B12-'3天假期96节点负荷预测'!G122)/B12)^2</f>
        <v>#VALUE!</v>
      </c>
      <c r="C110" t="e">
        <f>((C12-'3天假期96节点负荷预测'!H122)/C12)^2</f>
        <v>#VALUE!</v>
      </c>
      <c r="D110" t="e">
        <f>((D12-'3天假期96节点负荷预测'!I122)/D12)^2</f>
        <v>#VALUE!</v>
      </c>
    </row>
    <row r="111" spans="1:4">
      <c r="A111" s="5">
        <v>5.2083333333333336E-2</v>
      </c>
      <c r="B111" t="e">
        <f>((B13-'3天假期96节点负荷预测'!G123)/B13)^2</f>
        <v>#VALUE!</v>
      </c>
      <c r="C111" t="e">
        <f>((C13-'3天假期96节点负荷预测'!H123)/C13)^2</f>
        <v>#VALUE!</v>
      </c>
      <c r="D111" t="e">
        <f>((D13-'3天假期96节点负荷预测'!I123)/D13)^2</f>
        <v>#VALUE!</v>
      </c>
    </row>
    <row r="112" spans="1:4">
      <c r="A112" s="5">
        <v>6.25E-2</v>
      </c>
      <c r="B112" t="e">
        <f>((B14-'3天假期96节点负荷预测'!G124)/B14)^2</f>
        <v>#VALUE!</v>
      </c>
      <c r="C112" t="e">
        <f>((C14-'3天假期96节点负荷预测'!H124)/C14)^2</f>
        <v>#VALUE!</v>
      </c>
      <c r="D112" t="e">
        <f>((D14-'3天假期96节点负荷预测'!I124)/D14)^2</f>
        <v>#VALUE!</v>
      </c>
    </row>
    <row r="113" spans="1:4">
      <c r="A113" s="5">
        <v>7.2916666666666671E-2</v>
      </c>
      <c r="B113" t="e">
        <f>((B15-'3天假期96节点负荷预测'!G125)/B15)^2</f>
        <v>#VALUE!</v>
      </c>
      <c r="C113" t="e">
        <f>((C15-'3天假期96节点负荷预测'!H125)/C15)^2</f>
        <v>#VALUE!</v>
      </c>
      <c r="D113" t="e">
        <f>((D15-'3天假期96节点负荷预测'!I125)/D15)^2</f>
        <v>#VALUE!</v>
      </c>
    </row>
    <row r="114" spans="1:4">
      <c r="A114" s="5">
        <v>8.3333333333333329E-2</v>
      </c>
      <c r="B114" t="e">
        <f>((B16-'3天假期96节点负荷预测'!G126)/B16)^2</f>
        <v>#VALUE!</v>
      </c>
      <c r="C114" t="e">
        <f>((C16-'3天假期96节点负荷预测'!H126)/C16)^2</f>
        <v>#VALUE!</v>
      </c>
      <c r="D114" t="e">
        <f>((D16-'3天假期96节点负荷预测'!I126)/D16)^2</f>
        <v>#VALUE!</v>
      </c>
    </row>
    <row r="115" spans="1:4">
      <c r="A115" s="5">
        <v>9.375E-2</v>
      </c>
      <c r="B115" t="e">
        <f>((B17-'3天假期96节点负荷预测'!G127)/B17)^2</f>
        <v>#VALUE!</v>
      </c>
      <c r="C115" t="e">
        <f>((C17-'3天假期96节点负荷预测'!H127)/C17)^2</f>
        <v>#VALUE!</v>
      </c>
      <c r="D115" t="e">
        <f>((D17-'3天假期96节点负荷预测'!I127)/D17)^2</f>
        <v>#VALUE!</v>
      </c>
    </row>
    <row r="116" spans="1:4">
      <c r="A116" s="5">
        <v>0.10416666666666667</v>
      </c>
      <c r="B116" t="e">
        <f>((B18-'3天假期96节点负荷预测'!G128)/B18)^2</f>
        <v>#VALUE!</v>
      </c>
      <c r="C116" t="e">
        <f>((C18-'3天假期96节点负荷预测'!H128)/C18)^2</f>
        <v>#VALUE!</v>
      </c>
      <c r="D116" t="e">
        <f>((D18-'3天假期96节点负荷预测'!I128)/D18)^2</f>
        <v>#VALUE!</v>
      </c>
    </row>
    <row r="117" spans="1:4">
      <c r="A117" s="5">
        <v>0.11458333333333333</v>
      </c>
      <c r="B117" t="e">
        <f>((B19-'3天假期96节点负荷预测'!G129)/B19)^2</f>
        <v>#VALUE!</v>
      </c>
      <c r="C117" t="e">
        <f>((C19-'3天假期96节点负荷预测'!H129)/C19)^2</f>
        <v>#VALUE!</v>
      </c>
      <c r="D117" t="e">
        <f>((D19-'3天假期96节点负荷预测'!I129)/D19)^2</f>
        <v>#VALUE!</v>
      </c>
    </row>
    <row r="118" spans="1:4">
      <c r="A118" s="5">
        <v>0.125</v>
      </c>
      <c r="B118" t="e">
        <f>((B20-'3天假期96节点负荷预测'!G130)/B20)^2</f>
        <v>#VALUE!</v>
      </c>
      <c r="C118" t="e">
        <f>((C20-'3天假期96节点负荷预测'!H130)/C20)^2</f>
        <v>#VALUE!</v>
      </c>
      <c r="D118" t="e">
        <f>((D20-'3天假期96节点负荷预测'!I130)/D20)^2</f>
        <v>#VALUE!</v>
      </c>
    </row>
    <row r="119" spans="1:4">
      <c r="A119" s="5">
        <v>0.13541666666666666</v>
      </c>
      <c r="B119" t="e">
        <f>((B21-'3天假期96节点负荷预测'!G131)/B21)^2</f>
        <v>#VALUE!</v>
      </c>
      <c r="C119" t="e">
        <f>((C21-'3天假期96节点负荷预测'!H131)/C21)^2</f>
        <v>#VALUE!</v>
      </c>
      <c r="D119" t="e">
        <f>((D21-'3天假期96节点负荷预测'!I131)/D21)^2</f>
        <v>#VALUE!</v>
      </c>
    </row>
    <row r="120" spans="1:4">
      <c r="A120" s="5">
        <v>0.14583333333333334</v>
      </c>
      <c r="B120" t="e">
        <f>((B22-'3天假期96节点负荷预测'!G132)/B22)^2</f>
        <v>#VALUE!</v>
      </c>
      <c r="C120" t="e">
        <f>((C22-'3天假期96节点负荷预测'!H132)/C22)^2</f>
        <v>#VALUE!</v>
      </c>
      <c r="D120" t="e">
        <f>((D22-'3天假期96节点负荷预测'!I132)/D22)^2</f>
        <v>#VALUE!</v>
      </c>
    </row>
    <row r="121" spans="1:4">
      <c r="A121" s="5">
        <v>0.15625</v>
      </c>
      <c r="B121" t="e">
        <f>((B23-'3天假期96节点负荷预测'!G133)/B23)^2</f>
        <v>#VALUE!</v>
      </c>
      <c r="C121" t="e">
        <f>((C23-'3天假期96节点负荷预测'!H133)/C23)^2</f>
        <v>#VALUE!</v>
      </c>
      <c r="D121" t="e">
        <f>((D23-'3天假期96节点负荷预测'!I133)/D23)^2</f>
        <v>#VALUE!</v>
      </c>
    </row>
    <row r="122" spans="1:4">
      <c r="A122" s="5">
        <v>0.16666666666666666</v>
      </c>
      <c r="B122" t="e">
        <f>((B24-'3天假期96节点负荷预测'!G134)/B24)^2</f>
        <v>#VALUE!</v>
      </c>
      <c r="C122" t="e">
        <f>((C24-'3天假期96节点负荷预测'!H134)/C24)^2</f>
        <v>#VALUE!</v>
      </c>
      <c r="D122" t="e">
        <f>((D24-'3天假期96节点负荷预测'!I134)/D24)^2</f>
        <v>#VALUE!</v>
      </c>
    </row>
    <row r="123" spans="1:4">
      <c r="A123" s="5">
        <v>0.17708333333333334</v>
      </c>
      <c r="B123" t="e">
        <f>((B25-'3天假期96节点负荷预测'!G135)/B25)^2</f>
        <v>#VALUE!</v>
      </c>
      <c r="C123" t="e">
        <f>((C25-'3天假期96节点负荷预测'!H135)/C25)^2</f>
        <v>#VALUE!</v>
      </c>
      <c r="D123" t="e">
        <f>((D25-'3天假期96节点负荷预测'!I135)/D25)^2</f>
        <v>#VALUE!</v>
      </c>
    </row>
    <row r="124" spans="1:4">
      <c r="A124" s="5">
        <v>0.1875</v>
      </c>
      <c r="B124" t="e">
        <f>((B26-'3天假期96节点负荷预测'!G136)/B26)^2</f>
        <v>#VALUE!</v>
      </c>
      <c r="C124" t="e">
        <f>((C26-'3天假期96节点负荷预测'!H136)/C26)^2</f>
        <v>#VALUE!</v>
      </c>
      <c r="D124" t="e">
        <f>((D26-'3天假期96节点负荷预测'!I136)/D26)^2</f>
        <v>#VALUE!</v>
      </c>
    </row>
    <row r="125" spans="1:4">
      <c r="A125" s="5">
        <v>0.19791666666666666</v>
      </c>
      <c r="B125" t="e">
        <f>((B27-'3天假期96节点负荷预测'!G137)/B27)^2</f>
        <v>#VALUE!</v>
      </c>
      <c r="C125" t="e">
        <f>((C27-'3天假期96节点负荷预测'!H137)/C27)^2</f>
        <v>#VALUE!</v>
      </c>
      <c r="D125" t="e">
        <f>((D27-'3天假期96节点负荷预测'!I137)/D27)^2</f>
        <v>#VALUE!</v>
      </c>
    </row>
    <row r="126" spans="1:4">
      <c r="A126" s="5">
        <v>0.20833333333333334</v>
      </c>
      <c r="B126" t="e">
        <f>((B28-'3天假期96节点负荷预测'!G138)/B28)^2</f>
        <v>#VALUE!</v>
      </c>
      <c r="C126" t="e">
        <f>((C28-'3天假期96节点负荷预测'!H138)/C28)^2</f>
        <v>#VALUE!</v>
      </c>
      <c r="D126" t="e">
        <f>((D28-'3天假期96节点负荷预测'!I138)/D28)^2</f>
        <v>#VALUE!</v>
      </c>
    </row>
    <row r="127" spans="1:4">
      <c r="A127" s="5">
        <v>0.21875</v>
      </c>
      <c r="B127" t="e">
        <f>((B29-'3天假期96节点负荷预测'!G139)/B29)^2</f>
        <v>#VALUE!</v>
      </c>
      <c r="C127" t="e">
        <f>((C29-'3天假期96节点负荷预测'!H139)/C29)^2</f>
        <v>#VALUE!</v>
      </c>
      <c r="D127" t="e">
        <f>((D29-'3天假期96节点负荷预测'!I139)/D29)^2</f>
        <v>#VALUE!</v>
      </c>
    </row>
    <row r="128" spans="1:4">
      <c r="A128" s="5">
        <v>0.22916666666666666</v>
      </c>
      <c r="B128" t="e">
        <f>((B30-'3天假期96节点负荷预测'!G140)/B30)^2</f>
        <v>#VALUE!</v>
      </c>
      <c r="C128" t="e">
        <f>((C30-'3天假期96节点负荷预测'!H140)/C30)^2</f>
        <v>#VALUE!</v>
      </c>
      <c r="D128" t="e">
        <f>((D30-'3天假期96节点负荷预测'!I140)/D30)^2</f>
        <v>#VALUE!</v>
      </c>
    </row>
    <row r="129" spans="1:4">
      <c r="A129" s="5">
        <v>0.23958333333333334</v>
      </c>
      <c r="B129" t="e">
        <f>((B31-'3天假期96节点负荷预测'!G141)/B31)^2</f>
        <v>#VALUE!</v>
      </c>
      <c r="C129" t="e">
        <f>((C31-'3天假期96节点负荷预测'!H141)/C31)^2</f>
        <v>#VALUE!</v>
      </c>
      <c r="D129" t="e">
        <f>((D31-'3天假期96节点负荷预测'!I141)/D31)^2</f>
        <v>#VALUE!</v>
      </c>
    </row>
    <row r="130" spans="1:4">
      <c r="A130" s="5">
        <v>0.25</v>
      </c>
      <c r="B130" t="e">
        <f>((B32-'3天假期96节点负荷预测'!G142)/B32)^2</f>
        <v>#VALUE!</v>
      </c>
      <c r="C130" t="e">
        <f>((C32-'3天假期96节点负荷预测'!H142)/C32)^2</f>
        <v>#VALUE!</v>
      </c>
      <c r="D130" t="e">
        <f>((D32-'3天假期96节点负荷预测'!I142)/D32)^2</f>
        <v>#VALUE!</v>
      </c>
    </row>
    <row r="131" spans="1:4">
      <c r="A131" s="5">
        <v>0.26041666666666669</v>
      </c>
      <c r="B131" t="e">
        <f>((B33-'3天假期96节点负荷预测'!G143)/B33)^2</f>
        <v>#VALUE!</v>
      </c>
      <c r="C131" t="e">
        <f>((C33-'3天假期96节点负荷预测'!H143)/C33)^2</f>
        <v>#VALUE!</v>
      </c>
      <c r="D131" t="e">
        <f>((D33-'3天假期96节点负荷预测'!I143)/D33)^2</f>
        <v>#VALUE!</v>
      </c>
    </row>
    <row r="132" spans="1:4">
      <c r="A132" s="5">
        <v>0.27083333333333331</v>
      </c>
      <c r="B132" t="e">
        <f>((B34-'3天假期96节点负荷预测'!G144)/B34)^2</f>
        <v>#VALUE!</v>
      </c>
      <c r="C132" t="e">
        <f>((C34-'3天假期96节点负荷预测'!H144)/C34)^2</f>
        <v>#VALUE!</v>
      </c>
      <c r="D132" t="e">
        <f>((D34-'3天假期96节点负荷预测'!I144)/D34)^2</f>
        <v>#VALUE!</v>
      </c>
    </row>
    <row r="133" spans="1:4">
      <c r="A133" s="5">
        <v>0.28125</v>
      </c>
      <c r="B133" t="e">
        <f>((B35-'3天假期96节点负荷预测'!G145)/B35)^2</f>
        <v>#VALUE!</v>
      </c>
      <c r="C133" t="e">
        <f>((C35-'3天假期96节点负荷预测'!H145)/C35)^2</f>
        <v>#VALUE!</v>
      </c>
      <c r="D133" t="e">
        <f>((D35-'3天假期96节点负荷预测'!I145)/D35)^2</f>
        <v>#VALUE!</v>
      </c>
    </row>
    <row r="134" spans="1:4">
      <c r="A134" s="5">
        <v>0.29166666666666669</v>
      </c>
      <c r="B134" t="e">
        <f>((B36-'3天假期96节点负荷预测'!G146)/B36)^2</f>
        <v>#VALUE!</v>
      </c>
      <c r="C134" t="e">
        <f>((C36-'3天假期96节点负荷预测'!H146)/C36)^2</f>
        <v>#VALUE!</v>
      </c>
      <c r="D134" t="e">
        <f>((D36-'3天假期96节点负荷预测'!I146)/D36)^2</f>
        <v>#VALUE!</v>
      </c>
    </row>
    <row r="135" spans="1:4">
      <c r="A135" s="5">
        <v>0.30208333333333331</v>
      </c>
      <c r="B135" t="e">
        <f>((B37-'3天假期96节点负荷预测'!G147)/B37)^2</f>
        <v>#VALUE!</v>
      </c>
      <c r="C135" t="e">
        <f>((C37-'3天假期96节点负荷预测'!H147)/C37)^2</f>
        <v>#VALUE!</v>
      </c>
      <c r="D135" t="e">
        <f>((D37-'3天假期96节点负荷预测'!I147)/D37)^2</f>
        <v>#VALUE!</v>
      </c>
    </row>
    <row r="136" spans="1:4">
      <c r="A136" s="5">
        <v>0.3125</v>
      </c>
      <c r="B136" t="e">
        <f>((B38-'3天假期96节点负荷预测'!G148)/B38)^2</f>
        <v>#VALUE!</v>
      </c>
      <c r="C136" t="e">
        <f>((C38-'3天假期96节点负荷预测'!H148)/C38)^2</f>
        <v>#VALUE!</v>
      </c>
      <c r="D136" t="e">
        <f>((D38-'3天假期96节点负荷预测'!I148)/D38)^2</f>
        <v>#VALUE!</v>
      </c>
    </row>
    <row r="137" spans="1:4">
      <c r="A137" s="5">
        <v>0.32291666666666669</v>
      </c>
      <c r="B137" t="e">
        <f>((B39-'3天假期96节点负荷预测'!G149)/B39)^2</f>
        <v>#VALUE!</v>
      </c>
      <c r="C137" t="e">
        <f>((C39-'3天假期96节点负荷预测'!H149)/C39)^2</f>
        <v>#VALUE!</v>
      </c>
      <c r="D137" t="e">
        <f>((D39-'3天假期96节点负荷预测'!I149)/D39)^2</f>
        <v>#VALUE!</v>
      </c>
    </row>
    <row r="138" spans="1:4">
      <c r="A138" s="5">
        <v>0.33333333333333331</v>
      </c>
      <c r="B138" t="e">
        <f>((B40-'3天假期96节点负荷预测'!G150)/B40)^2</f>
        <v>#VALUE!</v>
      </c>
      <c r="C138" t="e">
        <f>((C40-'3天假期96节点负荷预测'!H150)/C40)^2</f>
        <v>#VALUE!</v>
      </c>
      <c r="D138" t="e">
        <f>((D40-'3天假期96节点负荷预测'!I150)/D40)^2</f>
        <v>#VALUE!</v>
      </c>
    </row>
    <row r="139" spans="1:4">
      <c r="A139" s="5">
        <v>0.34375</v>
      </c>
      <c r="B139" t="e">
        <f>((B41-'3天假期96节点负荷预测'!G151)/B41)^2</f>
        <v>#VALUE!</v>
      </c>
      <c r="C139" t="e">
        <f>((C41-'3天假期96节点负荷预测'!H151)/C41)^2</f>
        <v>#VALUE!</v>
      </c>
      <c r="D139" t="e">
        <f>((D41-'3天假期96节点负荷预测'!I151)/D41)^2</f>
        <v>#VALUE!</v>
      </c>
    </row>
    <row r="140" spans="1:4">
      <c r="A140" s="5">
        <v>0.35416666666666669</v>
      </c>
      <c r="B140" t="e">
        <f>((B42-'3天假期96节点负荷预测'!G152)/B42)^2</f>
        <v>#VALUE!</v>
      </c>
      <c r="C140" t="e">
        <f>((C42-'3天假期96节点负荷预测'!H152)/C42)^2</f>
        <v>#VALUE!</v>
      </c>
      <c r="D140" t="e">
        <f>((D42-'3天假期96节点负荷预测'!I152)/D42)^2</f>
        <v>#VALUE!</v>
      </c>
    </row>
    <row r="141" spans="1:4">
      <c r="A141" s="5">
        <v>0.36458333333333331</v>
      </c>
      <c r="B141" t="e">
        <f>((B43-'3天假期96节点负荷预测'!G153)/B43)^2</f>
        <v>#VALUE!</v>
      </c>
      <c r="C141" t="e">
        <f>((C43-'3天假期96节点负荷预测'!H153)/C43)^2</f>
        <v>#VALUE!</v>
      </c>
      <c r="D141" t="e">
        <f>((D43-'3天假期96节点负荷预测'!I153)/D43)^2</f>
        <v>#VALUE!</v>
      </c>
    </row>
    <row r="142" spans="1:4">
      <c r="A142" s="5">
        <v>0.375</v>
      </c>
      <c r="B142" t="e">
        <f>((B44-'3天假期96节点负荷预测'!G154)/B44)^2</f>
        <v>#VALUE!</v>
      </c>
      <c r="C142" t="e">
        <f>((C44-'3天假期96节点负荷预测'!H154)/C44)^2</f>
        <v>#VALUE!</v>
      </c>
      <c r="D142" t="e">
        <f>((D44-'3天假期96节点负荷预测'!I154)/D44)^2</f>
        <v>#VALUE!</v>
      </c>
    </row>
    <row r="143" spans="1:4">
      <c r="A143" s="5">
        <v>0.38541666666666669</v>
      </c>
      <c r="B143" t="e">
        <f>((B45-'3天假期96节点负荷预测'!G155)/B45)^2</f>
        <v>#VALUE!</v>
      </c>
      <c r="C143" t="e">
        <f>((C45-'3天假期96节点负荷预测'!H155)/C45)^2</f>
        <v>#VALUE!</v>
      </c>
      <c r="D143" t="e">
        <f>((D45-'3天假期96节点负荷预测'!I155)/D45)^2</f>
        <v>#VALUE!</v>
      </c>
    </row>
    <row r="144" spans="1:4">
      <c r="A144" s="5">
        <v>0.39583333333333331</v>
      </c>
      <c r="B144" t="e">
        <f>((B46-'3天假期96节点负荷预测'!G156)/B46)^2</f>
        <v>#VALUE!</v>
      </c>
      <c r="C144" t="e">
        <f>((C46-'3天假期96节点负荷预测'!H156)/C46)^2</f>
        <v>#VALUE!</v>
      </c>
      <c r="D144" t="e">
        <f>((D46-'3天假期96节点负荷预测'!I156)/D46)^2</f>
        <v>#VALUE!</v>
      </c>
    </row>
    <row r="145" spans="1:4">
      <c r="A145" s="5">
        <v>0.40625</v>
      </c>
      <c r="B145" t="e">
        <f>((B47-'3天假期96节点负荷预测'!G157)/B47)^2</f>
        <v>#VALUE!</v>
      </c>
      <c r="C145" t="e">
        <f>((C47-'3天假期96节点负荷预测'!H157)/C47)^2</f>
        <v>#VALUE!</v>
      </c>
      <c r="D145" t="e">
        <f>((D47-'3天假期96节点负荷预测'!I157)/D47)^2</f>
        <v>#VALUE!</v>
      </c>
    </row>
    <row r="146" spans="1:4">
      <c r="A146" s="5">
        <v>0.41666666666666669</v>
      </c>
      <c r="B146" t="e">
        <f>((B48-'3天假期96节点负荷预测'!G158)/B48)^2</f>
        <v>#VALUE!</v>
      </c>
      <c r="C146" t="e">
        <f>((C48-'3天假期96节点负荷预测'!H158)/C48)^2</f>
        <v>#VALUE!</v>
      </c>
      <c r="D146" t="e">
        <f>((D48-'3天假期96节点负荷预测'!I158)/D48)^2</f>
        <v>#VALUE!</v>
      </c>
    </row>
    <row r="147" spans="1:4">
      <c r="A147" s="5">
        <v>0.42708333333333331</v>
      </c>
      <c r="B147" t="e">
        <f>((B49-'3天假期96节点负荷预测'!G159)/B49)^2</f>
        <v>#VALUE!</v>
      </c>
      <c r="C147" t="e">
        <f>((C49-'3天假期96节点负荷预测'!H159)/C49)^2</f>
        <v>#VALUE!</v>
      </c>
      <c r="D147" t="e">
        <f>((D49-'3天假期96节点负荷预测'!I159)/D49)^2</f>
        <v>#VALUE!</v>
      </c>
    </row>
    <row r="148" spans="1:4">
      <c r="A148" s="5">
        <v>0.4375</v>
      </c>
      <c r="B148" t="e">
        <f>((B50-'3天假期96节点负荷预测'!G160)/B50)^2</f>
        <v>#VALUE!</v>
      </c>
      <c r="C148" t="e">
        <f>((C50-'3天假期96节点负荷预测'!H160)/C50)^2</f>
        <v>#VALUE!</v>
      </c>
      <c r="D148" t="e">
        <f>((D50-'3天假期96节点负荷预测'!I160)/D50)^2</f>
        <v>#VALUE!</v>
      </c>
    </row>
    <row r="149" spans="1:4">
      <c r="A149" s="5">
        <v>0.44791666666666669</v>
      </c>
      <c r="B149" t="e">
        <f>((B51-'3天假期96节点负荷预测'!G161)/B51)^2</f>
        <v>#VALUE!</v>
      </c>
      <c r="C149" t="e">
        <f>((C51-'3天假期96节点负荷预测'!H161)/C51)^2</f>
        <v>#VALUE!</v>
      </c>
      <c r="D149" t="e">
        <f>((D51-'3天假期96节点负荷预测'!I161)/D51)^2</f>
        <v>#VALUE!</v>
      </c>
    </row>
    <row r="150" spans="1:4">
      <c r="A150" s="5">
        <v>0.45833333333333331</v>
      </c>
      <c r="B150" t="e">
        <f>((B52-'3天假期96节点负荷预测'!G162)/B52)^2</f>
        <v>#VALUE!</v>
      </c>
      <c r="C150" t="e">
        <f>((C52-'3天假期96节点负荷预测'!H162)/C52)^2</f>
        <v>#VALUE!</v>
      </c>
      <c r="D150" t="e">
        <f>((D52-'3天假期96节点负荷预测'!I162)/D52)^2</f>
        <v>#VALUE!</v>
      </c>
    </row>
    <row r="151" spans="1:4">
      <c r="A151" s="5">
        <v>0.46875</v>
      </c>
      <c r="B151" t="e">
        <f>((B53-'3天假期96节点负荷预测'!G163)/B53)^2</f>
        <v>#VALUE!</v>
      </c>
      <c r="C151" t="e">
        <f>((C53-'3天假期96节点负荷预测'!H163)/C53)^2</f>
        <v>#VALUE!</v>
      </c>
      <c r="D151" t="e">
        <f>((D53-'3天假期96节点负荷预测'!I163)/D53)^2</f>
        <v>#VALUE!</v>
      </c>
    </row>
    <row r="152" spans="1:4">
      <c r="A152" s="5">
        <v>0.47916666666666669</v>
      </c>
      <c r="B152" t="e">
        <f>((B54-'3天假期96节点负荷预测'!G164)/B54)^2</f>
        <v>#VALUE!</v>
      </c>
      <c r="C152" t="e">
        <f>((C54-'3天假期96节点负荷预测'!H164)/C54)^2</f>
        <v>#VALUE!</v>
      </c>
      <c r="D152" t="e">
        <f>((D54-'3天假期96节点负荷预测'!I164)/D54)^2</f>
        <v>#VALUE!</v>
      </c>
    </row>
    <row r="153" spans="1:4">
      <c r="A153" s="5">
        <v>0.48958333333333331</v>
      </c>
      <c r="B153" t="e">
        <f>((B55-'3天假期96节点负荷预测'!G165)/B55)^2</f>
        <v>#VALUE!</v>
      </c>
      <c r="C153" t="e">
        <f>((C55-'3天假期96节点负荷预测'!H165)/C55)^2</f>
        <v>#VALUE!</v>
      </c>
      <c r="D153" t="e">
        <f>((D55-'3天假期96节点负荷预测'!I165)/D55)^2</f>
        <v>#VALUE!</v>
      </c>
    </row>
    <row r="154" spans="1:4">
      <c r="A154" s="5">
        <v>0.5</v>
      </c>
      <c r="B154" t="e">
        <f>((B56-'3天假期96节点负荷预测'!G166)/B56)^2</f>
        <v>#VALUE!</v>
      </c>
      <c r="C154" t="e">
        <f>((C56-'3天假期96节点负荷预测'!H166)/C56)^2</f>
        <v>#VALUE!</v>
      </c>
      <c r="D154" t="e">
        <f>((D56-'3天假期96节点负荷预测'!I166)/D56)^2</f>
        <v>#VALUE!</v>
      </c>
    </row>
    <row r="155" spans="1:4">
      <c r="A155" s="5">
        <v>0.51041666666666663</v>
      </c>
      <c r="B155" t="e">
        <f>((B57-'3天假期96节点负荷预测'!G167)/B57)^2</f>
        <v>#VALUE!</v>
      </c>
      <c r="C155" t="e">
        <f>((C57-'3天假期96节点负荷预测'!H167)/C57)^2</f>
        <v>#VALUE!</v>
      </c>
      <c r="D155" t="e">
        <f>((D57-'3天假期96节点负荷预测'!I167)/D57)^2</f>
        <v>#VALUE!</v>
      </c>
    </row>
    <row r="156" spans="1:4">
      <c r="A156" s="5">
        <v>0.52083333333333337</v>
      </c>
      <c r="B156" t="e">
        <f>((B58-'3天假期96节点负荷预测'!G168)/B58)^2</f>
        <v>#VALUE!</v>
      </c>
      <c r="C156" t="e">
        <f>((C58-'3天假期96节点负荷预测'!H168)/C58)^2</f>
        <v>#VALUE!</v>
      </c>
      <c r="D156" t="e">
        <f>((D58-'3天假期96节点负荷预测'!I168)/D58)^2</f>
        <v>#VALUE!</v>
      </c>
    </row>
    <row r="157" spans="1:4">
      <c r="A157" s="5">
        <v>0.53125</v>
      </c>
      <c r="B157" t="e">
        <f>((B59-'3天假期96节点负荷预测'!G169)/B59)^2</f>
        <v>#VALUE!</v>
      </c>
      <c r="C157" t="e">
        <f>((C59-'3天假期96节点负荷预测'!H169)/C59)^2</f>
        <v>#VALUE!</v>
      </c>
      <c r="D157" t="e">
        <f>((D59-'3天假期96节点负荷预测'!I169)/D59)^2</f>
        <v>#VALUE!</v>
      </c>
    </row>
    <row r="158" spans="1:4">
      <c r="A158" s="5">
        <v>0.54166666666666663</v>
      </c>
      <c r="B158" t="e">
        <f>((B60-'3天假期96节点负荷预测'!G170)/B60)^2</f>
        <v>#VALUE!</v>
      </c>
      <c r="C158" t="e">
        <f>((C60-'3天假期96节点负荷预测'!H170)/C60)^2</f>
        <v>#VALUE!</v>
      </c>
      <c r="D158" t="e">
        <f>((D60-'3天假期96节点负荷预测'!I170)/D60)^2</f>
        <v>#VALUE!</v>
      </c>
    </row>
    <row r="159" spans="1:4">
      <c r="A159" s="5">
        <v>0.55208333333333337</v>
      </c>
      <c r="B159" t="e">
        <f>((B61-'3天假期96节点负荷预测'!G171)/B61)^2</f>
        <v>#VALUE!</v>
      </c>
      <c r="C159" t="e">
        <f>((C61-'3天假期96节点负荷预测'!H171)/C61)^2</f>
        <v>#VALUE!</v>
      </c>
      <c r="D159" t="e">
        <f>((D61-'3天假期96节点负荷预测'!I171)/D61)^2</f>
        <v>#VALUE!</v>
      </c>
    </row>
    <row r="160" spans="1:4">
      <c r="A160" s="5">
        <v>0.5625</v>
      </c>
      <c r="B160" t="e">
        <f>((B62-'3天假期96节点负荷预测'!G172)/B62)^2</f>
        <v>#VALUE!</v>
      </c>
      <c r="C160" t="e">
        <f>((C62-'3天假期96节点负荷预测'!H172)/C62)^2</f>
        <v>#VALUE!</v>
      </c>
      <c r="D160" t="e">
        <f>((D62-'3天假期96节点负荷预测'!I172)/D62)^2</f>
        <v>#VALUE!</v>
      </c>
    </row>
    <row r="161" spans="1:4">
      <c r="A161" s="5">
        <v>0.57291666666666663</v>
      </c>
      <c r="B161" t="e">
        <f>((B63-'3天假期96节点负荷预测'!G173)/B63)^2</f>
        <v>#VALUE!</v>
      </c>
      <c r="C161" t="e">
        <f>((C63-'3天假期96节点负荷预测'!H173)/C63)^2</f>
        <v>#VALUE!</v>
      </c>
      <c r="D161" t="e">
        <f>((D63-'3天假期96节点负荷预测'!I173)/D63)^2</f>
        <v>#VALUE!</v>
      </c>
    </row>
    <row r="162" spans="1:4">
      <c r="A162" s="5">
        <v>0.58333333333333337</v>
      </c>
      <c r="B162" t="e">
        <f>((B64-'3天假期96节点负荷预测'!G174)/B64)^2</f>
        <v>#VALUE!</v>
      </c>
      <c r="C162" t="e">
        <f>((C64-'3天假期96节点负荷预测'!H174)/C64)^2</f>
        <v>#VALUE!</v>
      </c>
      <c r="D162" t="e">
        <f>((D64-'3天假期96节点负荷预测'!I174)/D64)^2</f>
        <v>#VALUE!</v>
      </c>
    </row>
    <row r="163" spans="1:4">
      <c r="A163" s="5">
        <v>0.59375</v>
      </c>
      <c r="B163" t="e">
        <f>((B65-'3天假期96节点负荷预测'!G175)/B65)^2</f>
        <v>#VALUE!</v>
      </c>
      <c r="C163" t="e">
        <f>((C65-'3天假期96节点负荷预测'!H175)/C65)^2</f>
        <v>#VALUE!</v>
      </c>
      <c r="D163" t="e">
        <f>((D65-'3天假期96节点负荷预测'!I175)/D65)^2</f>
        <v>#VALUE!</v>
      </c>
    </row>
    <row r="164" spans="1:4">
      <c r="A164" s="5">
        <v>0.60416666666666663</v>
      </c>
      <c r="B164" t="e">
        <f>((B66-'3天假期96节点负荷预测'!G176)/B66)^2</f>
        <v>#VALUE!</v>
      </c>
      <c r="C164" t="e">
        <f>((C66-'3天假期96节点负荷预测'!H176)/C66)^2</f>
        <v>#VALUE!</v>
      </c>
      <c r="D164" t="e">
        <f>((D66-'3天假期96节点负荷预测'!I176)/D66)^2</f>
        <v>#VALUE!</v>
      </c>
    </row>
    <row r="165" spans="1:4">
      <c r="A165" s="5">
        <v>0.61458333333333337</v>
      </c>
      <c r="B165" t="e">
        <f>((B67-'3天假期96节点负荷预测'!G177)/B67)^2</f>
        <v>#VALUE!</v>
      </c>
      <c r="C165" t="e">
        <f>((C67-'3天假期96节点负荷预测'!H177)/C67)^2</f>
        <v>#VALUE!</v>
      </c>
      <c r="D165" t="e">
        <f>((D67-'3天假期96节点负荷预测'!I177)/D67)^2</f>
        <v>#VALUE!</v>
      </c>
    </row>
    <row r="166" spans="1:4">
      <c r="A166" s="5">
        <v>0.625</v>
      </c>
      <c r="B166" t="e">
        <f>((B68-'3天假期96节点负荷预测'!G178)/B68)^2</f>
        <v>#VALUE!</v>
      </c>
      <c r="C166" t="e">
        <f>((C68-'3天假期96节点负荷预测'!H178)/C68)^2</f>
        <v>#VALUE!</v>
      </c>
      <c r="D166" t="e">
        <f>((D68-'3天假期96节点负荷预测'!I178)/D68)^2</f>
        <v>#VALUE!</v>
      </c>
    </row>
    <row r="167" spans="1:4">
      <c r="A167" s="5">
        <v>0.63541666666666663</v>
      </c>
      <c r="B167" t="e">
        <f>((B69-'3天假期96节点负荷预测'!G179)/B69)^2</f>
        <v>#VALUE!</v>
      </c>
      <c r="C167" t="e">
        <f>((C69-'3天假期96节点负荷预测'!H179)/C69)^2</f>
        <v>#VALUE!</v>
      </c>
      <c r="D167" t="e">
        <f>((D69-'3天假期96节点负荷预测'!I179)/D69)^2</f>
        <v>#VALUE!</v>
      </c>
    </row>
    <row r="168" spans="1:4">
      <c r="A168" s="5">
        <v>0.64583333333333337</v>
      </c>
      <c r="B168" t="e">
        <f>((B70-'3天假期96节点负荷预测'!G180)/B70)^2</f>
        <v>#VALUE!</v>
      </c>
      <c r="C168" t="e">
        <f>((C70-'3天假期96节点负荷预测'!H180)/C70)^2</f>
        <v>#VALUE!</v>
      </c>
      <c r="D168" t="e">
        <f>((D70-'3天假期96节点负荷预测'!I180)/D70)^2</f>
        <v>#VALUE!</v>
      </c>
    </row>
    <row r="169" spans="1:4">
      <c r="A169" s="5">
        <v>0.65625</v>
      </c>
      <c r="B169" t="e">
        <f>((B71-'3天假期96节点负荷预测'!G181)/B71)^2</f>
        <v>#VALUE!</v>
      </c>
      <c r="C169" t="e">
        <f>((C71-'3天假期96节点负荷预测'!H181)/C71)^2</f>
        <v>#VALUE!</v>
      </c>
      <c r="D169" t="e">
        <f>((D71-'3天假期96节点负荷预测'!I181)/D71)^2</f>
        <v>#VALUE!</v>
      </c>
    </row>
    <row r="170" spans="1:4">
      <c r="A170" s="5">
        <v>0.66666666666666663</v>
      </c>
      <c r="B170" t="e">
        <f>((B72-'3天假期96节点负荷预测'!G182)/B72)^2</f>
        <v>#VALUE!</v>
      </c>
      <c r="C170" t="e">
        <f>((C72-'3天假期96节点负荷预测'!H182)/C72)^2</f>
        <v>#VALUE!</v>
      </c>
      <c r="D170" t="e">
        <f>((D72-'3天假期96节点负荷预测'!I182)/D72)^2</f>
        <v>#VALUE!</v>
      </c>
    </row>
    <row r="171" spans="1:4">
      <c r="A171" s="5">
        <v>0.67708333333333337</v>
      </c>
      <c r="B171" t="e">
        <f>((B73-'3天假期96节点负荷预测'!G183)/B73)^2</f>
        <v>#VALUE!</v>
      </c>
      <c r="C171" t="e">
        <f>((C73-'3天假期96节点负荷预测'!H183)/C73)^2</f>
        <v>#VALUE!</v>
      </c>
      <c r="D171" t="e">
        <f>((D73-'3天假期96节点负荷预测'!I183)/D73)^2</f>
        <v>#VALUE!</v>
      </c>
    </row>
    <row r="172" spans="1:4">
      <c r="A172" s="5">
        <v>0.6875</v>
      </c>
      <c r="B172" t="e">
        <f>((B74-'3天假期96节点负荷预测'!G184)/B74)^2</f>
        <v>#VALUE!</v>
      </c>
      <c r="C172" t="e">
        <f>((C74-'3天假期96节点负荷预测'!H184)/C74)^2</f>
        <v>#VALUE!</v>
      </c>
      <c r="D172" t="e">
        <f>((D74-'3天假期96节点负荷预测'!I184)/D74)^2</f>
        <v>#VALUE!</v>
      </c>
    </row>
    <row r="173" spans="1:4">
      <c r="A173" s="5">
        <v>0.69791666666666663</v>
      </c>
      <c r="B173" t="e">
        <f>((B75-'3天假期96节点负荷预测'!G185)/B75)^2</f>
        <v>#VALUE!</v>
      </c>
      <c r="C173" t="e">
        <f>((C75-'3天假期96节点负荷预测'!H185)/C75)^2</f>
        <v>#VALUE!</v>
      </c>
      <c r="D173" t="e">
        <f>((D75-'3天假期96节点负荷预测'!I185)/D75)^2</f>
        <v>#VALUE!</v>
      </c>
    </row>
    <row r="174" spans="1:4">
      <c r="A174" s="5">
        <v>0.70833333333333337</v>
      </c>
      <c r="B174" t="e">
        <f>((B76-'3天假期96节点负荷预测'!G186)/B76)^2</f>
        <v>#VALUE!</v>
      </c>
      <c r="C174" t="e">
        <f>((C76-'3天假期96节点负荷预测'!H186)/C76)^2</f>
        <v>#VALUE!</v>
      </c>
      <c r="D174" t="e">
        <f>((D76-'3天假期96节点负荷预测'!I186)/D76)^2</f>
        <v>#VALUE!</v>
      </c>
    </row>
    <row r="175" spans="1:4">
      <c r="A175" s="5">
        <v>0.71875</v>
      </c>
      <c r="B175" t="e">
        <f>((B77-'3天假期96节点负荷预测'!G187)/B77)^2</f>
        <v>#VALUE!</v>
      </c>
      <c r="C175" t="e">
        <f>((C77-'3天假期96节点负荷预测'!H187)/C77)^2</f>
        <v>#VALUE!</v>
      </c>
      <c r="D175" t="e">
        <f>((D77-'3天假期96节点负荷预测'!I187)/D77)^2</f>
        <v>#VALUE!</v>
      </c>
    </row>
    <row r="176" spans="1:4">
      <c r="A176" s="5">
        <v>0.72916666666666663</v>
      </c>
      <c r="B176" t="e">
        <f>((B78-'3天假期96节点负荷预测'!G188)/B78)^2</f>
        <v>#VALUE!</v>
      </c>
      <c r="C176" t="e">
        <f>((C78-'3天假期96节点负荷预测'!H188)/C78)^2</f>
        <v>#VALUE!</v>
      </c>
      <c r="D176" t="e">
        <f>((D78-'3天假期96节点负荷预测'!I188)/D78)^2</f>
        <v>#VALUE!</v>
      </c>
    </row>
    <row r="177" spans="1:4">
      <c r="A177" s="5">
        <v>0.73958333333333337</v>
      </c>
      <c r="B177" t="e">
        <f>((B79-'3天假期96节点负荷预测'!G189)/B79)^2</f>
        <v>#VALUE!</v>
      </c>
      <c r="C177" t="e">
        <f>((C79-'3天假期96节点负荷预测'!H189)/C79)^2</f>
        <v>#VALUE!</v>
      </c>
      <c r="D177" t="e">
        <f>((D79-'3天假期96节点负荷预测'!I189)/D79)^2</f>
        <v>#VALUE!</v>
      </c>
    </row>
    <row r="178" spans="1:4">
      <c r="A178" s="5">
        <v>0.75</v>
      </c>
      <c r="B178" t="e">
        <f>((B80-'3天假期96节点负荷预测'!G190)/B80)^2</f>
        <v>#VALUE!</v>
      </c>
      <c r="C178" t="e">
        <f>((C80-'3天假期96节点负荷预测'!H190)/C80)^2</f>
        <v>#VALUE!</v>
      </c>
      <c r="D178" t="e">
        <f>((D80-'3天假期96节点负荷预测'!I190)/D80)^2</f>
        <v>#VALUE!</v>
      </c>
    </row>
    <row r="179" spans="1:4">
      <c r="A179" s="5">
        <v>0.76041666666666663</v>
      </c>
      <c r="B179" t="e">
        <f>((B81-'3天假期96节点负荷预测'!G191)/B81)^2</f>
        <v>#VALUE!</v>
      </c>
      <c r="C179" t="e">
        <f>((C81-'3天假期96节点负荷预测'!H191)/C81)^2</f>
        <v>#VALUE!</v>
      </c>
      <c r="D179" t="e">
        <f>((D81-'3天假期96节点负荷预测'!I191)/D81)^2</f>
        <v>#VALUE!</v>
      </c>
    </row>
    <row r="180" spans="1:4">
      <c r="A180" s="5">
        <v>0.77083333333333337</v>
      </c>
      <c r="B180" t="e">
        <f>((B82-'3天假期96节点负荷预测'!G192)/B82)^2</f>
        <v>#VALUE!</v>
      </c>
      <c r="C180" t="e">
        <f>((C82-'3天假期96节点负荷预测'!H192)/C82)^2</f>
        <v>#VALUE!</v>
      </c>
      <c r="D180" t="e">
        <f>((D82-'3天假期96节点负荷预测'!I192)/D82)^2</f>
        <v>#VALUE!</v>
      </c>
    </row>
    <row r="181" spans="1:4">
      <c r="A181" s="5">
        <v>0.78125</v>
      </c>
      <c r="B181" t="e">
        <f>((B83-'3天假期96节点负荷预测'!G193)/B83)^2</f>
        <v>#VALUE!</v>
      </c>
      <c r="C181" t="e">
        <f>((C83-'3天假期96节点负荷预测'!H193)/C83)^2</f>
        <v>#VALUE!</v>
      </c>
      <c r="D181" t="e">
        <f>((D83-'3天假期96节点负荷预测'!I193)/D83)^2</f>
        <v>#VALUE!</v>
      </c>
    </row>
    <row r="182" spans="1:4">
      <c r="A182" s="5">
        <v>0.79166666666666663</v>
      </c>
      <c r="B182" t="e">
        <f>((B84-'3天假期96节点负荷预测'!G194)/B84)^2</f>
        <v>#VALUE!</v>
      </c>
      <c r="C182" t="e">
        <f>((C84-'3天假期96节点负荷预测'!H194)/C84)^2</f>
        <v>#VALUE!</v>
      </c>
      <c r="D182" t="e">
        <f>((D84-'3天假期96节点负荷预测'!I194)/D84)^2</f>
        <v>#VALUE!</v>
      </c>
    </row>
    <row r="183" spans="1:4">
      <c r="A183" s="5">
        <v>0.80208333333333337</v>
      </c>
      <c r="B183" t="e">
        <f>((B85-'3天假期96节点负荷预测'!G195)/B85)^2</f>
        <v>#VALUE!</v>
      </c>
      <c r="C183" t="e">
        <f>((C85-'3天假期96节点负荷预测'!H195)/C85)^2</f>
        <v>#VALUE!</v>
      </c>
      <c r="D183" t="e">
        <f>((D85-'3天假期96节点负荷预测'!I195)/D85)^2</f>
        <v>#VALUE!</v>
      </c>
    </row>
    <row r="184" spans="1:4">
      <c r="A184" s="5">
        <v>0.8125</v>
      </c>
      <c r="B184" t="e">
        <f>((B86-'3天假期96节点负荷预测'!G196)/B86)^2</f>
        <v>#VALUE!</v>
      </c>
      <c r="C184" t="e">
        <f>((C86-'3天假期96节点负荷预测'!H196)/C86)^2</f>
        <v>#VALUE!</v>
      </c>
      <c r="D184" t="e">
        <f>((D86-'3天假期96节点负荷预测'!I196)/D86)^2</f>
        <v>#VALUE!</v>
      </c>
    </row>
    <row r="185" spans="1:4">
      <c r="A185" s="5">
        <v>0.82291666666666663</v>
      </c>
      <c r="B185" t="e">
        <f>((B87-'3天假期96节点负荷预测'!G197)/B87)^2</f>
        <v>#VALUE!</v>
      </c>
      <c r="C185" t="e">
        <f>((C87-'3天假期96节点负荷预测'!H197)/C87)^2</f>
        <v>#VALUE!</v>
      </c>
      <c r="D185" t="e">
        <f>((D87-'3天假期96节点负荷预测'!I197)/D87)^2</f>
        <v>#VALUE!</v>
      </c>
    </row>
    <row r="186" spans="1:4">
      <c r="A186" s="5">
        <v>0.83333333333333337</v>
      </c>
      <c r="B186" t="e">
        <f>((B88-'3天假期96节点负荷预测'!G198)/B88)^2</f>
        <v>#VALUE!</v>
      </c>
      <c r="C186" t="e">
        <f>((C88-'3天假期96节点负荷预测'!H198)/C88)^2</f>
        <v>#VALUE!</v>
      </c>
      <c r="D186" t="e">
        <f>((D88-'3天假期96节点负荷预测'!I198)/D88)^2</f>
        <v>#VALUE!</v>
      </c>
    </row>
    <row r="187" spans="1:4">
      <c r="A187" s="5">
        <v>0.84375</v>
      </c>
      <c r="B187" t="e">
        <f>((B89-'3天假期96节点负荷预测'!G199)/B89)^2</f>
        <v>#VALUE!</v>
      </c>
      <c r="C187" t="e">
        <f>((C89-'3天假期96节点负荷预测'!H199)/C89)^2</f>
        <v>#VALUE!</v>
      </c>
      <c r="D187" t="e">
        <f>((D89-'3天假期96节点负荷预测'!I199)/D89)^2</f>
        <v>#VALUE!</v>
      </c>
    </row>
    <row r="188" spans="1:4">
      <c r="A188" s="5">
        <v>0.85416666666666663</v>
      </c>
      <c r="B188" t="e">
        <f>((B90-'3天假期96节点负荷预测'!G200)/B90)^2</f>
        <v>#VALUE!</v>
      </c>
      <c r="C188" t="e">
        <f>((C90-'3天假期96节点负荷预测'!H200)/C90)^2</f>
        <v>#VALUE!</v>
      </c>
      <c r="D188" t="e">
        <f>((D90-'3天假期96节点负荷预测'!I200)/D90)^2</f>
        <v>#VALUE!</v>
      </c>
    </row>
    <row r="189" spans="1:4">
      <c r="A189" s="5">
        <v>0.86458333333333337</v>
      </c>
      <c r="B189" t="e">
        <f>((B91-'3天假期96节点负荷预测'!G201)/B91)^2</f>
        <v>#VALUE!</v>
      </c>
      <c r="C189" t="e">
        <f>((C91-'3天假期96节点负荷预测'!H201)/C91)^2</f>
        <v>#VALUE!</v>
      </c>
      <c r="D189" t="e">
        <f>((D91-'3天假期96节点负荷预测'!I201)/D91)^2</f>
        <v>#VALUE!</v>
      </c>
    </row>
    <row r="190" spans="1:4">
      <c r="A190" s="5">
        <v>0.875</v>
      </c>
      <c r="B190" t="e">
        <f>((B92-'3天假期96节点负荷预测'!G202)/B92)^2</f>
        <v>#VALUE!</v>
      </c>
      <c r="C190" t="e">
        <f>((C92-'3天假期96节点负荷预测'!H202)/C92)^2</f>
        <v>#VALUE!</v>
      </c>
      <c r="D190" t="e">
        <f>((D92-'3天假期96节点负荷预测'!I202)/D92)^2</f>
        <v>#VALUE!</v>
      </c>
    </row>
    <row r="191" spans="1:4">
      <c r="A191" s="5">
        <v>0.88541666666666663</v>
      </c>
      <c r="B191" t="e">
        <f>((B93-'3天假期96节点负荷预测'!G203)/B93)^2</f>
        <v>#VALUE!</v>
      </c>
      <c r="C191" t="e">
        <f>((C93-'3天假期96节点负荷预测'!H203)/C93)^2</f>
        <v>#VALUE!</v>
      </c>
      <c r="D191" t="e">
        <f>((D93-'3天假期96节点负荷预测'!I203)/D93)^2</f>
        <v>#VALUE!</v>
      </c>
    </row>
    <row r="192" spans="1:4">
      <c r="A192" s="5">
        <v>0.89583333333333337</v>
      </c>
      <c r="B192" t="e">
        <f>((B94-'3天假期96节点负荷预测'!G204)/B94)^2</f>
        <v>#VALUE!</v>
      </c>
      <c r="C192" t="e">
        <f>((C94-'3天假期96节点负荷预测'!H204)/C94)^2</f>
        <v>#VALUE!</v>
      </c>
      <c r="D192" t="e">
        <f>((D94-'3天假期96节点负荷预测'!I204)/D94)^2</f>
        <v>#VALUE!</v>
      </c>
    </row>
    <row r="193" spans="1:4">
      <c r="A193" s="5">
        <v>0.90625</v>
      </c>
      <c r="B193" t="e">
        <f>((B95-'3天假期96节点负荷预测'!G205)/B95)^2</f>
        <v>#VALUE!</v>
      </c>
      <c r="C193" t="e">
        <f>((C95-'3天假期96节点负荷预测'!H205)/C95)^2</f>
        <v>#VALUE!</v>
      </c>
      <c r="D193" t="e">
        <f>((D95-'3天假期96节点负荷预测'!I205)/D95)^2</f>
        <v>#VALUE!</v>
      </c>
    </row>
    <row r="194" spans="1:4">
      <c r="A194" s="5">
        <v>0.91666666666666663</v>
      </c>
      <c r="B194" t="e">
        <f>((B96-'3天假期96节点负荷预测'!G206)/B96)^2</f>
        <v>#VALUE!</v>
      </c>
      <c r="C194" t="e">
        <f>((C96-'3天假期96节点负荷预测'!H206)/C96)^2</f>
        <v>#VALUE!</v>
      </c>
      <c r="D194" t="e">
        <f>((D96-'3天假期96节点负荷预测'!I206)/D96)^2</f>
        <v>#VALUE!</v>
      </c>
    </row>
    <row r="195" spans="1:4">
      <c r="A195" s="5">
        <v>0.92708333333333337</v>
      </c>
      <c r="B195" t="e">
        <f>((B97-'3天假期96节点负荷预测'!G207)/B97)^2</f>
        <v>#VALUE!</v>
      </c>
      <c r="C195" t="e">
        <f>((C97-'3天假期96节点负荷预测'!H207)/C97)^2</f>
        <v>#VALUE!</v>
      </c>
      <c r="D195" t="e">
        <f>((D97-'3天假期96节点负荷预测'!I207)/D97)^2</f>
        <v>#VALUE!</v>
      </c>
    </row>
    <row r="196" spans="1:4">
      <c r="A196" s="5">
        <v>0.9375</v>
      </c>
      <c r="B196" t="e">
        <f>((B98-'3天假期96节点负荷预测'!G208)/B98)^2</f>
        <v>#VALUE!</v>
      </c>
      <c r="C196" t="e">
        <f>((C98-'3天假期96节点负荷预测'!H208)/C98)^2</f>
        <v>#VALUE!</v>
      </c>
      <c r="D196" t="e">
        <f>((D98-'3天假期96节点负荷预测'!I208)/D98)^2</f>
        <v>#VALUE!</v>
      </c>
    </row>
    <row r="197" spans="1:4">
      <c r="A197" s="5">
        <v>0.94791666666666663</v>
      </c>
      <c r="B197" t="e">
        <f>((B99-'3天假期96节点负荷预测'!G209)/B99)^2</f>
        <v>#VALUE!</v>
      </c>
      <c r="C197" t="e">
        <f>((C99-'3天假期96节点负荷预测'!H209)/C99)^2</f>
        <v>#VALUE!</v>
      </c>
      <c r="D197" t="e">
        <f>((D99-'3天假期96节点负荷预测'!I209)/D99)^2</f>
        <v>#VALUE!</v>
      </c>
    </row>
    <row r="198" spans="1:4">
      <c r="A198" s="5">
        <v>0.95833333333333337</v>
      </c>
      <c r="B198" t="e">
        <f>((B100-'3天假期96节点负荷预测'!G210)/B100)^2</f>
        <v>#VALUE!</v>
      </c>
      <c r="C198" t="e">
        <f>((C100-'3天假期96节点负荷预测'!H210)/C100)^2</f>
        <v>#VALUE!</v>
      </c>
      <c r="D198" t="e">
        <f>((D100-'3天假期96节点负荷预测'!I210)/D100)^2</f>
        <v>#VALUE!</v>
      </c>
    </row>
    <row r="199" spans="1:4">
      <c r="A199" s="5">
        <v>0.96875</v>
      </c>
      <c r="B199" t="e">
        <f>((B101-'3天假期96节点负荷预测'!G211)/B101)^2</f>
        <v>#VALUE!</v>
      </c>
      <c r="C199" t="e">
        <f>((C101-'3天假期96节点负荷预测'!H211)/C101)^2</f>
        <v>#VALUE!</v>
      </c>
      <c r="D199" t="e">
        <f>((D101-'3天假期96节点负荷预测'!I211)/D101)^2</f>
        <v>#VALUE!</v>
      </c>
    </row>
    <row r="200" spans="1:4">
      <c r="A200" s="5">
        <v>0.97916666666666663</v>
      </c>
      <c r="B200" t="e">
        <f>((B102-'3天假期96节点负荷预测'!G212)/B102)^2</f>
        <v>#VALUE!</v>
      </c>
      <c r="C200" t="e">
        <f>((C102-'3天假期96节点负荷预测'!H212)/C102)^2</f>
        <v>#VALUE!</v>
      </c>
      <c r="D200" t="e">
        <f>((D102-'3天假期96节点负荷预测'!I212)/D102)^2</f>
        <v>#VALUE!</v>
      </c>
    </row>
    <row r="201" spans="1:4">
      <c r="A201" s="5">
        <v>0.98958333333333337</v>
      </c>
      <c r="B201" t="e">
        <f>((B103-'3天假期96节点负荷预测'!G213)/B103)^2</f>
        <v>#VALUE!</v>
      </c>
      <c r="C201" t="e">
        <f>((C103-'3天假期96节点负荷预测'!H213)/C103)^2</f>
        <v>#VALUE!</v>
      </c>
      <c r="D201" t="e">
        <f>((D103-'3天假期96节点负荷预测'!I213)/D103)^2</f>
        <v>#VALUE!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zoomScaleNormal="100" workbookViewId="0">
      <selection activeCell="D42" sqref="D42"/>
    </sheetView>
  </sheetViews>
  <sheetFormatPr defaultRowHeight="13.5"/>
  <cols>
    <col min="1" max="1" width="6.75" style="7" customWidth="1"/>
    <col min="2" max="7" width="9.125" bestFit="1" customWidth="1"/>
    <col min="8" max="8" width="10.5" customWidth="1"/>
    <col min="9" max="9" width="9.125" bestFit="1" customWidth="1"/>
    <col min="10" max="10" width="12.125" customWidth="1"/>
    <col min="11" max="18" width="9.125" bestFit="1" customWidth="1"/>
    <col min="19" max="19" width="9.5" bestFit="1" customWidth="1"/>
    <col min="20" max="21" width="9.125" bestFit="1" customWidth="1"/>
    <col min="22" max="249" width="9" style="8"/>
    <col min="250" max="250" width="12.25" style="8" customWidth="1"/>
    <col min="251" max="251" width="16.375" style="8" customWidth="1"/>
    <col min="252" max="253" width="0" style="8" hidden="1" customWidth="1"/>
    <col min="254" max="254" width="10.5" style="8" customWidth="1"/>
    <col min="255" max="255" width="13.625" style="8" customWidth="1"/>
    <col min="256" max="256" width="11.875" style="8" customWidth="1"/>
    <col min="257" max="257" width="12.5" style="8" customWidth="1"/>
    <col min="258" max="505" width="9" style="8"/>
    <col min="506" max="506" width="12.25" style="8" customWidth="1"/>
    <col min="507" max="507" width="16.375" style="8" customWidth="1"/>
    <col min="508" max="509" width="0" style="8" hidden="1" customWidth="1"/>
    <col min="510" max="510" width="10.5" style="8" customWidth="1"/>
    <col min="511" max="511" width="13.625" style="8" customWidth="1"/>
    <col min="512" max="512" width="11.875" style="8" customWidth="1"/>
    <col min="513" max="513" width="12.5" style="8" customWidth="1"/>
    <col min="514" max="761" width="9" style="8"/>
    <col min="762" max="762" width="12.25" style="8" customWidth="1"/>
    <col min="763" max="763" width="16.375" style="8" customWidth="1"/>
    <col min="764" max="765" width="0" style="8" hidden="1" customWidth="1"/>
    <col min="766" max="766" width="10.5" style="8" customWidth="1"/>
    <col min="767" max="767" width="13.625" style="8" customWidth="1"/>
    <col min="768" max="768" width="11.875" style="8" customWidth="1"/>
    <col min="769" max="769" width="12.5" style="8" customWidth="1"/>
    <col min="770" max="1017" width="9" style="8"/>
    <col min="1018" max="1018" width="12.25" style="8" customWidth="1"/>
    <col min="1019" max="1019" width="16.375" style="8" customWidth="1"/>
    <col min="1020" max="1021" width="0" style="8" hidden="1" customWidth="1"/>
    <col min="1022" max="1022" width="10.5" style="8" customWidth="1"/>
    <col min="1023" max="1023" width="13.625" style="8" customWidth="1"/>
    <col min="1024" max="1024" width="11.875" style="8" customWidth="1"/>
    <col min="1025" max="1025" width="12.5" style="8" customWidth="1"/>
    <col min="1026" max="1273" width="9" style="8"/>
    <col min="1274" max="1274" width="12.25" style="8" customWidth="1"/>
    <col min="1275" max="1275" width="16.375" style="8" customWidth="1"/>
    <col min="1276" max="1277" width="0" style="8" hidden="1" customWidth="1"/>
    <col min="1278" max="1278" width="10.5" style="8" customWidth="1"/>
    <col min="1279" max="1279" width="13.625" style="8" customWidth="1"/>
    <col min="1280" max="1280" width="11.875" style="8" customWidth="1"/>
    <col min="1281" max="1281" width="12.5" style="8" customWidth="1"/>
    <col min="1282" max="1529" width="9" style="8"/>
    <col min="1530" max="1530" width="12.25" style="8" customWidth="1"/>
    <col min="1531" max="1531" width="16.375" style="8" customWidth="1"/>
    <col min="1532" max="1533" width="0" style="8" hidden="1" customWidth="1"/>
    <col min="1534" max="1534" width="10.5" style="8" customWidth="1"/>
    <col min="1535" max="1535" width="13.625" style="8" customWidth="1"/>
    <col min="1536" max="1536" width="11.875" style="8" customWidth="1"/>
    <col min="1537" max="1537" width="12.5" style="8" customWidth="1"/>
    <col min="1538" max="1785" width="9" style="8"/>
    <col min="1786" max="1786" width="12.25" style="8" customWidth="1"/>
    <col min="1787" max="1787" width="16.375" style="8" customWidth="1"/>
    <col min="1788" max="1789" width="0" style="8" hidden="1" customWidth="1"/>
    <col min="1790" max="1790" width="10.5" style="8" customWidth="1"/>
    <col min="1791" max="1791" width="13.625" style="8" customWidth="1"/>
    <col min="1792" max="1792" width="11.875" style="8" customWidth="1"/>
    <col min="1793" max="1793" width="12.5" style="8" customWidth="1"/>
    <col min="1794" max="2041" width="9" style="8"/>
    <col min="2042" max="2042" width="12.25" style="8" customWidth="1"/>
    <col min="2043" max="2043" width="16.375" style="8" customWidth="1"/>
    <col min="2044" max="2045" width="0" style="8" hidden="1" customWidth="1"/>
    <col min="2046" max="2046" width="10.5" style="8" customWidth="1"/>
    <col min="2047" max="2047" width="13.625" style="8" customWidth="1"/>
    <col min="2048" max="2048" width="11.875" style="8" customWidth="1"/>
    <col min="2049" max="2049" width="12.5" style="8" customWidth="1"/>
    <col min="2050" max="2297" width="9" style="8"/>
    <col min="2298" max="2298" width="12.25" style="8" customWidth="1"/>
    <col min="2299" max="2299" width="16.375" style="8" customWidth="1"/>
    <col min="2300" max="2301" width="0" style="8" hidden="1" customWidth="1"/>
    <col min="2302" max="2302" width="10.5" style="8" customWidth="1"/>
    <col min="2303" max="2303" width="13.625" style="8" customWidth="1"/>
    <col min="2304" max="2304" width="11.875" style="8" customWidth="1"/>
    <col min="2305" max="2305" width="12.5" style="8" customWidth="1"/>
    <col min="2306" max="2553" width="9" style="8"/>
    <col min="2554" max="2554" width="12.25" style="8" customWidth="1"/>
    <col min="2555" max="2555" width="16.375" style="8" customWidth="1"/>
    <col min="2556" max="2557" width="0" style="8" hidden="1" customWidth="1"/>
    <col min="2558" max="2558" width="10.5" style="8" customWidth="1"/>
    <col min="2559" max="2559" width="13.625" style="8" customWidth="1"/>
    <col min="2560" max="2560" width="11.875" style="8" customWidth="1"/>
    <col min="2561" max="2561" width="12.5" style="8" customWidth="1"/>
    <col min="2562" max="2809" width="9" style="8"/>
    <col min="2810" max="2810" width="12.25" style="8" customWidth="1"/>
    <col min="2811" max="2811" width="16.375" style="8" customWidth="1"/>
    <col min="2812" max="2813" width="0" style="8" hidden="1" customWidth="1"/>
    <col min="2814" max="2814" width="10.5" style="8" customWidth="1"/>
    <col min="2815" max="2815" width="13.625" style="8" customWidth="1"/>
    <col min="2816" max="2816" width="11.875" style="8" customWidth="1"/>
    <col min="2817" max="2817" width="12.5" style="8" customWidth="1"/>
    <col min="2818" max="3065" width="9" style="8"/>
    <col min="3066" max="3066" width="12.25" style="8" customWidth="1"/>
    <col min="3067" max="3067" width="16.375" style="8" customWidth="1"/>
    <col min="3068" max="3069" width="0" style="8" hidden="1" customWidth="1"/>
    <col min="3070" max="3070" width="10.5" style="8" customWidth="1"/>
    <col min="3071" max="3071" width="13.625" style="8" customWidth="1"/>
    <col min="3072" max="3072" width="11.875" style="8" customWidth="1"/>
    <col min="3073" max="3073" width="12.5" style="8" customWidth="1"/>
    <col min="3074" max="3321" width="9" style="8"/>
    <col min="3322" max="3322" width="12.25" style="8" customWidth="1"/>
    <col min="3323" max="3323" width="16.375" style="8" customWidth="1"/>
    <col min="3324" max="3325" width="0" style="8" hidden="1" customWidth="1"/>
    <col min="3326" max="3326" width="10.5" style="8" customWidth="1"/>
    <col min="3327" max="3327" width="13.625" style="8" customWidth="1"/>
    <col min="3328" max="3328" width="11.875" style="8" customWidth="1"/>
    <col min="3329" max="3329" width="12.5" style="8" customWidth="1"/>
    <col min="3330" max="3577" width="9" style="8"/>
    <col min="3578" max="3578" width="12.25" style="8" customWidth="1"/>
    <col min="3579" max="3579" width="16.375" style="8" customWidth="1"/>
    <col min="3580" max="3581" width="0" style="8" hidden="1" customWidth="1"/>
    <col min="3582" max="3582" width="10.5" style="8" customWidth="1"/>
    <col min="3583" max="3583" width="13.625" style="8" customWidth="1"/>
    <col min="3584" max="3584" width="11.875" style="8" customWidth="1"/>
    <col min="3585" max="3585" width="12.5" style="8" customWidth="1"/>
    <col min="3586" max="3833" width="9" style="8"/>
    <col min="3834" max="3834" width="12.25" style="8" customWidth="1"/>
    <col min="3835" max="3835" width="16.375" style="8" customWidth="1"/>
    <col min="3836" max="3837" width="0" style="8" hidden="1" customWidth="1"/>
    <col min="3838" max="3838" width="10.5" style="8" customWidth="1"/>
    <col min="3839" max="3839" width="13.625" style="8" customWidth="1"/>
    <col min="3840" max="3840" width="11.875" style="8" customWidth="1"/>
    <col min="3841" max="3841" width="12.5" style="8" customWidth="1"/>
    <col min="3842" max="4089" width="9" style="8"/>
    <col min="4090" max="4090" width="12.25" style="8" customWidth="1"/>
    <col min="4091" max="4091" width="16.375" style="8" customWidth="1"/>
    <col min="4092" max="4093" width="0" style="8" hidden="1" customWidth="1"/>
    <col min="4094" max="4094" width="10.5" style="8" customWidth="1"/>
    <col min="4095" max="4095" width="13.625" style="8" customWidth="1"/>
    <col min="4096" max="4096" width="11.875" style="8" customWidth="1"/>
    <col min="4097" max="4097" width="12.5" style="8" customWidth="1"/>
    <col min="4098" max="4345" width="9" style="8"/>
    <col min="4346" max="4346" width="12.25" style="8" customWidth="1"/>
    <col min="4347" max="4347" width="16.375" style="8" customWidth="1"/>
    <col min="4348" max="4349" width="0" style="8" hidden="1" customWidth="1"/>
    <col min="4350" max="4350" width="10.5" style="8" customWidth="1"/>
    <col min="4351" max="4351" width="13.625" style="8" customWidth="1"/>
    <col min="4352" max="4352" width="11.875" style="8" customWidth="1"/>
    <col min="4353" max="4353" width="12.5" style="8" customWidth="1"/>
    <col min="4354" max="4601" width="9" style="8"/>
    <col min="4602" max="4602" width="12.25" style="8" customWidth="1"/>
    <col min="4603" max="4603" width="16.375" style="8" customWidth="1"/>
    <col min="4604" max="4605" width="0" style="8" hidden="1" customWidth="1"/>
    <col min="4606" max="4606" width="10.5" style="8" customWidth="1"/>
    <col min="4607" max="4607" width="13.625" style="8" customWidth="1"/>
    <col min="4608" max="4608" width="11.875" style="8" customWidth="1"/>
    <col min="4609" max="4609" width="12.5" style="8" customWidth="1"/>
    <col min="4610" max="4857" width="9" style="8"/>
    <col min="4858" max="4858" width="12.25" style="8" customWidth="1"/>
    <col min="4859" max="4859" width="16.375" style="8" customWidth="1"/>
    <col min="4860" max="4861" width="0" style="8" hidden="1" customWidth="1"/>
    <col min="4862" max="4862" width="10.5" style="8" customWidth="1"/>
    <col min="4863" max="4863" width="13.625" style="8" customWidth="1"/>
    <col min="4864" max="4864" width="11.875" style="8" customWidth="1"/>
    <col min="4865" max="4865" width="12.5" style="8" customWidth="1"/>
    <col min="4866" max="5113" width="9" style="8"/>
    <col min="5114" max="5114" width="12.25" style="8" customWidth="1"/>
    <col min="5115" max="5115" width="16.375" style="8" customWidth="1"/>
    <col min="5116" max="5117" width="0" style="8" hidden="1" customWidth="1"/>
    <col min="5118" max="5118" width="10.5" style="8" customWidth="1"/>
    <col min="5119" max="5119" width="13.625" style="8" customWidth="1"/>
    <col min="5120" max="5120" width="11.875" style="8" customWidth="1"/>
    <col min="5121" max="5121" width="12.5" style="8" customWidth="1"/>
    <col min="5122" max="5369" width="9" style="8"/>
    <col min="5370" max="5370" width="12.25" style="8" customWidth="1"/>
    <col min="5371" max="5371" width="16.375" style="8" customWidth="1"/>
    <col min="5372" max="5373" width="0" style="8" hidden="1" customWidth="1"/>
    <col min="5374" max="5374" width="10.5" style="8" customWidth="1"/>
    <col min="5375" max="5375" width="13.625" style="8" customWidth="1"/>
    <col min="5376" max="5376" width="11.875" style="8" customWidth="1"/>
    <col min="5377" max="5377" width="12.5" style="8" customWidth="1"/>
    <col min="5378" max="5625" width="9" style="8"/>
    <col min="5626" max="5626" width="12.25" style="8" customWidth="1"/>
    <col min="5627" max="5627" width="16.375" style="8" customWidth="1"/>
    <col min="5628" max="5629" width="0" style="8" hidden="1" customWidth="1"/>
    <col min="5630" max="5630" width="10.5" style="8" customWidth="1"/>
    <col min="5631" max="5631" width="13.625" style="8" customWidth="1"/>
    <col min="5632" max="5632" width="11.875" style="8" customWidth="1"/>
    <col min="5633" max="5633" width="12.5" style="8" customWidth="1"/>
    <col min="5634" max="5881" width="9" style="8"/>
    <col min="5882" max="5882" width="12.25" style="8" customWidth="1"/>
    <col min="5883" max="5883" width="16.375" style="8" customWidth="1"/>
    <col min="5884" max="5885" width="0" style="8" hidden="1" customWidth="1"/>
    <col min="5886" max="5886" width="10.5" style="8" customWidth="1"/>
    <col min="5887" max="5887" width="13.625" style="8" customWidth="1"/>
    <col min="5888" max="5888" width="11.875" style="8" customWidth="1"/>
    <col min="5889" max="5889" width="12.5" style="8" customWidth="1"/>
    <col min="5890" max="6137" width="9" style="8"/>
    <col min="6138" max="6138" width="12.25" style="8" customWidth="1"/>
    <col min="6139" max="6139" width="16.375" style="8" customWidth="1"/>
    <col min="6140" max="6141" width="0" style="8" hidden="1" customWidth="1"/>
    <col min="6142" max="6142" width="10.5" style="8" customWidth="1"/>
    <col min="6143" max="6143" width="13.625" style="8" customWidth="1"/>
    <col min="6144" max="6144" width="11.875" style="8" customWidth="1"/>
    <col min="6145" max="6145" width="12.5" style="8" customWidth="1"/>
    <col min="6146" max="6393" width="9" style="8"/>
    <col min="6394" max="6394" width="12.25" style="8" customWidth="1"/>
    <col min="6395" max="6395" width="16.375" style="8" customWidth="1"/>
    <col min="6396" max="6397" width="0" style="8" hidden="1" customWidth="1"/>
    <col min="6398" max="6398" width="10.5" style="8" customWidth="1"/>
    <col min="6399" max="6399" width="13.625" style="8" customWidth="1"/>
    <col min="6400" max="6400" width="11.875" style="8" customWidth="1"/>
    <col min="6401" max="6401" width="12.5" style="8" customWidth="1"/>
    <col min="6402" max="6649" width="9" style="8"/>
    <col min="6650" max="6650" width="12.25" style="8" customWidth="1"/>
    <col min="6651" max="6651" width="16.375" style="8" customWidth="1"/>
    <col min="6652" max="6653" width="0" style="8" hidden="1" customWidth="1"/>
    <col min="6654" max="6654" width="10.5" style="8" customWidth="1"/>
    <col min="6655" max="6655" width="13.625" style="8" customWidth="1"/>
    <col min="6656" max="6656" width="11.875" style="8" customWidth="1"/>
    <col min="6657" max="6657" width="12.5" style="8" customWidth="1"/>
    <col min="6658" max="6905" width="9" style="8"/>
    <col min="6906" max="6906" width="12.25" style="8" customWidth="1"/>
    <col min="6907" max="6907" width="16.375" style="8" customWidth="1"/>
    <col min="6908" max="6909" width="0" style="8" hidden="1" customWidth="1"/>
    <col min="6910" max="6910" width="10.5" style="8" customWidth="1"/>
    <col min="6911" max="6911" width="13.625" style="8" customWidth="1"/>
    <col min="6912" max="6912" width="11.875" style="8" customWidth="1"/>
    <col min="6913" max="6913" width="12.5" style="8" customWidth="1"/>
    <col min="6914" max="7161" width="9" style="8"/>
    <col min="7162" max="7162" width="12.25" style="8" customWidth="1"/>
    <col min="7163" max="7163" width="16.375" style="8" customWidth="1"/>
    <col min="7164" max="7165" width="0" style="8" hidden="1" customWidth="1"/>
    <col min="7166" max="7166" width="10.5" style="8" customWidth="1"/>
    <col min="7167" max="7167" width="13.625" style="8" customWidth="1"/>
    <col min="7168" max="7168" width="11.875" style="8" customWidth="1"/>
    <col min="7169" max="7169" width="12.5" style="8" customWidth="1"/>
    <col min="7170" max="7417" width="9" style="8"/>
    <col min="7418" max="7418" width="12.25" style="8" customWidth="1"/>
    <col min="7419" max="7419" width="16.375" style="8" customWidth="1"/>
    <col min="7420" max="7421" width="0" style="8" hidden="1" customWidth="1"/>
    <col min="7422" max="7422" width="10.5" style="8" customWidth="1"/>
    <col min="7423" max="7423" width="13.625" style="8" customWidth="1"/>
    <col min="7424" max="7424" width="11.875" style="8" customWidth="1"/>
    <col min="7425" max="7425" width="12.5" style="8" customWidth="1"/>
    <col min="7426" max="7673" width="9" style="8"/>
    <col min="7674" max="7674" width="12.25" style="8" customWidth="1"/>
    <col min="7675" max="7675" width="16.375" style="8" customWidth="1"/>
    <col min="7676" max="7677" width="0" style="8" hidden="1" customWidth="1"/>
    <col min="7678" max="7678" width="10.5" style="8" customWidth="1"/>
    <col min="7679" max="7679" width="13.625" style="8" customWidth="1"/>
    <col min="7680" max="7680" width="11.875" style="8" customWidth="1"/>
    <col min="7681" max="7681" width="12.5" style="8" customWidth="1"/>
    <col min="7682" max="7929" width="9" style="8"/>
    <col min="7930" max="7930" width="12.25" style="8" customWidth="1"/>
    <col min="7931" max="7931" width="16.375" style="8" customWidth="1"/>
    <col min="7932" max="7933" width="0" style="8" hidden="1" customWidth="1"/>
    <col min="7934" max="7934" width="10.5" style="8" customWidth="1"/>
    <col min="7935" max="7935" width="13.625" style="8" customWidth="1"/>
    <col min="7936" max="7936" width="11.875" style="8" customWidth="1"/>
    <col min="7937" max="7937" width="12.5" style="8" customWidth="1"/>
    <col min="7938" max="8185" width="9" style="8"/>
    <col min="8186" max="8186" width="12.25" style="8" customWidth="1"/>
    <col min="8187" max="8187" width="16.375" style="8" customWidth="1"/>
    <col min="8188" max="8189" width="0" style="8" hidden="1" customWidth="1"/>
    <col min="8190" max="8190" width="10.5" style="8" customWidth="1"/>
    <col min="8191" max="8191" width="13.625" style="8" customWidth="1"/>
    <col min="8192" max="8192" width="11.875" style="8" customWidth="1"/>
    <col min="8193" max="8193" width="12.5" style="8" customWidth="1"/>
    <col min="8194" max="8441" width="9" style="8"/>
    <col min="8442" max="8442" width="12.25" style="8" customWidth="1"/>
    <col min="8443" max="8443" width="16.375" style="8" customWidth="1"/>
    <col min="8444" max="8445" width="0" style="8" hidden="1" customWidth="1"/>
    <col min="8446" max="8446" width="10.5" style="8" customWidth="1"/>
    <col min="8447" max="8447" width="13.625" style="8" customWidth="1"/>
    <col min="8448" max="8448" width="11.875" style="8" customWidth="1"/>
    <col min="8449" max="8449" width="12.5" style="8" customWidth="1"/>
    <col min="8450" max="8697" width="9" style="8"/>
    <col min="8698" max="8698" width="12.25" style="8" customWidth="1"/>
    <col min="8699" max="8699" width="16.375" style="8" customWidth="1"/>
    <col min="8700" max="8701" width="0" style="8" hidden="1" customWidth="1"/>
    <col min="8702" max="8702" width="10.5" style="8" customWidth="1"/>
    <col min="8703" max="8703" width="13.625" style="8" customWidth="1"/>
    <col min="8704" max="8704" width="11.875" style="8" customWidth="1"/>
    <col min="8705" max="8705" width="12.5" style="8" customWidth="1"/>
    <col min="8706" max="8953" width="9" style="8"/>
    <col min="8954" max="8954" width="12.25" style="8" customWidth="1"/>
    <col min="8955" max="8955" width="16.375" style="8" customWidth="1"/>
    <col min="8956" max="8957" width="0" style="8" hidden="1" customWidth="1"/>
    <col min="8958" max="8958" width="10.5" style="8" customWidth="1"/>
    <col min="8959" max="8959" width="13.625" style="8" customWidth="1"/>
    <col min="8960" max="8960" width="11.875" style="8" customWidth="1"/>
    <col min="8961" max="8961" width="12.5" style="8" customWidth="1"/>
    <col min="8962" max="9209" width="9" style="8"/>
    <col min="9210" max="9210" width="12.25" style="8" customWidth="1"/>
    <col min="9211" max="9211" width="16.375" style="8" customWidth="1"/>
    <col min="9212" max="9213" width="0" style="8" hidden="1" customWidth="1"/>
    <col min="9214" max="9214" width="10.5" style="8" customWidth="1"/>
    <col min="9215" max="9215" width="13.625" style="8" customWidth="1"/>
    <col min="9216" max="9216" width="11.875" style="8" customWidth="1"/>
    <col min="9217" max="9217" width="12.5" style="8" customWidth="1"/>
    <col min="9218" max="9465" width="9" style="8"/>
    <col min="9466" max="9466" width="12.25" style="8" customWidth="1"/>
    <col min="9467" max="9467" width="16.375" style="8" customWidth="1"/>
    <col min="9468" max="9469" width="0" style="8" hidden="1" customWidth="1"/>
    <col min="9470" max="9470" width="10.5" style="8" customWidth="1"/>
    <col min="9471" max="9471" width="13.625" style="8" customWidth="1"/>
    <col min="9472" max="9472" width="11.875" style="8" customWidth="1"/>
    <col min="9473" max="9473" width="12.5" style="8" customWidth="1"/>
    <col min="9474" max="9721" width="9" style="8"/>
    <col min="9722" max="9722" width="12.25" style="8" customWidth="1"/>
    <col min="9723" max="9723" width="16.375" style="8" customWidth="1"/>
    <col min="9724" max="9725" width="0" style="8" hidden="1" customWidth="1"/>
    <col min="9726" max="9726" width="10.5" style="8" customWidth="1"/>
    <col min="9727" max="9727" width="13.625" style="8" customWidth="1"/>
    <col min="9728" max="9728" width="11.875" style="8" customWidth="1"/>
    <col min="9729" max="9729" width="12.5" style="8" customWidth="1"/>
    <col min="9730" max="9977" width="9" style="8"/>
    <col min="9978" max="9978" width="12.25" style="8" customWidth="1"/>
    <col min="9979" max="9979" width="16.375" style="8" customWidth="1"/>
    <col min="9980" max="9981" width="0" style="8" hidden="1" customWidth="1"/>
    <col min="9982" max="9982" width="10.5" style="8" customWidth="1"/>
    <col min="9983" max="9983" width="13.625" style="8" customWidth="1"/>
    <col min="9984" max="9984" width="11.875" style="8" customWidth="1"/>
    <col min="9985" max="9985" width="12.5" style="8" customWidth="1"/>
    <col min="9986" max="10233" width="9" style="8"/>
    <col min="10234" max="10234" width="12.25" style="8" customWidth="1"/>
    <col min="10235" max="10235" width="16.375" style="8" customWidth="1"/>
    <col min="10236" max="10237" width="0" style="8" hidden="1" customWidth="1"/>
    <col min="10238" max="10238" width="10.5" style="8" customWidth="1"/>
    <col min="10239" max="10239" width="13.625" style="8" customWidth="1"/>
    <col min="10240" max="10240" width="11.875" style="8" customWidth="1"/>
    <col min="10241" max="10241" width="12.5" style="8" customWidth="1"/>
    <col min="10242" max="10489" width="9" style="8"/>
    <col min="10490" max="10490" width="12.25" style="8" customWidth="1"/>
    <col min="10491" max="10491" width="16.375" style="8" customWidth="1"/>
    <col min="10492" max="10493" width="0" style="8" hidden="1" customWidth="1"/>
    <col min="10494" max="10494" width="10.5" style="8" customWidth="1"/>
    <col min="10495" max="10495" width="13.625" style="8" customWidth="1"/>
    <col min="10496" max="10496" width="11.875" style="8" customWidth="1"/>
    <col min="10497" max="10497" width="12.5" style="8" customWidth="1"/>
    <col min="10498" max="10745" width="9" style="8"/>
    <col min="10746" max="10746" width="12.25" style="8" customWidth="1"/>
    <col min="10747" max="10747" width="16.375" style="8" customWidth="1"/>
    <col min="10748" max="10749" width="0" style="8" hidden="1" customWidth="1"/>
    <col min="10750" max="10750" width="10.5" style="8" customWidth="1"/>
    <col min="10751" max="10751" width="13.625" style="8" customWidth="1"/>
    <col min="10752" max="10752" width="11.875" style="8" customWidth="1"/>
    <col min="10753" max="10753" width="12.5" style="8" customWidth="1"/>
    <col min="10754" max="11001" width="9" style="8"/>
    <col min="11002" max="11002" width="12.25" style="8" customWidth="1"/>
    <col min="11003" max="11003" width="16.375" style="8" customWidth="1"/>
    <col min="11004" max="11005" width="0" style="8" hidden="1" customWidth="1"/>
    <col min="11006" max="11006" width="10.5" style="8" customWidth="1"/>
    <col min="11007" max="11007" width="13.625" style="8" customWidth="1"/>
    <col min="11008" max="11008" width="11.875" style="8" customWidth="1"/>
    <col min="11009" max="11009" width="12.5" style="8" customWidth="1"/>
    <col min="11010" max="11257" width="9" style="8"/>
    <col min="11258" max="11258" width="12.25" style="8" customWidth="1"/>
    <col min="11259" max="11259" width="16.375" style="8" customWidth="1"/>
    <col min="11260" max="11261" width="0" style="8" hidden="1" customWidth="1"/>
    <col min="11262" max="11262" width="10.5" style="8" customWidth="1"/>
    <col min="11263" max="11263" width="13.625" style="8" customWidth="1"/>
    <col min="11264" max="11264" width="11.875" style="8" customWidth="1"/>
    <col min="11265" max="11265" width="12.5" style="8" customWidth="1"/>
    <col min="11266" max="11513" width="9" style="8"/>
    <col min="11514" max="11514" width="12.25" style="8" customWidth="1"/>
    <col min="11515" max="11515" width="16.375" style="8" customWidth="1"/>
    <col min="11516" max="11517" width="0" style="8" hidden="1" customWidth="1"/>
    <col min="11518" max="11518" width="10.5" style="8" customWidth="1"/>
    <col min="11519" max="11519" width="13.625" style="8" customWidth="1"/>
    <col min="11520" max="11520" width="11.875" style="8" customWidth="1"/>
    <col min="11521" max="11521" width="12.5" style="8" customWidth="1"/>
    <col min="11522" max="11769" width="9" style="8"/>
    <col min="11770" max="11770" width="12.25" style="8" customWidth="1"/>
    <col min="11771" max="11771" width="16.375" style="8" customWidth="1"/>
    <col min="11772" max="11773" width="0" style="8" hidden="1" customWidth="1"/>
    <col min="11774" max="11774" width="10.5" style="8" customWidth="1"/>
    <col min="11775" max="11775" width="13.625" style="8" customWidth="1"/>
    <col min="11776" max="11776" width="11.875" style="8" customWidth="1"/>
    <col min="11777" max="11777" width="12.5" style="8" customWidth="1"/>
    <col min="11778" max="12025" width="9" style="8"/>
    <col min="12026" max="12026" width="12.25" style="8" customWidth="1"/>
    <col min="12027" max="12027" width="16.375" style="8" customWidth="1"/>
    <col min="12028" max="12029" width="0" style="8" hidden="1" customWidth="1"/>
    <col min="12030" max="12030" width="10.5" style="8" customWidth="1"/>
    <col min="12031" max="12031" width="13.625" style="8" customWidth="1"/>
    <col min="12032" max="12032" width="11.875" style="8" customWidth="1"/>
    <col min="12033" max="12033" width="12.5" style="8" customWidth="1"/>
    <col min="12034" max="12281" width="9" style="8"/>
    <col min="12282" max="12282" width="12.25" style="8" customWidth="1"/>
    <col min="12283" max="12283" width="16.375" style="8" customWidth="1"/>
    <col min="12284" max="12285" width="0" style="8" hidden="1" customWidth="1"/>
    <col min="12286" max="12286" width="10.5" style="8" customWidth="1"/>
    <col min="12287" max="12287" width="13.625" style="8" customWidth="1"/>
    <col min="12288" max="12288" width="11.875" style="8" customWidth="1"/>
    <col min="12289" max="12289" width="12.5" style="8" customWidth="1"/>
    <col min="12290" max="12537" width="9" style="8"/>
    <col min="12538" max="12538" width="12.25" style="8" customWidth="1"/>
    <col min="12539" max="12539" width="16.375" style="8" customWidth="1"/>
    <col min="12540" max="12541" width="0" style="8" hidden="1" customWidth="1"/>
    <col min="12542" max="12542" width="10.5" style="8" customWidth="1"/>
    <col min="12543" max="12543" width="13.625" style="8" customWidth="1"/>
    <col min="12544" max="12544" width="11.875" style="8" customWidth="1"/>
    <col min="12545" max="12545" width="12.5" style="8" customWidth="1"/>
    <col min="12546" max="12793" width="9" style="8"/>
    <col min="12794" max="12794" width="12.25" style="8" customWidth="1"/>
    <col min="12795" max="12795" width="16.375" style="8" customWidth="1"/>
    <col min="12796" max="12797" width="0" style="8" hidden="1" customWidth="1"/>
    <col min="12798" max="12798" width="10.5" style="8" customWidth="1"/>
    <col min="12799" max="12799" width="13.625" style="8" customWidth="1"/>
    <col min="12800" max="12800" width="11.875" style="8" customWidth="1"/>
    <col min="12801" max="12801" width="12.5" style="8" customWidth="1"/>
    <col min="12802" max="13049" width="9" style="8"/>
    <col min="13050" max="13050" width="12.25" style="8" customWidth="1"/>
    <col min="13051" max="13051" width="16.375" style="8" customWidth="1"/>
    <col min="13052" max="13053" width="0" style="8" hidden="1" customWidth="1"/>
    <col min="13054" max="13054" width="10.5" style="8" customWidth="1"/>
    <col min="13055" max="13055" width="13.625" style="8" customWidth="1"/>
    <col min="13056" max="13056" width="11.875" style="8" customWidth="1"/>
    <col min="13057" max="13057" width="12.5" style="8" customWidth="1"/>
    <col min="13058" max="13305" width="9" style="8"/>
    <col min="13306" max="13306" width="12.25" style="8" customWidth="1"/>
    <col min="13307" max="13307" width="16.375" style="8" customWidth="1"/>
    <col min="13308" max="13309" width="0" style="8" hidden="1" customWidth="1"/>
    <col min="13310" max="13310" width="10.5" style="8" customWidth="1"/>
    <col min="13311" max="13311" width="13.625" style="8" customWidth="1"/>
    <col min="13312" max="13312" width="11.875" style="8" customWidth="1"/>
    <col min="13313" max="13313" width="12.5" style="8" customWidth="1"/>
    <col min="13314" max="13561" width="9" style="8"/>
    <col min="13562" max="13562" width="12.25" style="8" customWidth="1"/>
    <col min="13563" max="13563" width="16.375" style="8" customWidth="1"/>
    <col min="13564" max="13565" width="0" style="8" hidden="1" customWidth="1"/>
    <col min="13566" max="13566" width="10.5" style="8" customWidth="1"/>
    <col min="13567" max="13567" width="13.625" style="8" customWidth="1"/>
    <col min="13568" max="13568" width="11.875" style="8" customWidth="1"/>
    <col min="13569" max="13569" width="12.5" style="8" customWidth="1"/>
    <col min="13570" max="13817" width="9" style="8"/>
    <col min="13818" max="13818" width="12.25" style="8" customWidth="1"/>
    <col min="13819" max="13819" width="16.375" style="8" customWidth="1"/>
    <col min="13820" max="13821" width="0" style="8" hidden="1" customWidth="1"/>
    <col min="13822" max="13822" width="10.5" style="8" customWidth="1"/>
    <col min="13823" max="13823" width="13.625" style="8" customWidth="1"/>
    <col min="13824" max="13824" width="11.875" style="8" customWidth="1"/>
    <col min="13825" max="13825" width="12.5" style="8" customWidth="1"/>
    <col min="13826" max="14073" width="9" style="8"/>
    <col min="14074" max="14074" width="12.25" style="8" customWidth="1"/>
    <col min="14075" max="14075" width="16.375" style="8" customWidth="1"/>
    <col min="14076" max="14077" width="0" style="8" hidden="1" customWidth="1"/>
    <col min="14078" max="14078" width="10.5" style="8" customWidth="1"/>
    <col min="14079" max="14079" width="13.625" style="8" customWidth="1"/>
    <col min="14080" max="14080" width="11.875" style="8" customWidth="1"/>
    <col min="14081" max="14081" width="12.5" style="8" customWidth="1"/>
    <col min="14082" max="14329" width="9" style="8"/>
    <col min="14330" max="14330" width="12.25" style="8" customWidth="1"/>
    <col min="14331" max="14331" width="16.375" style="8" customWidth="1"/>
    <col min="14332" max="14333" width="0" style="8" hidden="1" customWidth="1"/>
    <col min="14334" max="14334" width="10.5" style="8" customWidth="1"/>
    <col min="14335" max="14335" width="13.625" style="8" customWidth="1"/>
    <col min="14336" max="14336" width="11.875" style="8" customWidth="1"/>
    <col min="14337" max="14337" width="12.5" style="8" customWidth="1"/>
    <col min="14338" max="14585" width="9" style="8"/>
    <col min="14586" max="14586" width="12.25" style="8" customWidth="1"/>
    <col min="14587" max="14587" width="16.375" style="8" customWidth="1"/>
    <col min="14588" max="14589" width="0" style="8" hidden="1" customWidth="1"/>
    <col min="14590" max="14590" width="10.5" style="8" customWidth="1"/>
    <col min="14591" max="14591" width="13.625" style="8" customWidth="1"/>
    <col min="14592" max="14592" width="11.875" style="8" customWidth="1"/>
    <col min="14593" max="14593" width="12.5" style="8" customWidth="1"/>
    <col min="14594" max="14841" width="9" style="8"/>
    <col min="14842" max="14842" width="12.25" style="8" customWidth="1"/>
    <col min="14843" max="14843" width="16.375" style="8" customWidth="1"/>
    <col min="14844" max="14845" width="0" style="8" hidden="1" customWidth="1"/>
    <col min="14846" max="14846" width="10.5" style="8" customWidth="1"/>
    <col min="14847" max="14847" width="13.625" style="8" customWidth="1"/>
    <col min="14848" max="14848" width="11.875" style="8" customWidth="1"/>
    <col min="14849" max="14849" width="12.5" style="8" customWidth="1"/>
    <col min="14850" max="15097" width="9" style="8"/>
    <col min="15098" max="15098" width="12.25" style="8" customWidth="1"/>
    <col min="15099" max="15099" width="16.375" style="8" customWidth="1"/>
    <col min="15100" max="15101" width="0" style="8" hidden="1" customWidth="1"/>
    <col min="15102" max="15102" width="10.5" style="8" customWidth="1"/>
    <col min="15103" max="15103" width="13.625" style="8" customWidth="1"/>
    <col min="15104" max="15104" width="11.875" style="8" customWidth="1"/>
    <col min="15105" max="15105" width="12.5" style="8" customWidth="1"/>
    <col min="15106" max="15353" width="9" style="8"/>
    <col min="15354" max="15354" width="12.25" style="8" customWidth="1"/>
    <col min="15355" max="15355" width="16.375" style="8" customWidth="1"/>
    <col min="15356" max="15357" width="0" style="8" hidden="1" customWidth="1"/>
    <col min="15358" max="15358" width="10.5" style="8" customWidth="1"/>
    <col min="15359" max="15359" width="13.625" style="8" customWidth="1"/>
    <col min="15360" max="15360" width="11.875" style="8" customWidth="1"/>
    <col min="15361" max="15361" width="12.5" style="8" customWidth="1"/>
    <col min="15362" max="15609" width="9" style="8"/>
    <col min="15610" max="15610" width="12.25" style="8" customWidth="1"/>
    <col min="15611" max="15611" width="16.375" style="8" customWidth="1"/>
    <col min="15612" max="15613" width="0" style="8" hidden="1" customWidth="1"/>
    <col min="15614" max="15614" width="10.5" style="8" customWidth="1"/>
    <col min="15615" max="15615" width="13.625" style="8" customWidth="1"/>
    <col min="15616" max="15616" width="11.875" style="8" customWidth="1"/>
    <col min="15617" max="15617" width="12.5" style="8" customWidth="1"/>
    <col min="15618" max="15865" width="9" style="8"/>
    <col min="15866" max="15866" width="12.25" style="8" customWidth="1"/>
    <col min="15867" max="15867" width="16.375" style="8" customWidth="1"/>
    <col min="15868" max="15869" width="0" style="8" hidden="1" customWidth="1"/>
    <col min="15870" max="15870" width="10.5" style="8" customWidth="1"/>
    <col min="15871" max="15871" width="13.625" style="8" customWidth="1"/>
    <col min="15872" max="15872" width="11.875" style="8" customWidth="1"/>
    <col min="15873" max="15873" width="12.5" style="8" customWidth="1"/>
    <col min="15874" max="16121" width="9" style="8"/>
    <col min="16122" max="16122" width="12.25" style="8" customWidth="1"/>
    <col min="16123" max="16123" width="16.375" style="8" customWidth="1"/>
    <col min="16124" max="16125" width="0" style="8" hidden="1" customWidth="1"/>
    <col min="16126" max="16126" width="10.5" style="8" customWidth="1"/>
    <col min="16127" max="16127" width="13.625" style="8" customWidth="1"/>
    <col min="16128" max="16128" width="11.875" style="8" customWidth="1"/>
    <col min="16129" max="16129" width="12.5" style="8" customWidth="1"/>
    <col min="16130" max="16384" width="9" style="8"/>
  </cols>
  <sheetData>
    <row r="1" spans="1:21" s="35" customFormat="1">
      <c r="A1" s="35" t="s">
        <v>196</v>
      </c>
      <c r="B1" s="36">
        <v>36.859957495179621</v>
      </c>
      <c r="C1" s="36">
        <v>32.569096675534659</v>
      </c>
      <c r="D1" s="36">
        <v>28.602145331473192</v>
      </c>
      <c r="E1" s="36">
        <v>98.810307737694259</v>
      </c>
      <c r="F1" s="36">
        <v>96.406302718497798</v>
      </c>
      <c r="G1" s="36">
        <v>92.990261576190861</v>
      </c>
      <c r="H1" s="36">
        <v>16.981493506210107</v>
      </c>
      <c r="I1" s="36">
        <v>67.406039324242741</v>
      </c>
      <c r="J1" s="36">
        <v>94.836442784656924</v>
      </c>
      <c r="K1" s="36">
        <v>83.361791269714487</v>
      </c>
      <c r="L1" s="36">
        <v>76.191738172625136</v>
      </c>
      <c r="M1" s="36">
        <v>35.081168479389497</v>
      </c>
      <c r="N1" s="36">
        <v>26.730684858733195</v>
      </c>
      <c r="O1" s="36">
        <v>22.515706213848834</v>
      </c>
      <c r="P1" s="36">
        <v>56.339090926431474</v>
      </c>
      <c r="Q1" s="36">
        <v>49.515925404616276</v>
      </c>
      <c r="R1" s="36">
        <v>41.528259703921456</v>
      </c>
      <c r="S1" s="36">
        <v>801.88420973179666</v>
      </c>
      <c r="T1" s="36">
        <v>806.56722634797393</v>
      </c>
      <c r="U1" s="36">
        <v>817.42601245154663</v>
      </c>
    </row>
    <row r="2" spans="1:21" s="35" customFormat="1">
      <c r="A2" s="35" t="s">
        <v>197</v>
      </c>
      <c r="B2" s="36">
        <v>3.6737283745745182</v>
      </c>
      <c r="C2" s="36">
        <v>2.8097327977057174</v>
      </c>
      <c r="D2" s="36">
        <v>2.0761593614770466</v>
      </c>
      <c r="E2" s="36">
        <v>41.828376705867385</v>
      </c>
      <c r="F2" s="36">
        <v>26.401421307468151</v>
      </c>
      <c r="G2" s="36">
        <v>9.3131926357821619</v>
      </c>
      <c r="H2" s="36">
        <v>2.8441942080708795</v>
      </c>
      <c r="I2" s="36">
        <v>0</v>
      </c>
      <c r="J2" s="36">
        <v>39.610063974864936</v>
      </c>
      <c r="K2" s="36">
        <v>38.809916328121574</v>
      </c>
      <c r="L2" s="36">
        <v>38.091045842475872</v>
      </c>
      <c r="M2" s="36">
        <v>-14.398014199568012</v>
      </c>
      <c r="N2" s="36">
        <v>-13.301890187858543</v>
      </c>
      <c r="O2" s="36">
        <v>-13.296095255949808</v>
      </c>
      <c r="P2" s="36">
        <v>-0.10610185847865142</v>
      </c>
      <c r="Q2" s="36">
        <v>0.91735772601478427</v>
      </c>
      <c r="R2" s="36">
        <v>0.9875098280542568</v>
      </c>
      <c r="S2" s="36">
        <v>-105.25282747296339</v>
      </c>
      <c r="T2" s="36">
        <v>11.548564684921002</v>
      </c>
      <c r="U2" s="36">
        <v>117.3195116828167</v>
      </c>
    </row>
    <row r="3" spans="1:21" s="35" customFormat="1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1" s="35" customFormat="1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1" s="35" customFormat="1">
      <c r="A5" s="35" t="s">
        <v>198</v>
      </c>
      <c r="B5" s="37" t="s">
        <v>199</v>
      </c>
      <c r="C5" s="37" t="s">
        <v>200</v>
      </c>
      <c r="D5" s="37" t="s">
        <v>201</v>
      </c>
      <c r="E5" s="37" t="s">
        <v>202</v>
      </c>
      <c r="F5" s="37" t="s">
        <v>203</v>
      </c>
      <c r="G5" s="37" t="s">
        <v>204</v>
      </c>
      <c r="H5" s="37" t="s">
        <v>205</v>
      </c>
      <c r="I5" s="37" t="s">
        <v>206</v>
      </c>
      <c r="J5" s="37" t="s">
        <v>207</v>
      </c>
      <c r="K5" s="37" t="s">
        <v>208</v>
      </c>
      <c r="L5" s="37" t="s">
        <v>209</v>
      </c>
      <c r="M5" s="37" t="s">
        <v>210</v>
      </c>
      <c r="N5" s="37" t="s">
        <v>211</v>
      </c>
      <c r="O5" s="37" t="s">
        <v>212</v>
      </c>
      <c r="P5" s="37" t="s">
        <v>213</v>
      </c>
      <c r="Q5" s="37" t="s">
        <v>214</v>
      </c>
      <c r="R5" s="37" t="s">
        <v>215</v>
      </c>
      <c r="S5" s="37" t="s">
        <v>216</v>
      </c>
      <c r="T5" s="37" t="s">
        <v>217</v>
      </c>
      <c r="U5" s="37" t="s">
        <v>218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activeCell="E28" sqref="E28"/>
    </sheetView>
  </sheetViews>
  <sheetFormatPr defaultRowHeight="13.5"/>
  <cols>
    <col min="1" max="1" width="20.625" customWidth="1"/>
    <col min="2" max="2" width="12" style="11" customWidth="1"/>
    <col min="3" max="3" width="8.5" customWidth="1"/>
    <col min="4" max="6" width="19.125" bestFit="1" customWidth="1"/>
    <col min="7" max="9" width="18.125" bestFit="1" customWidth="1"/>
    <col min="10" max="10" width="20.25" bestFit="1" customWidth="1"/>
    <col min="11" max="11" width="17" bestFit="1" customWidth="1"/>
    <col min="12" max="17" width="22.375" bestFit="1" customWidth="1"/>
    <col min="18" max="20" width="18.125" bestFit="1" customWidth="1"/>
    <col min="21" max="23" width="21.25" bestFit="1" customWidth="1"/>
  </cols>
  <sheetData>
    <row r="1" spans="1:23" ht="13.5" customHeight="1">
      <c r="B1" s="11" t="s">
        <v>560</v>
      </c>
      <c r="C1" t="s">
        <v>561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562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W1" t="s">
        <v>218</v>
      </c>
    </row>
    <row r="2" spans="1:23" ht="13.5" customHeight="1">
      <c r="A2" t="s">
        <v>643</v>
      </c>
      <c r="B2" s="11" t="s">
        <v>945</v>
      </c>
      <c r="C2">
        <v>0</v>
      </c>
      <c r="D2" s="18" t="s">
        <v>884</v>
      </c>
      <c r="E2" s="18" t="s">
        <v>885</v>
      </c>
      <c r="F2" s="18" t="s">
        <v>886</v>
      </c>
      <c r="G2" s="18" t="s">
        <v>887</v>
      </c>
      <c r="H2" s="18" t="s">
        <v>888</v>
      </c>
      <c r="I2" s="18" t="s">
        <v>889</v>
      </c>
      <c r="J2" s="18" t="s">
        <v>890</v>
      </c>
      <c r="K2" s="18" t="s">
        <v>891</v>
      </c>
      <c r="L2" s="18" t="s">
        <v>892</v>
      </c>
      <c r="M2" s="18" t="s">
        <v>893</v>
      </c>
      <c r="N2" s="18" t="s">
        <v>894</v>
      </c>
      <c r="O2" s="18" t="s">
        <v>895</v>
      </c>
      <c r="P2" s="18" t="s">
        <v>896</v>
      </c>
      <c r="Q2" s="18" t="s">
        <v>897</v>
      </c>
      <c r="R2" s="18" t="s">
        <v>898</v>
      </c>
      <c r="S2" s="18" t="s">
        <v>899</v>
      </c>
      <c r="T2" s="18" t="s">
        <v>900</v>
      </c>
      <c r="U2" s="18" t="s">
        <v>901</v>
      </c>
      <c r="V2" s="18" t="s">
        <v>902</v>
      </c>
      <c r="W2" s="18" t="s">
        <v>903</v>
      </c>
    </row>
    <row r="3" spans="1:23" ht="13.5" customHeight="1">
      <c r="B3" s="11" t="s">
        <v>633</v>
      </c>
      <c r="C3">
        <v>0</v>
      </c>
      <c r="D3" s="18" t="s">
        <v>221</v>
      </c>
      <c r="E3" s="18" t="s">
        <v>222</v>
      </c>
      <c r="F3" s="18" t="s">
        <v>223</v>
      </c>
      <c r="G3" s="18" t="s">
        <v>224</v>
      </c>
      <c r="H3" s="18" t="s">
        <v>225</v>
      </c>
      <c r="I3" s="18" t="s">
        <v>226</v>
      </c>
      <c r="J3" s="18" t="s">
        <v>634</v>
      </c>
      <c r="K3" s="18" t="s">
        <v>227</v>
      </c>
      <c r="L3" s="18" t="s">
        <v>228</v>
      </c>
      <c r="M3" s="18" t="s">
        <v>229</v>
      </c>
      <c r="N3" s="18" t="s">
        <v>230</v>
      </c>
      <c r="O3" s="18" t="s">
        <v>231</v>
      </c>
      <c r="P3" s="18" t="s">
        <v>232</v>
      </c>
      <c r="Q3" s="18" t="s">
        <v>233</v>
      </c>
      <c r="R3" s="18" t="s">
        <v>234</v>
      </c>
      <c r="S3" s="18" t="s">
        <v>347</v>
      </c>
      <c r="T3" s="18" t="s">
        <v>348</v>
      </c>
      <c r="U3" s="18" t="s">
        <v>237</v>
      </c>
      <c r="V3" s="18" t="s">
        <v>238</v>
      </c>
      <c r="W3" s="18" t="s">
        <v>239</v>
      </c>
    </row>
    <row r="4" spans="1:23" ht="13.5" customHeight="1">
      <c r="B4" s="11" t="s">
        <v>635</v>
      </c>
      <c r="C4">
        <v>0</v>
      </c>
      <c r="D4" s="18" t="s">
        <v>240</v>
      </c>
      <c r="E4" s="18" t="s">
        <v>241</v>
      </c>
      <c r="F4" s="18" t="s">
        <v>242</v>
      </c>
      <c r="G4" s="18" t="s">
        <v>243</v>
      </c>
      <c r="H4" s="18" t="s">
        <v>244</v>
      </c>
      <c r="I4" s="18" t="s">
        <v>245</v>
      </c>
      <c r="J4" s="18" t="s">
        <v>636</v>
      </c>
      <c r="K4" s="18" t="s">
        <v>246</v>
      </c>
      <c r="L4" s="18" t="s">
        <v>247</v>
      </c>
      <c r="M4" s="18" t="s">
        <v>248</v>
      </c>
      <c r="N4" s="18" t="s">
        <v>249</v>
      </c>
      <c r="O4" s="18" t="s">
        <v>250</v>
      </c>
      <c r="P4" s="18" t="s">
        <v>251</v>
      </c>
      <c r="Q4" s="18" t="s">
        <v>252</v>
      </c>
      <c r="R4" s="18" t="s">
        <v>253</v>
      </c>
      <c r="S4" s="18" t="s">
        <v>329</v>
      </c>
      <c r="T4" s="18" t="s">
        <v>330</v>
      </c>
      <c r="U4" s="18" t="s">
        <v>256</v>
      </c>
      <c r="V4" s="18" t="s">
        <v>257</v>
      </c>
      <c r="W4" s="18" t="s">
        <v>258</v>
      </c>
    </row>
    <row r="5" spans="1:23" ht="13.5" customHeight="1">
      <c r="B5" s="11" t="s">
        <v>637</v>
      </c>
      <c r="C5">
        <v>0</v>
      </c>
      <c r="D5" s="18" t="s">
        <v>259</v>
      </c>
      <c r="E5" s="18" t="s">
        <v>260</v>
      </c>
      <c r="F5" s="18" t="s">
        <v>261</v>
      </c>
      <c r="G5" s="18" t="s">
        <v>262</v>
      </c>
      <c r="H5" s="18" t="s">
        <v>263</v>
      </c>
      <c r="I5" s="18" t="s">
        <v>264</v>
      </c>
      <c r="J5" s="18" t="s">
        <v>638</v>
      </c>
      <c r="K5" s="18" t="s">
        <v>265</v>
      </c>
      <c r="L5" s="18" t="s">
        <v>266</v>
      </c>
      <c r="M5" s="18" t="s">
        <v>267</v>
      </c>
      <c r="N5" s="18" t="s">
        <v>268</v>
      </c>
      <c r="O5" s="18" t="s">
        <v>269</v>
      </c>
      <c r="P5" s="18" t="s">
        <v>270</v>
      </c>
      <c r="Q5" s="18" t="s">
        <v>271</v>
      </c>
      <c r="R5" s="18" t="s">
        <v>272</v>
      </c>
      <c r="S5" s="18" t="s">
        <v>311</v>
      </c>
      <c r="T5" s="18" t="s">
        <v>312</v>
      </c>
      <c r="U5" s="18" t="s">
        <v>275</v>
      </c>
      <c r="V5" s="18" t="s">
        <v>276</v>
      </c>
      <c r="W5" s="18" t="s">
        <v>277</v>
      </c>
    </row>
    <row r="6" spans="1:23" ht="13.5" customHeight="1">
      <c r="B6" s="11" t="s">
        <v>639</v>
      </c>
      <c r="C6">
        <v>0</v>
      </c>
      <c r="D6" s="18" t="s">
        <v>278</v>
      </c>
      <c r="E6" s="18" t="s">
        <v>279</v>
      </c>
      <c r="F6" s="18" t="s">
        <v>280</v>
      </c>
      <c r="G6" s="18" t="s">
        <v>281</v>
      </c>
      <c r="H6" s="18" t="s">
        <v>282</v>
      </c>
      <c r="I6" s="18" t="s">
        <v>283</v>
      </c>
      <c r="J6" s="18" t="s">
        <v>640</v>
      </c>
      <c r="K6" s="18" t="s">
        <v>284</v>
      </c>
      <c r="L6" s="18" t="s">
        <v>285</v>
      </c>
      <c r="M6" s="18" t="s">
        <v>286</v>
      </c>
      <c r="N6" s="18" t="s">
        <v>287</v>
      </c>
      <c r="O6" s="18" t="s">
        <v>288</v>
      </c>
      <c r="P6" s="18" t="s">
        <v>289</v>
      </c>
      <c r="Q6" s="18" t="s">
        <v>290</v>
      </c>
      <c r="R6" s="18" t="s">
        <v>291</v>
      </c>
      <c r="S6" s="18" t="s">
        <v>292</v>
      </c>
      <c r="T6" s="18" t="s">
        <v>293</v>
      </c>
      <c r="U6" s="18" t="s">
        <v>294</v>
      </c>
      <c r="V6" s="18" t="s">
        <v>295</v>
      </c>
      <c r="W6" s="18" t="s">
        <v>296</v>
      </c>
    </row>
    <row r="7" spans="1:23" ht="13.5" customHeight="1">
      <c r="B7" s="11" t="s">
        <v>641</v>
      </c>
      <c r="C7">
        <v>0</v>
      </c>
      <c r="D7" s="18" t="s">
        <v>297</v>
      </c>
      <c r="E7" s="18" t="s">
        <v>298</v>
      </c>
      <c r="F7" s="18" t="s">
        <v>299</v>
      </c>
      <c r="G7" s="18" t="s">
        <v>300</v>
      </c>
      <c r="H7" s="18" t="s">
        <v>301</v>
      </c>
      <c r="I7" s="18" t="s">
        <v>302</v>
      </c>
      <c r="J7" s="18" t="s">
        <v>642</v>
      </c>
      <c r="K7" s="18" t="s">
        <v>303</v>
      </c>
      <c r="L7" s="18" t="s">
        <v>304</v>
      </c>
      <c r="M7" s="18" t="s">
        <v>305</v>
      </c>
      <c r="N7" s="18" t="s">
        <v>306</v>
      </c>
      <c r="O7" s="18" t="s">
        <v>307</v>
      </c>
      <c r="P7" s="18" t="s">
        <v>308</v>
      </c>
      <c r="Q7" s="18" t="s">
        <v>309</v>
      </c>
      <c r="R7" s="18" t="s">
        <v>310</v>
      </c>
      <c r="S7" s="18" t="s">
        <v>273</v>
      </c>
      <c r="T7" s="18" t="s">
        <v>274</v>
      </c>
      <c r="U7" s="18" t="s">
        <v>313</v>
      </c>
      <c r="V7" s="18" t="s">
        <v>314</v>
      </c>
      <c r="W7" s="18" t="s">
        <v>315</v>
      </c>
    </row>
    <row r="8" spans="1:23">
      <c r="B8" s="11" t="s">
        <v>940</v>
      </c>
      <c r="C8">
        <v>0</v>
      </c>
      <c r="D8" s="18" t="s">
        <v>316</v>
      </c>
      <c r="E8" s="18" t="s">
        <v>317</v>
      </c>
      <c r="F8" s="18" t="s">
        <v>318</v>
      </c>
      <c r="G8" s="18" t="s">
        <v>319</v>
      </c>
      <c r="H8" s="18" t="s">
        <v>320</v>
      </c>
      <c r="I8" s="18" t="s">
        <v>321</v>
      </c>
      <c r="J8" s="18" t="s">
        <v>563</v>
      </c>
      <c r="K8" s="18" t="s">
        <v>941</v>
      </c>
      <c r="L8" s="18" t="s">
        <v>322</v>
      </c>
      <c r="M8" s="18" t="s">
        <v>323</v>
      </c>
      <c r="N8" s="18" t="s">
        <v>324</v>
      </c>
      <c r="O8" s="18" t="s">
        <v>325</v>
      </c>
      <c r="P8" s="18" t="s">
        <v>326</v>
      </c>
      <c r="Q8" s="18" t="s">
        <v>327</v>
      </c>
      <c r="R8" s="18" t="s">
        <v>328</v>
      </c>
      <c r="S8" s="18" t="s">
        <v>254</v>
      </c>
      <c r="T8" s="18" t="s">
        <v>255</v>
      </c>
      <c r="U8" s="18" t="s">
        <v>331</v>
      </c>
      <c r="V8" s="18" t="s">
        <v>332</v>
      </c>
      <c r="W8" s="18" t="s">
        <v>333</v>
      </c>
    </row>
    <row r="9" spans="1:23">
      <c r="B9" s="11" t="s">
        <v>942</v>
      </c>
      <c r="C9">
        <v>0</v>
      </c>
      <c r="D9" s="18" t="s">
        <v>334</v>
      </c>
      <c r="E9" s="18" t="s">
        <v>335</v>
      </c>
      <c r="F9" s="18" t="s">
        <v>336</v>
      </c>
      <c r="G9" s="18" t="s">
        <v>337</v>
      </c>
      <c r="H9" s="18" t="s">
        <v>338</v>
      </c>
      <c r="I9" s="18" t="s">
        <v>339</v>
      </c>
      <c r="J9" s="18" t="s">
        <v>564</v>
      </c>
      <c r="K9" s="18" t="s">
        <v>943</v>
      </c>
      <c r="L9" s="18" t="s">
        <v>340</v>
      </c>
      <c r="M9" s="18" t="s">
        <v>341</v>
      </c>
      <c r="N9" s="18" t="s">
        <v>342</v>
      </c>
      <c r="O9" s="18" t="s">
        <v>343</v>
      </c>
      <c r="P9" s="18" t="s">
        <v>344</v>
      </c>
      <c r="Q9" s="18" t="s">
        <v>345</v>
      </c>
      <c r="R9" s="18" t="s">
        <v>346</v>
      </c>
      <c r="S9" s="18" t="s">
        <v>235</v>
      </c>
      <c r="T9" s="18" t="s">
        <v>236</v>
      </c>
      <c r="U9" s="18" t="s">
        <v>349</v>
      </c>
      <c r="V9" s="18" t="s">
        <v>350</v>
      </c>
      <c r="W9" s="18" t="s">
        <v>351</v>
      </c>
    </row>
    <row r="10" spans="1:23">
      <c r="B10" s="11" t="s">
        <v>946</v>
      </c>
      <c r="C10">
        <v>0</v>
      </c>
      <c r="D10" s="18" t="s">
        <v>565</v>
      </c>
      <c r="E10" s="18" t="s">
        <v>352</v>
      </c>
      <c r="F10" s="18" t="s">
        <v>353</v>
      </c>
      <c r="G10" s="18" t="s">
        <v>354</v>
      </c>
      <c r="H10" s="18" t="s">
        <v>355</v>
      </c>
      <c r="I10" s="18" t="s">
        <v>356</v>
      </c>
      <c r="J10" s="18" t="s">
        <v>566</v>
      </c>
      <c r="K10" s="18" t="s">
        <v>949</v>
      </c>
      <c r="L10" s="18" t="s">
        <v>357</v>
      </c>
      <c r="M10" s="18" t="s">
        <v>358</v>
      </c>
      <c r="N10" s="18" t="s">
        <v>359</v>
      </c>
      <c r="O10" s="18" t="s">
        <v>360</v>
      </c>
      <c r="P10" s="18" t="s">
        <v>361</v>
      </c>
      <c r="Q10" s="18" t="s">
        <v>362</v>
      </c>
      <c r="R10" s="18" t="s">
        <v>363</v>
      </c>
      <c r="S10" s="18" t="s">
        <v>219</v>
      </c>
      <c r="T10" s="18" t="s">
        <v>220</v>
      </c>
      <c r="U10" s="18" t="s">
        <v>364</v>
      </c>
      <c r="V10" s="18" t="s">
        <v>365</v>
      </c>
      <c r="W10" s="18" t="s">
        <v>366</v>
      </c>
    </row>
    <row r="11" spans="1:23">
      <c r="B11" s="11" t="s">
        <v>948</v>
      </c>
      <c r="C11">
        <v>0</v>
      </c>
      <c r="D11" s="18" t="s">
        <v>947</v>
      </c>
      <c r="E11" s="18" t="s">
        <v>367</v>
      </c>
      <c r="F11" s="18" t="s">
        <v>368</v>
      </c>
      <c r="G11" s="18" t="s">
        <v>369</v>
      </c>
      <c r="H11" s="18" t="s">
        <v>370</v>
      </c>
      <c r="I11" s="18" t="s">
        <v>371</v>
      </c>
      <c r="J11" s="18" t="s">
        <v>568</v>
      </c>
      <c r="K11" s="18" t="s">
        <v>944</v>
      </c>
      <c r="L11" s="18" t="s">
        <v>372</v>
      </c>
      <c r="M11" s="18" t="s">
        <v>373</v>
      </c>
      <c r="N11" s="18" t="s">
        <v>374</v>
      </c>
      <c r="O11" s="18" t="s">
        <v>375</v>
      </c>
      <c r="P11" s="18" t="s">
        <v>376</v>
      </c>
      <c r="Q11" s="18" t="s">
        <v>377</v>
      </c>
      <c r="R11" s="18" t="s">
        <v>378</v>
      </c>
      <c r="S11" s="18" t="s">
        <v>379</v>
      </c>
      <c r="T11" s="18" t="s">
        <v>380</v>
      </c>
      <c r="U11" s="18" t="s">
        <v>381</v>
      </c>
      <c r="V11" s="18" t="s">
        <v>382</v>
      </c>
      <c r="W11" s="18" t="s">
        <v>383</v>
      </c>
    </row>
    <row r="12" spans="1:23">
      <c r="B12" s="11" t="s">
        <v>938</v>
      </c>
      <c r="C12">
        <v>0</v>
      </c>
      <c r="D12" s="18" t="s">
        <v>569</v>
      </c>
      <c r="E12" s="18" t="s">
        <v>384</v>
      </c>
      <c r="F12" s="18" t="s">
        <v>385</v>
      </c>
      <c r="G12" s="18" t="s">
        <v>386</v>
      </c>
      <c r="H12" s="18" t="s">
        <v>387</v>
      </c>
      <c r="I12" s="18" t="s">
        <v>388</v>
      </c>
      <c r="J12" s="18" t="s">
        <v>570</v>
      </c>
      <c r="K12" s="18" t="s">
        <v>939</v>
      </c>
      <c r="L12" s="18" t="s">
        <v>389</v>
      </c>
      <c r="M12" s="18" t="s">
        <v>390</v>
      </c>
      <c r="N12" s="18" t="s">
        <v>391</v>
      </c>
      <c r="O12" s="18" t="s">
        <v>392</v>
      </c>
      <c r="P12" s="18" t="s">
        <v>393</v>
      </c>
      <c r="Q12" s="18" t="s">
        <v>394</v>
      </c>
      <c r="R12" s="18" t="s">
        <v>395</v>
      </c>
      <c r="S12" s="18" t="s">
        <v>396</v>
      </c>
      <c r="T12" s="18" t="s">
        <v>397</v>
      </c>
      <c r="U12" s="18" t="s">
        <v>398</v>
      </c>
      <c r="V12" s="18" t="s">
        <v>399</v>
      </c>
      <c r="W12" s="18" t="s">
        <v>400</v>
      </c>
    </row>
    <row r="13" spans="1:23">
      <c r="B13" s="11" t="s">
        <v>571</v>
      </c>
      <c r="C13">
        <v>0</v>
      </c>
      <c r="D13" s="18" t="s">
        <v>572</v>
      </c>
      <c r="E13" s="18" t="s">
        <v>401</v>
      </c>
      <c r="F13" s="18" t="s">
        <v>402</v>
      </c>
      <c r="G13" s="18" t="s">
        <v>403</v>
      </c>
      <c r="H13" s="18" t="s">
        <v>404</v>
      </c>
      <c r="I13" s="18" t="s">
        <v>405</v>
      </c>
      <c r="J13" s="18" t="s">
        <v>573</v>
      </c>
      <c r="K13" s="18" t="s">
        <v>574</v>
      </c>
      <c r="L13" s="18" t="s">
        <v>406</v>
      </c>
      <c r="M13" s="18" t="s">
        <v>407</v>
      </c>
      <c r="N13" s="18" t="s">
        <v>408</v>
      </c>
      <c r="O13" s="18" t="s">
        <v>409</v>
      </c>
      <c r="P13" s="18" t="s">
        <v>410</v>
      </c>
      <c r="Q13" s="18" t="s">
        <v>411</v>
      </c>
      <c r="R13" s="18" t="s">
        <v>412</v>
      </c>
      <c r="S13" s="18" t="s">
        <v>413</v>
      </c>
      <c r="T13" s="18" t="s">
        <v>414</v>
      </c>
      <c r="U13" s="18" t="s">
        <v>415</v>
      </c>
      <c r="V13" s="18" t="s">
        <v>416</v>
      </c>
      <c r="W13" s="18" t="s">
        <v>417</v>
      </c>
    </row>
    <row r="14" spans="1:23">
      <c r="B14" s="11" t="s">
        <v>575</v>
      </c>
      <c r="C14">
        <v>0</v>
      </c>
      <c r="D14" s="18" t="s">
        <v>576</v>
      </c>
      <c r="E14" s="18" t="s">
        <v>418</v>
      </c>
      <c r="F14" s="18" t="s">
        <v>419</v>
      </c>
      <c r="G14" s="18" t="s">
        <v>420</v>
      </c>
      <c r="H14" s="18" t="s">
        <v>421</v>
      </c>
      <c r="I14" s="18" t="s">
        <v>422</v>
      </c>
      <c r="J14" s="18" t="s">
        <v>577</v>
      </c>
      <c r="K14" s="18" t="s">
        <v>578</v>
      </c>
      <c r="L14" s="18" t="s">
        <v>423</v>
      </c>
      <c r="M14" s="18" t="s">
        <v>424</v>
      </c>
      <c r="N14" s="18" t="s">
        <v>425</v>
      </c>
      <c r="O14" s="18" t="s">
        <v>426</v>
      </c>
      <c r="P14" s="18" t="s">
        <v>427</v>
      </c>
      <c r="Q14" s="18" t="s">
        <v>428</v>
      </c>
      <c r="R14" s="18" t="s">
        <v>429</v>
      </c>
      <c r="S14" s="18" t="s">
        <v>430</v>
      </c>
      <c r="T14" s="18" t="s">
        <v>431</v>
      </c>
      <c r="U14" s="18" t="s">
        <v>432</v>
      </c>
      <c r="V14" s="18" t="s">
        <v>433</v>
      </c>
      <c r="W14" s="18" t="s">
        <v>434</v>
      </c>
    </row>
    <row r="15" spans="1:23">
      <c r="B15" s="11" t="s">
        <v>579</v>
      </c>
      <c r="C15">
        <v>0</v>
      </c>
      <c r="D15" s="18" t="s">
        <v>580</v>
      </c>
      <c r="E15" s="18" t="s">
        <v>435</v>
      </c>
      <c r="F15" s="18" t="s">
        <v>436</v>
      </c>
      <c r="G15" s="18" t="s">
        <v>437</v>
      </c>
      <c r="H15" s="18" t="s">
        <v>438</v>
      </c>
      <c r="I15" s="18" t="s">
        <v>439</v>
      </c>
      <c r="J15" s="18" t="s">
        <v>581</v>
      </c>
      <c r="K15" s="18" t="s">
        <v>582</v>
      </c>
      <c r="L15" s="18" t="s">
        <v>440</v>
      </c>
      <c r="M15" s="18" t="s">
        <v>441</v>
      </c>
      <c r="N15" s="18" t="s">
        <v>442</v>
      </c>
      <c r="O15" s="18" t="s">
        <v>443</v>
      </c>
      <c r="P15" s="18" t="s">
        <v>444</v>
      </c>
      <c r="Q15" s="18" t="s">
        <v>445</v>
      </c>
      <c r="R15" s="18" t="s">
        <v>446</v>
      </c>
      <c r="S15" s="18" t="s">
        <v>447</v>
      </c>
      <c r="T15" s="18" t="s">
        <v>448</v>
      </c>
      <c r="U15" s="18" t="s">
        <v>449</v>
      </c>
      <c r="V15" s="18" t="s">
        <v>450</v>
      </c>
      <c r="W15" s="18" t="s">
        <v>451</v>
      </c>
    </row>
    <row r="16" spans="1:23">
      <c r="B16" s="11" t="s">
        <v>583</v>
      </c>
      <c r="C16">
        <v>0</v>
      </c>
      <c r="D16" s="18" t="s">
        <v>452</v>
      </c>
      <c r="E16" s="18" t="s">
        <v>453</v>
      </c>
      <c r="F16" s="18" t="s">
        <v>454</v>
      </c>
      <c r="G16" s="18" t="s">
        <v>455</v>
      </c>
      <c r="H16" s="18" t="s">
        <v>456</v>
      </c>
      <c r="I16" s="18" t="s">
        <v>457</v>
      </c>
      <c r="J16" s="18" t="s">
        <v>584</v>
      </c>
      <c r="K16" s="18" t="s">
        <v>585</v>
      </c>
      <c r="L16" s="18" t="s">
        <v>458</v>
      </c>
      <c r="M16" s="18" t="s">
        <v>459</v>
      </c>
      <c r="N16" s="18" t="s">
        <v>460</v>
      </c>
      <c r="O16" s="18" t="s">
        <v>461</v>
      </c>
      <c r="P16" s="18" t="s">
        <v>462</v>
      </c>
      <c r="Q16" s="18" t="s">
        <v>463</v>
      </c>
      <c r="R16" s="18" t="s">
        <v>464</v>
      </c>
      <c r="S16" s="18" t="s">
        <v>465</v>
      </c>
      <c r="T16" s="18" t="s">
        <v>466</v>
      </c>
      <c r="U16" s="18" t="s">
        <v>467</v>
      </c>
      <c r="V16" s="18" t="s">
        <v>468</v>
      </c>
      <c r="W16" s="18" t="s">
        <v>469</v>
      </c>
    </row>
    <row r="17" spans="1:23">
      <c r="B17" s="11" t="s">
        <v>586</v>
      </c>
      <c r="C17">
        <v>0</v>
      </c>
      <c r="D17" s="18" t="s">
        <v>470</v>
      </c>
      <c r="E17" s="18" t="s">
        <v>471</v>
      </c>
      <c r="F17" s="18" t="s">
        <v>472</v>
      </c>
      <c r="G17" s="18" t="s">
        <v>473</v>
      </c>
      <c r="H17" s="18" t="s">
        <v>474</v>
      </c>
      <c r="I17" s="18" t="s">
        <v>475</v>
      </c>
      <c r="J17" s="18" t="s">
        <v>587</v>
      </c>
      <c r="K17" s="18" t="s">
        <v>588</v>
      </c>
      <c r="L17" s="18" t="s">
        <v>476</v>
      </c>
      <c r="M17" s="18" t="s">
        <v>477</v>
      </c>
      <c r="N17" s="18" t="s">
        <v>478</v>
      </c>
      <c r="O17" s="18" t="s">
        <v>479</v>
      </c>
      <c r="P17" s="18" t="s">
        <v>480</v>
      </c>
      <c r="Q17" s="18" t="s">
        <v>481</v>
      </c>
      <c r="R17" s="18" t="s">
        <v>482</v>
      </c>
      <c r="S17" s="18" t="s">
        <v>483</v>
      </c>
      <c r="T17" s="18" t="s">
        <v>484</v>
      </c>
      <c r="U17" s="18" t="s">
        <v>485</v>
      </c>
      <c r="V17" s="18" t="s">
        <v>486</v>
      </c>
      <c r="W17" s="18" t="s">
        <v>487</v>
      </c>
    </row>
    <row r="18" spans="1:23">
      <c r="B18" s="11" t="s">
        <v>589</v>
      </c>
      <c r="C18">
        <v>0</v>
      </c>
      <c r="D18" s="18" t="s">
        <v>488</v>
      </c>
      <c r="E18" s="18" t="s">
        <v>489</v>
      </c>
      <c r="F18" s="18" t="s">
        <v>490</v>
      </c>
      <c r="G18" s="18" t="s">
        <v>491</v>
      </c>
      <c r="H18" s="18" t="s">
        <v>492</v>
      </c>
      <c r="I18" s="18" t="s">
        <v>493</v>
      </c>
      <c r="J18" s="18" t="s">
        <v>590</v>
      </c>
      <c r="K18" s="18" t="s">
        <v>591</v>
      </c>
      <c r="L18" s="18" t="s">
        <v>494</v>
      </c>
      <c r="M18" s="18" t="s">
        <v>495</v>
      </c>
      <c r="N18" s="18" t="s">
        <v>496</v>
      </c>
      <c r="O18" s="18" t="s">
        <v>497</v>
      </c>
      <c r="P18" s="18" t="s">
        <v>498</v>
      </c>
      <c r="Q18" s="18" t="s">
        <v>499</v>
      </c>
      <c r="R18" s="18" t="s">
        <v>500</v>
      </c>
      <c r="S18" s="18" t="s">
        <v>501</v>
      </c>
      <c r="T18" s="18" t="s">
        <v>502</v>
      </c>
      <c r="U18" s="18" t="s">
        <v>503</v>
      </c>
      <c r="V18" s="18" t="s">
        <v>504</v>
      </c>
      <c r="W18" s="18" t="s">
        <v>505</v>
      </c>
    </row>
    <row r="19" spans="1:23">
      <c r="B19" s="11" t="s">
        <v>592</v>
      </c>
      <c r="C19">
        <v>0</v>
      </c>
      <c r="D19" s="18" t="s">
        <v>506</v>
      </c>
      <c r="E19" s="18" t="s">
        <v>507</v>
      </c>
      <c r="F19" s="18" t="s">
        <v>508</v>
      </c>
      <c r="G19" s="18" t="s">
        <v>509</v>
      </c>
      <c r="H19" s="18" t="s">
        <v>510</v>
      </c>
      <c r="I19" s="18" t="s">
        <v>511</v>
      </c>
      <c r="J19" s="18" t="s">
        <v>593</v>
      </c>
      <c r="K19" s="18" t="s">
        <v>594</v>
      </c>
      <c r="L19" s="18" t="s">
        <v>512</v>
      </c>
      <c r="M19" s="18" t="s">
        <v>513</v>
      </c>
      <c r="N19" s="18" t="s">
        <v>514</v>
      </c>
      <c r="O19" s="18" t="s">
        <v>515</v>
      </c>
      <c r="P19" s="18" t="s">
        <v>516</v>
      </c>
      <c r="Q19" s="18" t="s">
        <v>517</v>
      </c>
      <c r="R19" s="18" t="s">
        <v>518</v>
      </c>
      <c r="S19" s="18" t="s">
        <v>519</v>
      </c>
      <c r="T19" s="18" t="s">
        <v>520</v>
      </c>
      <c r="U19" s="18" t="s">
        <v>521</v>
      </c>
      <c r="V19" s="18" t="s">
        <v>522</v>
      </c>
      <c r="W19" s="18" t="s">
        <v>523</v>
      </c>
    </row>
    <row r="20" spans="1:23">
      <c r="B20" s="11" t="s">
        <v>595</v>
      </c>
      <c r="C20">
        <v>0</v>
      </c>
      <c r="D20" s="18" t="s">
        <v>524</v>
      </c>
      <c r="E20" s="18" t="s">
        <v>525</v>
      </c>
      <c r="F20" s="18" t="s">
        <v>526</v>
      </c>
      <c r="G20" s="18" t="s">
        <v>527</v>
      </c>
      <c r="H20" s="18" t="s">
        <v>528</v>
      </c>
      <c r="I20" s="18" t="s">
        <v>529</v>
      </c>
      <c r="J20" s="18" t="s">
        <v>596</v>
      </c>
      <c r="K20" s="18" t="s">
        <v>597</v>
      </c>
      <c r="L20" s="18" t="s">
        <v>530</v>
      </c>
      <c r="M20" s="18" t="s">
        <v>531</v>
      </c>
      <c r="N20" s="18" t="s">
        <v>532</v>
      </c>
      <c r="O20" s="18" t="s">
        <v>533</v>
      </c>
      <c r="P20" s="18" t="s">
        <v>534</v>
      </c>
      <c r="Q20" s="18" t="s">
        <v>535</v>
      </c>
      <c r="R20" s="18" t="s">
        <v>536</v>
      </c>
      <c r="S20" s="18" t="s">
        <v>537</v>
      </c>
      <c r="T20" s="18" t="s">
        <v>538</v>
      </c>
      <c r="U20" s="18" t="s">
        <v>539</v>
      </c>
      <c r="V20" s="18" t="s">
        <v>540</v>
      </c>
      <c r="W20" s="18" t="s">
        <v>541</v>
      </c>
    </row>
    <row r="21" spans="1:23">
      <c r="B21" s="11" t="s">
        <v>598</v>
      </c>
      <c r="C21">
        <v>0</v>
      </c>
      <c r="D21" s="18" t="s">
        <v>542</v>
      </c>
      <c r="E21" s="18" t="s">
        <v>543</v>
      </c>
      <c r="F21" s="18" t="s">
        <v>544</v>
      </c>
      <c r="G21" s="18" t="s">
        <v>545</v>
      </c>
      <c r="H21" s="18" t="s">
        <v>546</v>
      </c>
      <c r="I21" s="18" t="s">
        <v>547</v>
      </c>
      <c r="J21" s="18" t="s">
        <v>599</v>
      </c>
      <c r="K21" s="18" t="s">
        <v>973</v>
      </c>
      <c r="L21" s="18" t="s">
        <v>548</v>
      </c>
      <c r="M21" s="18" t="s">
        <v>549</v>
      </c>
      <c r="N21" s="18" t="s">
        <v>550</v>
      </c>
      <c r="O21" s="18" t="s">
        <v>551</v>
      </c>
      <c r="P21" s="18" t="s">
        <v>552</v>
      </c>
      <c r="Q21" s="18" t="s">
        <v>553</v>
      </c>
      <c r="R21" s="18" t="s">
        <v>554</v>
      </c>
      <c r="S21" s="18" t="s">
        <v>555</v>
      </c>
      <c r="T21" s="18" t="s">
        <v>556</v>
      </c>
      <c r="U21" s="18" t="s">
        <v>557</v>
      </c>
      <c r="V21" s="18" t="s">
        <v>558</v>
      </c>
      <c r="W21" s="18" t="s">
        <v>559</v>
      </c>
    </row>
    <row r="22" spans="1:23">
      <c r="A22" t="s">
        <v>1210</v>
      </c>
      <c r="B22" s="11" t="s">
        <v>851</v>
      </c>
      <c r="C22">
        <v>2</v>
      </c>
      <c r="D22" s="18" t="s">
        <v>883</v>
      </c>
      <c r="E22" s="18" t="s">
        <v>905</v>
      </c>
      <c r="F22" s="18" t="s">
        <v>906</v>
      </c>
      <c r="G22" s="18" t="s">
        <v>907</v>
      </c>
      <c r="H22" s="18" t="s">
        <v>908</v>
      </c>
      <c r="I22" s="18" t="s">
        <v>909</v>
      </c>
      <c r="J22" s="18" t="s">
        <v>910</v>
      </c>
      <c r="K22" s="18" t="s">
        <v>911</v>
      </c>
      <c r="L22" s="18" t="s">
        <v>912</v>
      </c>
      <c r="M22" s="18" t="s">
        <v>913</v>
      </c>
      <c r="N22" s="18" t="s">
        <v>914</v>
      </c>
      <c r="O22" s="18" t="s">
        <v>915</v>
      </c>
      <c r="P22" s="18" t="s">
        <v>916</v>
      </c>
      <c r="Q22" s="18" t="s">
        <v>917</v>
      </c>
      <c r="R22" s="18" t="s">
        <v>918</v>
      </c>
      <c r="S22" s="18" t="s">
        <v>919</v>
      </c>
      <c r="T22" s="18" t="s">
        <v>920</v>
      </c>
      <c r="U22" s="18" t="s">
        <v>921</v>
      </c>
      <c r="V22" s="18" t="s">
        <v>922</v>
      </c>
      <c r="W22" s="18" t="s">
        <v>923</v>
      </c>
    </row>
    <row r="23" spans="1:23">
      <c r="B23" s="11" t="s">
        <v>950</v>
      </c>
      <c r="C23">
        <v>2</v>
      </c>
      <c r="D23" s="18" t="s">
        <v>951</v>
      </c>
      <c r="E23" s="18" t="s">
        <v>952</v>
      </c>
      <c r="F23" s="18" t="s">
        <v>953</v>
      </c>
      <c r="G23" s="18" t="s">
        <v>954</v>
      </c>
      <c r="H23" s="18" t="s">
        <v>955</v>
      </c>
      <c r="I23" s="18" t="s">
        <v>956</v>
      </c>
      <c r="J23" s="18" t="s">
        <v>957</v>
      </c>
      <c r="K23" s="18" t="s">
        <v>958</v>
      </c>
      <c r="L23" s="18" t="s">
        <v>959</v>
      </c>
      <c r="M23" s="18" t="s">
        <v>960</v>
      </c>
      <c r="N23" s="18" t="s">
        <v>961</v>
      </c>
      <c r="O23" s="18" t="s">
        <v>962</v>
      </c>
      <c r="P23" s="18" t="s">
        <v>963</v>
      </c>
      <c r="Q23" s="18" t="s">
        <v>964</v>
      </c>
      <c r="R23" s="18" t="s">
        <v>965</v>
      </c>
      <c r="S23" s="18" t="s">
        <v>966</v>
      </c>
      <c r="T23" s="18" t="s">
        <v>967</v>
      </c>
      <c r="U23" s="18" t="s">
        <v>968</v>
      </c>
      <c r="V23" s="18" t="s">
        <v>970</v>
      </c>
      <c r="W23" s="18" t="s">
        <v>972</v>
      </c>
    </row>
    <row r="24" spans="1:23">
      <c r="B24" s="11" t="s">
        <v>858</v>
      </c>
      <c r="C24">
        <v>2</v>
      </c>
      <c r="D24" s="18" t="s">
        <v>860</v>
      </c>
      <c r="E24" s="18" t="s">
        <v>880</v>
      </c>
      <c r="F24" s="18" t="s">
        <v>924</v>
      </c>
      <c r="G24" s="18" t="s">
        <v>925</v>
      </c>
      <c r="H24" s="18" t="s">
        <v>926</v>
      </c>
      <c r="I24" s="18" t="s">
        <v>927</v>
      </c>
      <c r="J24" s="18" t="s">
        <v>928</v>
      </c>
      <c r="K24" s="18" t="s">
        <v>929</v>
      </c>
      <c r="L24" s="18" t="s">
        <v>930</v>
      </c>
      <c r="M24" s="18" t="s">
        <v>931</v>
      </c>
      <c r="N24" s="18" t="s">
        <v>932</v>
      </c>
      <c r="O24" s="18" t="s">
        <v>933</v>
      </c>
      <c r="P24" s="18" t="s">
        <v>934</v>
      </c>
      <c r="Q24" s="18" t="s">
        <v>935</v>
      </c>
      <c r="R24" s="18" t="s">
        <v>936</v>
      </c>
      <c r="S24" s="18" t="s">
        <v>881</v>
      </c>
      <c r="T24" s="18" t="s">
        <v>882</v>
      </c>
      <c r="U24" s="18" t="s">
        <v>937</v>
      </c>
      <c r="V24" s="18" t="s">
        <v>878</v>
      </c>
      <c r="W24" s="18" t="s">
        <v>879</v>
      </c>
    </row>
    <row r="28" spans="1:23" ht="13.5" customHeight="1">
      <c r="B28" s="11" t="s">
        <v>560</v>
      </c>
      <c r="C28" t="s">
        <v>561</v>
      </c>
      <c r="D28" t="s">
        <v>199</v>
      </c>
      <c r="E28" t="s">
        <v>200</v>
      </c>
      <c r="F28" t="s">
        <v>201</v>
      </c>
      <c r="G28" t="s">
        <v>202</v>
      </c>
      <c r="H28" t="s">
        <v>203</v>
      </c>
      <c r="I28" t="s">
        <v>204</v>
      </c>
      <c r="J28" t="s">
        <v>562</v>
      </c>
      <c r="K28" t="s">
        <v>206</v>
      </c>
      <c r="L28" t="s">
        <v>207</v>
      </c>
      <c r="M28" t="s">
        <v>208</v>
      </c>
      <c r="N28" t="s">
        <v>209</v>
      </c>
      <c r="O28" t="s">
        <v>210</v>
      </c>
      <c r="P28" t="s">
        <v>211</v>
      </c>
      <c r="Q28" t="s">
        <v>212</v>
      </c>
      <c r="R28" t="s">
        <v>213</v>
      </c>
      <c r="S28" t="s">
        <v>214</v>
      </c>
      <c r="T28" t="s">
        <v>215</v>
      </c>
      <c r="U28" t="s">
        <v>216</v>
      </c>
      <c r="V28" t="s">
        <v>217</v>
      </c>
      <c r="W28" t="s">
        <v>218</v>
      </c>
    </row>
    <row r="29" spans="1:23">
      <c r="A29" t="s">
        <v>1211</v>
      </c>
      <c r="B29" s="11" t="s">
        <v>946</v>
      </c>
      <c r="C29">
        <v>2</v>
      </c>
      <c r="D29" s="18" t="s">
        <v>565</v>
      </c>
      <c r="E29" s="18" t="s">
        <v>352</v>
      </c>
      <c r="F29" s="18" t="s">
        <v>353</v>
      </c>
      <c r="G29" s="18" t="s">
        <v>354</v>
      </c>
      <c r="H29" s="18" t="s">
        <v>355</v>
      </c>
      <c r="I29" s="18" t="s">
        <v>356</v>
      </c>
      <c r="J29" s="18" t="s">
        <v>566</v>
      </c>
      <c r="K29" s="18" t="s">
        <v>949</v>
      </c>
      <c r="L29" s="18" t="s">
        <v>357</v>
      </c>
      <c r="M29" s="18" t="s">
        <v>358</v>
      </c>
      <c r="N29" s="18" t="s">
        <v>359</v>
      </c>
      <c r="O29" s="18" t="s">
        <v>360</v>
      </c>
      <c r="P29" s="18" t="s">
        <v>361</v>
      </c>
      <c r="Q29" s="18" t="s">
        <v>362</v>
      </c>
      <c r="R29" s="18" t="s">
        <v>363</v>
      </c>
      <c r="S29" s="18" t="s">
        <v>219</v>
      </c>
      <c r="T29" s="18" t="s">
        <v>220</v>
      </c>
      <c r="U29" s="18" t="s">
        <v>364</v>
      </c>
      <c r="V29" s="18" t="s">
        <v>365</v>
      </c>
      <c r="W29" s="18" t="s">
        <v>366</v>
      </c>
    </row>
    <row r="30" spans="1:23">
      <c r="B30" s="11" t="s">
        <v>948</v>
      </c>
      <c r="C30">
        <v>2</v>
      </c>
      <c r="D30" s="18" t="s">
        <v>567</v>
      </c>
      <c r="E30" s="18" t="s">
        <v>367</v>
      </c>
      <c r="F30" s="18" t="s">
        <v>368</v>
      </c>
      <c r="G30" s="18" t="s">
        <v>369</v>
      </c>
      <c r="H30" s="18" t="s">
        <v>370</v>
      </c>
      <c r="I30" s="18" t="s">
        <v>371</v>
      </c>
      <c r="J30" s="18" t="s">
        <v>568</v>
      </c>
      <c r="K30" s="18" t="s">
        <v>944</v>
      </c>
      <c r="L30" s="18" t="s">
        <v>372</v>
      </c>
      <c r="M30" s="18" t="s">
        <v>373</v>
      </c>
      <c r="N30" s="18" t="s">
        <v>374</v>
      </c>
      <c r="O30" s="18" t="s">
        <v>375</v>
      </c>
      <c r="P30" s="18" t="s">
        <v>376</v>
      </c>
      <c r="Q30" s="18" t="s">
        <v>377</v>
      </c>
      <c r="R30" s="18" t="s">
        <v>378</v>
      </c>
      <c r="S30" s="18" t="s">
        <v>379</v>
      </c>
      <c r="T30" s="18" t="s">
        <v>380</v>
      </c>
      <c r="U30" s="18" t="s">
        <v>381</v>
      </c>
      <c r="V30" s="18" t="s">
        <v>382</v>
      </c>
      <c r="W30" s="18" t="s">
        <v>383</v>
      </c>
    </row>
    <row r="31" spans="1:23">
      <c r="B31" s="11" t="s">
        <v>938</v>
      </c>
      <c r="C31">
        <v>2</v>
      </c>
      <c r="D31" s="18" t="s">
        <v>569</v>
      </c>
      <c r="E31" s="18" t="s">
        <v>384</v>
      </c>
      <c r="F31" s="18" t="s">
        <v>385</v>
      </c>
      <c r="G31" s="18" t="s">
        <v>386</v>
      </c>
      <c r="H31" s="18" t="s">
        <v>387</v>
      </c>
      <c r="I31" s="18" t="s">
        <v>388</v>
      </c>
      <c r="J31" s="18" t="s">
        <v>570</v>
      </c>
      <c r="K31" s="18" t="s">
        <v>939</v>
      </c>
      <c r="L31" s="18" t="s">
        <v>389</v>
      </c>
      <c r="M31" s="18" t="s">
        <v>390</v>
      </c>
      <c r="N31" s="18" t="s">
        <v>391</v>
      </c>
      <c r="O31" s="18" t="s">
        <v>392</v>
      </c>
      <c r="P31" s="18" t="s">
        <v>393</v>
      </c>
      <c r="Q31" s="18" t="s">
        <v>394</v>
      </c>
      <c r="R31" s="18" t="s">
        <v>395</v>
      </c>
      <c r="S31" s="18" t="s">
        <v>396</v>
      </c>
      <c r="T31" s="18" t="s">
        <v>397</v>
      </c>
      <c r="U31" s="18" t="s">
        <v>398</v>
      </c>
      <c r="V31" s="18" t="s">
        <v>399</v>
      </c>
      <c r="W31" s="18" t="s">
        <v>400</v>
      </c>
    </row>
    <row r="32" spans="1:23">
      <c r="B32" s="11" t="s">
        <v>571</v>
      </c>
      <c r="C32">
        <v>2</v>
      </c>
      <c r="D32" s="18" t="s">
        <v>572</v>
      </c>
      <c r="E32" s="18" t="s">
        <v>401</v>
      </c>
      <c r="F32" s="18" t="s">
        <v>402</v>
      </c>
      <c r="G32" s="18" t="s">
        <v>403</v>
      </c>
      <c r="H32" s="18" t="s">
        <v>404</v>
      </c>
      <c r="I32" s="18" t="s">
        <v>405</v>
      </c>
      <c r="J32" s="18" t="s">
        <v>573</v>
      </c>
      <c r="K32" s="18" t="s">
        <v>975</v>
      </c>
      <c r="L32" s="18" t="s">
        <v>406</v>
      </c>
      <c r="M32" s="18" t="s">
        <v>407</v>
      </c>
      <c r="N32" s="18" t="s">
        <v>408</v>
      </c>
      <c r="O32" s="18" t="s">
        <v>409</v>
      </c>
      <c r="P32" s="18" t="s">
        <v>410</v>
      </c>
      <c r="Q32" s="18" t="s">
        <v>411</v>
      </c>
      <c r="R32" s="18" t="s">
        <v>412</v>
      </c>
      <c r="S32" s="18" t="s">
        <v>413</v>
      </c>
      <c r="T32" s="18" t="s">
        <v>414</v>
      </c>
      <c r="U32" s="18" t="s">
        <v>415</v>
      </c>
      <c r="V32" s="18" t="s">
        <v>416</v>
      </c>
      <c r="W32" s="18" t="s">
        <v>417</v>
      </c>
    </row>
    <row r="33" spans="1:23">
      <c r="B33" s="11" t="s">
        <v>575</v>
      </c>
      <c r="C33">
        <v>2</v>
      </c>
      <c r="D33" s="18" t="s">
        <v>576</v>
      </c>
      <c r="E33" s="18" t="s">
        <v>418</v>
      </c>
      <c r="F33" s="18" t="s">
        <v>419</v>
      </c>
      <c r="G33" s="18" t="s">
        <v>420</v>
      </c>
      <c r="H33" s="18" t="s">
        <v>421</v>
      </c>
      <c r="I33" s="18" t="s">
        <v>422</v>
      </c>
      <c r="J33" s="18" t="s">
        <v>577</v>
      </c>
      <c r="K33" s="18" t="s">
        <v>976</v>
      </c>
      <c r="L33" s="18" t="s">
        <v>423</v>
      </c>
      <c r="M33" s="18" t="s">
        <v>424</v>
      </c>
      <c r="N33" s="18" t="s">
        <v>425</v>
      </c>
      <c r="O33" s="18" t="s">
        <v>426</v>
      </c>
      <c r="P33" s="18" t="s">
        <v>427</v>
      </c>
      <c r="Q33" s="18" t="s">
        <v>428</v>
      </c>
      <c r="R33" s="18" t="s">
        <v>429</v>
      </c>
      <c r="S33" s="18" t="s">
        <v>430</v>
      </c>
      <c r="T33" s="18" t="s">
        <v>431</v>
      </c>
      <c r="U33" s="18" t="s">
        <v>432</v>
      </c>
      <c r="V33" s="18" t="s">
        <v>433</v>
      </c>
      <c r="W33" s="18" t="s">
        <v>434</v>
      </c>
    </row>
    <row r="34" spans="1:23">
      <c r="B34" s="11" t="s">
        <v>579</v>
      </c>
      <c r="C34">
        <v>2</v>
      </c>
      <c r="D34" s="18" t="s">
        <v>580</v>
      </c>
      <c r="E34" s="18" t="s">
        <v>435</v>
      </c>
      <c r="F34" s="18" t="s">
        <v>436</v>
      </c>
      <c r="G34" s="18" t="s">
        <v>437</v>
      </c>
      <c r="H34" s="18" t="s">
        <v>438</v>
      </c>
      <c r="I34" s="18" t="s">
        <v>439</v>
      </c>
      <c r="J34" s="18" t="s">
        <v>581</v>
      </c>
      <c r="K34" s="18" t="s">
        <v>977</v>
      </c>
      <c r="L34" s="18" t="s">
        <v>440</v>
      </c>
      <c r="M34" s="18" t="s">
        <v>441</v>
      </c>
      <c r="N34" s="18" t="s">
        <v>442</v>
      </c>
      <c r="O34" s="18" t="s">
        <v>443</v>
      </c>
      <c r="P34" s="18" t="s">
        <v>444</v>
      </c>
      <c r="Q34" s="18" t="s">
        <v>445</v>
      </c>
      <c r="R34" s="18" t="s">
        <v>446</v>
      </c>
      <c r="S34" s="18" t="s">
        <v>447</v>
      </c>
      <c r="T34" s="18" t="s">
        <v>448</v>
      </c>
      <c r="U34" s="18" t="s">
        <v>449</v>
      </c>
      <c r="V34" s="18" t="s">
        <v>450</v>
      </c>
      <c r="W34" s="18" t="s">
        <v>451</v>
      </c>
    </row>
    <row r="35" spans="1:23">
      <c r="B35" s="11" t="s">
        <v>583</v>
      </c>
      <c r="C35">
        <v>2</v>
      </c>
      <c r="D35" s="18" t="s">
        <v>452</v>
      </c>
      <c r="E35" s="18" t="s">
        <v>453</v>
      </c>
      <c r="F35" s="18" t="s">
        <v>454</v>
      </c>
      <c r="G35" s="18" t="s">
        <v>455</v>
      </c>
      <c r="H35" s="18" t="s">
        <v>456</v>
      </c>
      <c r="I35" s="18" t="s">
        <v>457</v>
      </c>
      <c r="J35" s="18" t="s">
        <v>584</v>
      </c>
      <c r="K35" s="18" t="s">
        <v>978</v>
      </c>
      <c r="L35" s="18" t="s">
        <v>458</v>
      </c>
      <c r="M35" s="18" t="s">
        <v>459</v>
      </c>
      <c r="N35" s="18" t="s">
        <v>460</v>
      </c>
      <c r="O35" s="18" t="s">
        <v>461</v>
      </c>
      <c r="P35" s="18" t="s">
        <v>462</v>
      </c>
      <c r="Q35" s="18" t="s">
        <v>463</v>
      </c>
      <c r="R35" s="18" t="s">
        <v>464</v>
      </c>
      <c r="S35" s="18" t="s">
        <v>465</v>
      </c>
      <c r="T35" s="18" t="s">
        <v>466</v>
      </c>
      <c r="U35" s="18" t="s">
        <v>467</v>
      </c>
      <c r="V35" s="18" t="s">
        <v>468</v>
      </c>
      <c r="W35" s="18" t="s">
        <v>469</v>
      </c>
    </row>
    <row r="36" spans="1:23">
      <c r="B36" s="11" t="s">
        <v>586</v>
      </c>
      <c r="C36">
        <v>2</v>
      </c>
      <c r="D36" s="18" t="s">
        <v>470</v>
      </c>
      <c r="E36" s="18" t="s">
        <v>471</v>
      </c>
      <c r="F36" s="18" t="s">
        <v>472</v>
      </c>
      <c r="G36" s="18" t="s">
        <v>473</v>
      </c>
      <c r="H36" s="18" t="s">
        <v>474</v>
      </c>
      <c r="I36" s="18" t="s">
        <v>475</v>
      </c>
      <c r="J36" s="18" t="s">
        <v>587</v>
      </c>
      <c r="K36" s="18" t="s">
        <v>979</v>
      </c>
      <c r="L36" s="18" t="s">
        <v>476</v>
      </c>
      <c r="M36" s="18" t="s">
        <v>477</v>
      </c>
      <c r="N36" s="18" t="s">
        <v>478</v>
      </c>
      <c r="O36" s="18" t="s">
        <v>479</v>
      </c>
      <c r="P36" s="18" t="s">
        <v>480</v>
      </c>
      <c r="Q36" s="18" t="s">
        <v>481</v>
      </c>
      <c r="R36" s="18" t="s">
        <v>482</v>
      </c>
      <c r="S36" s="18" t="s">
        <v>483</v>
      </c>
      <c r="T36" s="18" t="s">
        <v>484</v>
      </c>
      <c r="U36" s="18" t="s">
        <v>485</v>
      </c>
      <c r="V36" s="18" t="s">
        <v>486</v>
      </c>
      <c r="W36" s="18" t="s">
        <v>487</v>
      </c>
    </row>
    <row r="37" spans="1:23">
      <c r="B37" s="11" t="s">
        <v>589</v>
      </c>
      <c r="C37">
        <v>2</v>
      </c>
      <c r="D37" s="18" t="s">
        <v>488</v>
      </c>
      <c r="E37" s="18" t="s">
        <v>489</v>
      </c>
      <c r="F37" s="18" t="s">
        <v>490</v>
      </c>
      <c r="G37" s="18" t="s">
        <v>491</v>
      </c>
      <c r="H37" s="18" t="s">
        <v>492</v>
      </c>
      <c r="I37" s="18" t="s">
        <v>493</v>
      </c>
      <c r="J37" s="18" t="s">
        <v>590</v>
      </c>
      <c r="K37" s="18" t="s">
        <v>980</v>
      </c>
      <c r="L37" s="18" t="s">
        <v>494</v>
      </c>
      <c r="M37" s="18" t="s">
        <v>495</v>
      </c>
      <c r="N37" s="18" t="s">
        <v>496</v>
      </c>
      <c r="O37" s="18" t="s">
        <v>497</v>
      </c>
      <c r="P37" s="18" t="s">
        <v>498</v>
      </c>
      <c r="Q37" s="18" t="s">
        <v>499</v>
      </c>
      <c r="R37" s="18" t="s">
        <v>500</v>
      </c>
      <c r="S37" s="18" t="s">
        <v>501</v>
      </c>
      <c r="T37" s="18" t="s">
        <v>502</v>
      </c>
      <c r="U37" s="18" t="s">
        <v>503</v>
      </c>
      <c r="V37" s="18" t="s">
        <v>504</v>
      </c>
      <c r="W37" s="18" t="s">
        <v>505</v>
      </c>
    </row>
    <row r="38" spans="1:23">
      <c r="B38" s="11" t="s">
        <v>592</v>
      </c>
      <c r="C38">
        <v>2</v>
      </c>
      <c r="D38" s="18" t="s">
        <v>506</v>
      </c>
      <c r="E38" s="18" t="s">
        <v>507</v>
      </c>
      <c r="F38" s="18" t="s">
        <v>508</v>
      </c>
      <c r="G38" s="18" t="s">
        <v>509</v>
      </c>
      <c r="H38" s="18" t="s">
        <v>510</v>
      </c>
      <c r="I38" s="18" t="s">
        <v>511</v>
      </c>
      <c r="J38" s="18" t="s">
        <v>593</v>
      </c>
      <c r="K38" s="18" t="s">
        <v>981</v>
      </c>
      <c r="L38" s="18" t="s">
        <v>512</v>
      </c>
      <c r="M38" s="18" t="s">
        <v>513</v>
      </c>
      <c r="N38" s="18" t="s">
        <v>514</v>
      </c>
      <c r="O38" s="18" t="s">
        <v>515</v>
      </c>
      <c r="P38" s="18" t="s">
        <v>516</v>
      </c>
      <c r="Q38" s="18" t="s">
        <v>517</v>
      </c>
      <c r="R38" s="18" t="s">
        <v>518</v>
      </c>
      <c r="S38" s="18" t="s">
        <v>519</v>
      </c>
      <c r="T38" s="18" t="s">
        <v>520</v>
      </c>
      <c r="U38" s="18" t="s">
        <v>521</v>
      </c>
      <c r="V38" s="18" t="s">
        <v>522</v>
      </c>
      <c r="W38" s="18" t="s">
        <v>523</v>
      </c>
    </row>
    <row r="39" spans="1:23">
      <c r="B39" s="11" t="s">
        <v>595</v>
      </c>
      <c r="C39">
        <v>2</v>
      </c>
      <c r="D39" s="18" t="s">
        <v>524</v>
      </c>
      <c r="E39" s="18" t="s">
        <v>525</v>
      </c>
      <c r="F39" s="18" t="s">
        <v>526</v>
      </c>
      <c r="G39" s="18" t="s">
        <v>527</v>
      </c>
      <c r="H39" s="18" t="s">
        <v>528</v>
      </c>
      <c r="I39" s="18" t="s">
        <v>529</v>
      </c>
      <c r="J39" s="18" t="s">
        <v>596</v>
      </c>
      <c r="K39" s="18" t="s">
        <v>904</v>
      </c>
      <c r="L39" s="18" t="s">
        <v>530</v>
      </c>
      <c r="M39" s="18" t="s">
        <v>531</v>
      </c>
      <c r="N39" s="18" t="s">
        <v>532</v>
      </c>
      <c r="O39" s="18" t="s">
        <v>533</v>
      </c>
      <c r="P39" s="18" t="s">
        <v>534</v>
      </c>
      <c r="Q39" s="18" t="s">
        <v>535</v>
      </c>
      <c r="R39" s="18" t="s">
        <v>536</v>
      </c>
      <c r="S39" s="18" t="s">
        <v>537</v>
      </c>
      <c r="T39" s="18" t="s">
        <v>538</v>
      </c>
      <c r="U39" s="18" t="s">
        <v>539</v>
      </c>
      <c r="V39" s="18" t="s">
        <v>540</v>
      </c>
      <c r="W39" s="18" t="s">
        <v>541</v>
      </c>
    </row>
    <row r="40" spans="1:23">
      <c r="B40" s="11" t="s">
        <v>598</v>
      </c>
      <c r="C40">
        <v>2</v>
      </c>
      <c r="D40" s="18" t="s">
        <v>542</v>
      </c>
      <c r="E40" s="18" t="s">
        <v>543</v>
      </c>
      <c r="F40" s="18" t="s">
        <v>544</v>
      </c>
      <c r="G40" s="18" t="s">
        <v>545</v>
      </c>
      <c r="H40" s="18" t="s">
        <v>546</v>
      </c>
      <c r="I40" s="18" t="s">
        <v>547</v>
      </c>
      <c r="J40" s="18" t="s">
        <v>599</v>
      </c>
      <c r="K40" s="18" t="s">
        <v>973</v>
      </c>
      <c r="L40" s="18" t="s">
        <v>548</v>
      </c>
      <c r="M40" s="18" t="s">
        <v>549</v>
      </c>
      <c r="N40" s="18" t="s">
        <v>550</v>
      </c>
      <c r="O40" s="18" t="s">
        <v>551</v>
      </c>
      <c r="P40" s="18" t="s">
        <v>552</v>
      </c>
      <c r="Q40" s="18" t="s">
        <v>553</v>
      </c>
      <c r="R40" s="18" t="s">
        <v>554</v>
      </c>
      <c r="S40" s="18" t="s">
        <v>555</v>
      </c>
      <c r="T40" s="18" t="s">
        <v>556</v>
      </c>
      <c r="U40" s="18" t="s">
        <v>557</v>
      </c>
      <c r="V40" s="18" t="s">
        <v>558</v>
      </c>
      <c r="W40" s="18" t="s">
        <v>559</v>
      </c>
    </row>
    <row r="41" spans="1:23">
      <c r="A41" t="s">
        <v>974</v>
      </c>
      <c r="B41" s="11" t="s">
        <v>851</v>
      </c>
      <c r="C41">
        <v>2</v>
      </c>
      <c r="D41" s="18" t="s">
        <v>883</v>
      </c>
      <c r="E41" s="18" t="s">
        <v>905</v>
      </c>
      <c r="F41" s="18" t="s">
        <v>906</v>
      </c>
      <c r="G41" s="18" t="s">
        <v>907</v>
      </c>
      <c r="H41" s="18" t="s">
        <v>908</v>
      </c>
      <c r="I41" s="18" t="s">
        <v>909</v>
      </c>
      <c r="J41" s="18" t="s">
        <v>910</v>
      </c>
      <c r="K41" s="18" t="s">
        <v>911</v>
      </c>
      <c r="L41" s="18" t="s">
        <v>912</v>
      </c>
      <c r="M41" s="18" t="s">
        <v>913</v>
      </c>
      <c r="N41" s="18" t="s">
        <v>914</v>
      </c>
      <c r="O41" s="18" t="s">
        <v>915</v>
      </c>
      <c r="P41" s="18" t="s">
        <v>916</v>
      </c>
      <c r="Q41" s="18" t="s">
        <v>917</v>
      </c>
      <c r="R41" s="18" t="s">
        <v>918</v>
      </c>
      <c r="S41" s="18" t="s">
        <v>919</v>
      </c>
      <c r="T41" s="18" t="s">
        <v>920</v>
      </c>
      <c r="U41" s="18" t="s">
        <v>921</v>
      </c>
      <c r="V41" s="18" t="s">
        <v>922</v>
      </c>
      <c r="W41" s="18" t="s">
        <v>923</v>
      </c>
    </row>
    <row r="42" spans="1:23">
      <c r="B42" s="11" t="s">
        <v>950</v>
      </c>
      <c r="C42">
        <v>2</v>
      </c>
      <c r="D42" s="18" t="s">
        <v>859</v>
      </c>
      <c r="E42" s="18" t="s">
        <v>861</v>
      </c>
      <c r="F42" s="18" t="s">
        <v>862</v>
      </c>
      <c r="G42" s="18" t="s">
        <v>863</v>
      </c>
      <c r="H42" s="18" t="s">
        <v>864</v>
      </c>
      <c r="I42" s="18" t="s">
        <v>865</v>
      </c>
      <c r="J42" s="18" t="s">
        <v>866</v>
      </c>
      <c r="K42" s="18" t="s">
        <v>867</v>
      </c>
      <c r="L42" s="18" t="s">
        <v>868</v>
      </c>
      <c r="M42" s="18" t="s">
        <v>869</v>
      </c>
      <c r="N42" s="18" t="s">
        <v>870</v>
      </c>
      <c r="O42" s="18" t="s">
        <v>871</v>
      </c>
      <c r="P42" s="18" t="s">
        <v>872</v>
      </c>
      <c r="Q42" s="18" t="s">
        <v>873</v>
      </c>
      <c r="R42" s="18" t="s">
        <v>874</v>
      </c>
      <c r="S42" s="18" t="s">
        <v>875</v>
      </c>
      <c r="T42" s="18" t="s">
        <v>876</v>
      </c>
      <c r="U42" s="18" t="s">
        <v>877</v>
      </c>
      <c r="V42" s="18" t="s">
        <v>969</v>
      </c>
      <c r="W42" s="18" t="s">
        <v>971</v>
      </c>
    </row>
    <row r="43" spans="1:23">
      <c r="B43" s="11" t="s">
        <v>858</v>
      </c>
      <c r="C43">
        <v>2</v>
      </c>
      <c r="D43" s="18" t="s">
        <v>860</v>
      </c>
      <c r="E43" s="18" t="s">
        <v>880</v>
      </c>
      <c r="F43" s="18" t="s">
        <v>924</v>
      </c>
      <c r="G43" s="18" t="s">
        <v>925</v>
      </c>
      <c r="H43" s="18" t="s">
        <v>926</v>
      </c>
      <c r="I43" s="18" t="s">
        <v>927</v>
      </c>
      <c r="J43" s="18" t="s">
        <v>928</v>
      </c>
      <c r="K43" s="18" t="s">
        <v>929</v>
      </c>
      <c r="L43" s="18" t="s">
        <v>930</v>
      </c>
      <c r="M43" s="18" t="s">
        <v>931</v>
      </c>
      <c r="N43" s="18" t="s">
        <v>932</v>
      </c>
      <c r="O43" s="18" t="s">
        <v>933</v>
      </c>
      <c r="P43" s="18" t="s">
        <v>934</v>
      </c>
      <c r="Q43" s="18" t="s">
        <v>935</v>
      </c>
      <c r="R43" s="18" t="s">
        <v>936</v>
      </c>
      <c r="S43" s="18" t="s">
        <v>881</v>
      </c>
      <c r="T43" s="18" t="s">
        <v>882</v>
      </c>
      <c r="U43" s="18" t="s">
        <v>937</v>
      </c>
      <c r="V43" s="18" t="s">
        <v>878</v>
      </c>
      <c r="W43" s="18" t="s">
        <v>879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F50" sqref="F50"/>
    </sheetView>
  </sheetViews>
  <sheetFormatPr defaultRowHeight="13.5"/>
  <cols>
    <col min="1" max="2" width="9" style="13"/>
    <col min="3" max="3" width="21.25" style="13" customWidth="1"/>
    <col min="4" max="4" width="21.875" style="13" customWidth="1"/>
    <col min="5" max="5" width="21.25" style="13" customWidth="1"/>
    <col min="6" max="6" width="21.625" style="13" customWidth="1"/>
    <col min="7" max="7" width="21.25" style="13" customWidth="1"/>
    <col min="8" max="8" width="22.25" style="13" customWidth="1"/>
    <col min="9" max="9" width="22" style="13" customWidth="1"/>
    <col min="10" max="10" width="20" style="13" customWidth="1"/>
    <col min="11" max="11" width="25.25" style="13" customWidth="1"/>
    <col min="12" max="12" width="24.75" style="13" customWidth="1"/>
    <col min="13" max="13" width="24.5" style="13" customWidth="1"/>
    <col min="14" max="14" width="24.375" style="13" customWidth="1"/>
    <col min="15" max="15" width="24.125" style="13" customWidth="1"/>
    <col min="16" max="16" width="23.875" style="13" customWidth="1"/>
    <col min="17" max="17" width="22" style="13" customWidth="1"/>
    <col min="18" max="18" width="21.625" style="13" customWidth="1"/>
    <col min="19" max="19" width="20.5" style="13" customWidth="1"/>
    <col min="20" max="20" width="22.875" style="13" customWidth="1"/>
    <col min="21" max="21" width="20.5" style="13" customWidth="1"/>
    <col min="22" max="22" width="25.25" style="13" customWidth="1"/>
    <col min="23" max="16384" width="9" style="13"/>
  </cols>
  <sheetData>
    <row r="1" spans="1:22" ht="14.25">
      <c r="C1" s="14" t="s">
        <v>608</v>
      </c>
      <c r="D1" s="14"/>
      <c r="E1" s="15" t="s">
        <v>609</v>
      </c>
      <c r="F1" s="14"/>
      <c r="H1" s="60" t="s">
        <v>610</v>
      </c>
      <c r="I1" s="60"/>
      <c r="J1" s="60"/>
      <c r="K1" s="60"/>
      <c r="L1" s="60"/>
      <c r="M1" s="60"/>
      <c r="N1" s="60"/>
      <c r="O1" s="60"/>
    </row>
    <row r="2" spans="1:22" ht="14.25">
      <c r="C2" s="14" t="s">
        <v>611</v>
      </c>
      <c r="D2" s="14" t="s">
        <v>612</v>
      </c>
    </row>
    <row r="4" spans="1:22">
      <c r="C4" s="16" t="s">
        <v>199</v>
      </c>
      <c r="D4" s="16" t="s">
        <v>200</v>
      </c>
      <c r="E4" s="16" t="s">
        <v>201</v>
      </c>
      <c r="F4" s="16" t="s">
        <v>202</v>
      </c>
      <c r="G4" s="16" t="s">
        <v>203</v>
      </c>
      <c r="H4" s="16" t="s">
        <v>204</v>
      </c>
      <c r="I4" s="16" t="s">
        <v>613</v>
      </c>
      <c r="J4" s="16" t="s">
        <v>206</v>
      </c>
      <c r="K4" s="16" t="s">
        <v>207</v>
      </c>
      <c r="L4" s="16" t="s">
        <v>208</v>
      </c>
      <c r="M4" s="16" t="s">
        <v>209</v>
      </c>
      <c r="N4" s="16" t="s">
        <v>210</v>
      </c>
      <c r="O4" s="16" t="s">
        <v>211</v>
      </c>
      <c r="P4" s="16" t="s">
        <v>212</v>
      </c>
      <c r="Q4" s="16" t="s">
        <v>213</v>
      </c>
      <c r="R4" s="16" t="s">
        <v>214</v>
      </c>
      <c r="S4" s="16" t="s">
        <v>215</v>
      </c>
      <c r="T4" s="16" t="s">
        <v>216</v>
      </c>
      <c r="U4" s="16" t="s">
        <v>217</v>
      </c>
      <c r="V4" s="16" t="s">
        <v>218</v>
      </c>
    </row>
    <row r="5" spans="1:22" hidden="1">
      <c r="B5" s="17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</row>
    <row r="6" spans="1:22" ht="14.25" hidden="1">
      <c r="A6" s="17"/>
      <c r="B6" s="14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</row>
    <row r="7" spans="1:22" hidden="1">
      <c r="B7" s="17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</row>
    <row r="8" spans="1:22" ht="14.25" hidden="1">
      <c r="A8" s="17"/>
      <c r="B8" s="14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</row>
    <row r="9" spans="1:22" hidden="1">
      <c r="B9" s="17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</row>
    <row r="10" spans="1:22" ht="14.25" hidden="1">
      <c r="A10" s="17"/>
      <c r="B10" s="14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</row>
    <row r="11" spans="1:22" hidden="1">
      <c r="A11" s="17"/>
      <c r="B11" s="17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</row>
    <row r="12" spans="1:22" ht="14.25" hidden="1">
      <c r="A12" s="17"/>
      <c r="B12" s="14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</row>
    <row r="13" spans="1:22" hidden="1">
      <c r="A13" s="17"/>
      <c r="B13" s="17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</row>
    <row r="14" spans="1:22" ht="14.25" hidden="1">
      <c r="A14" s="17"/>
      <c r="B14" s="14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</row>
    <row r="15" spans="1:22" hidden="1">
      <c r="A15" s="17"/>
      <c r="B15" s="17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</row>
    <row r="16" spans="1:22" ht="14.25" hidden="1">
      <c r="B16" s="14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</row>
    <row r="17" spans="1:22" hidden="1">
      <c r="A17" s="17"/>
      <c r="B17" s="17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</row>
    <row r="18" spans="1:22" ht="14.25" hidden="1">
      <c r="B18" s="14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</row>
    <row r="19" spans="1:22" hidden="1"/>
    <row r="20" spans="1:22" hidden="1"/>
    <row r="21" spans="1:22" hidden="1"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hidden="1"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</row>
    <row r="23" spans="1:22" hidden="1">
      <c r="A23" s="1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</row>
    <row r="24" spans="1:22" hidden="1">
      <c r="B24" s="1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</row>
    <row r="25" spans="1:22" ht="14.25" hidden="1">
      <c r="A25" s="17"/>
      <c r="B25" s="14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</row>
    <row r="26" spans="1:22" hidden="1">
      <c r="B26" s="17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</row>
    <row r="27" spans="1:22" ht="14.25" hidden="1">
      <c r="A27" s="17"/>
      <c r="B27" s="14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</row>
    <row r="28" spans="1:22" hidden="1">
      <c r="B28" s="1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</row>
    <row r="29" spans="1:22" ht="14.25" hidden="1">
      <c r="A29" s="17"/>
      <c r="B29" s="14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</row>
    <row r="30" spans="1:22" hidden="1">
      <c r="A30" s="17"/>
      <c r="B30" s="1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</row>
    <row r="31" spans="1:22" ht="14.25" hidden="1">
      <c r="A31" s="17"/>
      <c r="B31" s="14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</row>
    <row r="32" spans="1:22" hidden="1">
      <c r="A32" s="17"/>
      <c r="B32" s="1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</row>
    <row r="33" spans="1:22" ht="14.25" hidden="1">
      <c r="A33" s="17"/>
      <c r="B33" s="14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</row>
    <row r="34" spans="1:22">
      <c r="A34" s="17"/>
      <c r="B34" s="17" t="s">
        <v>614</v>
      </c>
      <c r="C34" s="38">
        <v>0.74309999999999998</v>
      </c>
      <c r="D34" s="38">
        <v>0.74129999999999996</v>
      </c>
      <c r="E34" s="38">
        <v>0.63539999999999996</v>
      </c>
      <c r="F34" s="38">
        <v>-0.29920000000000002</v>
      </c>
      <c r="G34" s="38">
        <v>-0.46360000000000001</v>
      </c>
      <c r="H34" s="38">
        <v>-0.5111</v>
      </c>
      <c r="I34" s="38">
        <v>-5.3400000000000003E-2</v>
      </c>
      <c r="J34" s="38">
        <v>-0.37009999999999998</v>
      </c>
      <c r="K34" s="38">
        <v>0.70079999999999998</v>
      </c>
      <c r="L34" s="38">
        <v>0.63280000000000003</v>
      </c>
      <c r="M34" s="38">
        <v>0.40450000000000003</v>
      </c>
      <c r="N34" s="38">
        <v>0.72340000000000004</v>
      </c>
      <c r="O34" s="38">
        <v>0.68889999999999996</v>
      </c>
      <c r="P34" s="38">
        <v>0.55030000000000001</v>
      </c>
      <c r="Q34" s="38">
        <v>0.66900000000000004</v>
      </c>
      <c r="R34" s="38">
        <v>0.60670000000000002</v>
      </c>
      <c r="S34" s="38">
        <v>0.41060000000000002</v>
      </c>
      <c r="T34" s="38">
        <v>-0.74380000000000002</v>
      </c>
      <c r="U34" s="38">
        <v>-0.73980000000000001</v>
      </c>
      <c r="V34" s="38">
        <v>-0.64090000000000003</v>
      </c>
    </row>
    <row r="35" spans="1:22" ht="14.25">
      <c r="B35" s="14" t="s">
        <v>649</v>
      </c>
      <c r="C35" s="38">
        <v>-0.62370000000000003</v>
      </c>
      <c r="D35" s="38">
        <v>-0.62949999999999995</v>
      </c>
      <c r="E35" s="38">
        <v>-0.54769999999999996</v>
      </c>
      <c r="F35" s="38">
        <v>-0.2545</v>
      </c>
      <c r="G35" s="38">
        <v>-0.11990000000000001</v>
      </c>
      <c r="H35" s="38">
        <v>-2.1000000000000001E-2</v>
      </c>
      <c r="I35" s="38">
        <v>0.19270000000000001</v>
      </c>
      <c r="J35" s="38">
        <v>4.65E-2</v>
      </c>
      <c r="K35" s="38">
        <v>-0.623</v>
      </c>
      <c r="L35" s="38">
        <v>-0.62209999999999999</v>
      </c>
      <c r="M35" s="38">
        <v>-0.5554</v>
      </c>
      <c r="N35" s="38">
        <v>-0.60950000000000004</v>
      </c>
      <c r="O35" s="38">
        <v>-0.60470000000000002</v>
      </c>
      <c r="P35" s="38">
        <v>-0.56510000000000005</v>
      </c>
      <c r="Q35" s="38">
        <v>-0.60919999999999996</v>
      </c>
      <c r="R35" s="38">
        <v>-0.61329999999999996</v>
      </c>
      <c r="S35" s="38">
        <v>-0.56010000000000004</v>
      </c>
      <c r="T35" s="38">
        <v>0.61890000000000001</v>
      </c>
      <c r="U35" s="38">
        <v>0.62509999999999999</v>
      </c>
      <c r="V35" s="38">
        <v>0.55830000000000002</v>
      </c>
    </row>
  </sheetData>
  <mergeCells count="1">
    <mergeCell ref="H1:O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"/>
  <sheetViews>
    <sheetView workbookViewId="0">
      <selection activeCell="E33" sqref="E33"/>
    </sheetView>
  </sheetViews>
  <sheetFormatPr defaultColWidth="8.75" defaultRowHeight="13.5"/>
  <cols>
    <col min="1" max="1" width="15.625" style="11" customWidth="1"/>
    <col min="2" max="2" width="9.25" customWidth="1"/>
    <col min="3" max="3" width="20" style="11" customWidth="1"/>
    <col min="4" max="4" width="20.625" customWidth="1"/>
    <col min="5" max="5" width="21.125" customWidth="1"/>
    <col min="6" max="6" width="21.25" customWidth="1"/>
    <col min="7" max="7" width="20.625" customWidth="1"/>
    <col min="8" max="8" width="20.125" customWidth="1"/>
    <col min="9" max="9" width="19.875" customWidth="1"/>
    <col min="10" max="10" width="20.625" customWidth="1"/>
    <col min="11" max="11" width="15.875" customWidth="1"/>
    <col min="12" max="12" width="23.875" customWidth="1"/>
    <col min="13" max="13" width="23.5" customWidth="1"/>
    <col min="14" max="15" width="23.625" customWidth="1"/>
    <col min="16" max="16" width="23.75" customWidth="1"/>
    <col min="17" max="17" width="23.875" customWidth="1"/>
    <col min="18" max="18" width="20.5" customWidth="1"/>
    <col min="19" max="19" width="19.5" customWidth="1"/>
    <col min="20" max="20" width="17" bestFit="1" customWidth="1"/>
    <col min="21" max="23" width="20.25" bestFit="1" customWidth="1"/>
    <col min="24" max="24" width="11.75" customWidth="1"/>
    <col min="25" max="25" width="10.375" customWidth="1"/>
    <col min="26" max="41" width="9.625" bestFit="1" customWidth="1"/>
    <col min="42" max="42" width="9" customWidth="1"/>
    <col min="43" max="43" width="8.125" customWidth="1"/>
    <col min="45" max="45" width="9.625" bestFit="1" customWidth="1"/>
  </cols>
  <sheetData>
    <row r="1" spans="1:45">
      <c r="C1" s="11" t="s">
        <v>600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562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W1" t="s">
        <v>218</v>
      </c>
      <c r="X1" t="s">
        <v>601</v>
      </c>
    </row>
    <row r="2" spans="1:45">
      <c r="C2" s="11" t="s">
        <v>602</v>
      </c>
      <c r="D2" s="18" t="e">
        <f>IF('最值预测-相似日为工作日'!$I$4,各年冬夏季的相关系数!C34,各年冬夏季的相关系数!C35)</f>
        <v>#VALUE!</v>
      </c>
      <c r="E2" s="18" t="e">
        <f>IF('最值预测-相似日为工作日'!$I$4,各年冬夏季的相关系数!D34,各年冬夏季的相关系数!D35)</f>
        <v>#VALUE!</v>
      </c>
      <c r="F2" s="18" t="e">
        <f>IF('最值预测-相似日为工作日'!$I$4,各年冬夏季的相关系数!E34,各年冬夏季的相关系数!E35)</f>
        <v>#VALUE!</v>
      </c>
      <c r="G2" s="18" t="e">
        <f>IF('最值预测-相似日为工作日'!$I$4,各年冬夏季的相关系数!F34,各年冬夏季的相关系数!F35)</f>
        <v>#VALUE!</v>
      </c>
      <c r="H2" s="18" t="e">
        <f>IF('最值预测-相似日为工作日'!$I$4,各年冬夏季的相关系数!G34,各年冬夏季的相关系数!G35)</f>
        <v>#VALUE!</v>
      </c>
      <c r="I2" s="18" t="e">
        <f>IF('最值预测-相似日为工作日'!$I$4,各年冬夏季的相关系数!H34,各年冬夏季的相关系数!H35)</f>
        <v>#VALUE!</v>
      </c>
      <c r="J2" s="18" t="e">
        <f>IF('最值预测-相似日为工作日'!$I$4,各年冬夏季的相关系数!I34,各年冬夏季的相关系数!I35)</f>
        <v>#VALUE!</v>
      </c>
      <c r="K2" s="18" t="e">
        <f>IF('最值预测-相似日为工作日'!$I$4,各年冬夏季的相关系数!J34,各年冬夏季的相关系数!J35)</f>
        <v>#VALUE!</v>
      </c>
      <c r="L2" s="18" t="e">
        <f>IF('最值预测-相似日为工作日'!$I$4,各年冬夏季的相关系数!K34,各年冬夏季的相关系数!K35)</f>
        <v>#VALUE!</v>
      </c>
      <c r="M2" s="18" t="e">
        <f>IF('最值预测-相似日为工作日'!$I$4,各年冬夏季的相关系数!L34,各年冬夏季的相关系数!L35)</f>
        <v>#VALUE!</v>
      </c>
      <c r="N2" s="18" t="e">
        <f>IF('最值预测-相似日为工作日'!$I$4,各年冬夏季的相关系数!M34,各年冬夏季的相关系数!M35)</f>
        <v>#VALUE!</v>
      </c>
      <c r="O2" s="18" t="e">
        <f>IF('最值预测-相似日为工作日'!$I$4,各年冬夏季的相关系数!N34,各年冬夏季的相关系数!N35)</f>
        <v>#VALUE!</v>
      </c>
      <c r="P2" s="18" t="e">
        <f>IF('最值预测-相似日为工作日'!$I$4,各年冬夏季的相关系数!O34,各年冬夏季的相关系数!O35)</f>
        <v>#VALUE!</v>
      </c>
      <c r="Q2" s="18" t="e">
        <f>IF('最值预测-相似日为工作日'!$I$4,各年冬夏季的相关系数!P34,各年冬夏季的相关系数!P35)</f>
        <v>#VALUE!</v>
      </c>
      <c r="R2" s="18" t="e">
        <f>IF('最值预测-相似日为工作日'!$I$4,各年冬夏季的相关系数!Q34,各年冬夏季的相关系数!Q35)</f>
        <v>#VALUE!</v>
      </c>
      <c r="S2" s="18" t="e">
        <f>IF('最值预测-相似日为工作日'!$I$4,各年冬夏季的相关系数!R34,各年冬夏季的相关系数!R35)</f>
        <v>#VALUE!</v>
      </c>
      <c r="T2" s="18" t="e">
        <f>IF('最值预测-相似日为工作日'!$I$4,各年冬夏季的相关系数!S34,各年冬夏季的相关系数!S35)</f>
        <v>#VALUE!</v>
      </c>
      <c r="U2" s="18" t="e">
        <f>IF('最值预测-相似日为工作日'!$I$4,各年冬夏季的相关系数!T34,各年冬夏季的相关系数!T35)</f>
        <v>#VALUE!</v>
      </c>
      <c r="V2" s="18" t="e">
        <f>IF('最值预测-相似日为工作日'!$I$4,各年冬夏季的相关系数!U34,各年冬夏季的相关系数!U35)</f>
        <v>#VALUE!</v>
      </c>
      <c r="W2" s="18" t="e">
        <f>IF('最值预测-相似日为工作日'!$I$4,各年冬夏季的相关系数!V34,各年冬夏季的相关系数!V35)</f>
        <v>#VALUE!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H2">
        <v>11</v>
      </c>
      <c r="AI2">
        <v>12</v>
      </c>
      <c r="AJ2">
        <v>13</v>
      </c>
      <c r="AK2">
        <v>14</v>
      </c>
      <c r="AL2">
        <v>15</v>
      </c>
      <c r="AM2">
        <v>16</v>
      </c>
      <c r="AN2">
        <v>17</v>
      </c>
      <c r="AO2">
        <v>18</v>
      </c>
      <c r="AP2">
        <v>19</v>
      </c>
      <c r="AQ2">
        <v>20</v>
      </c>
      <c r="AR2">
        <v>21</v>
      </c>
      <c r="AS2">
        <v>22</v>
      </c>
    </row>
    <row r="3" spans="1:45">
      <c r="C3" s="11" t="s">
        <v>603</v>
      </c>
      <c r="D3" s="18">
        <f>db_求气象因子的极值!B1</f>
        <v>36.859957495179621</v>
      </c>
      <c r="E3" s="18">
        <f>db_求气象因子的极值!C1</f>
        <v>32.569096675534659</v>
      </c>
      <c r="F3" s="18">
        <f>db_求气象因子的极值!D1</f>
        <v>28.602145331473192</v>
      </c>
      <c r="G3" s="18">
        <f>db_求气象因子的极值!E1</f>
        <v>98.810307737694259</v>
      </c>
      <c r="H3" s="18">
        <f>db_求气象因子的极值!F1</f>
        <v>96.406302718497798</v>
      </c>
      <c r="I3" s="18">
        <f>db_求气象因子的极值!G1</f>
        <v>92.990261576190861</v>
      </c>
      <c r="J3" s="18">
        <f>db_求气象因子的极值!H1</f>
        <v>16.981493506210107</v>
      </c>
      <c r="K3" s="18">
        <f>db_求气象因子的极值!I1</f>
        <v>67.406039324242741</v>
      </c>
      <c r="L3" s="18">
        <f>db_求气象因子的极值!J1</f>
        <v>94.836442784656924</v>
      </c>
      <c r="M3" s="18">
        <f>db_求气象因子的极值!K1</f>
        <v>83.361791269714487</v>
      </c>
      <c r="N3" s="18">
        <f>db_求气象因子的极值!L1</f>
        <v>76.191738172625136</v>
      </c>
      <c r="O3" s="18">
        <f>db_求气象因子的极值!M1</f>
        <v>35.081168479389497</v>
      </c>
      <c r="P3" s="18">
        <f>db_求气象因子的极值!N1</f>
        <v>26.730684858733195</v>
      </c>
      <c r="Q3" s="18">
        <f>db_求气象因子的极值!O1</f>
        <v>22.515706213848834</v>
      </c>
      <c r="R3" s="18">
        <f>db_求气象因子的极值!P1</f>
        <v>56.339090926431474</v>
      </c>
      <c r="S3" s="18">
        <f>db_求气象因子的极值!Q1</f>
        <v>49.515925404616276</v>
      </c>
      <c r="T3" s="18">
        <f>db_求气象因子的极值!R1</f>
        <v>41.528259703921456</v>
      </c>
      <c r="U3" s="18">
        <f>db_求气象因子的极值!S1</f>
        <v>801.88420973179666</v>
      </c>
      <c r="V3" s="18">
        <f>db_求气象因子的极值!T1</f>
        <v>806.56722634797393</v>
      </c>
      <c r="W3" s="18">
        <f>db_求气象因子的极值!U1</f>
        <v>817.42601245154663</v>
      </c>
    </row>
    <row r="4" spans="1:45">
      <c r="C4" s="11" t="s">
        <v>604</v>
      </c>
      <c r="D4" s="18">
        <f>db_求气象因子的极值!B2</f>
        <v>3.6737283745745182</v>
      </c>
      <c r="E4" s="18">
        <f>db_求气象因子的极值!C2</f>
        <v>2.8097327977057174</v>
      </c>
      <c r="F4" s="18">
        <f>db_求气象因子的极值!D2</f>
        <v>2.0761593614770466</v>
      </c>
      <c r="G4" s="18">
        <f>db_求气象因子的极值!E2</f>
        <v>41.828376705867385</v>
      </c>
      <c r="H4" s="18">
        <f>db_求气象因子的极值!F2</f>
        <v>26.401421307468151</v>
      </c>
      <c r="I4" s="18">
        <f>db_求气象因子的极值!G2</f>
        <v>9.3131926357821619</v>
      </c>
      <c r="J4" s="18">
        <f>db_求气象因子的极值!H2</f>
        <v>2.8441942080708795</v>
      </c>
      <c r="K4" s="18">
        <f>db_求气象因子的极值!I2</f>
        <v>0</v>
      </c>
      <c r="L4" s="18">
        <f>db_求气象因子的极值!J2</f>
        <v>39.610063974864936</v>
      </c>
      <c r="M4" s="18">
        <f>db_求气象因子的极值!K2</f>
        <v>38.809916328121574</v>
      </c>
      <c r="N4" s="18">
        <f>db_求气象因子的极值!L2</f>
        <v>38.091045842475872</v>
      </c>
      <c r="O4" s="18">
        <f>db_求气象因子的极值!M2</f>
        <v>-14.398014199568012</v>
      </c>
      <c r="P4" s="18">
        <f>db_求气象因子的极值!N2</f>
        <v>-13.301890187858543</v>
      </c>
      <c r="Q4" s="18">
        <f>db_求气象因子的极值!O2</f>
        <v>-13.296095255949808</v>
      </c>
      <c r="R4" s="18">
        <f>db_求气象因子的极值!P2</f>
        <v>-0.10610185847865142</v>
      </c>
      <c r="S4" s="18">
        <f>db_求气象因子的极值!Q2</f>
        <v>0.91735772601478427</v>
      </c>
      <c r="T4" s="18">
        <f>db_求气象因子的极值!R2</f>
        <v>0.9875098280542568</v>
      </c>
      <c r="U4" s="18">
        <f>db_求气象因子的极值!S2</f>
        <v>-105.25282747296339</v>
      </c>
      <c r="V4" s="18">
        <f>db_求气象因子的极值!T2</f>
        <v>11.548564684921002</v>
      </c>
      <c r="W4" s="18">
        <f>db_求气象因子的极值!U2</f>
        <v>117.3195116828167</v>
      </c>
    </row>
    <row r="5" spans="1:45">
      <c r="C5" s="11" t="s">
        <v>605</v>
      </c>
      <c r="D5" s="10" t="e">
        <f>ABS(D2/SUM($D$2:$W$2))</f>
        <v>#VALUE!</v>
      </c>
      <c r="E5" s="10" t="e">
        <f t="shared" ref="E5:W5" si="0">ABS(E2/SUM($D$2:$W$2))</f>
        <v>#VALUE!</v>
      </c>
      <c r="F5" s="10" t="e">
        <f t="shared" si="0"/>
        <v>#VALUE!</v>
      </c>
      <c r="G5" s="10" t="e">
        <f t="shared" si="0"/>
        <v>#VALUE!</v>
      </c>
      <c r="H5" s="10" t="e">
        <f t="shared" si="0"/>
        <v>#VALUE!</v>
      </c>
      <c r="I5" s="10" t="e">
        <f t="shared" si="0"/>
        <v>#VALUE!</v>
      </c>
      <c r="J5" s="10" t="e">
        <f t="shared" si="0"/>
        <v>#VALUE!</v>
      </c>
      <c r="K5" s="10" t="e">
        <f t="shared" si="0"/>
        <v>#VALUE!</v>
      </c>
      <c r="L5" s="10" t="e">
        <f t="shared" si="0"/>
        <v>#VALUE!</v>
      </c>
      <c r="M5" s="10" t="e">
        <f t="shared" si="0"/>
        <v>#VALUE!</v>
      </c>
      <c r="N5" s="10" t="e">
        <f t="shared" si="0"/>
        <v>#VALUE!</v>
      </c>
      <c r="O5" s="10" t="e">
        <f t="shared" si="0"/>
        <v>#VALUE!</v>
      </c>
      <c r="P5" s="10" t="e">
        <f t="shared" si="0"/>
        <v>#VALUE!</v>
      </c>
      <c r="Q5" s="10" t="e">
        <f t="shared" si="0"/>
        <v>#VALUE!</v>
      </c>
      <c r="R5" s="10" t="e">
        <f t="shared" si="0"/>
        <v>#VALUE!</v>
      </c>
      <c r="S5" s="10" t="e">
        <f t="shared" si="0"/>
        <v>#VALUE!</v>
      </c>
      <c r="T5" s="10" t="e">
        <f t="shared" si="0"/>
        <v>#VALUE!</v>
      </c>
      <c r="U5" s="10" t="e">
        <f t="shared" si="0"/>
        <v>#VALUE!</v>
      </c>
      <c r="V5" s="10" t="e">
        <f t="shared" si="0"/>
        <v>#VALUE!</v>
      </c>
      <c r="W5" s="10" t="e">
        <f t="shared" si="0"/>
        <v>#VALUE!</v>
      </c>
    </row>
    <row r="6" spans="1:45">
      <c r="B6" t="s">
        <v>606</v>
      </c>
      <c r="C6" s="11" t="s">
        <v>607</v>
      </c>
    </row>
    <row r="7" spans="1:45">
      <c r="A7" s="11" t="str">
        <f>'3天节假日气象数据'!B2</f>
        <v>[date,-20]</v>
      </c>
      <c r="B7">
        <f>'3天节假日气象数据'!C2</f>
        <v>0</v>
      </c>
      <c r="D7" s="10" t="e">
        <f>('3天节假日气象数据'!D2-'相似日查找-相似日为工作日'!$D$4)/('相似日查找-相似日为工作日'!$D$3-'相似日查找-相似日为工作日'!$D$4)</f>
        <v>#VALUE!</v>
      </c>
      <c r="E7" s="10" t="e">
        <f>('3天节假日气象数据'!E2-'相似日查找-相似日为工作日'!$E$4)/('相似日查找-相似日为工作日'!$E$3-'相似日查找-相似日为工作日'!$E$4)</f>
        <v>#VALUE!</v>
      </c>
      <c r="F7" s="10" t="e">
        <f>('3天节假日气象数据'!F2-'相似日查找-相似日为工作日'!$F$4)/('相似日查找-相似日为工作日'!$F$3-'相似日查找-相似日为工作日'!$F$4)</f>
        <v>#VALUE!</v>
      </c>
      <c r="G7" s="10" t="e">
        <f>('3天节假日气象数据'!G2-'相似日查找-相似日为工作日'!$G$4)/('相似日查找-相似日为工作日'!$G$3-'相似日查找-相似日为工作日'!$G$4)</f>
        <v>#VALUE!</v>
      </c>
      <c r="H7" s="10" t="e">
        <f>('3天节假日气象数据'!H2-'相似日查找-相似日为工作日'!$H$4)/('相似日查找-相似日为工作日'!$H$3-'相似日查找-相似日为工作日'!$H$4)</f>
        <v>#VALUE!</v>
      </c>
      <c r="I7" s="10" t="e">
        <f>('3天节假日气象数据'!I2-'相似日查找-相似日为工作日'!$I$4)/('相似日查找-相似日为工作日'!$I$3-'相似日查找-相似日为工作日'!$I$4)</f>
        <v>#VALUE!</v>
      </c>
      <c r="J7" s="10" t="e">
        <f>('3天节假日气象数据'!J2-'相似日查找-相似日为工作日'!$J$4)/('相似日查找-相似日为工作日'!$J$3-'相似日查找-相似日为工作日'!$J$4)</f>
        <v>#VALUE!</v>
      </c>
      <c r="K7" s="10" t="e">
        <f>('3天节假日气象数据'!K2-'相似日查找-相似日为工作日'!$K$4)/('相似日查找-相似日为工作日'!$K$3-'相似日查找-相似日为工作日'!$K$4)</f>
        <v>#VALUE!</v>
      </c>
      <c r="L7" s="10" t="e">
        <f>('3天节假日气象数据'!L2-'相似日查找-相似日为工作日'!$L$4)/('相似日查找-相似日为工作日'!$L$3-'相似日查找-相似日为工作日'!$L$4)</f>
        <v>#VALUE!</v>
      </c>
      <c r="M7" s="10" t="e">
        <f>('3天节假日气象数据'!M2-'相似日查找-相似日为工作日'!$M$4)/('相似日查找-相似日为工作日'!$M$3-'相似日查找-相似日为工作日'!$M$4)</f>
        <v>#VALUE!</v>
      </c>
      <c r="N7" s="10" t="e">
        <f>('3天节假日气象数据'!N2-'相似日查找-相似日为工作日'!$N$4)/('相似日查找-相似日为工作日'!$N$3-'相似日查找-相似日为工作日'!$N$4)</f>
        <v>#VALUE!</v>
      </c>
      <c r="O7" s="10" t="e">
        <f>('3天节假日气象数据'!O2-'相似日查找-相似日为工作日'!$O$4)/('相似日查找-相似日为工作日'!$O$3-'相似日查找-相似日为工作日'!$O$4)</f>
        <v>#VALUE!</v>
      </c>
      <c r="P7" s="10" t="e">
        <f>('3天节假日气象数据'!P2-'相似日查找-相似日为工作日'!$P$4)/('相似日查找-相似日为工作日'!$P$3-'相似日查找-相似日为工作日'!$P$4)</f>
        <v>#VALUE!</v>
      </c>
      <c r="Q7" s="10" t="e">
        <f>('3天节假日气象数据'!Q2-'相似日查找-相似日为工作日'!$Q$4)/('相似日查找-相似日为工作日'!$Q$3-'相似日查找-相似日为工作日'!$Q$4)</f>
        <v>#VALUE!</v>
      </c>
      <c r="R7" s="10" t="e">
        <f>('3天节假日气象数据'!R2-'相似日查找-相似日为工作日'!$R$4)/('相似日查找-相似日为工作日'!$R$3-'相似日查找-相似日为工作日'!$R$4)</f>
        <v>#VALUE!</v>
      </c>
      <c r="S7" s="10" t="e">
        <f>('3天节假日气象数据'!S2-'相似日查找-相似日为工作日'!$S$4)/('相似日查找-相似日为工作日'!$S$3-'相似日查找-相似日为工作日'!$S$4)</f>
        <v>#VALUE!</v>
      </c>
      <c r="T7" s="10" t="e">
        <f>('3天节假日气象数据'!T2-'相似日查找-相似日为工作日'!$T$4)/('相似日查找-相似日为工作日'!$T$3-'相似日查找-相似日为工作日'!$T$4)</f>
        <v>#VALUE!</v>
      </c>
      <c r="U7" s="10" t="e">
        <f>('3天节假日气象数据'!U2-'相似日查找-相似日为工作日'!$U$4)/('相似日查找-相似日为工作日'!$U$3-'相似日查找-相似日为工作日'!$U$4)</f>
        <v>#VALUE!</v>
      </c>
      <c r="V7" s="10" t="e">
        <f>('3天节假日气象数据'!V2-'相似日查找-相似日为工作日'!$V$4)/('相似日查找-相似日为工作日'!$V$3-'相似日查找-相似日为工作日'!$V$4)</f>
        <v>#VALUE!</v>
      </c>
      <c r="W7" s="10" t="e">
        <f>('3天节假日气象数据'!W2-'相似日查找-相似日为工作日'!$W$4)/('相似日查找-相似日为工作日'!$W$3-'相似日查找-相似日为工作日'!$W$4)</f>
        <v>#VALUE!</v>
      </c>
    </row>
    <row r="8" spans="1:45">
      <c r="A8" s="11" t="str">
        <f>'3天节假日气象数据'!B3</f>
        <v>[date,-19]</v>
      </c>
      <c r="B8">
        <f>'3天节假日气象数据'!C3</f>
        <v>0</v>
      </c>
      <c r="D8" s="10" t="e">
        <f>('3天节假日气象数据'!D3-'相似日查找-相似日为工作日'!$D$4)/('相似日查找-相似日为工作日'!$D$3-'相似日查找-相似日为工作日'!$D$4)</f>
        <v>#VALUE!</v>
      </c>
      <c r="E8" s="10" t="e">
        <f>('3天节假日气象数据'!E3-'相似日查找-相似日为工作日'!$E$4)/('相似日查找-相似日为工作日'!$E$3-'相似日查找-相似日为工作日'!$E$4)</f>
        <v>#VALUE!</v>
      </c>
      <c r="F8" s="10" t="e">
        <f>('3天节假日气象数据'!F3-'相似日查找-相似日为工作日'!$F$4)/('相似日查找-相似日为工作日'!$F$3-'相似日查找-相似日为工作日'!$F$4)</f>
        <v>#VALUE!</v>
      </c>
      <c r="G8" s="10" t="e">
        <f>('3天节假日气象数据'!G3-'相似日查找-相似日为工作日'!$G$4)/('相似日查找-相似日为工作日'!$G$3-'相似日查找-相似日为工作日'!$G$4)</f>
        <v>#VALUE!</v>
      </c>
      <c r="H8" s="10" t="e">
        <f>('3天节假日气象数据'!H3-'相似日查找-相似日为工作日'!$H$4)/('相似日查找-相似日为工作日'!$H$3-'相似日查找-相似日为工作日'!$H$4)</f>
        <v>#VALUE!</v>
      </c>
      <c r="I8" s="10" t="e">
        <f>('3天节假日气象数据'!I3-'相似日查找-相似日为工作日'!$I$4)/('相似日查找-相似日为工作日'!$I$3-'相似日查找-相似日为工作日'!$I$4)</f>
        <v>#VALUE!</v>
      </c>
      <c r="J8" s="10" t="e">
        <f>('3天节假日气象数据'!J3-'相似日查找-相似日为工作日'!$J$4)/('相似日查找-相似日为工作日'!$J$3-'相似日查找-相似日为工作日'!$J$4)</f>
        <v>#VALUE!</v>
      </c>
      <c r="K8" s="10" t="e">
        <f>('3天节假日气象数据'!K3-'相似日查找-相似日为工作日'!$K$4)/('相似日查找-相似日为工作日'!$K$3-'相似日查找-相似日为工作日'!$K$4)</f>
        <v>#VALUE!</v>
      </c>
      <c r="L8" s="10" t="e">
        <f>('3天节假日气象数据'!L3-'相似日查找-相似日为工作日'!$L$4)/('相似日查找-相似日为工作日'!$L$3-'相似日查找-相似日为工作日'!$L$4)</f>
        <v>#VALUE!</v>
      </c>
      <c r="M8" s="10" t="e">
        <f>('3天节假日气象数据'!M3-'相似日查找-相似日为工作日'!$M$4)/('相似日查找-相似日为工作日'!$M$3-'相似日查找-相似日为工作日'!$M$4)</f>
        <v>#VALUE!</v>
      </c>
      <c r="N8" s="10" t="e">
        <f>('3天节假日气象数据'!N3-'相似日查找-相似日为工作日'!$N$4)/('相似日查找-相似日为工作日'!$N$3-'相似日查找-相似日为工作日'!$N$4)</f>
        <v>#VALUE!</v>
      </c>
      <c r="O8" s="10" t="e">
        <f>('3天节假日气象数据'!O3-'相似日查找-相似日为工作日'!$O$4)/('相似日查找-相似日为工作日'!$O$3-'相似日查找-相似日为工作日'!$O$4)</f>
        <v>#VALUE!</v>
      </c>
      <c r="P8" s="10" t="e">
        <f>('3天节假日气象数据'!P3-'相似日查找-相似日为工作日'!$P$4)/('相似日查找-相似日为工作日'!$P$3-'相似日查找-相似日为工作日'!$P$4)</f>
        <v>#VALUE!</v>
      </c>
      <c r="Q8" s="10" t="e">
        <f>('3天节假日气象数据'!Q3-'相似日查找-相似日为工作日'!$Q$4)/('相似日查找-相似日为工作日'!$Q$3-'相似日查找-相似日为工作日'!$Q$4)</f>
        <v>#VALUE!</v>
      </c>
      <c r="R8" s="10" t="e">
        <f>('3天节假日气象数据'!R3-'相似日查找-相似日为工作日'!$R$4)/('相似日查找-相似日为工作日'!$R$3-'相似日查找-相似日为工作日'!$R$4)</f>
        <v>#VALUE!</v>
      </c>
      <c r="S8" s="10" t="e">
        <f>('3天节假日气象数据'!S3-'相似日查找-相似日为工作日'!$S$4)/('相似日查找-相似日为工作日'!$S$3-'相似日查找-相似日为工作日'!$S$4)</f>
        <v>#VALUE!</v>
      </c>
      <c r="T8" s="10" t="e">
        <f>('3天节假日气象数据'!T3-'相似日查找-相似日为工作日'!$T$4)/('相似日查找-相似日为工作日'!$T$3-'相似日查找-相似日为工作日'!$T$4)</f>
        <v>#VALUE!</v>
      </c>
      <c r="U8" s="10" t="e">
        <f>('3天节假日气象数据'!U3-'相似日查找-相似日为工作日'!$U$4)/('相似日查找-相似日为工作日'!$U$3-'相似日查找-相似日为工作日'!$U$4)</f>
        <v>#VALUE!</v>
      </c>
      <c r="V8" s="10" t="e">
        <f>('3天节假日气象数据'!V3-'相似日查找-相似日为工作日'!$V$4)/('相似日查找-相似日为工作日'!$V$3-'相似日查找-相似日为工作日'!$V$4)</f>
        <v>#VALUE!</v>
      </c>
      <c r="W8" s="10" t="e">
        <f>('3天节假日气象数据'!W3-'相似日查找-相似日为工作日'!$W$4)/('相似日查找-相似日为工作日'!$W$3-'相似日查找-相似日为工作日'!$W$4)</f>
        <v>#VALUE!</v>
      </c>
    </row>
    <row r="9" spans="1:45">
      <c r="A9" s="11" t="str">
        <f>'3天节假日气象数据'!B4</f>
        <v>[date,-18]</v>
      </c>
      <c r="B9">
        <f>'3天节假日气象数据'!C4</f>
        <v>0</v>
      </c>
      <c r="D9" s="10" t="e">
        <f>('3天节假日气象数据'!D4-'相似日查找-相似日为工作日'!$D$4)/('相似日查找-相似日为工作日'!$D$3-'相似日查找-相似日为工作日'!$D$4)</f>
        <v>#VALUE!</v>
      </c>
      <c r="E9" s="10" t="e">
        <f>('3天节假日气象数据'!E4-'相似日查找-相似日为工作日'!$E$4)/('相似日查找-相似日为工作日'!$E$3-'相似日查找-相似日为工作日'!$E$4)</f>
        <v>#VALUE!</v>
      </c>
      <c r="F9" s="10" t="e">
        <f>('3天节假日气象数据'!F4-'相似日查找-相似日为工作日'!$F$4)/('相似日查找-相似日为工作日'!$F$3-'相似日查找-相似日为工作日'!$F$4)</f>
        <v>#VALUE!</v>
      </c>
      <c r="G9" s="10" t="e">
        <f>('3天节假日气象数据'!G4-'相似日查找-相似日为工作日'!$G$4)/('相似日查找-相似日为工作日'!$G$3-'相似日查找-相似日为工作日'!$G$4)</f>
        <v>#VALUE!</v>
      </c>
      <c r="H9" s="10" t="e">
        <f>('3天节假日气象数据'!H4-'相似日查找-相似日为工作日'!$H$4)/('相似日查找-相似日为工作日'!$H$3-'相似日查找-相似日为工作日'!$H$4)</f>
        <v>#VALUE!</v>
      </c>
      <c r="I9" s="10" t="e">
        <f>('3天节假日气象数据'!I4-'相似日查找-相似日为工作日'!$I$4)/('相似日查找-相似日为工作日'!$I$3-'相似日查找-相似日为工作日'!$I$4)</f>
        <v>#VALUE!</v>
      </c>
      <c r="J9" s="10" t="e">
        <f>('3天节假日气象数据'!J4-'相似日查找-相似日为工作日'!$J$4)/('相似日查找-相似日为工作日'!$J$3-'相似日查找-相似日为工作日'!$J$4)</f>
        <v>#VALUE!</v>
      </c>
      <c r="K9" s="10" t="e">
        <f>('3天节假日气象数据'!K4-'相似日查找-相似日为工作日'!$K$4)/('相似日查找-相似日为工作日'!$K$3-'相似日查找-相似日为工作日'!$K$4)</f>
        <v>#VALUE!</v>
      </c>
      <c r="L9" s="10" t="e">
        <f>('3天节假日气象数据'!L4-'相似日查找-相似日为工作日'!$L$4)/('相似日查找-相似日为工作日'!$L$3-'相似日查找-相似日为工作日'!$L$4)</f>
        <v>#VALUE!</v>
      </c>
      <c r="M9" s="10" t="e">
        <f>('3天节假日气象数据'!M4-'相似日查找-相似日为工作日'!$M$4)/('相似日查找-相似日为工作日'!$M$3-'相似日查找-相似日为工作日'!$M$4)</f>
        <v>#VALUE!</v>
      </c>
      <c r="N9" s="10" t="e">
        <f>('3天节假日气象数据'!N4-'相似日查找-相似日为工作日'!$N$4)/('相似日查找-相似日为工作日'!$N$3-'相似日查找-相似日为工作日'!$N$4)</f>
        <v>#VALUE!</v>
      </c>
      <c r="O9" s="10" t="e">
        <f>('3天节假日气象数据'!O4-'相似日查找-相似日为工作日'!$O$4)/('相似日查找-相似日为工作日'!$O$3-'相似日查找-相似日为工作日'!$O$4)</f>
        <v>#VALUE!</v>
      </c>
      <c r="P9" s="10" t="e">
        <f>('3天节假日气象数据'!P4-'相似日查找-相似日为工作日'!$P$4)/('相似日查找-相似日为工作日'!$P$3-'相似日查找-相似日为工作日'!$P$4)</f>
        <v>#VALUE!</v>
      </c>
      <c r="Q9" s="10" t="e">
        <f>('3天节假日气象数据'!Q4-'相似日查找-相似日为工作日'!$Q$4)/('相似日查找-相似日为工作日'!$Q$3-'相似日查找-相似日为工作日'!$Q$4)</f>
        <v>#VALUE!</v>
      </c>
      <c r="R9" s="10" t="e">
        <f>('3天节假日气象数据'!R4-'相似日查找-相似日为工作日'!$R$4)/('相似日查找-相似日为工作日'!$R$3-'相似日查找-相似日为工作日'!$R$4)</f>
        <v>#VALUE!</v>
      </c>
      <c r="S9" s="10" t="e">
        <f>('3天节假日气象数据'!S4-'相似日查找-相似日为工作日'!$S$4)/('相似日查找-相似日为工作日'!$S$3-'相似日查找-相似日为工作日'!$S$4)</f>
        <v>#VALUE!</v>
      </c>
      <c r="T9" s="10" t="e">
        <f>('3天节假日气象数据'!T4-'相似日查找-相似日为工作日'!$T$4)/('相似日查找-相似日为工作日'!$T$3-'相似日查找-相似日为工作日'!$T$4)</f>
        <v>#VALUE!</v>
      </c>
      <c r="U9" s="10" t="e">
        <f>('3天节假日气象数据'!U4-'相似日查找-相似日为工作日'!$U$4)/('相似日查找-相似日为工作日'!$U$3-'相似日查找-相似日为工作日'!$U$4)</f>
        <v>#VALUE!</v>
      </c>
      <c r="V9" s="10" t="e">
        <f>('3天节假日气象数据'!V4-'相似日查找-相似日为工作日'!$V$4)/('相似日查找-相似日为工作日'!$V$3-'相似日查找-相似日为工作日'!$V$4)</f>
        <v>#VALUE!</v>
      </c>
      <c r="W9" s="10" t="e">
        <f>('3天节假日气象数据'!W4-'相似日查找-相似日为工作日'!$W$4)/('相似日查找-相似日为工作日'!$W$3-'相似日查找-相似日为工作日'!$W$4)</f>
        <v>#VALUE!</v>
      </c>
    </row>
    <row r="10" spans="1:45">
      <c r="A10" s="11" t="str">
        <f>'3天节假日气象数据'!B5</f>
        <v>[date,-17]</v>
      </c>
      <c r="B10">
        <f>'3天节假日气象数据'!C5</f>
        <v>0</v>
      </c>
      <c r="D10" s="10" t="e">
        <f>('3天节假日气象数据'!D5-'相似日查找-相似日为工作日'!$D$4)/('相似日查找-相似日为工作日'!$D$3-'相似日查找-相似日为工作日'!$D$4)</f>
        <v>#VALUE!</v>
      </c>
      <c r="E10" s="10" t="e">
        <f>('3天节假日气象数据'!E5-'相似日查找-相似日为工作日'!$E$4)/('相似日查找-相似日为工作日'!$E$3-'相似日查找-相似日为工作日'!$E$4)</f>
        <v>#VALUE!</v>
      </c>
      <c r="F10" s="10" t="e">
        <f>('3天节假日气象数据'!F5-'相似日查找-相似日为工作日'!$F$4)/('相似日查找-相似日为工作日'!$F$3-'相似日查找-相似日为工作日'!$F$4)</f>
        <v>#VALUE!</v>
      </c>
      <c r="G10" s="10" t="e">
        <f>('3天节假日气象数据'!G5-'相似日查找-相似日为工作日'!$G$4)/('相似日查找-相似日为工作日'!$G$3-'相似日查找-相似日为工作日'!$G$4)</f>
        <v>#VALUE!</v>
      </c>
      <c r="H10" s="10" t="e">
        <f>('3天节假日气象数据'!H5-'相似日查找-相似日为工作日'!$H$4)/('相似日查找-相似日为工作日'!$H$3-'相似日查找-相似日为工作日'!$H$4)</f>
        <v>#VALUE!</v>
      </c>
      <c r="I10" s="10" t="e">
        <f>('3天节假日气象数据'!I5-'相似日查找-相似日为工作日'!$I$4)/('相似日查找-相似日为工作日'!$I$3-'相似日查找-相似日为工作日'!$I$4)</f>
        <v>#VALUE!</v>
      </c>
      <c r="J10" s="10" t="e">
        <f>('3天节假日气象数据'!J5-'相似日查找-相似日为工作日'!$J$4)/('相似日查找-相似日为工作日'!$J$3-'相似日查找-相似日为工作日'!$J$4)</f>
        <v>#VALUE!</v>
      </c>
      <c r="K10" s="10" t="e">
        <f>('3天节假日气象数据'!K5-'相似日查找-相似日为工作日'!$K$4)/('相似日查找-相似日为工作日'!$K$3-'相似日查找-相似日为工作日'!$K$4)</f>
        <v>#VALUE!</v>
      </c>
      <c r="L10" s="10" t="e">
        <f>('3天节假日气象数据'!L5-'相似日查找-相似日为工作日'!$L$4)/('相似日查找-相似日为工作日'!$L$3-'相似日查找-相似日为工作日'!$L$4)</f>
        <v>#VALUE!</v>
      </c>
      <c r="M10" s="10" t="e">
        <f>('3天节假日气象数据'!M5-'相似日查找-相似日为工作日'!$M$4)/('相似日查找-相似日为工作日'!$M$3-'相似日查找-相似日为工作日'!$M$4)</f>
        <v>#VALUE!</v>
      </c>
      <c r="N10" s="10" t="e">
        <f>('3天节假日气象数据'!N5-'相似日查找-相似日为工作日'!$N$4)/('相似日查找-相似日为工作日'!$N$3-'相似日查找-相似日为工作日'!$N$4)</f>
        <v>#VALUE!</v>
      </c>
      <c r="O10" s="10" t="e">
        <f>('3天节假日气象数据'!O5-'相似日查找-相似日为工作日'!$O$4)/('相似日查找-相似日为工作日'!$O$3-'相似日查找-相似日为工作日'!$O$4)</f>
        <v>#VALUE!</v>
      </c>
      <c r="P10" s="10" t="e">
        <f>('3天节假日气象数据'!P5-'相似日查找-相似日为工作日'!$P$4)/('相似日查找-相似日为工作日'!$P$3-'相似日查找-相似日为工作日'!$P$4)</f>
        <v>#VALUE!</v>
      </c>
      <c r="Q10" s="10" t="e">
        <f>('3天节假日气象数据'!Q5-'相似日查找-相似日为工作日'!$Q$4)/('相似日查找-相似日为工作日'!$Q$3-'相似日查找-相似日为工作日'!$Q$4)</f>
        <v>#VALUE!</v>
      </c>
      <c r="R10" s="10" t="e">
        <f>('3天节假日气象数据'!R5-'相似日查找-相似日为工作日'!$R$4)/('相似日查找-相似日为工作日'!$R$3-'相似日查找-相似日为工作日'!$R$4)</f>
        <v>#VALUE!</v>
      </c>
      <c r="S10" s="10" t="e">
        <f>('3天节假日气象数据'!S5-'相似日查找-相似日为工作日'!$S$4)/('相似日查找-相似日为工作日'!$S$3-'相似日查找-相似日为工作日'!$S$4)</f>
        <v>#VALUE!</v>
      </c>
      <c r="T10" s="10" t="e">
        <f>('3天节假日气象数据'!T5-'相似日查找-相似日为工作日'!$T$4)/('相似日查找-相似日为工作日'!$T$3-'相似日查找-相似日为工作日'!$T$4)</f>
        <v>#VALUE!</v>
      </c>
      <c r="U10" s="10" t="e">
        <f>('3天节假日气象数据'!U5-'相似日查找-相似日为工作日'!$U$4)/('相似日查找-相似日为工作日'!$U$3-'相似日查找-相似日为工作日'!$U$4)</f>
        <v>#VALUE!</v>
      </c>
      <c r="V10" s="10" t="e">
        <f>('3天节假日气象数据'!V5-'相似日查找-相似日为工作日'!$V$4)/('相似日查找-相似日为工作日'!$V$3-'相似日查找-相似日为工作日'!$V$4)</f>
        <v>#VALUE!</v>
      </c>
      <c r="W10" s="10" t="e">
        <f>('3天节假日气象数据'!W5-'相似日查找-相似日为工作日'!$W$4)/('相似日查找-相似日为工作日'!$W$3-'相似日查找-相似日为工作日'!$W$4)</f>
        <v>#VALUE!</v>
      </c>
    </row>
    <row r="11" spans="1:45">
      <c r="A11" s="11" t="str">
        <f>'3天节假日气象数据'!B6</f>
        <v>[date,-16]</v>
      </c>
      <c r="B11">
        <f>'3天节假日气象数据'!C6</f>
        <v>0</v>
      </c>
      <c r="D11" s="10" t="e">
        <f>('3天节假日气象数据'!D6-'相似日查找-相似日为工作日'!$D$4)/('相似日查找-相似日为工作日'!$D$3-'相似日查找-相似日为工作日'!$D$4)</f>
        <v>#VALUE!</v>
      </c>
      <c r="E11" s="10" t="e">
        <f>('3天节假日气象数据'!E6-'相似日查找-相似日为工作日'!$E$4)/('相似日查找-相似日为工作日'!$E$3-'相似日查找-相似日为工作日'!$E$4)</f>
        <v>#VALUE!</v>
      </c>
      <c r="F11" s="10" t="e">
        <f>('3天节假日气象数据'!F6-'相似日查找-相似日为工作日'!$F$4)/('相似日查找-相似日为工作日'!$F$3-'相似日查找-相似日为工作日'!$F$4)</f>
        <v>#VALUE!</v>
      </c>
      <c r="G11" s="10" t="e">
        <f>('3天节假日气象数据'!G6-'相似日查找-相似日为工作日'!$G$4)/('相似日查找-相似日为工作日'!$G$3-'相似日查找-相似日为工作日'!$G$4)</f>
        <v>#VALUE!</v>
      </c>
      <c r="H11" s="10" t="e">
        <f>('3天节假日气象数据'!H6-'相似日查找-相似日为工作日'!$H$4)/('相似日查找-相似日为工作日'!$H$3-'相似日查找-相似日为工作日'!$H$4)</f>
        <v>#VALUE!</v>
      </c>
      <c r="I11" s="10" t="e">
        <f>('3天节假日气象数据'!I6-'相似日查找-相似日为工作日'!$I$4)/('相似日查找-相似日为工作日'!$I$3-'相似日查找-相似日为工作日'!$I$4)</f>
        <v>#VALUE!</v>
      </c>
      <c r="J11" s="10" t="e">
        <f>('3天节假日气象数据'!J6-'相似日查找-相似日为工作日'!$J$4)/('相似日查找-相似日为工作日'!$J$3-'相似日查找-相似日为工作日'!$J$4)</f>
        <v>#VALUE!</v>
      </c>
      <c r="K11" s="10" t="e">
        <f>('3天节假日气象数据'!K6-'相似日查找-相似日为工作日'!$K$4)/('相似日查找-相似日为工作日'!$K$3-'相似日查找-相似日为工作日'!$K$4)</f>
        <v>#VALUE!</v>
      </c>
      <c r="L11" s="10" t="e">
        <f>('3天节假日气象数据'!L6-'相似日查找-相似日为工作日'!$L$4)/('相似日查找-相似日为工作日'!$L$3-'相似日查找-相似日为工作日'!$L$4)</f>
        <v>#VALUE!</v>
      </c>
      <c r="M11" s="10" t="e">
        <f>('3天节假日气象数据'!M6-'相似日查找-相似日为工作日'!$M$4)/('相似日查找-相似日为工作日'!$M$3-'相似日查找-相似日为工作日'!$M$4)</f>
        <v>#VALUE!</v>
      </c>
      <c r="N11" s="10" t="e">
        <f>('3天节假日气象数据'!N6-'相似日查找-相似日为工作日'!$N$4)/('相似日查找-相似日为工作日'!$N$3-'相似日查找-相似日为工作日'!$N$4)</f>
        <v>#VALUE!</v>
      </c>
      <c r="O11" s="10" t="e">
        <f>('3天节假日气象数据'!O6-'相似日查找-相似日为工作日'!$O$4)/('相似日查找-相似日为工作日'!$O$3-'相似日查找-相似日为工作日'!$O$4)</f>
        <v>#VALUE!</v>
      </c>
      <c r="P11" s="10" t="e">
        <f>('3天节假日气象数据'!P6-'相似日查找-相似日为工作日'!$P$4)/('相似日查找-相似日为工作日'!$P$3-'相似日查找-相似日为工作日'!$P$4)</f>
        <v>#VALUE!</v>
      </c>
      <c r="Q11" s="10" t="e">
        <f>('3天节假日气象数据'!Q6-'相似日查找-相似日为工作日'!$Q$4)/('相似日查找-相似日为工作日'!$Q$3-'相似日查找-相似日为工作日'!$Q$4)</f>
        <v>#VALUE!</v>
      </c>
      <c r="R11" s="10" t="e">
        <f>('3天节假日气象数据'!R6-'相似日查找-相似日为工作日'!$R$4)/('相似日查找-相似日为工作日'!$R$3-'相似日查找-相似日为工作日'!$R$4)</f>
        <v>#VALUE!</v>
      </c>
      <c r="S11" s="10" t="e">
        <f>('3天节假日气象数据'!S6-'相似日查找-相似日为工作日'!$S$4)/('相似日查找-相似日为工作日'!$S$3-'相似日查找-相似日为工作日'!$S$4)</f>
        <v>#VALUE!</v>
      </c>
      <c r="T11" s="10" t="e">
        <f>('3天节假日气象数据'!T6-'相似日查找-相似日为工作日'!$T$4)/('相似日查找-相似日为工作日'!$T$3-'相似日查找-相似日为工作日'!$T$4)</f>
        <v>#VALUE!</v>
      </c>
      <c r="U11" s="10" t="e">
        <f>('3天节假日气象数据'!U6-'相似日查找-相似日为工作日'!$U$4)/('相似日查找-相似日为工作日'!$U$3-'相似日查找-相似日为工作日'!$U$4)</f>
        <v>#VALUE!</v>
      </c>
      <c r="V11" s="10" t="e">
        <f>('3天节假日气象数据'!V6-'相似日查找-相似日为工作日'!$V$4)/('相似日查找-相似日为工作日'!$V$3-'相似日查找-相似日为工作日'!$V$4)</f>
        <v>#VALUE!</v>
      </c>
      <c r="W11" s="10" t="e">
        <f>('3天节假日气象数据'!W6-'相似日查找-相似日为工作日'!$W$4)/('相似日查找-相似日为工作日'!$W$3-'相似日查找-相似日为工作日'!$W$4)</f>
        <v>#VALUE!</v>
      </c>
    </row>
    <row r="12" spans="1:45">
      <c r="A12" s="11" t="str">
        <f>'3天节假日气象数据'!B7</f>
        <v>[date,-15]</v>
      </c>
      <c r="B12">
        <f>'3天节假日气象数据'!C7</f>
        <v>0</v>
      </c>
      <c r="D12" s="10" t="e">
        <f>('3天节假日气象数据'!D7-'相似日查找-相似日为工作日'!$D$4)/('相似日查找-相似日为工作日'!$D$3-'相似日查找-相似日为工作日'!$D$4)</f>
        <v>#VALUE!</v>
      </c>
      <c r="E12" s="10" t="e">
        <f>('3天节假日气象数据'!E7-'相似日查找-相似日为工作日'!$E$4)/('相似日查找-相似日为工作日'!$E$3-'相似日查找-相似日为工作日'!$E$4)</f>
        <v>#VALUE!</v>
      </c>
      <c r="F12" s="10" t="e">
        <f>('3天节假日气象数据'!F7-'相似日查找-相似日为工作日'!$F$4)/('相似日查找-相似日为工作日'!$F$3-'相似日查找-相似日为工作日'!$F$4)</f>
        <v>#VALUE!</v>
      </c>
      <c r="G12" s="10" t="e">
        <f>('3天节假日气象数据'!G7-'相似日查找-相似日为工作日'!$G$4)/('相似日查找-相似日为工作日'!$G$3-'相似日查找-相似日为工作日'!$G$4)</f>
        <v>#VALUE!</v>
      </c>
      <c r="H12" s="10" t="e">
        <f>('3天节假日气象数据'!H7-'相似日查找-相似日为工作日'!$H$4)/('相似日查找-相似日为工作日'!$H$3-'相似日查找-相似日为工作日'!$H$4)</f>
        <v>#VALUE!</v>
      </c>
      <c r="I12" s="10" t="e">
        <f>('3天节假日气象数据'!I7-'相似日查找-相似日为工作日'!$I$4)/('相似日查找-相似日为工作日'!$I$3-'相似日查找-相似日为工作日'!$I$4)</f>
        <v>#VALUE!</v>
      </c>
      <c r="J12" s="10" t="e">
        <f>('3天节假日气象数据'!J7-'相似日查找-相似日为工作日'!$J$4)/('相似日查找-相似日为工作日'!$J$3-'相似日查找-相似日为工作日'!$J$4)</f>
        <v>#VALUE!</v>
      </c>
      <c r="K12" s="10" t="e">
        <f>('3天节假日气象数据'!K7-'相似日查找-相似日为工作日'!$K$4)/('相似日查找-相似日为工作日'!$K$3-'相似日查找-相似日为工作日'!$K$4)</f>
        <v>#VALUE!</v>
      </c>
      <c r="L12" s="10" t="e">
        <f>('3天节假日气象数据'!L7-'相似日查找-相似日为工作日'!$L$4)/('相似日查找-相似日为工作日'!$L$3-'相似日查找-相似日为工作日'!$L$4)</f>
        <v>#VALUE!</v>
      </c>
      <c r="M12" s="10" t="e">
        <f>('3天节假日气象数据'!M7-'相似日查找-相似日为工作日'!$M$4)/('相似日查找-相似日为工作日'!$M$3-'相似日查找-相似日为工作日'!$M$4)</f>
        <v>#VALUE!</v>
      </c>
      <c r="N12" s="10" t="e">
        <f>('3天节假日气象数据'!N7-'相似日查找-相似日为工作日'!$N$4)/('相似日查找-相似日为工作日'!$N$3-'相似日查找-相似日为工作日'!$N$4)</f>
        <v>#VALUE!</v>
      </c>
      <c r="O12" s="10" t="e">
        <f>('3天节假日气象数据'!O7-'相似日查找-相似日为工作日'!$O$4)/('相似日查找-相似日为工作日'!$O$3-'相似日查找-相似日为工作日'!$O$4)</f>
        <v>#VALUE!</v>
      </c>
      <c r="P12" s="10" t="e">
        <f>('3天节假日气象数据'!P7-'相似日查找-相似日为工作日'!$P$4)/('相似日查找-相似日为工作日'!$P$3-'相似日查找-相似日为工作日'!$P$4)</f>
        <v>#VALUE!</v>
      </c>
      <c r="Q12" s="10" t="e">
        <f>('3天节假日气象数据'!Q7-'相似日查找-相似日为工作日'!$Q$4)/('相似日查找-相似日为工作日'!$Q$3-'相似日查找-相似日为工作日'!$Q$4)</f>
        <v>#VALUE!</v>
      </c>
      <c r="R12" s="10" t="e">
        <f>('3天节假日气象数据'!R7-'相似日查找-相似日为工作日'!$R$4)/('相似日查找-相似日为工作日'!$R$3-'相似日查找-相似日为工作日'!$R$4)</f>
        <v>#VALUE!</v>
      </c>
      <c r="S12" s="10" t="e">
        <f>('3天节假日气象数据'!S7-'相似日查找-相似日为工作日'!$S$4)/('相似日查找-相似日为工作日'!$S$3-'相似日查找-相似日为工作日'!$S$4)</f>
        <v>#VALUE!</v>
      </c>
      <c r="T12" s="10" t="e">
        <f>('3天节假日气象数据'!T7-'相似日查找-相似日为工作日'!$T$4)/('相似日查找-相似日为工作日'!$T$3-'相似日查找-相似日为工作日'!$T$4)</f>
        <v>#VALUE!</v>
      </c>
      <c r="U12" s="10" t="e">
        <f>('3天节假日气象数据'!U7-'相似日查找-相似日为工作日'!$U$4)/('相似日查找-相似日为工作日'!$U$3-'相似日查找-相似日为工作日'!$U$4)</f>
        <v>#VALUE!</v>
      </c>
      <c r="V12" s="10" t="e">
        <f>('3天节假日气象数据'!V7-'相似日查找-相似日为工作日'!$V$4)/('相似日查找-相似日为工作日'!$V$3-'相似日查找-相似日为工作日'!$V$4)</f>
        <v>#VALUE!</v>
      </c>
      <c r="W12" s="10" t="e">
        <f>('3天节假日气象数据'!W7-'相似日查找-相似日为工作日'!$W$4)/('相似日查找-相似日为工作日'!$W$3-'相似日查找-相似日为工作日'!$W$4)</f>
        <v>#VALUE!</v>
      </c>
    </row>
    <row r="13" spans="1:45">
      <c r="A13" s="11" t="str">
        <f>'3天节假日气象数据'!B8</f>
        <v>[date,-14]</v>
      </c>
      <c r="B13">
        <f>'3天节假日气象数据'!C8</f>
        <v>0</v>
      </c>
      <c r="D13" s="10" t="e">
        <f>('3天节假日气象数据'!D8-'相似日查找-相似日为工作日'!$D$4)/('相似日查找-相似日为工作日'!$D$3-'相似日查找-相似日为工作日'!$D$4)</f>
        <v>#VALUE!</v>
      </c>
      <c r="E13" s="10" t="e">
        <f>('3天节假日气象数据'!E8-'相似日查找-相似日为工作日'!$E$4)/('相似日查找-相似日为工作日'!$E$3-'相似日查找-相似日为工作日'!$E$4)</f>
        <v>#VALUE!</v>
      </c>
      <c r="F13" s="10" t="e">
        <f>('3天节假日气象数据'!F8-'相似日查找-相似日为工作日'!$F$4)/('相似日查找-相似日为工作日'!$F$3-'相似日查找-相似日为工作日'!$F$4)</f>
        <v>#VALUE!</v>
      </c>
      <c r="G13" s="10" t="e">
        <f>('3天节假日气象数据'!G8-'相似日查找-相似日为工作日'!$G$4)/('相似日查找-相似日为工作日'!$G$3-'相似日查找-相似日为工作日'!$G$4)</f>
        <v>#VALUE!</v>
      </c>
      <c r="H13" s="10" t="e">
        <f>('3天节假日气象数据'!H8-'相似日查找-相似日为工作日'!$H$4)/('相似日查找-相似日为工作日'!$H$3-'相似日查找-相似日为工作日'!$H$4)</f>
        <v>#VALUE!</v>
      </c>
      <c r="I13" s="10" t="e">
        <f>('3天节假日气象数据'!I8-'相似日查找-相似日为工作日'!$I$4)/('相似日查找-相似日为工作日'!$I$3-'相似日查找-相似日为工作日'!$I$4)</f>
        <v>#VALUE!</v>
      </c>
      <c r="J13" s="10" t="e">
        <f>('3天节假日气象数据'!J8-'相似日查找-相似日为工作日'!$J$4)/('相似日查找-相似日为工作日'!$J$3-'相似日查找-相似日为工作日'!$J$4)</f>
        <v>#VALUE!</v>
      </c>
      <c r="K13" s="10" t="e">
        <f>('3天节假日气象数据'!K8-'相似日查找-相似日为工作日'!$K$4)/('相似日查找-相似日为工作日'!$K$3-'相似日查找-相似日为工作日'!$K$4)</f>
        <v>#VALUE!</v>
      </c>
      <c r="L13" s="10" t="e">
        <f>('3天节假日气象数据'!L8-'相似日查找-相似日为工作日'!$L$4)/('相似日查找-相似日为工作日'!$L$3-'相似日查找-相似日为工作日'!$L$4)</f>
        <v>#VALUE!</v>
      </c>
      <c r="M13" s="10" t="e">
        <f>('3天节假日气象数据'!M8-'相似日查找-相似日为工作日'!$M$4)/('相似日查找-相似日为工作日'!$M$3-'相似日查找-相似日为工作日'!$M$4)</f>
        <v>#VALUE!</v>
      </c>
      <c r="N13" s="10" t="e">
        <f>('3天节假日气象数据'!N8-'相似日查找-相似日为工作日'!$N$4)/('相似日查找-相似日为工作日'!$N$3-'相似日查找-相似日为工作日'!$N$4)</f>
        <v>#VALUE!</v>
      </c>
      <c r="O13" s="10" t="e">
        <f>('3天节假日气象数据'!O8-'相似日查找-相似日为工作日'!$O$4)/('相似日查找-相似日为工作日'!$O$3-'相似日查找-相似日为工作日'!$O$4)</f>
        <v>#VALUE!</v>
      </c>
      <c r="P13" s="10" t="e">
        <f>('3天节假日气象数据'!P8-'相似日查找-相似日为工作日'!$P$4)/('相似日查找-相似日为工作日'!$P$3-'相似日查找-相似日为工作日'!$P$4)</f>
        <v>#VALUE!</v>
      </c>
      <c r="Q13" s="10" t="e">
        <f>('3天节假日气象数据'!Q8-'相似日查找-相似日为工作日'!$Q$4)/('相似日查找-相似日为工作日'!$Q$3-'相似日查找-相似日为工作日'!$Q$4)</f>
        <v>#VALUE!</v>
      </c>
      <c r="R13" s="10" t="e">
        <f>('3天节假日气象数据'!R8-'相似日查找-相似日为工作日'!$R$4)/('相似日查找-相似日为工作日'!$R$3-'相似日查找-相似日为工作日'!$R$4)</f>
        <v>#VALUE!</v>
      </c>
      <c r="S13" s="10" t="e">
        <f>('3天节假日气象数据'!S8-'相似日查找-相似日为工作日'!$S$4)/('相似日查找-相似日为工作日'!$S$3-'相似日查找-相似日为工作日'!$S$4)</f>
        <v>#VALUE!</v>
      </c>
      <c r="T13" s="10" t="e">
        <f>('3天节假日气象数据'!T8-'相似日查找-相似日为工作日'!$T$4)/('相似日查找-相似日为工作日'!$T$3-'相似日查找-相似日为工作日'!$T$4)</f>
        <v>#VALUE!</v>
      </c>
      <c r="U13" s="10" t="e">
        <f>('3天节假日气象数据'!U8-'相似日查找-相似日为工作日'!$U$4)/('相似日查找-相似日为工作日'!$U$3-'相似日查找-相似日为工作日'!$U$4)</f>
        <v>#VALUE!</v>
      </c>
      <c r="V13" s="10" t="e">
        <f>('3天节假日气象数据'!V8-'相似日查找-相似日为工作日'!$V$4)/('相似日查找-相似日为工作日'!$V$3-'相似日查找-相似日为工作日'!$V$4)</f>
        <v>#VALUE!</v>
      </c>
      <c r="W13" s="10" t="e">
        <f>('3天节假日气象数据'!W8-'相似日查找-相似日为工作日'!$W$4)/('相似日查找-相似日为工作日'!$W$3-'相似日查找-相似日为工作日'!$W$4)</f>
        <v>#VALUE!</v>
      </c>
    </row>
    <row r="14" spans="1:45">
      <c r="A14" s="11" t="str">
        <f>'3天节假日气象数据'!B9</f>
        <v>[date,-13]</v>
      </c>
      <c r="B14">
        <f>'3天节假日气象数据'!C9</f>
        <v>0</v>
      </c>
      <c r="D14" s="10" t="e">
        <f>('3天节假日气象数据'!D9-'相似日查找-相似日为工作日'!$D$4)/('相似日查找-相似日为工作日'!$D$3-'相似日查找-相似日为工作日'!$D$4)</f>
        <v>#VALUE!</v>
      </c>
      <c r="E14" s="10" t="e">
        <f>('3天节假日气象数据'!E9-'相似日查找-相似日为工作日'!$E$4)/('相似日查找-相似日为工作日'!$E$3-'相似日查找-相似日为工作日'!$E$4)</f>
        <v>#VALUE!</v>
      </c>
      <c r="F14" s="10" t="e">
        <f>('3天节假日气象数据'!F9-'相似日查找-相似日为工作日'!$F$4)/('相似日查找-相似日为工作日'!$F$3-'相似日查找-相似日为工作日'!$F$4)</f>
        <v>#VALUE!</v>
      </c>
      <c r="G14" s="10" t="e">
        <f>('3天节假日气象数据'!G9-'相似日查找-相似日为工作日'!$G$4)/('相似日查找-相似日为工作日'!$G$3-'相似日查找-相似日为工作日'!$G$4)</f>
        <v>#VALUE!</v>
      </c>
      <c r="H14" s="10" t="e">
        <f>('3天节假日气象数据'!H9-'相似日查找-相似日为工作日'!$H$4)/('相似日查找-相似日为工作日'!$H$3-'相似日查找-相似日为工作日'!$H$4)</f>
        <v>#VALUE!</v>
      </c>
      <c r="I14" s="10" t="e">
        <f>('3天节假日气象数据'!I9-'相似日查找-相似日为工作日'!$I$4)/('相似日查找-相似日为工作日'!$I$3-'相似日查找-相似日为工作日'!$I$4)</f>
        <v>#VALUE!</v>
      </c>
      <c r="J14" s="10" t="e">
        <f>('3天节假日气象数据'!J9-'相似日查找-相似日为工作日'!$J$4)/('相似日查找-相似日为工作日'!$J$3-'相似日查找-相似日为工作日'!$J$4)</f>
        <v>#VALUE!</v>
      </c>
      <c r="K14" s="10" t="e">
        <f>('3天节假日气象数据'!K9-'相似日查找-相似日为工作日'!$K$4)/('相似日查找-相似日为工作日'!$K$3-'相似日查找-相似日为工作日'!$K$4)</f>
        <v>#VALUE!</v>
      </c>
      <c r="L14" s="10" t="e">
        <f>('3天节假日气象数据'!L9-'相似日查找-相似日为工作日'!$L$4)/('相似日查找-相似日为工作日'!$L$3-'相似日查找-相似日为工作日'!$L$4)</f>
        <v>#VALUE!</v>
      </c>
      <c r="M14" s="10" t="e">
        <f>('3天节假日气象数据'!M9-'相似日查找-相似日为工作日'!$M$4)/('相似日查找-相似日为工作日'!$M$3-'相似日查找-相似日为工作日'!$M$4)</f>
        <v>#VALUE!</v>
      </c>
      <c r="N14" s="10" t="e">
        <f>('3天节假日气象数据'!N9-'相似日查找-相似日为工作日'!$N$4)/('相似日查找-相似日为工作日'!$N$3-'相似日查找-相似日为工作日'!$N$4)</f>
        <v>#VALUE!</v>
      </c>
      <c r="O14" s="10" t="e">
        <f>('3天节假日气象数据'!O9-'相似日查找-相似日为工作日'!$O$4)/('相似日查找-相似日为工作日'!$O$3-'相似日查找-相似日为工作日'!$O$4)</f>
        <v>#VALUE!</v>
      </c>
      <c r="P14" s="10" t="e">
        <f>('3天节假日气象数据'!P9-'相似日查找-相似日为工作日'!$P$4)/('相似日查找-相似日为工作日'!$P$3-'相似日查找-相似日为工作日'!$P$4)</f>
        <v>#VALUE!</v>
      </c>
      <c r="Q14" s="10" t="e">
        <f>('3天节假日气象数据'!Q9-'相似日查找-相似日为工作日'!$Q$4)/('相似日查找-相似日为工作日'!$Q$3-'相似日查找-相似日为工作日'!$Q$4)</f>
        <v>#VALUE!</v>
      </c>
      <c r="R14" s="10" t="e">
        <f>('3天节假日气象数据'!R9-'相似日查找-相似日为工作日'!$R$4)/('相似日查找-相似日为工作日'!$R$3-'相似日查找-相似日为工作日'!$R$4)</f>
        <v>#VALUE!</v>
      </c>
      <c r="S14" s="10" t="e">
        <f>('3天节假日气象数据'!S9-'相似日查找-相似日为工作日'!$S$4)/('相似日查找-相似日为工作日'!$S$3-'相似日查找-相似日为工作日'!$S$4)</f>
        <v>#VALUE!</v>
      </c>
      <c r="T14" s="10" t="e">
        <f>('3天节假日气象数据'!T9-'相似日查找-相似日为工作日'!$T$4)/('相似日查找-相似日为工作日'!$T$3-'相似日查找-相似日为工作日'!$T$4)</f>
        <v>#VALUE!</v>
      </c>
      <c r="U14" s="10" t="e">
        <f>('3天节假日气象数据'!U9-'相似日查找-相似日为工作日'!$U$4)/('相似日查找-相似日为工作日'!$U$3-'相似日查找-相似日为工作日'!$U$4)</f>
        <v>#VALUE!</v>
      </c>
      <c r="V14" s="10" t="e">
        <f>('3天节假日气象数据'!V9-'相似日查找-相似日为工作日'!$V$4)/('相似日查找-相似日为工作日'!$V$3-'相似日查找-相似日为工作日'!$V$4)</f>
        <v>#VALUE!</v>
      </c>
      <c r="W14" s="10" t="e">
        <f>('3天节假日气象数据'!W9-'相似日查找-相似日为工作日'!$W$4)/('相似日查找-相似日为工作日'!$W$3-'相似日查找-相似日为工作日'!$W$4)</f>
        <v>#VALUE!</v>
      </c>
    </row>
    <row r="15" spans="1:45">
      <c r="A15" s="11" t="str">
        <f>'3天节假日气象数据'!B10</f>
        <v>[date,-12]</v>
      </c>
      <c r="B15">
        <f>'3天节假日气象数据'!C10</f>
        <v>0</v>
      </c>
      <c r="D15" s="10" t="e">
        <f>('3天节假日气象数据'!D10-'相似日查找-相似日为工作日'!$D$4)/('相似日查找-相似日为工作日'!$D$3-'相似日查找-相似日为工作日'!$D$4)</f>
        <v>#VALUE!</v>
      </c>
      <c r="E15" s="10" t="e">
        <f>('3天节假日气象数据'!E10-'相似日查找-相似日为工作日'!$E$4)/('相似日查找-相似日为工作日'!$E$3-'相似日查找-相似日为工作日'!$E$4)</f>
        <v>#VALUE!</v>
      </c>
      <c r="F15" s="10" t="e">
        <f>('3天节假日气象数据'!F10-'相似日查找-相似日为工作日'!$F$4)/('相似日查找-相似日为工作日'!$F$3-'相似日查找-相似日为工作日'!$F$4)</f>
        <v>#VALUE!</v>
      </c>
      <c r="G15" s="10" t="e">
        <f>('3天节假日气象数据'!G10-'相似日查找-相似日为工作日'!$G$4)/('相似日查找-相似日为工作日'!$G$3-'相似日查找-相似日为工作日'!$G$4)</f>
        <v>#VALUE!</v>
      </c>
      <c r="H15" s="10" t="e">
        <f>('3天节假日气象数据'!H10-'相似日查找-相似日为工作日'!$H$4)/('相似日查找-相似日为工作日'!$H$3-'相似日查找-相似日为工作日'!$H$4)</f>
        <v>#VALUE!</v>
      </c>
      <c r="I15" s="10" t="e">
        <f>('3天节假日气象数据'!I10-'相似日查找-相似日为工作日'!$I$4)/('相似日查找-相似日为工作日'!$I$3-'相似日查找-相似日为工作日'!$I$4)</f>
        <v>#VALUE!</v>
      </c>
      <c r="J15" s="10" t="e">
        <f>('3天节假日气象数据'!J10-'相似日查找-相似日为工作日'!$J$4)/('相似日查找-相似日为工作日'!$J$3-'相似日查找-相似日为工作日'!$J$4)</f>
        <v>#VALUE!</v>
      </c>
      <c r="K15" s="10" t="e">
        <f>('3天节假日气象数据'!K10-'相似日查找-相似日为工作日'!$K$4)/('相似日查找-相似日为工作日'!$K$3-'相似日查找-相似日为工作日'!$K$4)</f>
        <v>#VALUE!</v>
      </c>
      <c r="L15" s="10" t="e">
        <f>('3天节假日气象数据'!L10-'相似日查找-相似日为工作日'!$L$4)/('相似日查找-相似日为工作日'!$L$3-'相似日查找-相似日为工作日'!$L$4)</f>
        <v>#VALUE!</v>
      </c>
      <c r="M15" s="10" t="e">
        <f>('3天节假日气象数据'!M10-'相似日查找-相似日为工作日'!$M$4)/('相似日查找-相似日为工作日'!$M$3-'相似日查找-相似日为工作日'!$M$4)</f>
        <v>#VALUE!</v>
      </c>
      <c r="N15" s="10" t="e">
        <f>('3天节假日气象数据'!N10-'相似日查找-相似日为工作日'!$N$4)/('相似日查找-相似日为工作日'!$N$3-'相似日查找-相似日为工作日'!$N$4)</f>
        <v>#VALUE!</v>
      </c>
      <c r="O15" s="10" t="e">
        <f>('3天节假日气象数据'!O10-'相似日查找-相似日为工作日'!$O$4)/('相似日查找-相似日为工作日'!$O$3-'相似日查找-相似日为工作日'!$O$4)</f>
        <v>#VALUE!</v>
      </c>
      <c r="P15" s="10" t="e">
        <f>('3天节假日气象数据'!P10-'相似日查找-相似日为工作日'!$P$4)/('相似日查找-相似日为工作日'!$P$3-'相似日查找-相似日为工作日'!$P$4)</f>
        <v>#VALUE!</v>
      </c>
      <c r="Q15" s="10" t="e">
        <f>('3天节假日气象数据'!Q10-'相似日查找-相似日为工作日'!$Q$4)/('相似日查找-相似日为工作日'!$Q$3-'相似日查找-相似日为工作日'!$Q$4)</f>
        <v>#VALUE!</v>
      </c>
      <c r="R15" s="10" t="e">
        <f>('3天节假日气象数据'!R10-'相似日查找-相似日为工作日'!$R$4)/('相似日查找-相似日为工作日'!$R$3-'相似日查找-相似日为工作日'!$R$4)</f>
        <v>#VALUE!</v>
      </c>
      <c r="S15" s="10" t="e">
        <f>('3天节假日气象数据'!S10-'相似日查找-相似日为工作日'!$S$4)/('相似日查找-相似日为工作日'!$S$3-'相似日查找-相似日为工作日'!$S$4)</f>
        <v>#VALUE!</v>
      </c>
      <c r="T15" s="10" t="e">
        <f>('3天节假日气象数据'!T10-'相似日查找-相似日为工作日'!$T$4)/('相似日查找-相似日为工作日'!$T$3-'相似日查找-相似日为工作日'!$T$4)</f>
        <v>#VALUE!</v>
      </c>
      <c r="U15" s="10" t="e">
        <f>('3天节假日气象数据'!U10-'相似日查找-相似日为工作日'!$U$4)/('相似日查找-相似日为工作日'!$U$3-'相似日查找-相似日为工作日'!$U$4)</f>
        <v>#VALUE!</v>
      </c>
      <c r="V15" s="10" t="e">
        <f>('3天节假日气象数据'!V10-'相似日查找-相似日为工作日'!$V$4)/('相似日查找-相似日为工作日'!$V$3-'相似日查找-相似日为工作日'!$V$4)</f>
        <v>#VALUE!</v>
      </c>
      <c r="W15" s="10" t="e">
        <f>('3天节假日气象数据'!W10-'相似日查找-相似日为工作日'!$W$4)/('相似日查找-相似日为工作日'!$W$3-'相似日查找-相似日为工作日'!$W$4)</f>
        <v>#VALUE!</v>
      </c>
    </row>
    <row r="16" spans="1:45">
      <c r="A16" s="11" t="str">
        <f>'3天节假日气象数据'!B11</f>
        <v>[date,-11]</v>
      </c>
      <c r="B16">
        <f>'3天节假日气象数据'!C11</f>
        <v>0</v>
      </c>
      <c r="D16" s="10" t="e">
        <f>('3天节假日气象数据'!D11-'相似日查找-相似日为工作日'!$D$4)/('相似日查找-相似日为工作日'!$D$3-'相似日查找-相似日为工作日'!$D$4)</f>
        <v>#VALUE!</v>
      </c>
      <c r="E16" s="10" t="e">
        <f>('3天节假日气象数据'!E11-'相似日查找-相似日为工作日'!$E$4)/('相似日查找-相似日为工作日'!$E$3-'相似日查找-相似日为工作日'!$E$4)</f>
        <v>#VALUE!</v>
      </c>
      <c r="F16" s="10" t="e">
        <f>('3天节假日气象数据'!F11-'相似日查找-相似日为工作日'!$F$4)/('相似日查找-相似日为工作日'!$F$3-'相似日查找-相似日为工作日'!$F$4)</f>
        <v>#VALUE!</v>
      </c>
      <c r="G16" s="10" t="e">
        <f>('3天节假日气象数据'!G11-'相似日查找-相似日为工作日'!$G$4)/('相似日查找-相似日为工作日'!$G$3-'相似日查找-相似日为工作日'!$G$4)</f>
        <v>#VALUE!</v>
      </c>
      <c r="H16" s="10" t="e">
        <f>('3天节假日气象数据'!H11-'相似日查找-相似日为工作日'!$H$4)/('相似日查找-相似日为工作日'!$H$3-'相似日查找-相似日为工作日'!$H$4)</f>
        <v>#VALUE!</v>
      </c>
      <c r="I16" s="10" t="e">
        <f>('3天节假日气象数据'!I11-'相似日查找-相似日为工作日'!$I$4)/('相似日查找-相似日为工作日'!$I$3-'相似日查找-相似日为工作日'!$I$4)</f>
        <v>#VALUE!</v>
      </c>
      <c r="J16" s="10" t="e">
        <f>('3天节假日气象数据'!J11-'相似日查找-相似日为工作日'!$J$4)/('相似日查找-相似日为工作日'!$J$3-'相似日查找-相似日为工作日'!$J$4)</f>
        <v>#VALUE!</v>
      </c>
      <c r="K16" s="10" t="e">
        <f>('3天节假日气象数据'!K11-'相似日查找-相似日为工作日'!$K$4)/('相似日查找-相似日为工作日'!$K$3-'相似日查找-相似日为工作日'!$K$4)</f>
        <v>#VALUE!</v>
      </c>
      <c r="L16" s="10" t="e">
        <f>('3天节假日气象数据'!L11-'相似日查找-相似日为工作日'!$L$4)/('相似日查找-相似日为工作日'!$L$3-'相似日查找-相似日为工作日'!$L$4)</f>
        <v>#VALUE!</v>
      </c>
      <c r="M16" s="10" t="e">
        <f>('3天节假日气象数据'!M11-'相似日查找-相似日为工作日'!$M$4)/('相似日查找-相似日为工作日'!$M$3-'相似日查找-相似日为工作日'!$M$4)</f>
        <v>#VALUE!</v>
      </c>
      <c r="N16" s="10" t="e">
        <f>('3天节假日气象数据'!N11-'相似日查找-相似日为工作日'!$N$4)/('相似日查找-相似日为工作日'!$N$3-'相似日查找-相似日为工作日'!$N$4)</f>
        <v>#VALUE!</v>
      </c>
      <c r="O16" s="10" t="e">
        <f>('3天节假日气象数据'!O11-'相似日查找-相似日为工作日'!$O$4)/('相似日查找-相似日为工作日'!$O$3-'相似日查找-相似日为工作日'!$O$4)</f>
        <v>#VALUE!</v>
      </c>
      <c r="P16" s="10" t="e">
        <f>('3天节假日气象数据'!P11-'相似日查找-相似日为工作日'!$P$4)/('相似日查找-相似日为工作日'!$P$3-'相似日查找-相似日为工作日'!$P$4)</f>
        <v>#VALUE!</v>
      </c>
      <c r="Q16" s="10" t="e">
        <f>('3天节假日气象数据'!Q11-'相似日查找-相似日为工作日'!$Q$4)/('相似日查找-相似日为工作日'!$Q$3-'相似日查找-相似日为工作日'!$Q$4)</f>
        <v>#VALUE!</v>
      </c>
      <c r="R16" s="10" t="e">
        <f>('3天节假日气象数据'!R11-'相似日查找-相似日为工作日'!$R$4)/('相似日查找-相似日为工作日'!$R$3-'相似日查找-相似日为工作日'!$R$4)</f>
        <v>#VALUE!</v>
      </c>
      <c r="S16" s="10" t="e">
        <f>('3天节假日气象数据'!S11-'相似日查找-相似日为工作日'!$S$4)/('相似日查找-相似日为工作日'!$S$3-'相似日查找-相似日为工作日'!$S$4)</f>
        <v>#VALUE!</v>
      </c>
      <c r="T16" s="10" t="e">
        <f>('3天节假日气象数据'!T11-'相似日查找-相似日为工作日'!$T$4)/('相似日查找-相似日为工作日'!$T$3-'相似日查找-相似日为工作日'!$T$4)</f>
        <v>#VALUE!</v>
      </c>
      <c r="U16" s="10" t="e">
        <f>('3天节假日气象数据'!U11-'相似日查找-相似日为工作日'!$U$4)/('相似日查找-相似日为工作日'!$U$3-'相似日查找-相似日为工作日'!$U$4)</f>
        <v>#VALUE!</v>
      </c>
      <c r="V16" s="10" t="e">
        <f>('3天节假日气象数据'!V11-'相似日查找-相似日为工作日'!$V$4)/('相似日查找-相似日为工作日'!$V$3-'相似日查找-相似日为工作日'!$V$4)</f>
        <v>#VALUE!</v>
      </c>
      <c r="W16" s="10" t="e">
        <f>('3天节假日气象数据'!W11-'相似日查找-相似日为工作日'!$W$4)/('相似日查找-相似日为工作日'!$W$3-'相似日查找-相似日为工作日'!$W$4)</f>
        <v>#VALUE!</v>
      </c>
    </row>
    <row r="17" spans="1:45">
      <c r="A17" s="11" t="str">
        <f>'3天节假日气象数据'!B12</f>
        <v>[date,-10]</v>
      </c>
      <c r="B17">
        <f>'3天节假日气象数据'!C12</f>
        <v>0</v>
      </c>
      <c r="D17" s="10" t="e">
        <f>('3天节假日气象数据'!D12-'相似日查找-相似日为工作日'!$D$4)/('相似日查找-相似日为工作日'!$D$3-'相似日查找-相似日为工作日'!$D$4)</f>
        <v>#VALUE!</v>
      </c>
      <c r="E17" s="10" t="e">
        <f>('3天节假日气象数据'!E12-'相似日查找-相似日为工作日'!$E$4)/('相似日查找-相似日为工作日'!$E$3-'相似日查找-相似日为工作日'!$E$4)</f>
        <v>#VALUE!</v>
      </c>
      <c r="F17" s="10" t="e">
        <f>('3天节假日气象数据'!F12-'相似日查找-相似日为工作日'!$F$4)/('相似日查找-相似日为工作日'!$F$3-'相似日查找-相似日为工作日'!$F$4)</f>
        <v>#VALUE!</v>
      </c>
      <c r="G17" s="10" t="e">
        <f>('3天节假日气象数据'!G12-'相似日查找-相似日为工作日'!$G$4)/('相似日查找-相似日为工作日'!$G$3-'相似日查找-相似日为工作日'!$G$4)</f>
        <v>#VALUE!</v>
      </c>
      <c r="H17" s="10" t="e">
        <f>('3天节假日气象数据'!H12-'相似日查找-相似日为工作日'!$H$4)/('相似日查找-相似日为工作日'!$H$3-'相似日查找-相似日为工作日'!$H$4)</f>
        <v>#VALUE!</v>
      </c>
      <c r="I17" s="10" t="e">
        <f>('3天节假日气象数据'!I12-'相似日查找-相似日为工作日'!$I$4)/('相似日查找-相似日为工作日'!$I$3-'相似日查找-相似日为工作日'!$I$4)</f>
        <v>#VALUE!</v>
      </c>
      <c r="J17" s="10" t="e">
        <f>('3天节假日气象数据'!J12-'相似日查找-相似日为工作日'!$J$4)/('相似日查找-相似日为工作日'!$J$3-'相似日查找-相似日为工作日'!$J$4)</f>
        <v>#VALUE!</v>
      </c>
      <c r="K17" s="10" t="e">
        <f>('3天节假日气象数据'!K12-'相似日查找-相似日为工作日'!$K$4)/('相似日查找-相似日为工作日'!$K$3-'相似日查找-相似日为工作日'!$K$4)</f>
        <v>#VALUE!</v>
      </c>
      <c r="L17" s="10" t="e">
        <f>('3天节假日气象数据'!L12-'相似日查找-相似日为工作日'!$L$4)/('相似日查找-相似日为工作日'!$L$3-'相似日查找-相似日为工作日'!$L$4)</f>
        <v>#VALUE!</v>
      </c>
      <c r="M17" s="10" t="e">
        <f>('3天节假日气象数据'!M12-'相似日查找-相似日为工作日'!$M$4)/('相似日查找-相似日为工作日'!$M$3-'相似日查找-相似日为工作日'!$M$4)</f>
        <v>#VALUE!</v>
      </c>
      <c r="N17" s="10" t="e">
        <f>('3天节假日气象数据'!N12-'相似日查找-相似日为工作日'!$N$4)/('相似日查找-相似日为工作日'!$N$3-'相似日查找-相似日为工作日'!$N$4)</f>
        <v>#VALUE!</v>
      </c>
      <c r="O17" s="10" t="e">
        <f>('3天节假日气象数据'!O12-'相似日查找-相似日为工作日'!$O$4)/('相似日查找-相似日为工作日'!$O$3-'相似日查找-相似日为工作日'!$O$4)</f>
        <v>#VALUE!</v>
      </c>
      <c r="P17" s="10" t="e">
        <f>('3天节假日气象数据'!P12-'相似日查找-相似日为工作日'!$P$4)/('相似日查找-相似日为工作日'!$P$3-'相似日查找-相似日为工作日'!$P$4)</f>
        <v>#VALUE!</v>
      </c>
      <c r="Q17" s="10" t="e">
        <f>('3天节假日气象数据'!Q12-'相似日查找-相似日为工作日'!$Q$4)/('相似日查找-相似日为工作日'!$Q$3-'相似日查找-相似日为工作日'!$Q$4)</f>
        <v>#VALUE!</v>
      </c>
      <c r="R17" s="10" t="e">
        <f>('3天节假日气象数据'!R12-'相似日查找-相似日为工作日'!$R$4)/('相似日查找-相似日为工作日'!$R$3-'相似日查找-相似日为工作日'!$R$4)</f>
        <v>#VALUE!</v>
      </c>
      <c r="S17" s="10" t="e">
        <f>('3天节假日气象数据'!S12-'相似日查找-相似日为工作日'!$S$4)/('相似日查找-相似日为工作日'!$S$3-'相似日查找-相似日为工作日'!$S$4)</f>
        <v>#VALUE!</v>
      </c>
      <c r="T17" s="10" t="e">
        <f>('3天节假日气象数据'!T12-'相似日查找-相似日为工作日'!$T$4)/('相似日查找-相似日为工作日'!$T$3-'相似日查找-相似日为工作日'!$T$4)</f>
        <v>#VALUE!</v>
      </c>
      <c r="U17" s="10" t="e">
        <f>('3天节假日气象数据'!U12-'相似日查找-相似日为工作日'!$U$4)/('相似日查找-相似日为工作日'!$U$3-'相似日查找-相似日为工作日'!$U$4)</f>
        <v>#VALUE!</v>
      </c>
      <c r="V17" s="10" t="e">
        <f>('3天节假日气象数据'!V12-'相似日查找-相似日为工作日'!$V$4)/('相似日查找-相似日为工作日'!$V$3-'相似日查找-相似日为工作日'!$V$4)</f>
        <v>#VALUE!</v>
      </c>
      <c r="W17" s="10" t="e">
        <f>('3天节假日气象数据'!W12-'相似日查找-相似日为工作日'!$W$4)/('相似日查找-相似日为工作日'!$W$3-'相似日查找-相似日为工作日'!$W$4)</f>
        <v>#VALUE!</v>
      </c>
    </row>
    <row r="18" spans="1:45">
      <c r="A18" s="11" t="str">
        <f>'3天节假日气象数据'!B13</f>
        <v>[date,-9]</v>
      </c>
      <c r="B18">
        <f>'3天节假日气象数据'!C13</f>
        <v>0</v>
      </c>
      <c r="D18" s="10" t="e">
        <f>('3天节假日气象数据'!D13-'相似日查找-相似日为工作日'!$D$4)/('相似日查找-相似日为工作日'!$D$3-'相似日查找-相似日为工作日'!$D$4)</f>
        <v>#VALUE!</v>
      </c>
      <c r="E18" s="10" t="e">
        <f>('3天节假日气象数据'!E13-'相似日查找-相似日为工作日'!$E$4)/('相似日查找-相似日为工作日'!$E$3-'相似日查找-相似日为工作日'!$E$4)</f>
        <v>#VALUE!</v>
      </c>
      <c r="F18" s="10" t="e">
        <f>('3天节假日气象数据'!F13-'相似日查找-相似日为工作日'!$F$4)/('相似日查找-相似日为工作日'!$F$3-'相似日查找-相似日为工作日'!$F$4)</f>
        <v>#VALUE!</v>
      </c>
      <c r="G18" s="10" t="e">
        <f>('3天节假日气象数据'!G13-'相似日查找-相似日为工作日'!$G$4)/('相似日查找-相似日为工作日'!$G$3-'相似日查找-相似日为工作日'!$G$4)</f>
        <v>#VALUE!</v>
      </c>
      <c r="H18" s="10" t="e">
        <f>('3天节假日气象数据'!H13-'相似日查找-相似日为工作日'!$H$4)/('相似日查找-相似日为工作日'!$H$3-'相似日查找-相似日为工作日'!$H$4)</f>
        <v>#VALUE!</v>
      </c>
      <c r="I18" s="10" t="e">
        <f>('3天节假日气象数据'!I13-'相似日查找-相似日为工作日'!$I$4)/('相似日查找-相似日为工作日'!$I$3-'相似日查找-相似日为工作日'!$I$4)</f>
        <v>#VALUE!</v>
      </c>
      <c r="J18" s="10" t="e">
        <f>('3天节假日气象数据'!J13-'相似日查找-相似日为工作日'!$J$4)/('相似日查找-相似日为工作日'!$J$3-'相似日查找-相似日为工作日'!$J$4)</f>
        <v>#VALUE!</v>
      </c>
      <c r="K18" s="10" t="e">
        <f>('3天节假日气象数据'!K13-'相似日查找-相似日为工作日'!$K$4)/('相似日查找-相似日为工作日'!$K$3-'相似日查找-相似日为工作日'!$K$4)</f>
        <v>#VALUE!</v>
      </c>
      <c r="L18" s="10" t="e">
        <f>('3天节假日气象数据'!L13-'相似日查找-相似日为工作日'!$L$4)/('相似日查找-相似日为工作日'!$L$3-'相似日查找-相似日为工作日'!$L$4)</f>
        <v>#VALUE!</v>
      </c>
      <c r="M18" s="10" t="e">
        <f>('3天节假日气象数据'!M13-'相似日查找-相似日为工作日'!$M$4)/('相似日查找-相似日为工作日'!$M$3-'相似日查找-相似日为工作日'!$M$4)</f>
        <v>#VALUE!</v>
      </c>
      <c r="N18" s="10" t="e">
        <f>('3天节假日气象数据'!N13-'相似日查找-相似日为工作日'!$N$4)/('相似日查找-相似日为工作日'!$N$3-'相似日查找-相似日为工作日'!$N$4)</f>
        <v>#VALUE!</v>
      </c>
      <c r="O18" s="10" t="e">
        <f>('3天节假日气象数据'!O13-'相似日查找-相似日为工作日'!$O$4)/('相似日查找-相似日为工作日'!$O$3-'相似日查找-相似日为工作日'!$O$4)</f>
        <v>#VALUE!</v>
      </c>
      <c r="P18" s="10" t="e">
        <f>('3天节假日气象数据'!P13-'相似日查找-相似日为工作日'!$P$4)/('相似日查找-相似日为工作日'!$P$3-'相似日查找-相似日为工作日'!$P$4)</f>
        <v>#VALUE!</v>
      </c>
      <c r="Q18" s="10" t="e">
        <f>('3天节假日气象数据'!Q13-'相似日查找-相似日为工作日'!$Q$4)/('相似日查找-相似日为工作日'!$Q$3-'相似日查找-相似日为工作日'!$Q$4)</f>
        <v>#VALUE!</v>
      </c>
      <c r="R18" s="10" t="e">
        <f>('3天节假日气象数据'!R13-'相似日查找-相似日为工作日'!$R$4)/('相似日查找-相似日为工作日'!$R$3-'相似日查找-相似日为工作日'!$R$4)</f>
        <v>#VALUE!</v>
      </c>
      <c r="S18" s="10" t="e">
        <f>('3天节假日气象数据'!S13-'相似日查找-相似日为工作日'!$S$4)/('相似日查找-相似日为工作日'!$S$3-'相似日查找-相似日为工作日'!$S$4)</f>
        <v>#VALUE!</v>
      </c>
      <c r="T18" s="10" t="e">
        <f>('3天节假日气象数据'!T13-'相似日查找-相似日为工作日'!$T$4)/('相似日查找-相似日为工作日'!$T$3-'相似日查找-相似日为工作日'!$T$4)</f>
        <v>#VALUE!</v>
      </c>
      <c r="U18" s="10" t="e">
        <f>('3天节假日气象数据'!U13-'相似日查找-相似日为工作日'!$U$4)/('相似日查找-相似日为工作日'!$U$3-'相似日查找-相似日为工作日'!$U$4)</f>
        <v>#VALUE!</v>
      </c>
      <c r="V18" s="10" t="e">
        <f>('3天节假日气象数据'!V13-'相似日查找-相似日为工作日'!$V$4)/('相似日查找-相似日为工作日'!$V$3-'相似日查找-相似日为工作日'!$V$4)</f>
        <v>#VALUE!</v>
      </c>
      <c r="W18" s="10" t="e">
        <f>('3天节假日气象数据'!W13-'相似日查找-相似日为工作日'!$W$4)/('相似日查找-相似日为工作日'!$W$3-'相似日查找-相似日为工作日'!$W$4)</f>
        <v>#VALUE!</v>
      </c>
    </row>
    <row r="19" spans="1:45">
      <c r="A19" s="11" t="str">
        <f>'3天节假日气象数据'!B14</f>
        <v>[date,-8]</v>
      </c>
      <c r="B19">
        <f>'3天节假日气象数据'!C14</f>
        <v>0</v>
      </c>
      <c r="D19" s="10" t="e">
        <f>('3天节假日气象数据'!D14-'相似日查找-相似日为工作日'!$D$4)/('相似日查找-相似日为工作日'!$D$3-'相似日查找-相似日为工作日'!$D$4)</f>
        <v>#VALUE!</v>
      </c>
      <c r="E19" s="10" t="e">
        <f>('3天节假日气象数据'!E14-'相似日查找-相似日为工作日'!$E$4)/('相似日查找-相似日为工作日'!$E$3-'相似日查找-相似日为工作日'!$E$4)</f>
        <v>#VALUE!</v>
      </c>
      <c r="F19" s="10" t="e">
        <f>('3天节假日气象数据'!F14-'相似日查找-相似日为工作日'!$F$4)/('相似日查找-相似日为工作日'!$F$3-'相似日查找-相似日为工作日'!$F$4)</f>
        <v>#VALUE!</v>
      </c>
      <c r="G19" s="10" t="e">
        <f>('3天节假日气象数据'!G14-'相似日查找-相似日为工作日'!$G$4)/('相似日查找-相似日为工作日'!$G$3-'相似日查找-相似日为工作日'!$G$4)</f>
        <v>#VALUE!</v>
      </c>
      <c r="H19" s="10" t="e">
        <f>('3天节假日气象数据'!H14-'相似日查找-相似日为工作日'!$H$4)/('相似日查找-相似日为工作日'!$H$3-'相似日查找-相似日为工作日'!$H$4)</f>
        <v>#VALUE!</v>
      </c>
      <c r="I19" s="10" t="e">
        <f>('3天节假日气象数据'!I14-'相似日查找-相似日为工作日'!$I$4)/('相似日查找-相似日为工作日'!$I$3-'相似日查找-相似日为工作日'!$I$4)</f>
        <v>#VALUE!</v>
      </c>
      <c r="J19" s="10" t="e">
        <f>('3天节假日气象数据'!J14-'相似日查找-相似日为工作日'!$J$4)/('相似日查找-相似日为工作日'!$J$3-'相似日查找-相似日为工作日'!$J$4)</f>
        <v>#VALUE!</v>
      </c>
      <c r="K19" s="10" t="e">
        <f>('3天节假日气象数据'!K14-'相似日查找-相似日为工作日'!$K$4)/('相似日查找-相似日为工作日'!$K$3-'相似日查找-相似日为工作日'!$K$4)</f>
        <v>#VALUE!</v>
      </c>
      <c r="L19" s="10" t="e">
        <f>('3天节假日气象数据'!L14-'相似日查找-相似日为工作日'!$L$4)/('相似日查找-相似日为工作日'!$L$3-'相似日查找-相似日为工作日'!$L$4)</f>
        <v>#VALUE!</v>
      </c>
      <c r="M19" s="10" t="e">
        <f>('3天节假日气象数据'!M14-'相似日查找-相似日为工作日'!$M$4)/('相似日查找-相似日为工作日'!$M$3-'相似日查找-相似日为工作日'!$M$4)</f>
        <v>#VALUE!</v>
      </c>
      <c r="N19" s="10" t="e">
        <f>('3天节假日气象数据'!N14-'相似日查找-相似日为工作日'!$N$4)/('相似日查找-相似日为工作日'!$N$3-'相似日查找-相似日为工作日'!$N$4)</f>
        <v>#VALUE!</v>
      </c>
      <c r="O19" s="10" t="e">
        <f>('3天节假日气象数据'!O14-'相似日查找-相似日为工作日'!$O$4)/('相似日查找-相似日为工作日'!$O$3-'相似日查找-相似日为工作日'!$O$4)</f>
        <v>#VALUE!</v>
      </c>
      <c r="P19" s="10" t="e">
        <f>('3天节假日气象数据'!P14-'相似日查找-相似日为工作日'!$P$4)/('相似日查找-相似日为工作日'!$P$3-'相似日查找-相似日为工作日'!$P$4)</f>
        <v>#VALUE!</v>
      </c>
      <c r="Q19" s="10" t="e">
        <f>('3天节假日气象数据'!Q14-'相似日查找-相似日为工作日'!$Q$4)/('相似日查找-相似日为工作日'!$Q$3-'相似日查找-相似日为工作日'!$Q$4)</f>
        <v>#VALUE!</v>
      </c>
      <c r="R19" s="10" t="e">
        <f>('3天节假日气象数据'!R14-'相似日查找-相似日为工作日'!$R$4)/('相似日查找-相似日为工作日'!$R$3-'相似日查找-相似日为工作日'!$R$4)</f>
        <v>#VALUE!</v>
      </c>
      <c r="S19" s="10" t="e">
        <f>('3天节假日气象数据'!S14-'相似日查找-相似日为工作日'!$S$4)/('相似日查找-相似日为工作日'!$S$3-'相似日查找-相似日为工作日'!$S$4)</f>
        <v>#VALUE!</v>
      </c>
      <c r="T19" s="10" t="e">
        <f>('3天节假日气象数据'!T14-'相似日查找-相似日为工作日'!$T$4)/('相似日查找-相似日为工作日'!$T$3-'相似日查找-相似日为工作日'!$T$4)</f>
        <v>#VALUE!</v>
      </c>
      <c r="U19" s="10" t="e">
        <f>('3天节假日气象数据'!U14-'相似日查找-相似日为工作日'!$U$4)/('相似日查找-相似日为工作日'!$U$3-'相似日查找-相似日为工作日'!$U$4)</f>
        <v>#VALUE!</v>
      </c>
      <c r="V19" s="10" t="e">
        <f>('3天节假日气象数据'!V14-'相似日查找-相似日为工作日'!$V$4)/('相似日查找-相似日为工作日'!$V$3-'相似日查找-相似日为工作日'!$V$4)</f>
        <v>#VALUE!</v>
      </c>
      <c r="W19" s="10" t="e">
        <f>('3天节假日气象数据'!W14-'相似日查找-相似日为工作日'!$W$4)/('相似日查找-相似日为工作日'!$W$3-'相似日查找-相似日为工作日'!$W$4)</f>
        <v>#VALUE!</v>
      </c>
    </row>
    <row r="20" spans="1:45">
      <c r="A20" s="11" t="str">
        <f>'3天节假日气象数据'!B15</f>
        <v>[date,-7]</v>
      </c>
      <c r="B20">
        <f>'3天节假日气象数据'!C15</f>
        <v>0</v>
      </c>
      <c r="D20" s="10" t="e">
        <f>('3天节假日气象数据'!D15-'相似日查找-相似日为工作日'!$D$4)/('相似日查找-相似日为工作日'!$D$3-'相似日查找-相似日为工作日'!$D$4)</f>
        <v>#VALUE!</v>
      </c>
      <c r="E20" s="10" t="e">
        <f>('3天节假日气象数据'!E15-'相似日查找-相似日为工作日'!$E$4)/('相似日查找-相似日为工作日'!$E$3-'相似日查找-相似日为工作日'!$E$4)</f>
        <v>#VALUE!</v>
      </c>
      <c r="F20" s="10" t="e">
        <f>('3天节假日气象数据'!F15-'相似日查找-相似日为工作日'!$F$4)/('相似日查找-相似日为工作日'!$F$3-'相似日查找-相似日为工作日'!$F$4)</f>
        <v>#VALUE!</v>
      </c>
      <c r="G20" s="10" t="e">
        <f>('3天节假日气象数据'!G15-'相似日查找-相似日为工作日'!$G$4)/('相似日查找-相似日为工作日'!$G$3-'相似日查找-相似日为工作日'!$G$4)</f>
        <v>#VALUE!</v>
      </c>
      <c r="H20" s="10" t="e">
        <f>('3天节假日气象数据'!H15-'相似日查找-相似日为工作日'!$H$4)/('相似日查找-相似日为工作日'!$H$3-'相似日查找-相似日为工作日'!$H$4)</f>
        <v>#VALUE!</v>
      </c>
      <c r="I20" s="10" t="e">
        <f>('3天节假日气象数据'!I15-'相似日查找-相似日为工作日'!$I$4)/('相似日查找-相似日为工作日'!$I$3-'相似日查找-相似日为工作日'!$I$4)</f>
        <v>#VALUE!</v>
      </c>
      <c r="J20" s="10" t="e">
        <f>('3天节假日气象数据'!J15-'相似日查找-相似日为工作日'!$J$4)/('相似日查找-相似日为工作日'!$J$3-'相似日查找-相似日为工作日'!$J$4)</f>
        <v>#VALUE!</v>
      </c>
      <c r="K20" s="10" t="e">
        <f>('3天节假日气象数据'!K15-'相似日查找-相似日为工作日'!$K$4)/('相似日查找-相似日为工作日'!$K$3-'相似日查找-相似日为工作日'!$K$4)</f>
        <v>#VALUE!</v>
      </c>
      <c r="L20" s="10" t="e">
        <f>('3天节假日气象数据'!L15-'相似日查找-相似日为工作日'!$L$4)/('相似日查找-相似日为工作日'!$L$3-'相似日查找-相似日为工作日'!$L$4)</f>
        <v>#VALUE!</v>
      </c>
      <c r="M20" s="10" t="e">
        <f>('3天节假日气象数据'!M15-'相似日查找-相似日为工作日'!$M$4)/('相似日查找-相似日为工作日'!$M$3-'相似日查找-相似日为工作日'!$M$4)</f>
        <v>#VALUE!</v>
      </c>
      <c r="N20" s="10" t="e">
        <f>('3天节假日气象数据'!N15-'相似日查找-相似日为工作日'!$N$4)/('相似日查找-相似日为工作日'!$N$3-'相似日查找-相似日为工作日'!$N$4)</f>
        <v>#VALUE!</v>
      </c>
      <c r="O20" s="10" t="e">
        <f>('3天节假日气象数据'!O15-'相似日查找-相似日为工作日'!$O$4)/('相似日查找-相似日为工作日'!$O$3-'相似日查找-相似日为工作日'!$O$4)</f>
        <v>#VALUE!</v>
      </c>
      <c r="P20" s="10" t="e">
        <f>('3天节假日气象数据'!P15-'相似日查找-相似日为工作日'!$P$4)/('相似日查找-相似日为工作日'!$P$3-'相似日查找-相似日为工作日'!$P$4)</f>
        <v>#VALUE!</v>
      </c>
      <c r="Q20" s="10" t="e">
        <f>('3天节假日气象数据'!Q15-'相似日查找-相似日为工作日'!$Q$4)/('相似日查找-相似日为工作日'!$Q$3-'相似日查找-相似日为工作日'!$Q$4)</f>
        <v>#VALUE!</v>
      </c>
      <c r="R20" s="10" t="e">
        <f>('3天节假日气象数据'!R15-'相似日查找-相似日为工作日'!$R$4)/('相似日查找-相似日为工作日'!$R$3-'相似日查找-相似日为工作日'!$R$4)</f>
        <v>#VALUE!</v>
      </c>
      <c r="S20" s="10" t="e">
        <f>('3天节假日气象数据'!S15-'相似日查找-相似日为工作日'!$S$4)/('相似日查找-相似日为工作日'!$S$3-'相似日查找-相似日为工作日'!$S$4)</f>
        <v>#VALUE!</v>
      </c>
      <c r="T20" s="10" t="e">
        <f>('3天节假日气象数据'!T15-'相似日查找-相似日为工作日'!$T$4)/('相似日查找-相似日为工作日'!$T$3-'相似日查找-相似日为工作日'!$T$4)</f>
        <v>#VALUE!</v>
      </c>
      <c r="U20" s="10" t="e">
        <f>('3天节假日气象数据'!U15-'相似日查找-相似日为工作日'!$U$4)/('相似日查找-相似日为工作日'!$U$3-'相似日查找-相似日为工作日'!$U$4)</f>
        <v>#VALUE!</v>
      </c>
      <c r="V20" s="10" t="e">
        <f>('3天节假日气象数据'!V15-'相似日查找-相似日为工作日'!$V$4)/('相似日查找-相似日为工作日'!$V$3-'相似日查找-相似日为工作日'!$V$4)</f>
        <v>#VALUE!</v>
      </c>
      <c r="W20" s="10" t="e">
        <f>('3天节假日气象数据'!W15-'相似日查找-相似日为工作日'!$W$4)/('相似日查找-相似日为工作日'!$W$3-'相似日查找-相似日为工作日'!$W$4)</f>
        <v>#VALUE!</v>
      </c>
    </row>
    <row r="21" spans="1:45">
      <c r="A21" s="11" t="str">
        <f>'3天节假日气象数据'!B16</f>
        <v>[date,-6]</v>
      </c>
      <c r="B21">
        <f>'3天节假日气象数据'!C16</f>
        <v>0</v>
      </c>
      <c r="D21" s="10" t="e">
        <f>('3天节假日气象数据'!D16-'相似日查找-相似日为工作日'!$D$4)/('相似日查找-相似日为工作日'!$D$3-'相似日查找-相似日为工作日'!$D$4)</f>
        <v>#VALUE!</v>
      </c>
      <c r="E21" s="10" t="e">
        <f>('3天节假日气象数据'!E16-'相似日查找-相似日为工作日'!$E$4)/('相似日查找-相似日为工作日'!$E$3-'相似日查找-相似日为工作日'!$E$4)</f>
        <v>#VALUE!</v>
      </c>
      <c r="F21" s="10" t="e">
        <f>('3天节假日气象数据'!F16-'相似日查找-相似日为工作日'!$F$4)/('相似日查找-相似日为工作日'!$F$3-'相似日查找-相似日为工作日'!$F$4)</f>
        <v>#VALUE!</v>
      </c>
      <c r="G21" s="10" t="e">
        <f>('3天节假日气象数据'!G16-'相似日查找-相似日为工作日'!$G$4)/('相似日查找-相似日为工作日'!$G$3-'相似日查找-相似日为工作日'!$G$4)</f>
        <v>#VALUE!</v>
      </c>
      <c r="H21" s="10" t="e">
        <f>('3天节假日气象数据'!H16-'相似日查找-相似日为工作日'!$H$4)/('相似日查找-相似日为工作日'!$H$3-'相似日查找-相似日为工作日'!$H$4)</f>
        <v>#VALUE!</v>
      </c>
      <c r="I21" s="10" t="e">
        <f>('3天节假日气象数据'!I16-'相似日查找-相似日为工作日'!$I$4)/('相似日查找-相似日为工作日'!$I$3-'相似日查找-相似日为工作日'!$I$4)</f>
        <v>#VALUE!</v>
      </c>
      <c r="J21" s="10" t="e">
        <f>('3天节假日气象数据'!J16-'相似日查找-相似日为工作日'!$J$4)/('相似日查找-相似日为工作日'!$J$3-'相似日查找-相似日为工作日'!$J$4)</f>
        <v>#VALUE!</v>
      </c>
      <c r="K21" s="10" t="e">
        <f>('3天节假日气象数据'!K16-'相似日查找-相似日为工作日'!$K$4)/('相似日查找-相似日为工作日'!$K$3-'相似日查找-相似日为工作日'!$K$4)</f>
        <v>#VALUE!</v>
      </c>
      <c r="L21" s="10" t="e">
        <f>('3天节假日气象数据'!L16-'相似日查找-相似日为工作日'!$L$4)/('相似日查找-相似日为工作日'!$L$3-'相似日查找-相似日为工作日'!$L$4)</f>
        <v>#VALUE!</v>
      </c>
      <c r="M21" s="10" t="e">
        <f>('3天节假日气象数据'!M16-'相似日查找-相似日为工作日'!$M$4)/('相似日查找-相似日为工作日'!$M$3-'相似日查找-相似日为工作日'!$M$4)</f>
        <v>#VALUE!</v>
      </c>
      <c r="N21" s="10" t="e">
        <f>('3天节假日气象数据'!N16-'相似日查找-相似日为工作日'!$N$4)/('相似日查找-相似日为工作日'!$N$3-'相似日查找-相似日为工作日'!$N$4)</f>
        <v>#VALUE!</v>
      </c>
      <c r="O21" s="10" t="e">
        <f>('3天节假日气象数据'!O16-'相似日查找-相似日为工作日'!$O$4)/('相似日查找-相似日为工作日'!$O$3-'相似日查找-相似日为工作日'!$O$4)</f>
        <v>#VALUE!</v>
      </c>
      <c r="P21" s="10" t="e">
        <f>('3天节假日气象数据'!P16-'相似日查找-相似日为工作日'!$P$4)/('相似日查找-相似日为工作日'!$P$3-'相似日查找-相似日为工作日'!$P$4)</f>
        <v>#VALUE!</v>
      </c>
      <c r="Q21" s="10" t="e">
        <f>('3天节假日气象数据'!Q16-'相似日查找-相似日为工作日'!$Q$4)/('相似日查找-相似日为工作日'!$Q$3-'相似日查找-相似日为工作日'!$Q$4)</f>
        <v>#VALUE!</v>
      </c>
      <c r="R21" s="10" t="e">
        <f>('3天节假日气象数据'!R16-'相似日查找-相似日为工作日'!$R$4)/('相似日查找-相似日为工作日'!$R$3-'相似日查找-相似日为工作日'!$R$4)</f>
        <v>#VALUE!</v>
      </c>
      <c r="S21" s="10" t="e">
        <f>('3天节假日气象数据'!S16-'相似日查找-相似日为工作日'!$S$4)/('相似日查找-相似日为工作日'!$S$3-'相似日查找-相似日为工作日'!$S$4)</f>
        <v>#VALUE!</v>
      </c>
      <c r="T21" s="10" t="e">
        <f>('3天节假日气象数据'!T16-'相似日查找-相似日为工作日'!$T$4)/('相似日查找-相似日为工作日'!$T$3-'相似日查找-相似日为工作日'!$T$4)</f>
        <v>#VALUE!</v>
      </c>
      <c r="U21" s="10" t="e">
        <f>('3天节假日气象数据'!U16-'相似日查找-相似日为工作日'!$U$4)/('相似日查找-相似日为工作日'!$U$3-'相似日查找-相似日为工作日'!$U$4)</f>
        <v>#VALUE!</v>
      </c>
      <c r="V21" s="10" t="e">
        <f>('3天节假日气象数据'!V16-'相似日查找-相似日为工作日'!$V$4)/('相似日查找-相似日为工作日'!$V$3-'相似日查找-相似日为工作日'!$V$4)</f>
        <v>#VALUE!</v>
      </c>
      <c r="W21" s="10" t="e">
        <f>('3天节假日气象数据'!W16-'相似日查找-相似日为工作日'!$W$4)/('相似日查找-相似日为工作日'!$W$3-'相似日查找-相似日为工作日'!$W$4)</f>
        <v>#VALUE!</v>
      </c>
    </row>
    <row r="22" spans="1:45">
      <c r="A22" s="11" t="str">
        <f>'3天节假日气象数据'!B17</f>
        <v>[date,-5]</v>
      </c>
      <c r="B22">
        <f>'3天节假日气象数据'!C17</f>
        <v>0</v>
      </c>
      <c r="D22" s="10" t="e">
        <f>('3天节假日气象数据'!D17-'相似日查找-相似日为工作日'!$D$4)/('相似日查找-相似日为工作日'!$D$3-'相似日查找-相似日为工作日'!$D$4)</f>
        <v>#VALUE!</v>
      </c>
      <c r="E22" s="10" t="e">
        <f>('3天节假日气象数据'!E17-'相似日查找-相似日为工作日'!$E$4)/('相似日查找-相似日为工作日'!$E$3-'相似日查找-相似日为工作日'!$E$4)</f>
        <v>#VALUE!</v>
      </c>
      <c r="F22" s="10" t="e">
        <f>('3天节假日气象数据'!F17-'相似日查找-相似日为工作日'!$F$4)/('相似日查找-相似日为工作日'!$F$3-'相似日查找-相似日为工作日'!$F$4)</f>
        <v>#VALUE!</v>
      </c>
      <c r="G22" s="10" t="e">
        <f>('3天节假日气象数据'!G17-'相似日查找-相似日为工作日'!$G$4)/('相似日查找-相似日为工作日'!$G$3-'相似日查找-相似日为工作日'!$G$4)</f>
        <v>#VALUE!</v>
      </c>
      <c r="H22" s="10" t="e">
        <f>('3天节假日气象数据'!H17-'相似日查找-相似日为工作日'!$H$4)/('相似日查找-相似日为工作日'!$H$3-'相似日查找-相似日为工作日'!$H$4)</f>
        <v>#VALUE!</v>
      </c>
      <c r="I22" s="10" t="e">
        <f>('3天节假日气象数据'!I17-'相似日查找-相似日为工作日'!$I$4)/('相似日查找-相似日为工作日'!$I$3-'相似日查找-相似日为工作日'!$I$4)</f>
        <v>#VALUE!</v>
      </c>
      <c r="J22" s="10" t="e">
        <f>('3天节假日气象数据'!J17-'相似日查找-相似日为工作日'!$J$4)/('相似日查找-相似日为工作日'!$J$3-'相似日查找-相似日为工作日'!$J$4)</f>
        <v>#VALUE!</v>
      </c>
      <c r="K22" s="10" t="e">
        <f>('3天节假日气象数据'!K17-'相似日查找-相似日为工作日'!$K$4)/('相似日查找-相似日为工作日'!$K$3-'相似日查找-相似日为工作日'!$K$4)</f>
        <v>#VALUE!</v>
      </c>
      <c r="L22" s="10" t="e">
        <f>('3天节假日气象数据'!L17-'相似日查找-相似日为工作日'!$L$4)/('相似日查找-相似日为工作日'!$L$3-'相似日查找-相似日为工作日'!$L$4)</f>
        <v>#VALUE!</v>
      </c>
      <c r="M22" s="10" t="e">
        <f>('3天节假日气象数据'!M17-'相似日查找-相似日为工作日'!$M$4)/('相似日查找-相似日为工作日'!$M$3-'相似日查找-相似日为工作日'!$M$4)</f>
        <v>#VALUE!</v>
      </c>
      <c r="N22" s="10" t="e">
        <f>('3天节假日气象数据'!N17-'相似日查找-相似日为工作日'!$N$4)/('相似日查找-相似日为工作日'!$N$3-'相似日查找-相似日为工作日'!$N$4)</f>
        <v>#VALUE!</v>
      </c>
      <c r="O22" s="10" t="e">
        <f>('3天节假日气象数据'!O17-'相似日查找-相似日为工作日'!$O$4)/('相似日查找-相似日为工作日'!$O$3-'相似日查找-相似日为工作日'!$O$4)</f>
        <v>#VALUE!</v>
      </c>
      <c r="P22" s="10" t="e">
        <f>('3天节假日气象数据'!P17-'相似日查找-相似日为工作日'!$P$4)/('相似日查找-相似日为工作日'!$P$3-'相似日查找-相似日为工作日'!$P$4)</f>
        <v>#VALUE!</v>
      </c>
      <c r="Q22" s="10" t="e">
        <f>('3天节假日气象数据'!Q17-'相似日查找-相似日为工作日'!$Q$4)/('相似日查找-相似日为工作日'!$Q$3-'相似日查找-相似日为工作日'!$Q$4)</f>
        <v>#VALUE!</v>
      </c>
      <c r="R22" s="10" t="e">
        <f>('3天节假日气象数据'!R17-'相似日查找-相似日为工作日'!$R$4)/('相似日查找-相似日为工作日'!$R$3-'相似日查找-相似日为工作日'!$R$4)</f>
        <v>#VALUE!</v>
      </c>
      <c r="S22" s="10" t="e">
        <f>('3天节假日气象数据'!S17-'相似日查找-相似日为工作日'!$S$4)/('相似日查找-相似日为工作日'!$S$3-'相似日查找-相似日为工作日'!$S$4)</f>
        <v>#VALUE!</v>
      </c>
      <c r="T22" s="10" t="e">
        <f>('3天节假日气象数据'!T17-'相似日查找-相似日为工作日'!$T$4)/('相似日查找-相似日为工作日'!$T$3-'相似日查找-相似日为工作日'!$T$4)</f>
        <v>#VALUE!</v>
      </c>
      <c r="U22" s="10" t="e">
        <f>('3天节假日气象数据'!U17-'相似日查找-相似日为工作日'!$U$4)/('相似日查找-相似日为工作日'!$U$3-'相似日查找-相似日为工作日'!$U$4)</f>
        <v>#VALUE!</v>
      </c>
      <c r="V22" s="10" t="e">
        <f>('3天节假日气象数据'!V17-'相似日查找-相似日为工作日'!$V$4)/('相似日查找-相似日为工作日'!$V$3-'相似日查找-相似日为工作日'!$V$4)</f>
        <v>#VALUE!</v>
      </c>
      <c r="W22" s="10" t="e">
        <f>('3天节假日气象数据'!W17-'相似日查找-相似日为工作日'!$W$4)/('相似日查找-相似日为工作日'!$W$3-'相似日查找-相似日为工作日'!$W$4)</f>
        <v>#VALUE!</v>
      </c>
    </row>
    <row r="23" spans="1:45">
      <c r="A23" s="11" t="str">
        <f>'3天节假日气象数据'!B18</f>
        <v>[date,-4]</v>
      </c>
      <c r="B23">
        <f>'3天节假日气象数据'!C18</f>
        <v>0</v>
      </c>
      <c r="D23" s="10" t="e">
        <f>('3天节假日气象数据'!D18-'相似日查找-相似日为工作日'!$D$4)/('相似日查找-相似日为工作日'!$D$3-'相似日查找-相似日为工作日'!$D$4)</f>
        <v>#VALUE!</v>
      </c>
      <c r="E23" s="10" t="e">
        <f>('3天节假日气象数据'!E18-'相似日查找-相似日为工作日'!$E$4)/('相似日查找-相似日为工作日'!$E$3-'相似日查找-相似日为工作日'!$E$4)</f>
        <v>#VALUE!</v>
      </c>
      <c r="F23" s="10" t="e">
        <f>('3天节假日气象数据'!F18-'相似日查找-相似日为工作日'!$F$4)/('相似日查找-相似日为工作日'!$F$3-'相似日查找-相似日为工作日'!$F$4)</f>
        <v>#VALUE!</v>
      </c>
      <c r="G23" s="10" t="e">
        <f>('3天节假日气象数据'!G18-'相似日查找-相似日为工作日'!$G$4)/('相似日查找-相似日为工作日'!$G$3-'相似日查找-相似日为工作日'!$G$4)</f>
        <v>#VALUE!</v>
      </c>
      <c r="H23" s="10" t="e">
        <f>('3天节假日气象数据'!H18-'相似日查找-相似日为工作日'!$H$4)/('相似日查找-相似日为工作日'!$H$3-'相似日查找-相似日为工作日'!$H$4)</f>
        <v>#VALUE!</v>
      </c>
      <c r="I23" s="10" t="e">
        <f>('3天节假日气象数据'!I18-'相似日查找-相似日为工作日'!$I$4)/('相似日查找-相似日为工作日'!$I$3-'相似日查找-相似日为工作日'!$I$4)</f>
        <v>#VALUE!</v>
      </c>
      <c r="J23" s="10" t="e">
        <f>('3天节假日气象数据'!J18-'相似日查找-相似日为工作日'!$J$4)/('相似日查找-相似日为工作日'!$J$3-'相似日查找-相似日为工作日'!$J$4)</f>
        <v>#VALUE!</v>
      </c>
      <c r="K23" s="10" t="e">
        <f>('3天节假日气象数据'!K18-'相似日查找-相似日为工作日'!$K$4)/('相似日查找-相似日为工作日'!$K$3-'相似日查找-相似日为工作日'!$K$4)</f>
        <v>#VALUE!</v>
      </c>
      <c r="L23" s="10" t="e">
        <f>('3天节假日气象数据'!L18-'相似日查找-相似日为工作日'!$L$4)/('相似日查找-相似日为工作日'!$L$3-'相似日查找-相似日为工作日'!$L$4)</f>
        <v>#VALUE!</v>
      </c>
      <c r="M23" s="10" t="e">
        <f>('3天节假日气象数据'!M18-'相似日查找-相似日为工作日'!$M$4)/('相似日查找-相似日为工作日'!$M$3-'相似日查找-相似日为工作日'!$M$4)</f>
        <v>#VALUE!</v>
      </c>
      <c r="N23" s="10" t="e">
        <f>('3天节假日气象数据'!N18-'相似日查找-相似日为工作日'!$N$4)/('相似日查找-相似日为工作日'!$N$3-'相似日查找-相似日为工作日'!$N$4)</f>
        <v>#VALUE!</v>
      </c>
      <c r="O23" s="10" t="e">
        <f>('3天节假日气象数据'!O18-'相似日查找-相似日为工作日'!$O$4)/('相似日查找-相似日为工作日'!$O$3-'相似日查找-相似日为工作日'!$O$4)</f>
        <v>#VALUE!</v>
      </c>
      <c r="P23" s="10" t="e">
        <f>('3天节假日气象数据'!P18-'相似日查找-相似日为工作日'!$P$4)/('相似日查找-相似日为工作日'!$P$3-'相似日查找-相似日为工作日'!$P$4)</f>
        <v>#VALUE!</v>
      </c>
      <c r="Q23" s="10" t="e">
        <f>('3天节假日气象数据'!Q18-'相似日查找-相似日为工作日'!$Q$4)/('相似日查找-相似日为工作日'!$Q$3-'相似日查找-相似日为工作日'!$Q$4)</f>
        <v>#VALUE!</v>
      </c>
      <c r="R23" s="10" t="e">
        <f>('3天节假日气象数据'!R18-'相似日查找-相似日为工作日'!$R$4)/('相似日查找-相似日为工作日'!$R$3-'相似日查找-相似日为工作日'!$R$4)</f>
        <v>#VALUE!</v>
      </c>
      <c r="S23" s="10" t="e">
        <f>('3天节假日气象数据'!S18-'相似日查找-相似日为工作日'!$S$4)/('相似日查找-相似日为工作日'!$S$3-'相似日查找-相似日为工作日'!$S$4)</f>
        <v>#VALUE!</v>
      </c>
      <c r="T23" s="10" t="e">
        <f>('3天节假日气象数据'!T18-'相似日查找-相似日为工作日'!$T$4)/('相似日查找-相似日为工作日'!$T$3-'相似日查找-相似日为工作日'!$T$4)</f>
        <v>#VALUE!</v>
      </c>
      <c r="U23" s="10" t="e">
        <f>('3天节假日气象数据'!U18-'相似日查找-相似日为工作日'!$U$4)/('相似日查找-相似日为工作日'!$U$3-'相似日查找-相似日为工作日'!$U$4)</f>
        <v>#VALUE!</v>
      </c>
      <c r="V23" s="10" t="e">
        <f>('3天节假日气象数据'!V18-'相似日查找-相似日为工作日'!$V$4)/('相似日查找-相似日为工作日'!$V$3-'相似日查找-相似日为工作日'!$V$4)</f>
        <v>#VALUE!</v>
      </c>
      <c r="W23" s="10" t="e">
        <f>('3天节假日气象数据'!W18-'相似日查找-相似日为工作日'!$W$4)/('相似日查找-相似日为工作日'!$W$3-'相似日查找-相似日为工作日'!$W$4)</f>
        <v>#VALUE!</v>
      </c>
    </row>
    <row r="24" spans="1:45">
      <c r="A24" s="11" t="str">
        <f>'3天节假日气象数据'!B19</f>
        <v>[date,-3]</v>
      </c>
      <c r="B24">
        <f>'3天节假日气象数据'!C19</f>
        <v>0</v>
      </c>
      <c r="D24" s="10" t="e">
        <f>('3天节假日气象数据'!D19-'相似日查找-相似日为工作日'!$D$4)/('相似日查找-相似日为工作日'!$D$3-'相似日查找-相似日为工作日'!$D$4)</f>
        <v>#VALUE!</v>
      </c>
      <c r="E24" s="10" t="e">
        <f>('3天节假日气象数据'!E19-'相似日查找-相似日为工作日'!$E$4)/('相似日查找-相似日为工作日'!$E$3-'相似日查找-相似日为工作日'!$E$4)</f>
        <v>#VALUE!</v>
      </c>
      <c r="F24" s="10" t="e">
        <f>('3天节假日气象数据'!F19-'相似日查找-相似日为工作日'!$F$4)/('相似日查找-相似日为工作日'!$F$3-'相似日查找-相似日为工作日'!$F$4)</f>
        <v>#VALUE!</v>
      </c>
      <c r="G24" s="10" t="e">
        <f>('3天节假日气象数据'!G19-'相似日查找-相似日为工作日'!$G$4)/('相似日查找-相似日为工作日'!$G$3-'相似日查找-相似日为工作日'!$G$4)</f>
        <v>#VALUE!</v>
      </c>
      <c r="H24" s="10" t="e">
        <f>('3天节假日气象数据'!H19-'相似日查找-相似日为工作日'!$H$4)/('相似日查找-相似日为工作日'!$H$3-'相似日查找-相似日为工作日'!$H$4)</f>
        <v>#VALUE!</v>
      </c>
      <c r="I24" s="10" t="e">
        <f>('3天节假日气象数据'!I19-'相似日查找-相似日为工作日'!$I$4)/('相似日查找-相似日为工作日'!$I$3-'相似日查找-相似日为工作日'!$I$4)</f>
        <v>#VALUE!</v>
      </c>
      <c r="J24" s="10" t="e">
        <f>('3天节假日气象数据'!J19-'相似日查找-相似日为工作日'!$J$4)/('相似日查找-相似日为工作日'!$J$3-'相似日查找-相似日为工作日'!$J$4)</f>
        <v>#VALUE!</v>
      </c>
      <c r="K24" s="10" t="e">
        <f>('3天节假日气象数据'!K19-'相似日查找-相似日为工作日'!$K$4)/('相似日查找-相似日为工作日'!$K$3-'相似日查找-相似日为工作日'!$K$4)</f>
        <v>#VALUE!</v>
      </c>
      <c r="L24" s="10" t="e">
        <f>('3天节假日气象数据'!L19-'相似日查找-相似日为工作日'!$L$4)/('相似日查找-相似日为工作日'!$L$3-'相似日查找-相似日为工作日'!$L$4)</f>
        <v>#VALUE!</v>
      </c>
      <c r="M24" s="10" t="e">
        <f>('3天节假日气象数据'!M19-'相似日查找-相似日为工作日'!$M$4)/('相似日查找-相似日为工作日'!$M$3-'相似日查找-相似日为工作日'!$M$4)</f>
        <v>#VALUE!</v>
      </c>
      <c r="N24" s="10" t="e">
        <f>('3天节假日气象数据'!N19-'相似日查找-相似日为工作日'!$N$4)/('相似日查找-相似日为工作日'!$N$3-'相似日查找-相似日为工作日'!$N$4)</f>
        <v>#VALUE!</v>
      </c>
      <c r="O24" s="10" t="e">
        <f>('3天节假日气象数据'!O19-'相似日查找-相似日为工作日'!$O$4)/('相似日查找-相似日为工作日'!$O$3-'相似日查找-相似日为工作日'!$O$4)</f>
        <v>#VALUE!</v>
      </c>
      <c r="P24" s="10" t="e">
        <f>('3天节假日气象数据'!P19-'相似日查找-相似日为工作日'!$P$4)/('相似日查找-相似日为工作日'!$P$3-'相似日查找-相似日为工作日'!$P$4)</f>
        <v>#VALUE!</v>
      </c>
      <c r="Q24" s="10" t="e">
        <f>('3天节假日气象数据'!Q19-'相似日查找-相似日为工作日'!$Q$4)/('相似日查找-相似日为工作日'!$Q$3-'相似日查找-相似日为工作日'!$Q$4)</f>
        <v>#VALUE!</v>
      </c>
      <c r="R24" s="10" t="e">
        <f>('3天节假日气象数据'!R19-'相似日查找-相似日为工作日'!$R$4)/('相似日查找-相似日为工作日'!$R$3-'相似日查找-相似日为工作日'!$R$4)</f>
        <v>#VALUE!</v>
      </c>
      <c r="S24" s="10" t="e">
        <f>('3天节假日气象数据'!S19-'相似日查找-相似日为工作日'!$S$4)/('相似日查找-相似日为工作日'!$S$3-'相似日查找-相似日为工作日'!$S$4)</f>
        <v>#VALUE!</v>
      </c>
      <c r="T24" s="10" t="e">
        <f>('3天节假日气象数据'!T19-'相似日查找-相似日为工作日'!$T$4)/('相似日查找-相似日为工作日'!$T$3-'相似日查找-相似日为工作日'!$T$4)</f>
        <v>#VALUE!</v>
      </c>
      <c r="U24" s="10" t="e">
        <f>('3天节假日气象数据'!U19-'相似日查找-相似日为工作日'!$U$4)/('相似日查找-相似日为工作日'!$U$3-'相似日查找-相似日为工作日'!$U$4)</f>
        <v>#VALUE!</v>
      </c>
      <c r="V24" s="10" t="e">
        <f>('3天节假日气象数据'!V19-'相似日查找-相似日为工作日'!$V$4)/('相似日查找-相似日为工作日'!$V$3-'相似日查找-相似日为工作日'!$V$4)</f>
        <v>#VALUE!</v>
      </c>
      <c r="W24" s="10" t="e">
        <f>('3天节假日气象数据'!W19-'相似日查找-相似日为工作日'!$W$4)/('相似日查找-相似日为工作日'!$W$3-'相似日查找-相似日为工作日'!$W$4)</f>
        <v>#VALUE!</v>
      </c>
    </row>
    <row r="25" spans="1:45">
      <c r="A25" s="11" t="str">
        <f>'3天节假日气象数据'!B20</f>
        <v>[date,-2]</v>
      </c>
      <c r="B25">
        <f>'3天节假日气象数据'!C20</f>
        <v>0</v>
      </c>
      <c r="D25" s="10" t="e">
        <f>('3天节假日气象数据'!D20-'相似日查找-相似日为工作日'!$D$4)/('相似日查找-相似日为工作日'!$D$3-'相似日查找-相似日为工作日'!$D$4)</f>
        <v>#VALUE!</v>
      </c>
      <c r="E25" s="10" t="e">
        <f>('3天节假日气象数据'!E20-'相似日查找-相似日为工作日'!$E$4)/('相似日查找-相似日为工作日'!$E$3-'相似日查找-相似日为工作日'!$E$4)</f>
        <v>#VALUE!</v>
      </c>
      <c r="F25" s="10" t="e">
        <f>('3天节假日气象数据'!F20-'相似日查找-相似日为工作日'!$F$4)/('相似日查找-相似日为工作日'!$F$3-'相似日查找-相似日为工作日'!$F$4)</f>
        <v>#VALUE!</v>
      </c>
      <c r="G25" s="10" t="e">
        <f>('3天节假日气象数据'!G20-'相似日查找-相似日为工作日'!$G$4)/('相似日查找-相似日为工作日'!$G$3-'相似日查找-相似日为工作日'!$G$4)</f>
        <v>#VALUE!</v>
      </c>
      <c r="H25" s="10" t="e">
        <f>('3天节假日气象数据'!H20-'相似日查找-相似日为工作日'!$H$4)/('相似日查找-相似日为工作日'!$H$3-'相似日查找-相似日为工作日'!$H$4)</f>
        <v>#VALUE!</v>
      </c>
      <c r="I25" s="10" t="e">
        <f>('3天节假日气象数据'!I20-'相似日查找-相似日为工作日'!$I$4)/('相似日查找-相似日为工作日'!$I$3-'相似日查找-相似日为工作日'!$I$4)</f>
        <v>#VALUE!</v>
      </c>
      <c r="J25" s="10" t="e">
        <f>('3天节假日气象数据'!J20-'相似日查找-相似日为工作日'!$J$4)/('相似日查找-相似日为工作日'!$J$3-'相似日查找-相似日为工作日'!$J$4)</f>
        <v>#VALUE!</v>
      </c>
      <c r="K25" s="10" t="e">
        <f>('3天节假日气象数据'!K20-'相似日查找-相似日为工作日'!$K$4)/('相似日查找-相似日为工作日'!$K$3-'相似日查找-相似日为工作日'!$K$4)</f>
        <v>#VALUE!</v>
      </c>
      <c r="L25" s="10" t="e">
        <f>('3天节假日气象数据'!L20-'相似日查找-相似日为工作日'!$L$4)/('相似日查找-相似日为工作日'!$L$3-'相似日查找-相似日为工作日'!$L$4)</f>
        <v>#VALUE!</v>
      </c>
      <c r="M25" s="10" t="e">
        <f>('3天节假日气象数据'!M20-'相似日查找-相似日为工作日'!$M$4)/('相似日查找-相似日为工作日'!$M$3-'相似日查找-相似日为工作日'!$M$4)</f>
        <v>#VALUE!</v>
      </c>
      <c r="N25" s="10" t="e">
        <f>('3天节假日气象数据'!N20-'相似日查找-相似日为工作日'!$N$4)/('相似日查找-相似日为工作日'!$N$3-'相似日查找-相似日为工作日'!$N$4)</f>
        <v>#VALUE!</v>
      </c>
      <c r="O25" s="10" t="e">
        <f>('3天节假日气象数据'!O20-'相似日查找-相似日为工作日'!$O$4)/('相似日查找-相似日为工作日'!$O$3-'相似日查找-相似日为工作日'!$O$4)</f>
        <v>#VALUE!</v>
      </c>
      <c r="P25" s="10" t="e">
        <f>('3天节假日气象数据'!P20-'相似日查找-相似日为工作日'!$P$4)/('相似日查找-相似日为工作日'!$P$3-'相似日查找-相似日为工作日'!$P$4)</f>
        <v>#VALUE!</v>
      </c>
      <c r="Q25" s="10" t="e">
        <f>('3天节假日气象数据'!Q20-'相似日查找-相似日为工作日'!$Q$4)/('相似日查找-相似日为工作日'!$Q$3-'相似日查找-相似日为工作日'!$Q$4)</f>
        <v>#VALUE!</v>
      </c>
      <c r="R25" s="10" t="e">
        <f>('3天节假日气象数据'!R20-'相似日查找-相似日为工作日'!$R$4)/('相似日查找-相似日为工作日'!$R$3-'相似日查找-相似日为工作日'!$R$4)</f>
        <v>#VALUE!</v>
      </c>
      <c r="S25" s="10" t="e">
        <f>('3天节假日气象数据'!S20-'相似日查找-相似日为工作日'!$S$4)/('相似日查找-相似日为工作日'!$S$3-'相似日查找-相似日为工作日'!$S$4)</f>
        <v>#VALUE!</v>
      </c>
      <c r="T25" s="10" t="e">
        <f>('3天节假日气象数据'!T20-'相似日查找-相似日为工作日'!$T$4)/('相似日查找-相似日为工作日'!$T$3-'相似日查找-相似日为工作日'!$T$4)</f>
        <v>#VALUE!</v>
      </c>
      <c r="U25" s="10" t="e">
        <f>('3天节假日气象数据'!U20-'相似日查找-相似日为工作日'!$U$4)/('相似日查找-相似日为工作日'!$U$3-'相似日查找-相似日为工作日'!$U$4)</f>
        <v>#VALUE!</v>
      </c>
      <c r="V25" s="10" t="e">
        <f>('3天节假日气象数据'!V20-'相似日查找-相似日为工作日'!$V$4)/('相似日查找-相似日为工作日'!$V$3-'相似日查找-相似日为工作日'!$V$4)</f>
        <v>#VALUE!</v>
      </c>
      <c r="W25" s="10" t="e">
        <f>('3天节假日气象数据'!W20-'相似日查找-相似日为工作日'!$W$4)/('相似日查找-相似日为工作日'!$W$3-'相似日查找-相似日为工作日'!$W$4)</f>
        <v>#VALUE!</v>
      </c>
    </row>
    <row r="26" spans="1:45">
      <c r="A26" s="11" t="str">
        <f>'3天节假日气象数据'!B21</f>
        <v>[date,-1]</v>
      </c>
      <c r="B26">
        <f>'3天节假日气象数据'!C21</f>
        <v>0</v>
      </c>
      <c r="D26" s="10" t="e">
        <f>('3天节假日气象数据'!D21-'相似日查找-相似日为工作日'!$D$4)/('相似日查找-相似日为工作日'!$D$3-'相似日查找-相似日为工作日'!$D$4)</f>
        <v>#VALUE!</v>
      </c>
      <c r="E26" s="10" t="e">
        <f>('3天节假日气象数据'!E21-'相似日查找-相似日为工作日'!$E$4)/('相似日查找-相似日为工作日'!$E$3-'相似日查找-相似日为工作日'!$E$4)</f>
        <v>#VALUE!</v>
      </c>
      <c r="F26" s="10" t="e">
        <f>('3天节假日气象数据'!F21-'相似日查找-相似日为工作日'!$F$4)/('相似日查找-相似日为工作日'!$F$3-'相似日查找-相似日为工作日'!$F$4)</f>
        <v>#VALUE!</v>
      </c>
      <c r="G26" s="10" t="e">
        <f>('3天节假日气象数据'!G21-'相似日查找-相似日为工作日'!$G$4)/('相似日查找-相似日为工作日'!$G$3-'相似日查找-相似日为工作日'!$G$4)</f>
        <v>#VALUE!</v>
      </c>
      <c r="H26" s="10" t="e">
        <f>('3天节假日气象数据'!H21-'相似日查找-相似日为工作日'!$H$4)/('相似日查找-相似日为工作日'!$H$3-'相似日查找-相似日为工作日'!$H$4)</f>
        <v>#VALUE!</v>
      </c>
      <c r="I26" s="10" t="e">
        <f>('3天节假日气象数据'!I21-'相似日查找-相似日为工作日'!$I$4)/('相似日查找-相似日为工作日'!$I$3-'相似日查找-相似日为工作日'!$I$4)</f>
        <v>#VALUE!</v>
      </c>
      <c r="J26" s="10" t="e">
        <f>('3天节假日气象数据'!J21-'相似日查找-相似日为工作日'!$J$4)/('相似日查找-相似日为工作日'!$J$3-'相似日查找-相似日为工作日'!$J$4)</f>
        <v>#VALUE!</v>
      </c>
      <c r="K26" s="10" t="e">
        <f>('3天节假日气象数据'!K21-'相似日查找-相似日为工作日'!$K$4)/('相似日查找-相似日为工作日'!$K$3-'相似日查找-相似日为工作日'!$K$4)</f>
        <v>#VALUE!</v>
      </c>
      <c r="L26" s="10" t="e">
        <f>('3天节假日气象数据'!L21-'相似日查找-相似日为工作日'!$L$4)/('相似日查找-相似日为工作日'!$L$3-'相似日查找-相似日为工作日'!$L$4)</f>
        <v>#VALUE!</v>
      </c>
      <c r="M26" s="10" t="e">
        <f>('3天节假日气象数据'!M21-'相似日查找-相似日为工作日'!$M$4)/('相似日查找-相似日为工作日'!$M$3-'相似日查找-相似日为工作日'!$M$4)</f>
        <v>#VALUE!</v>
      </c>
      <c r="N26" s="10" t="e">
        <f>('3天节假日气象数据'!N21-'相似日查找-相似日为工作日'!$N$4)/('相似日查找-相似日为工作日'!$N$3-'相似日查找-相似日为工作日'!$N$4)</f>
        <v>#VALUE!</v>
      </c>
      <c r="O26" s="10" t="e">
        <f>('3天节假日气象数据'!O21-'相似日查找-相似日为工作日'!$O$4)/('相似日查找-相似日为工作日'!$O$3-'相似日查找-相似日为工作日'!$O$4)</f>
        <v>#VALUE!</v>
      </c>
      <c r="P26" s="10" t="e">
        <f>('3天节假日气象数据'!P21-'相似日查找-相似日为工作日'!$P$4)/('相似日查找-相似日为工作日'!$P$3-'相似日查找-相似日为工作日'!$P$4)</f>
        <v>#VALUE!</v>
      </c>
      <c r="Q26" s="10" t="e">
        <f>('3天节假日气象数据'!Q21-'相似日查找-相似日为工作日'!$Q$4)/('相似日查找-相似日为工作日'!$Q$3-'相似日查找-相似日为工作日'!$Q$4)</f>
        <v>#VALUE!</v>
      </c>
      <c r="R26" s="10" t="e">
        <f>('3天节假日气象数据'!R21-'相似日查找-相似日为工作日'!$R$4)/('相似日查找-相似日为工作日'!$R$3-'相似日查找-相似日为工作日'!$R$4)</f>
        <v>#VALUE!</v>
      </c>
      <c r="S26" s="10" t="e">
        <f>('3天节假日气象数据'!S21-'相似日查找-相似日为工作日'!$S$4)/('相似日查找-相似日为工作日'!$S$3-'相似日查找-相似日为工作日'!$S$4)</f>
        <v>#VALUE!</v>
      </c>
      <c r="T26" s="10" t="e">
        <f>('3天节假日气象数据'!T21-'相似日查找-相似日为工作日'!$T$4)/('相似日查找-相似日为工作日'!$T$3-'相似日查找-相似日为工作日'!$T$4)</f>
        <v>#VALUE!</v>
      </c>
      <c r="U26" s="10" t="e">
        <f>('3天节假日气象数据'!U21-'相似日查找-相似日为工作日'!$U$4)/('相似日查找-相似日为工作日'!$U$3-'相似日查找-相似日为工作日'!$U$4)</f>
        <v>#VALUE!</v>
      </c>
      <c r="V26" s="10" t="e">
        <f>('3天节假日气象数据'!V21-'相似日查找-相似日为工作日'!$V$4)/('相似日查找-相似日为工作日'!$V$3-'相似日查找-相似日为工作日'!$V$4)</f>
        <v>#VALUE!</v>
      </c>
      <c r="W26" s="10" t="e">
        <f>('3天节假日气象数据'!W21-'相似日查找-相似日为工作日'!$W$4)/('相似日查找-相似日为工作日'!$W$3-'相似日查找-相似日为工作日'!$W$4)</f>
        <v>#VALUE!</v>
      </c>
    </row>
    <row r="27" spans="1:45">
      <c r="A27" s="11" t="s">
        <v>1080</v>
      </c>
      <c r="B27">
        <v>2</v>
      </c>
      <c r="C27" s="39" t="e">
        <f ca="1">INDIRECT("A"&amp;ROW(A27)+(-1*INDIRECT(ADDRESS(2,23+MATCH(MIN(X27:AQ27),X27:AQ27,0)))))</f>
        <v>#VALUE!</v>
      </c>
      <c r="D27" s="10" t="e">
        <f>('3天节假日气象数据'!D22-'相似日查找-相似日为工作日'!$D$4)/('相似日查找-相似日为工作日'!$D$3-'相似日查找-相似日为工作日'!$D$4)</f>
        <v>#VALUE!</v>
      </c>
      <c r="E27" s="10" t="e">
        <f>('3天节假日气象数据'!E22-'相似日查找-相似日为工作日'!$E$4)/('相似日查找-相似日为工作日'!$E$3-'相似日查找-相似日为工作日'!$E$4)</f>
        <v>#VALUE!</v>
      </c>
      <c r="F27" s="10" t="e">
        <f>('3天节假日气象数据'!F22-'相似日查找-相似日为工作日'!$F$4)/('相似日查找-相似日为工作日'!$F$3-'相似日查找-相似日为工作日'!$F$4)</f>
        <v>#VALUE!</v>
      </c>
      <c r="G27" s="10" t="e">
        <f>('3天节假日气象数据'!G22-'相似日查找-相似日为工作日'!$G$4)/('相似日查找-相似日为工作日'!$G$3-'相似日查找-相似日为工作日'!$G$4)</f>
        <v>#VALUE!</v>
      </c>
      <c r="H27" s="10" t="e">
        <f>('3天节假日气象数据'!H22-'相似日查找-相似日为工作日'!$H$4)/('相似日查找-相似日为工作日'!$H$3-'相似日查找-相似日为工作日'!$H$4)</f>
        <v>#VALUE!</v>
      </c>
      <c r="I27" s="10" t="e">
        <f>('3天节假日气象数据'!I22-'相似日查找-相似日为工作日'!$I$4)/('相似日查找-相似日为工作日'!$I$3-'相似日查找-相似日为工作日'!$I$4)</f>
        <v>#VALUE!</v>
      </c>
      <c r="J27" s="10" t="e">
        <f>('3天节假日气象数据'!J22-'相似日查找-相似日为工作日'!$J$4)/('相似日查找-相似日为工作日'!$J$3-'相似日查找-相似日为工作日'!$J$4)</f>
        <v>#VALUE!</v>
      </c>
      <c r="K27" s="10" t="e">
        <f>('3天节假日气象数据'!K22-'相似日查找-相似日为工作日'!$K$4)/('相似日查找-相似日为工作日'!$K$3-'相似日查找-相似日为工作日'!$K$4)</f>
        <v>#VALUE!</v>
      </c>
      <c r="L27" s="10" t="e">
        <f>('3天节假日气象数据'!L22-'相似日查找-相似日为工作日'!$L$4)/('相似日查找-相似日为工作日'!$L$3-'相似日查找-相似日为工作日'!$L$4)</f>
        <v>#VALUE!</v>
      </c>
      <c r="M27" s="10" t="e">
        <f>('3天节假日气象数据'!M22-'相似日查找-相似日为工作日'!$M$4)/('相似日查找-相似日为工作日'!$M$3-'相似日查找-相似日为工作日'!$M$4)</f>
        <v>#VALUE!</v>
      </c>
      <c r="N27" s="10" t="e">
        <f>('3天节假日气象数据'!N22-'相似日查找-相似日为工作日'!$N$4)/('相似日查找-相似日为工作日'!$N$3-'相似日查找-相似日为工作日'!$N$4)</f>
        <v>#VALUE!</v>
      </c>
      <c r="O27" s="10" t="e">
        <f>('3天节假日气象数据'!O22-'相似日查找-相似日为工作日'!$O$4)/('相似日查找-相似日为工作日'!$O$3-'相似日查找-相似日为工作日'!$O$4)</f>
        <v>#VALUE!</v>
      </c>
      <c r="P27" s="10" t="e">
        <f>('3天节假日气象数据'!P22-'相似日查找-相似日为工作日'!$P$4)/('相似日查找-相似日为工作日'!$P$3-'相似日查找-相似日为工作日'!$P$4)</f>
        <v>#VALUE!</v>
      </c>
      <c r="Q27" s="10" t="e">
        <f>('3天节假日气象数据'!Q22-'相似日查找-相似日为工作日'!$Q$4)/('相似日查找-相似日为工作日'!$Q$3-'相似日查找-相似日为工作日'!$Q$4)</f>
        <v>#VALUE!</v>
      </c>
      <c r="R27" s="10" t="e">
        <f>('3天节假日气象数据'!R22-'相似日查找-相似日为工作日'!$R$4)/('相似日查找-相似日为工作日'!$R$3-'相似日查找-相似日为工作日'!$R$4)</f>
        <v>#VALUE!</v>
      </c>
      <c r="S27" s="10" t="e">
        <f>('3天节假日气象数据'!S22-'相似日查找-相似日为工作日'!$S$4)/('相似日查找-相似日为工作日'!$S$3-'相似日查找-相似日为工作日'!$S$4)</f>
        <v>#VALUE!</v>
      </c>
      <c r="T27" s="10" t="e">
        <f>('3天节假日气象数据'!T22-'相似日查找-相似日为工作日'!$T$4)/('相似日查找-相似日为工作日'!$T$3-'相似日查找-相似日为工作日'!$T$4)</f>
        <v>#VALUE!</v>
      </c>
      <c r="U27" s="10" t="e">
        <f>('3天节假日气象数据'!U22-'相似日查找-相似日为工作日'!$U$4)/('相似日查找-相似日为工作日'!$U$3-'相似日查找-相似日为工作日'!$U$4)</f>
        <v>#VALUE!</v>
      </c>
      <c r="V27" s="10" t="e">
        <f>('3天节假日气象数据'!V22-'相似日查找-相似日为工作日'!$V$4)/('相似日查找-相似日为工作日'!$V$3-'相似日查找-相似日为工作日'!$V$4)</f>
        <v>#VALUE!</v>
      </c>
      <c r="W27" s="10" t="e">
        <f>('3天节假日气象数据'!W22-'相似日查找-相似日为工作日'!$W$4)/('相似日查找-相似日为工作日'!$W$3-'相似日查找-相似日为工作日'!$W$4)</f>
        <v>#VALUE!</v>
      </c>
      <c r="X27" s="10" t="e">
        <f>$D$5*($D27-D26)^2+$E$5*($E27-E26)^2+$F$5*($F27-F26)^2+$G$5*($G27-G26)^2+$H$5*($H27-H26)^2+$I$5*($I27-I26)^2+$J$5*($J27-J26)^2+$K$5*($K27-K26)^2+$L$5*($L27-L26)^2+$M$5*($M27-M26)^2+$N$5*($N27-N26)^2+$O$5*($O27-O26)^2+$P$5*($P27-P26)^2+$Q$5*($Q27-Q26)^2+$R$5*($R27-R26)^2+$S$5*($S27-S26)^2+$T$5*($T27-T26)^2+$U$5*($U27-U26)^2+$V$5*($V27-V26)^2+$W$5*($W27-W26)^2</f>
        <v>#VALUE!</v>
      </c>
      <c r="Y27" s="10" t="e">
        <f>$D$5*($D27-D25)^2+$E$5*($E27-E25)^2+$F$5*($F27-F25)^2+$G$5*($G27-G25)^2+$H$5*($H27-H25)^2+$I$5*($I27-I25)^2+$J$5*($J27-J25)^2+$K$5*($K27-K25)^2+$L$5*($L27-L25)^2+$M$5*($M27-M25)^2+$N$5*($N27-N25)^2+$O$5*($O27-O25)^2+$P$5*($P27-P25)^2+$Q$5*($Q27-Q25)^2+$R$5*($R27-R25)^2+$S$5*($S27-S25)^2+$T$5*($T27-T25)^2+$U$5*($U27-U25)^2+$V$5*($V27-V25)^2+$W$5*($W27-W25)^2</f>
        <v>#VALUE!</v>
      </c>
      <c r="Z27" s="10" t="e">
        <f>$D$5*($D27-$D$24)^2+$E$5*($E27-$E$24)^2+$F$5*($F27-$F$24)^2+$G$5*($G27-$G$24)^2+$H$5*($H27-$H$24)^2+$I$5*($I27-$I$24)^2+$J$5*($J27-$J$24)^2+$K$5*($K27-$K$24)^2+$L$5*($L27-$L$24)^2+$M$5*($M27-$M$24)^2+$N$5*($N27-$N$24)^2+$O$5*($O27-$O$24)^2+$P$5*($P27-$P$24)^2+$Q$5*($Q27-$Q$24)^2+$R$5*($R27-$R$24)^2+$S$5*($S27-$S$24)^2+$T$5*($T27-$T$24)^2+$U$5*($U27-$U$24)^2+$V$5*($V27-$V$24)^2+$W$5*($W27-$W$24)^2</f>
        <v>#VALUE!</v>
      </c>
      <c r="AA27" s="10" t="e">
        <f>$D$5*($D27-$D$23)^2+$E$5*($E27-$E$23)^2+$F$5*($F27-$F$23)^2+$G$5*($G27-$G$23)^2+$H$5*($H27-$H$23)^2+$I$5*($I27-$I$23)^2+$J$5*($J27-$J$23)^2+$K$5*($K27-$K$23)^2+$L$5*($L27-$L$23)^2+$M$5*($M27-$M$23)^2+$N$5*($N27-$N$23)^2+$O$5*($O27-$O$23)^2+$P$5*($P27-$P$23)^2+$Q$5*($Q27-$Q$23)^2+$R$5*($R27-$R$23)^2+$S$5*($S27-$S$23)^2+$T$5*($T27-$T$23)^2+$U$5*($U27-$U$23)^2+$V$5*($V27-$V$23)^2+$W$5*($W27-$W$23)^2</f>
        <v>#VALUE!</v>
      </c>
      <c r="AB27" s="10" t="e">
        <f>$D$5*($D27-$D$22)^2+$E$5*($E27-$E$22)^2+$F$5*($F27-$F$22)^2+$G$5*($G27-$G$22)^2+$H$5*($H27-$H$22)^2+$I$5*($I27-$I$22)^2+$J$5*($J27-$J$22)^2+$K$5*($K27-$K$22)^2+$L$5*($L27-$L$22)^2+$M$5*($M27-$M$22)^2+$N$5*($N27-$N$22)^2+$O$5*($O27-$O$22)^2+$P$5*($P27-$P$22)^2+$Q$5*($Q27-$Q$22)^2+$R$5*($R27-$R$22)^2+$S$5*($S27-$S$22)^2+$T$5*($T27-$T$22)^2+$U$5*($U27-$U$22)^2+$V$5*($V27-$V$22)^2+$W$5*($W27-$W$22)^2</f>
        <v>#VALUE!</v>
      </c>
      <c r="AC27" s="10" t="e">
        <f>$D$5*($D27-$D$21)^2+$E$5*($E27-$E$21)^2+$F$5*($F27-$F$21)^2+$G$5*($G27-$G$21)^2+$H$5*($H27-$H$21)^2+$I$5*($I27-$I$21)^2+$J$5*($J27-$J$21)^2+$K$5*($K27-$K$21)^2+$L$5*($L27-$L$21)^2+$M$5*($M27-$M$21)^2+$N$5*($N27-$N$21)^2+$O$5*($O27-$O$21)^2+$P$5*($P27-$P$21)^2+$Q$5*($Q27-$Q$21)^2+$R$5*($R27-$R$21)^2+$S$5*($S27-$S$21)^2+$T$5*($T27-$T$21)^2+$U$5*($U27-$U$21)^2+$V$5*($V27-$V$21)^2+$W$5*($W27-$W$21)^2</f>
        <v>#VALUE!</v>
      </c>
      <c r="AD27" s="10" t="e">
        <f>$D$5*($D27-$D$20)^2+$E$5*($E27-$E$20)^2+$F$5*($F27-$F$20)^2+$G$5*($G27-$G$20)^2+$H$5*($H27-$H$20)^2+$I$5*($I27-$I$20)^2+$J$5*($J27-$J$20)^2+$K$5*($K27-$K$20)^2+$L$5*($L27-$L$20)^2+$M$5*($M27-$M$20)^2+$N$5*($N27-$N$20)^2+$O$5*($O27-$O$20)^2+$P$5*($P27-$P$20)^2+$Q$5*($Q27-$Q$20)^2+$R$5*($R27-$R$20)^2+$S$5*($S27-$S$20)^2+$T$5*($T27-$T$20)^2+$U$5*($U27-$U$20)^2+$V$5*($V27-$V$20)^2+$W$5*($W27-$W$20)^2</f>
        <v>#VALUE!</v>
      </c>
      <c r="AE27" s="10" t="e">
        <f>$D$5*($D27-$D$19)^2+$E$5*($E27-$E$19)^2+$F$5*($F27-$F$19)^2+$G$5*($G27-$G$19)^2+$H$5*($H27-$H$19)^2+$I$5*($I27-$I$19)^2+$J$5*($J27-$J$19)^2+$K$5*($K27-$K$19)^2+$L$5*($L27-$L$19)^2+$M$5*($M27-$M$19)^2+$N$5*($N27-$N$19)^2+$O$5*($O27-$O$19)^2+$P$5*($P27-$P$19)^2+$Q$5*($Q27-$Q$19)^2+$R$5*($R27-$R$19)^2+$S$5*($S27-$S$19)^2+$T$5*($T27-$T$19)^2+$U$5*($U27-$U$19)^2+$V$5*($V27-$V$19)^2+$W$5*($W27-$W$19)^2</f>
        <v>#VALUE!</v>
      </c>
      <c r="AF27" s="10" t="e">
        <f>$D$5*($D27-$D$18)^2+$E$5*($E27-$E$18)^2+$F$5*($F27-$F$18)^2+$G$5*($G27-$G$18)^2+$H$5*($H27-$H$18)^2+$I$5*($I27-$I$18)^2+$J$5*($J27-$J$18)^2+$K$5*($K27-$K$18)^2+$L$5*($L27-$L$18)^2+$M$5*($M27-$M$18)^2+$N$5*($N27-$N$18)^2+$O$5*($O27-$O$18)^2+$P$5*($P27-$P$18)^2+$Q$5*($Q27-$Q$18)^2+$R$5*($R27-$R$18)^2+$S$5*($S27-$S$18)^2+$T$5*($T27-$T$18)^2+$U$5*($U27-$U$18)^2+$V$5*($V27-$V$18)^2+$W$5*($W27-$W$18)^2</f>
        <v>#VALUE!</v>
      </c>
      <c r="AG27" s="10" t="e">
        <f>$D$5*($D27-$D$17)^2+$E$5*($E27-$E$17)^2+$F$5*($F27-$F$17)^2+$G$5*($G27-$G$17)^2+$H$5*($H27-$H$17)^2+$I$5*($I27-$I$17)^2+$J$5*($J27-$J$17)^2+$K$5*($K27-$K$17)^2+$L$5*($L27-$L$17)^2+$M$5*($M27-$M$17)^2+$N$5*($N27-$N$17)^2+$O$5*($O27-$O$17)^2+$P$5*($P27-$P$17)^2+$Q$5*($Q27-$Q$17)^2+$R$5*($R27-$R$17)^2+$S$5*($S27-$S$17)^2+$T$5*($T27-$T$17)^2+$U$5*($U27-$U$17)^2+$V$5*($V27-$V$17)^2+$W$5*($W27-$W$17)^2</f>
        <v>#VALUE!</v>
      </c>
      <c r="AH27" s="10" t="e">
        <f>$D$5*($D27-$D$16)^2+$E$5*($E27-$E$16)^2+$F$5*($F27-$F$16)^2+$G$5*($G27-$G$16)^2+$H$5*($H27-$H$16)^2+$I$5*($I27-$I$16)^2+$J$5*($J27-$J$16)^2+$K$5*($K27-$K$16)^2+$L$5*($L27-$L$16)^2+$M$5*($M27-$M$16)^2+$N$5*($N27-$N$16)^2+$O$5*($O27-$O$16)^2+$P$5*($P27-$P$16)^2+$Q$5*($Q27-$Q$16)^2+$R$5*($R27-$R$16)^2+$S$5*($S27-$S$16)^2+$T$5*($T27-$T$16)^2+$U$5*($U27-$U$16)^2+$V$5*($V27-$V$16)^2+$W$5*($W27-$W$16)^2</f>
        <v>#VALUE!</v>
      </c>
      <c r="AI27" s="10" t="e">
        <f>$D$5*($D27-$D$15)^2+$E$5*($E27-$E$15)^2+$F$5*($F27-$F$15)^2+$G$5*($G27-$G$15)^2+$H$5*($H27-$H$15)^2+$I$5*($I27-$I$15)^2+$J$5*($J27-$J$15)^2+$K$5*($K27-$K$15)^2+$L$5*($L27-$L$15)^2+$M$5*($M27-$M$15)^2+$N$5*($N27-$N$15)^2+$O$5*($O27-$O$15)^2+$P$5*($P27-$P$15)^2+$Q$5*($Q27-$Q$15)^2+$R$5*($R27-$R$15)^2+$S$5*($S27-$S$15)^2+$T$5*($T27-$T$15)^2+$U$5*($U27-$U$15)^2+$V$5*($V27-$V$15)^2+$W$5*($W27-$W$15)^2</f>
        <v>#VALUE!</v>
      </c>
      <c r="AJ27" s="10" t="e">
        <f>$D$5*($D27-$D$14)^2+$E$5*($E27-$E$14)^2+$F$5*($F27-$F$14)^2+$G$5*($G27-$G$14)^2+$H$5*($H27-$H$14)^2+$I$5*($I27-$I$14)^2+$J$5*($J27-$J$14)^2+$K$5*($K27-$K$14)^2+$L$5*($L27-$L$14)^2+$M$5*($M27-$M$14)^2+$N$5*($N27-$N$14)^2+$O$5*($O27-$O$14)^2+$P$5*($P27-$P$14)^2+$Q$5*($Q27-$Q$14)^2+$R$5*($R27-$R$14)^2+$S$5*($S27-$S$14)^2+$T$5*($T27-$T$14)^2+$U$5*($U27-$U$14)^2+$V$5*($V27-$V$14)^2+$W$5*($W27-$W$14)^2</f>
        <v>#VALUE!</v>
      </c>
      <c r="AK27" s="10" t="e">
        <f>$D$5*($D27-$D$13)^2+$E$5*($E27-$E$13)^2+$F$5*($F27-$F$13)^2+$G$5*($G27-$G$13)^2+$H$5*($H27-$H$13)^2+$I$5*($I27-$I$13)^2+$J$5*($J27-$J$13)^2+$K$5*($K27-$K$13)^2+$L$5*($L27-$L$13)^2+$M$5*($M27-$M$13)^2+$N$5*($N27-$N$13)^2+$O$5*($O27-$O$13)^2+$P$5*($P27-$P$13)^2+$Q$5*($Q27-$Q$13)^2+$R$5*($R27-$R$13)^2+$S$5*($S27-$S$13)^2+$T$5*($T27-$T$13)^2+$U$5*($U27-$U$13)^2+$V$5*($V27-$V$13)^2+$W$5*($W27-$W$13)^2</f>
        <v>#VALUE!</v>
      </c>
      <c r="AL27" s="10" t="e">
        <f>$D$5*($D27-$D$12)^2+$E$5*($E27-$E$12)^2+$F$5*($F27-$F$12)^2+$G$5*($G27-$G$12)^2+$H$5*($H27-$H$12)^2+$I$5*($I27-$I$12)^2+$J$5*($J27-$J$12)^2+$K$5*($K27-$K$12)^2+$L$5*($L27-$L$12)^2+$M$5*($M27-$M$12)^2+$N$5*($N27-$N$12)^2+$O$5*($O27-$O$12)^2+$P$5*($P27-$P$12)^2+$Q$5*($Q27-$Q$12)^2+$R$5*($R27-$R$12)^2+$S$5*($S27-$S$12)^2+$T$5*($T27-$T$12)^2+$U$5*($U27-$U$12)^2+$V$5*($V27-$V$12)^2+$W$5*($W27-$W$12)^2</f>
        <v>#VALUE!</v>
      </c>
      <c r="AM27" s="10" t="e">
        <f>$D$5*($D27-$D$11)^2+$E$5*($E27-$E$11)^2+$F$5*($F27-$F$11)^2+$G$5*($G27-$G$11)^2+$H$5*($H27-$H$11)^2+$I$5*($I27-$I$11)^2+$J$5*($J27-$J$11)^2+$K$5*($K27-$K$11)^2+$L$5*($L27-$L$11)^2+$M$5*($M27-$M$11)^2+$N$5*($N27-$N$11)^2+$O$5*($O27-$O$11)^2+$P$5*($P27-$P$11)^2+$Q$5*($Q27-$Q$11)^2+$R$5*($R27-$R$11)^2+$S$5*($S27-$S$11)^2+$T$5*($T27-$T$11)^2+$U$5*($U27-$U$11)^2+$V$5*($V27-$V$11)^2+$W$5*($W27-$W$11)^2</f>
        <v>#VALUE!</v>
      </c>
      <c r="AN27" s="10" t="e">
        <f>$D$5*($D27-$D$10)^2+$E$5*($E27-$E$10)^2+$F$5*($F27-$F$10)^2+$G$5*($G27-$G$10)^2+$H$5*($H27-$H$10)^2+$I$5*($I27-$I$10)^2+$J$5*($J27-$J$10)^2+$K$5*($K27-$K$10)^2+$L$5*($L27-$L$10)^2+$M$5*($M27-$M$10)^2+$N$5*($N27-$N$10)^2+$O$5*($O27-$O$10)^2+$P$5*($P27-$P$10)^2+$Q$5*($Q27-$Q$10)^2+$R$5*($R27-$R$10)^2+$S$5*($S27-$S$10)^2+$T$5*($T27-$T$10)^2+$U$5*($U27-$U$10)^2+$V$5*($V27-$V$10)^2+$W$5*($W27-$W$10)^2</f>
        <v>#VALUE!</v>
      </c>
      <c r="AO27" s="10" t="e">
        <f>$D$5*($D27-$D$9)^2+$E$5*($E27-$E$9)^2+$F$5*($F27-$F$9)^2+$G$5*($G27-$G$9)^2+$H$5*($H27-$H$9)^2+$I$5*($I27-$I$9)^2+$J$5*($J27-$J$9)^2+$K$5*($K27-$K$9)^2+$L$5*($L27-$L$9)^2+$M$5*($M27-$M$9)^2+$N$5*($N27-$N$9)^2+$O$5*($O27-$O$9)^2+$P$5*($P27-$P$9)^2+$Q$5*($Q27-$Q$9)^2+$R$5*($R27-$R$9)^2+$S$5*($S27-$S$9)^2+$T$5*($T27-$T$9)^2+$U$5*($U27-$U$9)^2+$V$5*($V27-$V$9)^2+$W$5*($W27-$W$9)^2</f>
        <v>#VALUE!</v>
      </c>
      <c r="AP27" s="10" t="e">
        <f>$D$5*($D27-$D$8)^2+$E$5*($E27-$E$8)^2+$F$5*($F27-$F$8)^2+$G$5*($G27-$G$8)^2+$H$5*($H27-$H$8)^2+$I$5*($I27-$I$8)^2+$J$5*($J27-$J$8)^2+$K$5*($K27-$K$8)^2+$L$5*($L27-$L$8)^2+$M$5*($M27-$M$8)^2+$N$5*($N27-$N$8)^2+$O$5*($O27-$O$8)^2+$P$5*($P27-$P$8)^2+$Q$5*($Q27-$Q$8)^2+$R$5*($R27-$R$8)^2+$S$5*($S27-$S$8)^2+$T$5*($T27-$T$8)^2+$U$5*($U27-$U$8)^2+$V$5*($V27-$V$8)^2+$W$5*($W27-$W$8)^2</f>
        <v>#VALUE!</v>
      </c>
      <c r="AQ27" s="10" t="e">
        <f>$D$5*($D27-$D$7)^2+$E$5*($E27-$E$7)^2+$F$5*($F27-$F$7)^2+$G$5*($G27-$G$7)^2+$H$5*($H27-$H$7)^2+$I$5*($I27-$I$7)^2+$J$5*($J27-$J$7)^2+$K$5*($K27-$K$7)^2+$L$5*($L27-$L$7)^2+$M$5*($M27-$M$7)^2+$N$5*($N27-$N$7)^2+$O$5*($O27-$O$7)^2+$P$5*($P27-$P$7)^2+$Q$5*($Q27-$Q$7)^2+$R$5*($R27-$R$7)^2+$S$5*($S27-$S$7)^2+$T$5*($T27-$T$7)^2+$U$5*($U27-$U$7)^2+$V$5*($V27-$V$7)^2+$W$5*($W27-$W$7)^2</f>
        <v>#VALUE!</v>
      </c>
    </row>
    <row r="28" spans="1:45">
      <c r="A28" s="11" t="s">
        <v>950</v>
      </c>
      <c r="B28">
        <v>2</v>
      </c>
      <c r="C28" s="39" t="e">
        <f ca="1">INDIRECT("A"&amp;ROW(A28)+(-1*INDIRECT(ADDRESS(2,23+MATCH(MIN(Y28:AR28),Y28:AR28,0)))))</f>
        <v>#VALUE!</v>
      </c>
      <c r="D28" s="10" t="e">
        <f>('3天节假日气象数据'!D23-'相似日查找-相似日为工作日'!$D$4)/('相似日查找-相似日为工作日'!$D$3-'相似日查找-相似日为工作日'!$D$4)</f>
        <v>#VALUE!</v>
      </c>
      <c r="E28" s="10" t="e">
        <f>('3天节假日气象数据'!E23-'相似日查找-相似日为工作日'!$E$4)/('相似日查找-相似日为工作日'!$E$3-'相似日查找-相似日为工作日'!$E$4)</f>
        <v>#VALUE!</v>
      </c>
      <c r="F28" s="10" t="e">
        <f>('3天节假日气象数据'!F23-'相似日查找-相似日为工作日'!$F$4)/('相似日查找-相似日为工作日'!$F$3-'相似日查找-相似日为工作日'!$F$4)</f>
        <v>#VALUE!</v>
      </c>
      <c r="G28" s="10" t="e">
        <f>('3天节假日气象数据'!G23-'相似日查找-相似日为工作日'!$G$4)/('相似日查找-相似日为工作日'!$G$3-'相似日查找-相似日为工作日'!$G$4)</f>
        <v>#VALUE!</v>
      </c>
      <c r="H28" s="10" t="e">
        <f>('3天节假日气象数据'!H23-'相似日查找-相似日为工作日'!$H$4)/('相似日查找-相似日为工作日'!$H$3-'相似日查找-相似日为工作日'!$H$4)</f>
        <v>#VALUE!</v>
      </c>
      <c r="I28" s="10" t="e">
        <f>('3天节假日气象数据'!I23-'相似日查找-相似日为工作日'!$I$4)/('相似日查找-相似日为工作日'!$I$3-'相似日查找-相似日为工作日'!$I$4)</f>
        <v>#VALUE!</v>
      </c>
      <c r="J28" s="10" t="e">
        <f>('3天节假日气象数据'!J23-'相似日查找-相似日为工作日'!$J$4)/('相似日查找-相似日为工作日'!$J$3-'相似日查找-相似日为工作日'!$J$4)</f>
        <v>#VALUE!</v>
      </c>
      <c r="K28" s="10" t="e">
        <f>('3天节假日气象数据'!K23-'相似日查找-相似日为工作日'!$K$4)/('相似日查找-相似日为工作日'!$K$3-'相似日查找-相似日为工作日'!$K$4)</f>
        <v>#VALUE!</v>
      </c>
      <c r="L28" s="10" t="e">
        <f>('3天节假日气象数据'!L23-'相似日查找-相似日为工作日'!$L$4)/('相似日查找-相似日为工作日'!$L$3-'相似日查找-相似日为工作日'!$L$4)</f>
        <v>#VALUE!</v>
      </c>
      <c r="M28" s="10" t="e">
        <f>('3天节假日气象数据'!M23-'相似日查找-相似日为工作日'!$M$4)/('相似日查找-相似日为工作日'!$M$3-'相似日查找-相似日为工作日'!$M$4)</f>
        <v>#VALUE!</v>
      </c>
      <c r="N28" s="10" t="e">
        <f>('3天节假日气象数据'!N23-'相似日查找-相似日为工作日'!$N$4)/('相似日查找-相似日为工作日'!$N$3-'相似日查找-相似日为工作日'!$N$4)</f>
        <v>#VALUE!</v>
      </c>
      <c r="O28" s="10" t="e">
        <f>('3天节假日气象数据'!O23-'相似日查找-相似日为工作日'!$O$4)/('相似日查找-相似日为工作日'!$O$3-'相似日查找-相似日为工作日'!$O$4)</f>
        <v>#VALUE!</v>
      </c>
      <c r="P28" s="10" t="e">
        <f>('3天节假日气象数据'!P23-'相似日查找-相似日为工作日'!$P$4)/('相似日查找-相似日为工作日'!$P$3-'相似日查找-相似日为工作日'!$P$4)</f>
        <v>#VALUE!</v>
      </c>
      <c r="Q28" s="10" t="e">
        <f>('3天节假日气象数据'!Q23-'相似日查找-相似日为工作日'!$Q$4)/('相似日查找-相似日为工作日'!$Q$3-'相似日查找-相似日为工作日'!$Q$4)</f>
        <v>#VALUE!</v>
      </c>
      <c r="R28" s="10" t="e">
        <f>('3天节假日气象数据'!R23-'相似日查找-相似日为工作日'!$R$4)/('相似日查找-相似日为工作日'!$R$3-'相似日查找-相似日为工作日'!$R$4)</f>
        <v>#VALUE!</v>
      </c>
      <c r="S28" s="10" t="e">
        <f>('3天节假日气象数据'!S23-'相似日查找-相似日为工作日'!$S$4)/('相似日查找-相似日为工作日'!$S$3-'相似日查找-相似日为工作日'!$S$4)</f>
        <v>#VALUE!</v>
      </c>
      <c r="T28" s="10" t="e">
        <f>('3天节假日气象数据'!T23-'相似日查找-相似日为工作日'!$T$4)/('相似日查找-相似日为工作日'!$T$3-'相似日查找-相似日为工作日'!$T$4)</f>
        <v>#VALUE!</v>
      </c>
      <c r="U28" s="10" t="e">
        <f>('3天节假日气象数据'!U23-'相似日查找-相似日为工作日'!$U$4)/('相似日查找-相似日为工作日'!$U$3-'相似日查找-相似日为工作日'!$U$4)</f>
        <v>#VALUE!</v>
      </c>
      <c r="V28" s="10" t="e">
        <f>('3天节假日气象数据'!V23-'相似日查找-相似日为工作日'!$V$4)/('相似日查找-相似日为工作日'!$V$3-'相似日查找-相似日为工作日'!$V$4)</f>
        <v>#VALUE!</v>
      </c>
      <c r="W28" s="10" t="e">
        <f>('3天节假日气象数据'!W23-'相似日查找-相似日为工作日'!$W$4)/('相似日查找-相似日为工作日'!$W$3-'相似日查找-相似日为工作日'!$W$4)</f>
        <v>#VALUE!</v>
      </c>
      <c r="X28" s="10"/>
      <c r="Y28" s="10" t="e">
        <f>$D$5*($D28-D26)^2+$E$5*($E28-E26)^2+$F$5*($F28-F26)^2+$G$5*($G28-G26)^2+$H$5*($H28-H26)^2+$I$5*($I28-I26)^2+$J$5*($J28-J26)^2+$K$5*($K28-K26)^2+$L$5*($L28-L26)^2+$M$5*($M28-M26)^2+$N$5*($N28-N26)^2+$O$5*($O28-O26)^2+$P$5*($P28-P26)^2+$Q$5*($Q28-Q26)^2+$R$5*($R28-R26)^2+$S$5*($S28-S26)^2+$T$5*($T28-T26)^2+$U$5*($U28-U26)^2+$V$5*($V28-V26)^2+$W$5*($W28-W26)^2</f>
        <v>#VALUE!</v>
      </c>
      <c r="Z28" s="10" t="e">
        <f>$D$5*($D28-D25)^2+$E$5*($E28-E25)^2+$F$5*($F28-F25)^2+$G$5*($G28-G25)^2+$H$5*($H28-H25)^2+$I$5*($I28-I25)^2+$J$5*($J28-J25)^2+$K$5*($K28-K25)^2+$L$5*($L28-L25)^2+$M$5*($M28-M25)^2+$N$5*($N28-N25)^2+$O$5*($O28-O25)^2+$P$5*($P28-P25)^2+$Q$5*($Q28-Q25)^2+$R$5*($R28-R25)^2+$S$5*($S28-S25)^2+$T$5*($T28-T25)^2+$U$5*($U28-U25)^2+$V$5*($V28-V25)^2+$W$5*($W28-W25)^2</f>
        <v>#VALUE!</v>
      </c>
      <c r="AA28" s="10" t="e">
        <f t="shared" ref="AA28:AB29" si="1">$D$5*($D28-$D$24)^2+$E$5*($E28-$E$24)^2+$F$5*($F28-$F$24)^2+$G$5*($G28-$G$24)^2+$H$5*($H28-$H$24)^2+$I$5*($I28-$I$24)^2+$J$5*($J28-$J$24)^2+$K$5*($K28-$K$24)^2+$L$5*($L28-$L$24)^2+$M$5*($M28-$M$24)^2+$N$5*($N28-$N$24)^2+$O$5*($O28-$O$24)^2+$P$5*($P28-$P$24)^2+$Q$5*($Q28-$Q$24)^2+$R$5*($R28-$R$24)^2+$S$5*($S28-$S$24)^2+$T$5*($T28-$T$24)^2+$U$5*($U28-$U$24)^2+$V$5*($V28-$V$24)^2+$W$5*($W28-$W$24)^2</f>
        <v>#VALUE!</v>
      </c>
      <c r="AB28" s="10" t="e">
        <f>$D$5*($D28-$D$23)^2+$E$5*($E28-$E$23)^2+$F$5*($F28-$F$23)^2+$G$5*($G28-$G$23)^2+$H$5*($H28-$H$23)^2+$I$5*($I28-$I$23)^2+$J$5*($J28-$J$23)^2+$K$5*($K28-$K$23)^2+$L$5*($L28-$L$23)^2+$M$5*($M28-$M$23)^2+$N$5*($N28-$N$23)^2+$O$5*($O28-$O$23)^2+$P$5*($P28-$P$23)^2+$Q$5*($Q28-$Q$23)^2+$R$5*($R28-$R$23)^2+$S$5*($S28-$S$23)^2+$T$5*($T28-$T$23)^2+$U$5*($U28-$U$23)^2+$V$5*($V28-$V$23)^2+$W$5*($W28-$W$23)^2</f>
        <v>#VALUE!</v>
      </c>
      <c r="AC28" s="10" t="e">
        <f>$D$5*($D28-$D$22)^2+$E$5*($E28-$E$22)^2+$F$5*($F28-$F$22)^2+$G$5*($G28-$G$22)^2+$H$5*($H28-$H$22)^2+$I$5*($I28-$I$22)^2+$J$5*($J28-$J$22)^2+$K$5*($K28-$K$22)^2+$L$5*($L28-$L$22)^2+$M$5*($M28-$M$22)^2+$N$5*($N28-$N$22)^2+$O$5*($O28-$O$22)^2+$P$5*($P28-$P$22)^2+$Q$5*($Q28-$Q$22)^2+$R$5*($R28-$R$22)^2+$S$5*($S28-$S$22)^2+$T$5*($T28-$T$22)^2+$U$5*($U28-$U$22)^2+$V$5*($V28-$V$22)^2+$W$5*($W28-$W$22)^2</f>
        <v>#VALUE!</v>
      </c>
      <c r="AD28" s="10" t="e">
        <f t="shared" ref="AD28:AE29" si="2">$D$5*($D28-$D$21)^2+$E$5*($E28-$E$21)^2+$F$5*($F28-$F$21)^2+$G$5*($G28-$G$21)^2+$H$5*($H28-$H$21)^2+$I$5*($I28-$I$21)^2+$J$5*($J28-$J$21)^2+$K$5*($K28-$K$21)^2+$L$5*($L28-$L$21)^2+$M$5*($M28-$M$21)^2+$N$5*($N28-$N$21)^2+$O$5*($O28-$O$21)^2+$P$5*($P28-$P$21)^2+$Q$5*($Q28-$Q$21)^2+$R$5*($R28-$R$21)^2+$S$5*($S28-$S$21)^2+$T$5*($T28-$T$21)^2+$U$5*($U28-$U$21)^2+$V$5*($V28-$V$21)^2+$W$5*($W28-$W$21)^2</f>
        <v>#VALUE!</v>
      </c>
      <c r="AE28" s="10" t="e">
        <f t="shared" ref="AE28:AF29" si="3">$D$5*($D28-$D$20)^2+$E$5*($E28-$E$20)^2+$F$5*($F28-$F$20)^2+$G$5*($G28-$G$20)^2+$H$5*($H28-$H$20)^2+$I$5*($I28-$I$20)^2+$J$5*($J28-$J$20)^2+$K$5*($K28-$K$20)^2+$L$5*($L28-$L$20)^2+$M$5*($M28-$M$20)^2+$N$5*($N28-$N$20)^2+$O$5*($O28-$O$20)^2+$P$5*($P28-$P$20)^2+$Q$5*($Q28-$Q$20)^2+$R$5*($R28-$R$20)^2+$S$5*($S28-$S$20)^2+$T$5*($T28-$T$20)^2+$U$5*($U28-$U$20)^2+$V$5*($V28-$V$20)^2+$W$5*($W28-$W$20)^2</f>
        <v>#VALUE!</v>
      </c>
      <c r="AF28" s="10" t="e">
        <f t="shared" ref="AF28:AG29" si="4">$D$5*($D28-$D$19)^2+$E$5*($E28-$E$19)^2+$F$5*($F28-$F$19)^2+$G$5*($G28-$G$19)^2+$H$5*($H28-$H$19)^2+$I$5*($I28-$I$19)^2+$J$5*($J28-$J$19)^2+$K$5*($K28-$K$19)^2+$L$5*($L28-$L$19)^2+$M$5*($M28-$M$19)^2+$N$5*($N28-$N$19)^2+$O$5*($O28-$O$19)^2+$P$5*($P28-$P$19)^2+$Q$5*($Q28-$Q$19)^2+$R$5*($R28-$R$19)^2+$S$5*($S28-$S$19)^2+$T$5*($T28-$T$19)^2+$U$5*($U28-$U$19)^2+$V$5*($V28-$V$19)^2+$W$5*($W28-$W$19)^2</f>
        <v>#VALUE!</v>
      </c>
      <c r="AG28" s="10" t="e">
        <f t="shared" ref="AG28:AH29" si="5">$D$5*($D28-$D$18)^2+$E$5*($E28-$E$18)^2+$F$5*($F28-$F$18)^2+$G$5*($G28-$G$18)^2+$H$5*($H28-$H$18)^2+$I$5*($I28-$I$18)^2+$J$5*($J28-$J$18)^2+$K$5*($K28-$K$18)^2+$L$5*($L28-$L$18)^2+$M$5*($M28-$M$18)^2+$N$5*($N28-$N$18)^2+$O$5*($O28-$O$18)^2+$P$5*($P28-$P$18)^2+$Q$5*($Q28-$Q$18)^2+$R$5*($R28-$R$18)^2+$S$5*($S28-$S$18)^2+$T$5*($T28-$T$18)^2+$U$5*($U28-$U$18)^2+$V$5*($V28-$V$18)^2+$W$5*($W28-$W$18)^2</f>
        <v>#VALUE!</v>
      </c>
      <c r="AH28" s="10" t="e">
        <f t="shared" ref="AH28:AI29" si="6">$D$5*($D28-$D$17)^2+$E$5*($E28-$E$17)^2+$F$5*($F28-$F$17)^2+$G$5*($G28-$G$17)^2+$H$5*($H28-$H$17)^2+$I$5*($I28-$I$17)^2+$J$5*($J28-$J$17)^2+$K$5*($K28-$K$17)^2+$L$5*($L28-$L$17)^2+$M$5*($M28-$M$17)^2+$N$5*($N28-$N$17)^2+$O$5*($O28-$O$17)^2+$P$5*($P28-$P$17)^2+$Q$5*($Q28-$Q$17)^2+$R$5*($R28-$R$17)^2+$S$5*($S28-$S$17)^2+$T$5*($T28-$T$17)^2+$U$5*($U28-$U$17)^2+$V$5*($V28-$V$17)^2+$W$5*($W28-$W$17)^2</f>
        <v>#VALUE!</v>
      </c>
      <c r="AI28" s="10" t="e">
        <f t="shared" ref="AI28:AJ29" si="7">$D$5*($D28-$D$16)^2+$E$5*($E28-$E$16)^2+$F$5*($F28-$F$16)^2+$G$5*($G28-$G$16)^2+$H$5*($H28-$H$16)^2+$I$5*($I28-$I$16)^2+$J$5*($J28-$J$16)^2+$K$5*($K28-$K$16)^2+$L$5*($L28-$L$16)^2+$M$5*($M28-$M$16)^2+$N$5*($N28-$N$16)^2+$O$5*($O28-$O$16)^2+$P$5*($P28-$P$16)^2+$Q$5*($Q28-$Q$16)^2+$R$5*($R28-$R$16)^2+$S$5*($S28-$S$16)^2+$T$5*($T28-$T$16)^2+$U$5*($U28-$U$16)^2+$V$5*($V28-$V$16)^2+$W$5*($W28-$W$16)^2</f>
        <v>#VALUE!</v>
      </c>
      <c r="AJ28" s="10" t="e">
        <f t="shared" ref="AJ28:AK29" si="8">$D$5*($D28-$D$15)^2+$E$5*($E28-$E$15)^2+$F$5*($F28-$F$15)^2+$G$5*($G28-$G$15)^2+$H$5*($H28-$H$15)^2+$I$5*($I28-$I$15)^2+$J$5*($J28-$J$15)^2+$K$5*($K28-$K$15)^2+$L$5*($L28-$L$15)^2+$M$5*($M28-$M$15)^2+$N$5*($N28-$N$15)^2+$O$5*($O28-$O$15)^2+$P$5*($P28-$P$15)^2+$Q$5*($Q28-$Q$15)^2+$R$5*($R28-$R$15)^2+$S$5*($S28-$S$15)^2+$T$5*($T28-$T$15)^2+$U$5*($U28-$U$15)^2+$V$5*($V28-$V$15)^2+$W$5*($W28-$W$15)^2</f>
        <v>#VALUE!</v>
      </c>
      <c r="AK28" s="10" t="e">
        <f t="shared" ref="AK28:AL29" si="9">$D$5*($D28-$D$14)^2+$E$5*($E28-$E$14)^2+$F$5*($F28-$F$14)^2+$G$5*($G28-$G$14)^2+$H$5*($H28-$H$14)^2+$I$5*($I28-$I$14)^2+$J$5*($J28-$J$14)^2+$K$5*($K28-$K$14)^2+$L$5*($L28-$L$14)^2+$M$5*($M28-$M$14)^2+$N$5*($N28-$N$14)^2+$O$5*($O28-$O$14)^2+$P$5*($P28-$P$14)^2+$Q$5*($Q28-$Q$14)^2+$R$5*($R28-$R$14)^2+$S$5*($S28-$S$14)^2+$T$5*($T28-$T$14)^2+$U$5*($U28-$U$14)^2+$V$5*($V28-$V$14)^2+$W$5*($W28-$W$14)^2</f>
        <v>#VALUE!</v>
      </c>
      <c r="AL28" s="10" t="e">
        <f t="shared" ref="AL28:AM29" si="10">$D$5*($D28-$D$13)^2+$E$5*($E28-$E$13)^2+$F$5*($F28-$F$13)^2+$G$5*($G28-$G$13)^2+$H$5*($H28-$H$13)^2+$I$5*($I28-$I$13)^2+$J$5*($J28-$J$13)^2+$K$5*($K28-$K$13)^2+$L$5*($L28-$L$13)^2+$M$5*($M28-$M$13)^2+$N$5*($N28-$N$13)^2+$O$5*($O28-$O$13)^2+$P$5*($P28-$P$13)^2+$Q$5*($Q28-$Q$13)^2+$R$5*($R28-$R$13)^2+$S$5*($S28-$S$13)^2+$T$5*($T28-$T$13)^2+$U$5*($U28-$U$13)^2+$V$5*($V28-$V$13)^2+$W$5*($W28-$W$13)^2</f>
        <v>#VALUE!</v>
      </c>
      <c r="AM28" s="10" t="e">
        <f t="shared" ref="AM28:AN29" si="11">$D$5*($D28-$D$12)^2+$E$5*($E28-$E$12)^2+$F$5*($F28-$F$12)^2+$G$5*($G28-$G$12)^2+$H$5*($H28-$H$12)^2+$I$5*($I28-$I$12)^2+$J$5*($J28-$J$12)^2+$K$5*($K28-$K$12)^2+$L$5*($L28-$L$12)^2+$M$5*($M28-$M$12)^2+$N$5*($N28-$N$12)^2+$O$5*($O28-$O$12)^2+$P$5*($P28-$P$12)^2+$Q$5*($Q28-$Q$12)^2+$R$5*($R28-$R$12)^2+$S$5*($S28-$S$12)^2+$T$5*($T28-$T$12)^2+$U$5*($U28-$U$12)^2+$V$5*($V28-$V$12)^2+$W$5*($W28-$W$12)^2</f>
        <v>#VALUE!</v>
      </c>
      <c r="AN28" s="10" t="e">
        <f t="shared" ref="AN28:AO29" si="12">$D$5*($D28-$D$11)^2+$E$5*($E28-$E$11)^2+$F$5*($F28-$F$11)^2+$G$5*($G28-$G$11)^2+$H$5*($H28-$H$11)^2+$I$5*($I28-$I$11)^2+$J$5*($J28-$J$11)^2+$K$5*($K28-$K$11)^2+$L$5*($L28-$L$11)^2+$M$5*($M28-$M$11)^2+$N$5*($N28-$N$11)^2+$O$5*($O28-$O$11)^2+$P$5*($P28-$P$11)^2+$Q$5*($Q28-$Q$11)^2+$R$5*($R28-$R$11)^2+$S$5*($S28-$S$11)^2+$T$5*($T28-$T$11)^2+$U$5*($U28-$U$11)^2+$V$5*($V28-$V$11)^2+$W$5*($W28-$W$11)^2</f>
        <v>#VALUE!</v>
      </c>
      <c r="AO28" s="10" t="e">
        <f t="shared" ref="AO28:AP29" si="13">$D$5*($D28-$D$10)^2+$E$5*($E28-$E$10)^2+$F$5*($F28-$F$10)^2+$G$5*($G28-$G$10)^2+$H$5*($H28-$H$10)^2+$I$5*($I28-$I$10)^2+$J$5*($J28-$J$10)^2+$K$5*($K28-$K$10)^2+$L$5*($L28-$L$10)^2+$M$5*($M28-$M$10)^2+$N$5*($N28-$N$10)^2+$O$5*($O28-$O$10)^2+$P$5*($P28-$P$10)^2+$Q$5*($Q28-$Q$10)^2+$R$5*($R28-$R$10)^2+$S$5*($S28-$S$10)^2+$T$5*($T28-$T$10)^2+$U$5*($U28-$U$10)^2+$V$5*($V28-$V$10)^2+$W$5*($W28-$W$10)^2</f>
        <v>#VALUE!</v>
      </c>
      <c r="AP28" s="10" t="e">
        <f>$D$5*($D28-$D$9)^2+$E$5*($E28-$E$9)^2+$F$5*($F28-$F$9)^2+$G$5*($G28-$G$9)^2+$H$5*($H28-$H$9)^2+$I$5*($I28-$I$9)^2+$J$5*($J28-$J$9)^2+$K$5*($K28-$K$9)^2+$L$5*($L28-$L$9)^2+$M$5*($M28-$M$9)^2+$N$5*($N28-$N$9)^2+$O$5*($O28-$O$9)^2+$P$5*($P28-$P$9)^2+$Q$5*($Q28-$Q$9)^2+$R$5*($R28-$R$9)^2+$S$5*($S28-$S$9)^2+$T$5*($T28-$T$9)^2+$U$5*($U28-$U$9)^2+$V$5*($V28-$V$9)^2+$W$5*($W28-$W$9)^2</f>
        <v>#VALUE!</v>
      </c>
      <c r="AQ28" s="10" t="e">
        <f t="shared" ref="AQ28:AR29" si="14">$D$5*($D28-$D$8)^2+$E$5*($E28-$E$8)^2+$F$5*($F28-$F$8)^2+$G$5*($G28-$G$8)^2+$H$5*($H28-$H$8)^2+$I$5*($I28-$I$8)^2+$J$5*($J28-$J$8)^2+$K$5*($K28-$K$8)^2+$L$5*($L28-$L$8)^2+$M$5*($M28-$M$8)^2+$N$5*($N28-$N$8)^2+$O$5*($O28-$O$8)^2+$P$5*($P28-$P$8)^2+$Q$5*($Q28-$Q$8)^2+$R$5*($R28-$R$8)^2+$S$5*($S28-$S$8)^2+$T$5*($T28-$T$8)^2+$U$5*($U28-$U$8)^2+$V$5*($V28-$V$8)^2+$W$5*($W28-$W$8)^2</f>
        <v>#VALUE!</v>
      </c>
      <c r="AR28" s="10" t="e">
        <f t="shared" ref="AR28" si="15">$D$5*($D28-$D$7)^2+$E$5*($E28-$E$7)^2+$F$5*($F28-$F$7)^2+$G$5*($G28-$G$7)^2+$H$5*($H28-$H$7)^2+$I$5*($I28-$I$7)^2+$J$5*($J28-$J$7)^2+$K$5*($K28-$K$7)^2+$L$5*($L28-$L$7)^2+$M$5*($M28-$M$7)^2+$N$5*($N28-$N$7)^2+$O$5*($O28-$O$7)^2+$P$5*($P28-$P$7)^2+$Q$5*($Q28-$Q$7)^2+$R$5*($R28-$R$7)^2+$S$5*($S28-$S$7)^2+$T$5*($T28-$T$7)^2+$U$5*($U28-$U$7)^2+$V$5*($V28-$V$7)^2+$W$5*($W28-$W$7)^2</f>
        <v>#VALUE!</v>
      </c>
    </row>
    <row r="29" spans="1:45">
      <c r="A29" s="11" t="s">
        <v>858</v>
      </c>
      <c r="B29">
        <v>2</v>
      </c>
      <c r="C29" s="39" t="e">
        <f ca="1">INDIRECT("A"&amp;ROW(A29)+(-1*INDIRECT(ADDRESS(2,23+MATCH(MIN(Z29:AS29),Z29:AS29,0)))))</f>
        <v>#VALUE!</v>
      </c>
      <c r="D29" s="10" t="e">
        <f>('3天节假日气象数据'!D24-'相似日查找-相似日为工作日'!$D$4)/('相似日查找-相似日为工作日'!$D$3-'相似日查找-相似日为工作日'!$D$4)</f>
        <v>#VALUE!</v>
      </c>
      <c r="E29" s="10" t="e">
        <f>('3天节假日气象数据'!E24-'相似日查找-相似日为工作日'!$E$4)/('相似日查找-相似日为工作日'!$E$3-'相似日查找-相似日为工作日'!$E$4)</f>
        <v>#VALUE!</v>
      </c>
      <c r="F29" s="10" t="e">
        <f>('3天节假日气象数据'!F24-'相似日查找-相似日为工作日'!$F$4)/('相似日查找-相似日为工作日'!$F$3-'相似日查找-相似日为工作日'!$F$4)</f>
        <v>#VALUE!</v>
      </c>
      <c r="G29" s="10" t="e">
        <f>('3天节假日气象数据'!G24-'相似日查找-相似日为工作日'!$G$4)/('相似日查找-相似日为工作日'!$G$3-'相似日查找-相似日为工作日'!$G$4)</f>
        <v>#VALUE!</v>
      </c>
      <c r="H29" s="10" t="e">
        <f>('3天节假日气象数据'!H24-'相似日查找-相似日为工作日'!$H$4)/('相似日查找-相似日为工作日'!$H$3-'相似日查找-相似日为工作日'!$H$4)</f>
        <v>#VALUE!</v>
      </c>
      <c r="I29" s="10" t="e">
        <f>('3天节假日气象数据'!I24-'相似日查找-相似日为工作日'!$I$4)/('相似日查找-相似日为工作日'!$I$3-'相似日查找-相似日为工作日'!$I$4)</f>
        <v>#VALUE!</v>
      </c>
      <c r="J29" s="10" t="e">
        <f>('3天节假日气象数据'!J24-'相似日查找-相似日为工作日'!$J$4)/('相似日查找-相似日为工作日'!$J$3-'相似日查找-相似日为工作日'!$J$4)</f>
        <v>#VALUE!</v>
      </c>
      <c r="K29" s="10" t="e">
        <f>('3天节假日气象数据'!K24-'相似日查找-相似日为工作日'!$K$4)/('相似日查找-相似日为工作日'!$K$3-'相似日查找-相似日为工作日'!$K$4)</f>
        <v>#VALUE!</v>
      </c>
      <c r="L29" s="10" t="e">
        <f>('3天节假日气象数据'!L24-'相似日查找-相似日为工作日'!$L$4)/('相似日查找-相似日为工作日'!$L$3-'相似日查找-相似日为工作日'!$L$4)</f>
        <v>#VALUE!</v>
      </c>
      <c r="M29" s="10" t="e">
        <f>('3天节假日气象数据'!M24-'相似日查找-相似日为工作日'!$M$4)/('相似日查找-相似日为工作日'!$M$3-'相似日查找-相似日为工作日'!$M$4)</f>
        <v>#VALUE!</v>
      </c>
      <c r="N29" s="10" t="e">
        <f>('3天节假日气象数据'!N24-'相似日查找-相似日为工作日'!$N$4)/('相似日查找-相似日为工作日'!$N$3-'相似日查找-相似日为工作日'!$N$4)</f>
        <v>#VALUE!</v>
      </c>
      <c r="O29" s="10" t="e">
        <f>('3天节假日气象数据'!O24-'相似日查找-相似日为工作日'!$O$4)/('相似日查找-相似日为工作日'!$O$3-'相似日查找-相似日为工作日'!$O$4)</f>
        <v>#VALUE!</v>
      </c>
      <c r="P29" s="10" t="e">
        <f>('3天节假日气象数据'!P24-'相似日查找-相似日为工作日'!$P$4)/('相似日查找-相似日为工作日'!$P$3-'相似日查找-相似日为工作日'!$P$4)</f>
        <v>#VALUE!</v>
      </c>
      <c r="Q29" s="10" t="e">
        <f>('3天节假日气象数据'!Q24-'相似日查找-相似日为工作日'!$Q$4)/('相似日查找-相似日为工作日'!$Q$3-'相似日查找-相似日为工作日'!$Q$4)</f>
        <v>#VALUE!</v>
      </c>
      <c r="R29" s="10" t="e">
        <f>('3天节假日气象数据'!R24-'相似日查找-相似日为工作日'!$R$4)/('相似日查找-相似日为工作日'!$R$3-'相似日查找-相似日为工作日'!$R$4)</f>
        <v>#VALUE!</v>
      </c>
      <c r="S29" s="10" t="e">
        <f>('3天节假日气象数据'!S24-'相似日查找-相似日为工作日'!$S$4)/('相似日查找-相似日为工作日'!$S$3-'相似日查找-相似日为工作日'!$S$4)</f>
        <v>#VALUE!</v>
      </c>
      <c r="T29" s="10" t="e">
        <f>('3天节假日气象数据'!T24-'相似日查找-相似日为工作日'!$T$4)/('相似日查找-相似日为工作日'!$T$3-'相似日查找-相似日为工作日'!$T$4)</f>
        <v>#VALUE!</v>
      </c>
      <c r="U29" s="10" t="e">
        <f>('3天节假日气象数据'!U24-'相似日查找-相似日为工作日'!$U$4)/('相似日查找-相似日为工作日'!$U$3-'相似日查找-相似日为工作日'!$U$4)</f>
        <v>#VALUE!</v>
      </c>
      <c r="V29" s="10" t="e">
        <f>('3天节假日气象数据'!V24-'相似日查找-相似日为工作日'!$V$4)/('相似日查找-相似日为工作日'!$V$3-'相似日查找-相似日为工作日'!$V$4)</f>
        <v>#VALUE!</v>
      </c>
      <c r="W29" s="10" t="e">
        <f>('3天节假日气象数据'!W24-'相似日查找-相似日为工作日'!$W$4)/('相似日查找-相似日为工作日'!$W$3-'相似日查找-相似日为工作日'!$W$4)</f>
        <v>#VALUE!</v>
      </c>
      <c r="X29" s="10"/>
      <c r="Y29" s="10"/>
      <c r="Z29" s="10" t="e">
        <f>$D$5*($D29-D26)^2+$E$5*($E29-E26)^2+$F$5*($F29-F26)^2+$G$5*($G29-G26)^2+$H$5*($H29-H26)^2+$I$5*($I29-I26)^2+$J$5*($J29-J26)^2+$K$5*($K29-K26)^2+$L$5*($L29-L26)^2+$M$5*($M29-M26)^2+$N$5*($N29-N26)^2+$O$5*($O29-O26)^2+$P$5*($P29-P26)^2+$Q$5*($Q29-Q26)^2+$R$5*($R29-R26)^2+$S$5*($S29-S26)^2+$T$5*($T29-T26)^2+$U$5*($U29-U26)^2+$V$5*($V29-V26)^2+$W$5*($W29-W26)^2</f>
        <v>#VALUE!</v>
      </c>
      <c r="AA29" s="10" t="e">
        <f>$D$5*($D29-$D$25)^2+$E$5*($E29-$E$25)^2+$F$5*($F29-$F$25)^2+$G$5*($G29-$G$25)^2+$H$5*($H29-$H$25)^2+$I$5*($I29-$I$25)^2+$J$5*($J29-$J$25)^2+$K$5*($K29-$K$25)^2+$L$5*($L29-$L$25)^2+$M$5*($M29-$M$25)^2+$N$5*($N29-$N$25)^2+$O$5*($O29-$O$25)^2+$P$5*($P29-$P$25)^2+$Q$5*($Q29-$Q$25)^2+$R$5*($R29-$R$25)^2+$S$5*($S29-$S$25)^2+$T$5*($T29-$T$25)^2+$U$5*($U29-$U$25)^2+$V$5*($V29-$V$25)^2+$W$5*($W29-$W$25)^2</f>
        <v>#VALUE!</v>
      </c>
      <c r="AB29" s="10" t="e">
        <f t="shared" si="1"/>
        <v>#VALUE!</v>
      </c>
      <c r="AC29" s="10" t="e">
        <f t="shared" ref="AC29" si="16">$D$5*($D29-$D$23)^2+$E$5*($E29-$E$23)^2+$F$5*($F29-$F$23)^2+$G$5*($G29-$G$23)^2+$H$5*($H29-$H$23)^2+$I$5*($I29-$I$23)^2+$J$5*($J29-$J$23)^2+$K$5*($K29-$K$23)^2+$L$5*($L29-$L$23)^2+$M$5*($M29-$M$23)^2+$N$5*($N29-$N$23)^2+$O$5*($O29-$O$23)^2+$P$5*($P29-$P$23)^2+$Q$5*($Q29-$Q$23)^2+$R$5*($R29-$R$23)^2+$S$5*($S29-$S$23)^2+$T$5*($T29-$T$23)^2+$U$5*($U29-$U$23)^2+$V$5*($V29-$V$23)^2+$W$5*($W29-$W$23)^2</f>
        <v>#VALUE!</v>
      </c>
      <c r="AD29" s="10" t="e">
        <f t="shared" ref="AD29" si="17">$D$5*($D29-$D$22)^2+$E$5*($E29-$E$22)^2+$F$5*($F29-$F$22)^2+$G$5*($G29-$G$22)^2+$H$5*($H29-$H$22)^2+$I$5*($I29-$I$22)^2+$J$5*($J29-$J$22)^2+$K$5*($K29-$K$22)^2+$L$5*($L29-$L$22)^2+$M$5*($M29-$M$22)^2+$N$5*($N29-$N$22)^2+$O$5*($O29-$O$22)^2+$P$5*($P29-$P$22)^2+$Q$5*($Q29-$Q$22)^2+$R$5*($R29-$R$22)^2+$S$5*($S29-$S$22)^2+$T$5*($T29-$T$22)^2+$U$5*($U29-$U$22)^2+$V$5*($V29-$V$22)^2+$W$5*($W29-$W$22)^2</f>
        <v>#VALUE!</v>
      </c>
      <c r="AE29" s="10" t="e">
        <f t="shared" si="2"/>
        <v>#VALUE!</v>
      </c>
      <c r="AF29" s="10" t="e">
        <f t="shared" si="3"/>
        <v>#VALUE!</v>
      </c>
      <c r="AG29" s="10" t="e">
        <f t="shared" si="4"/>
        <v>#VALUE!</v>
      </c>
      <c r="AH29" s="10" t="e">
        <f t="shared" si="5"/>
        <v>#VALUE!</v>
      </c>
      <c r="AI29" s="10" t="e">
        <f t="shared" si="6"/>
        <v>#VALUE!</v>
      </c>
      <c r="AJ29" s="10" t="e">
        <f t="shared" si="7"/>
        <v>#VALUE!</v>
      </c>
      <c r="AK29" s="10" t="e">
        <f t="shared" si="8"/>
        <v>#VALUE!</v>
      </c>
      <c r="AL29" s="10" t="e">
        <f t="shared" si="9"/>
        <v>#VALUE!</v>
      </c>
      <c r="AM29" s="10" t="e">
        <f t="shared" si="10"/>
        <v>#VALUE!</v>
      </c>
      <c r="AN29" s="10" t="e">
        <f t="shared" si="11"/>
        <v>#VALUE!</v>
      </c>
      <c r="AO29" s="10" t="e">
        <f t="shared" si="12"/>
        <v>#VALUE!</v>
      </c>
      <c r="AP29" s="10" t="e">
        <f t="shared" si="13"/>
        <v>#VALUE!</v>
      </c>
      <c r="AQ29" s="10" t="e">
        <f t="shared" ref="AQ29" si="18">$D$5*($D29-$D$9)^2+$E$5*($E29-$E$9)^2+$F$5*($F29-$F$9)^2+$G$5*($G29-$G$9)^2+$H$5*($H29-$H$9)^2+$I$5*($I29-$I$9)^2+$J$5*($J29-$J$9)^2+$K$5*($K29-$K$9)^2+$L$5*($L29-$L$9)^2+$M$5*($M29-$M$9)^2+$N$5*($N29-$N$9)^2+$O$5*($O29-$O$9)^2+$P$5*($P29-$P$9)^2+$Q$5*($Q29-$Q$9)^2+$R$5*($R29-$R$9)^2+$S$5*($S29-$S$9)^2+$T$5*($T29-$T$9)^2+$U$5*($U29-$U$9)^2+$V$5*($V29-$V$9)^2+$W$5*($W29-$W$9)^2</f>
        <v>#VALUE!</v>
      </c>
      <c r="AR29" s="10" t="e">
        <f t="shared" si="14"/>
        <v>#VALUE!</v>
      </c>
      <c r="AS29" s="10" t="e">
        <f>$D$5*($D29-$D$7)^2+$E$5*($E29-$E$7)^2+$F$5*($F29-$F$7)^2+$G$5*($G29-$G$7)^2+$H$5*($H29-$H$7)^2+$I$5*($I29-$I$7)^2+$J$5*($J29-$J$7)^2+$K$5*($K29-$K$7)^2+$L$5*($L29-$L$7)^2+$M$5*($M29-$M$7)^2+$N$5*($N29-$N$7)^2+$O$5*($O29-$O$7)^2+$P$5*($P29-$P$7)^2+$Q$5*($Q29-$Q$7)^2+$R$5*($R29-$R$7)^2+$S$5*($S29-$S$7)^2+$T$5*($T29-$T$7)^2+$U$5*($U29-$U$7)^2+$V$5*($V29-$V$7)^2+$W$5*($W29-$W$7)^2</f>
        <v>#VALUE!</v>
      </c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24"/>
  <sheetViews>
    <sheetView tabSelected="1" topLeftCell="E1" workbookViewId="0">
      <selection activeCell="K13" sqref="K13"/>
    </sheetView>
  </sheetViews>
  <sheetFormatPr defaultRowHeight="13.5"/>
  <cols>
    <col min="1" max="1" width="14.75" customWidth="1"/>
    <col min="4" max="4" width="13.625" customWidth="1"/>
    <col min="5" max="5" width="13.375" customWidth="1"/>
  </cols>
  <sheetData>
    <row r="1" spans="1:7">
      <c r="A1" s="50" t="s">
        <v>1208</v>
      </c>
      <c r="B1" t="s">
        <v>1192</v>
      </c>
      <c r="E1" s="50" t="s">
        <v>1209</v>
      </c>
      <c r="F1" t="s">
        <v>1193</v>
      </c>
    </row>
    <row r="2" spans="1:7" ht="14.25">
      <c r="A2" s="8" t="s">
        <v>1189</v>
      </c>
      <c r="B2" s="8" t="s">
        <v>1190</v>
      </c>
      <c r="C2" s="14" t="s">
        <v>1191</v>
      </c>
      <c r="F2" s="8" t="s">
        <v>1190</v>
      </c>
      <c r="G2" s="14" t="s">
        <v>1191</v>
      </c>
    </row>
    <row r="3" spans="1:7">
      <c r="A3" s="51">
        <v>39814</v>
      </c>
      <c r="B3">
        <v>8397.3230000000003</v>
      </c>
      <c r="C3">
        <v>8901.848</v>
      </c>
      <c r="E3" s="52">
        <v>39542</v>
      </c>
      <c r="F3">
        <v>7655.7</v>
      </c>
      <c r="G3">
        <v>8988.3860000000004</v>
      </c>
    </row>
    <row r="4" spans="1:7">
      <c r="A4" s="49">
        <v>39815</v>
      </c>
      <c r="B4">
        <v>8802.8729999999996</v>
      </c>
      <c r="C4">
        <v>8402.4840000000004</v>
      </c>
      <c r="E4" s="44">
        <v>39543</v>
      </c>
      <c r="F4">
        <v>7887.9219999999996</v>
      </c>
      <c r="G4">
        <v>8828.2099999999991</v>
      </c>
    </row>
    <row r="5" spans="1:7">
      <c r="A5" s="49">
        <v>39816</v>
      </c>
      <c r="B5">
        <v>8655.34</v>
      </c>
      <c r="C5">
        <v>8402.4840000000004</v>
      </c>
      <c r="E5" s="44">
        <v>39544</v>
      </c>
      <c r="F5">
        <v>8190.777</v>
      </c>
      <c r="G5">
        <v>8615.6880000000001</v>
      </c>
    </row>
    <row r="6" spans="1:7">
      <c r="A6" s="51">
        <v>40179</v>
      </c>
      <c r="B6">
        <v>11394.369000000001</v>
      </c>
      <c r="C6">
        <v>12091.329</v>
      </c>
      <c r="E6" s="51">
        <v>39907</v>
      </c>
      <c r="F6">
        <v>6848.6319999999996</v>
      </c>
      <c r="G6">
        <v>8064.9610000000002</v>
      </c>
    </row>
    <row r="7" spans="1:7">
      <c r="A7" s="49">
        <v>40180</v>
      </c>
      <c r="B7">
        <v>11872.598</v>
      </c>
      <c r="C7">
        <v>12091.329</v>
      </c>
      <c r="E7" s="49">
        <v>39908</v>
      </c>
      <c r="F7">
        <v>6954.2049999999999</v>
      </c>
      <c r="G7">
        <v>8043.99</v>
      </c>
    </row>
    <row r="8" spans="1:7">
      <c r="A8" s="49">
        <v>40181</v>
      </c>
      <c r="B8">
        <v>11551.546</v>
      </c>
      <c r="C8">
        <v>11778.554</v>
      </c>
      <c r="E8" s="49">
        <v>39909</v>
      </c>
      <c r="F8">
        <v>7520.7470000000003</v>
      </c>
      <c r="G8">
        <v>8236.8040000000001</v>
      </c>
    </row>
    <row r="9" spans="1:7">
      <c r="A9" s="51">
        <v>40544</v>
      </c>
      <c r="B9">
        <v>11438.261</v>
      </c>
      <c r="C9">
        <v>11457.141</v>
      </c>
      <c r="E9" s="49">
        <v>40273</v>
      </c>
      <c r="F9">
        <v>10023.353999999999</v>
      </c>
      <c r="G9">
        <v>11385.635</v>
      </c>
    </row>
    <row r="10" spans="1:7">
      <c r="A10" s="49">
        <v>40545</v>
      </c>
      <c r="B10">
        <v>12646.166999999999</v>
      </c>
      <c r="C10">
        <v>11653.512000000001</v>
      </c>
      <c r="E10" s="51">
        <v>40272</v>
      </c>
      <c r="F10">
        <v>10588.789000000001</v>
      </c>
      <c r="G10">
        <v>11140.06</v>
      </c>
    </row>
    <row r="11" spans="1:7">
      <c r="A11" s="49">
        <v>40546</v>
      </c>
      <c r="B11">
        <v>13223.85</v>
      </c>
      <c r="C11">
        <v>11653.512000000001</v>
      </c>
      <c r="E11" s="49">
        <v>40271</v>
      </c>
      <c r="F11">
        <v>11063.92</v>
      </c>
      <c r="G11">
        <v>11140.06</v>
      </c>
    </row>
    <row r="12" spans="1:7">
      <c r="A12" s="51">
        <v>40909</v>
      </c>
      <c r="B12">
        <v>11791.762000000001</v>
      </c>
      <c r="C12">
        <v>12249.498</v>
      </c>
      <c r="E12" s="49">
        <v>40638</v>
      </c>
      <c r="F12">
        <v>10866.558000000001</v>
      </c>
      <c r="G12">
        <v>12198.914000000001</v>
      </c>
    </row>
    <row r="13" spans="1:7">
      <c r="A13" s="49">
        <v>40910</v>
      </c>
      <c r="B13">
        <v>12578.99</v>
      </c>
      <c r="C13">
        <v>12249.498</v>
      </c>
      <c r="E13" s="51">
        <v>40637</v>
      </c>
      <c r="F13">
        <v>11632.706</v>
      </c>
      <c r="G13">
        <v>12099.199000000001</v>
      </c>
    </row>
    <row r="14" spans="1:7">
      <c r="A14" s="49">
        <v>40911</v>
      </c>
      <c r="B14">
        <v>12823.42</v>
      </c>
      <c r="C14">
        <v>12143.717000000001</v>
      </c>
      <c r="E14" s="49">
        <v>40636</v>
      </c>
      <c r="F14">
        <v>11938.538</v>
      </c>
      <c r="G14">
        <v>11848.582</v>
      </c>
    </row>
    <row r="15" spans="1:7">
      <c r="A15" s="52">
        <v>41275</v>
      </c>
      <c r="B15">
        <v>13852.264999999999</v>
      </c>
      <c r="C15">
        <v>14666.611000000001</v>
      </c>
      <c r="E15" s="51">
        <v>41003</v>
      </c>
      <c r="F15">
        <v>10418.353999999999</v>
      </c>
      <c r="G15">
        <v>11930.907999999999</v>
      </c>
    </row>
    <row r="16" spans="1:7">
      <c r="A16" s="44">
        <v>41276</v>
      </c>
      <c r="B16">
        <v>14490.188</v>
      </c>
      <c r="C16">
        <v>14085.611000000001</v>
      </c>
      <c r="E16" s="49">
        <v>41002</v>
      </c>
      <c r="F16">
        <v>11108.833000000001</v>
      </c>
      <c r="G16">
        <v>11979.576999999999</v>
      </c>
    </row>
    <row r="17" spans="1:7" s="53" customFormat="1">
      <c r="A17" s="44">
        <v>41277</v>
      </c>
      <c r="B17" s="53">
        <v>15126.352000000001</v>
      </c>
      <c r="C17" s="53">
        <v>14942.633</v>
      </c>
      <c r="E17" s="49">
        <v>41001</v>
      </c>
      <c r="F17" s="53">
        <v>11675.05</v>
      </c>
      <c r="G17" s="53">
        <v>11772.88</v>
      </c>
    </row>
    <row r="18" spans="1:7" s="53" customFormat="1">
      <c r="A18" s="52">
        <v>41640</v>
      </c>
      <c r="B18" s="53">
        <v>14343.181</v>
      </c>
      <c r="C18" s="53">
        <v>15955.772999999999</v>
      </c>
      <c r="E18" s="52">
        <v>41368</v>
      </c>
      <c r="F18" s="53">
        <v>10496.49</v>
      </c>
      <c r="G18" s="53">
        <v>12894.331</v>
      </c>
    </row>
    <row r="19" spans="1:7" s="53" customFormat="1">
      <c r="E19" s="44">
        <v>41369</v>
      </c>
      <c r="F19" s="53">
        <v>10852.071</v>
      </c>
      <c r="G19" s="53">
        <v>12337.895</v>
      </c>
    </row>
    <row r="20" spans="1:7" s="53" customFormat="1">
      <c r="E20" s="44">
        <v>41370</v>
      </c>
      <c r="F20" s="53">
        <v>11062.036</v>
      </c>
      <c r="G20" s="53">
        <v>12255.593000000001</v>
      </c>
    </row>
    <row r="21" spans="1:7" s="53" customFormat="1">
      <c r="E21" s="55">
        <v>41734</v>
      </c>
      <c r="F21" s="53">
        <v>10420.123</v>
      </c>
      <c r="G21" s="53">
        <v>13698.593999999999</v>
      </c>
    </row>
    <row r="22" spans="1:7" s="53" customFormat="1">
      <c r="E22" s="54">
        <v>41735</v>
      </c>
      <c r="F22" s="53">
        <v>10903.643</v>
      </c>
      <c r="G22" s="53">
        <v>13698.593999999999</v>
      </c>
    </row>
    <row r="23" spans="1:7" s="53" customFormat="1">
      <c r="E23" s="54">
        <v>41736</v>
      </c>
      <c r="F23" s="53">
        <v>11463.674999999999</v>
      </c>
      <c r="G23" s="53">
        <v>13698.593999999999</v>
      </c>
    </row>
    <row r="24" spans="1:7" s="53" customFormat="1"/>
  </sheetData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G1" zoomScaleNormal="100" workbookViewId="0">
      <selection activeCell="P13" sqref="P13"/>
    </sheetView>
  </sheetViews>
  <sheetFormatPr defaultRowHeight="13.5"/>
  <cols>
    <col min="1" max="1" width="21.25" customWidth="1"/>
    <col min="2" max="2" width="17.625" customWidth="1"/>
    <col min="3" max="3" width="16.75" customWidth="1"/>
    <col min="4" max="4" width="15.5" customWidth="1"/>
    <col min="5" max="6" width="18.875" customWidth="1"/>
    <col min="7" max="7" width="18.75" customWidth="1"/>
    <col min="8" max="8" width="14.75" customWidth="1"/>
    <col min="9" max="9" width="22.375" customWidth="1"/>
    <col min="10" max="10" width="14" customWidth="1"/>
    <col min="11" max="11" width="15.75" customWidth="1"/>
    <col min="12" max="12" width="12.875" customWidth="1"/>
    <col min="13" max="13" width="15" customWidth="1"/>
    <col min="14" max="14" width="12.25" customWidth="1"/>
  </cols>
  <sheetData>
    <row r="1" spans="1:13" ht="20.25">
      <c r="A1" s="19"/>
      <c r="B1" s="48" t="s">
        <v>1186</v>
      </c>
      <c r="C1" s="48" t="s">
        <v>1187</v>
      </c>
      <c r="G1" s="28" t="s">
        <v>1213</v>
      </c>
    </row>
    <row r="2" spans="1:13" ht="14.25">
      <c r="A2" s="8"/>
      <c r="B2" s="14" t="s">
        <v>1084</v>
      </c>
      <c r="C2" s="14" t="s">
        <v>1085</v>
      </c>
      <c r="D2" s="45" t="s">
        <v>1086</v>
      </c>
      <c r="E2" s="22" t="s">
        <v>1087</v>
      </c>
      <c r="F2" s="9" t="s">
        <v>616</v>
      </c>
      <c r="G2" t="s">
        <v>617</v>
      </c>
      <c r="H2" t="s">
        <v>852</v>
      </c>
      <c r="I2" t="s">
        <v>1212</v>
      </c>
      <c r="J2" t="s">
        <v>618</v>
      </c>
      <c r="K2" t="s">
        <v>620</v>
      </c>
      <c r="L2" t="s">
        <v>619</v>
      </c>
      <c r="M2" t="s">
        <v>621</v>
      </c>
    </row>
    <row r="3" spans="1:13" ht="14.25">
      <c r="A3" s="1" t="s">
        <v>615</v>
      </c>
      <c r="D3" s="8"/>
      <c r="E3" s="8"/>
      <c r="F3" s="9"/>
      <c r="G3" s="8"/>
      <c r="H3" s="8"/>
      <c r="I3" s="8"/>
      <c r="J3" s="8"/>
      <c r="K3" s="8"/>
    </row>
    <row r="4" spans="1:13">
      <c r="A4" s="11" t="str">
        <f>'相似日查找-相似日为工作日'!A27</f>
        <v>[w_date,0]</v>
      </c>
      <c r="B4" s="46" t="e">
        <f>F4*B14/C14</f>
        <v>#VALUE!</v>
      </c>
      <c r="C4" s="46" t="e">
        <f>F4*B11/C11</f>
        <v>#VALUE!</v>
      </c>
      <c r="D4" s="18" t="e">
        <f>B4*C4</f>
        <v>#VALUE!</v>
      </c>
      <c r="E4" s="18" t="e">
        <f>MIN('相似日查找-相似日为工作日'!X27:AQ27)</f>
        <v>#VALUE!</v>
      </c>
      <c r="F4" s="18">
        <f>MAX('3天假期96节点负荷预测'!B20:B115)</f>
        <v>0</v>
      </c>
      <c r="G4" s="40" t="e">
        <f>27846.6163+0.001024749*B4^2+0.000390331*C4^2-0.001230917*D4-8.367745638*B4+4.778320675*C4</f>
        <v>#VALUE!</v>
      </c>
      <c r="H4" s="30" t="e">
        <f>MONTH(A4)</f>
        <v>#VALUE!</v>
      </c>
      <c r="I4" s="30" t="e">
        <f>IF(H4&lt;=10,IF(H4&gt;=4,1,0),0)</f>
        <v>#VALUE!</v>
      </c>
      <c r="J4" s="10" t="e">
        <f>-0.1125*E4+0.8236</f>
        <v>#VALUE!</v>
      </c>
      <c r="K4" s="10" t="e">
        <f>J4*G4</f>
        <v>#VALUE!</v>
      </c>
      <c r="L4" s="10" t="e">
        <f>-0.2686*E4+0.6728</f>
        <v>#VALUE!</v>
      </c>
      <c r="M4" s="10" t="e">
        <f>L4*G4</f>
        <v>#VALUE!</v>
      </c>
    </row>
    <row r="5" spans="1:13" ht="14.25">
      <c r="A5" s="11" t="str">
        <f>'相似日查找-相似日为工作日'!A28</f>
        <v>[w_date,1]</v>
      </c>
      <c r="B5" s="46" t="e">
        <f>F5*B15/C15</f>
        <v>#VALUE!</v>
      </c>
      <c r="C5" s="46" t="e">
        <f>F5*B12/C12</f>
        <v>#VALUE!</v>
      </c>
      <c r="D5" s="18" t="e">
        <f t="shared" ref="D5:D6" si="0">B5*C5</f>
        <v>#VALUE!</v>
      </c>
      <c r="E5" s="18" t="e">
        <f>MIN('相似日查找-相似日为工作日'!Y28:AR28)</f>
        <v>#VALUE!</v>
      </c>
      <c r="F5" s="18">
        <f>MAX('3天假期96节点负荷预测'!C20:C115)</f>
        <v>0</v>
      </c>
      <c r="G5" s="40" t="e">
        <f t="shared" ref="G5:G6" si="1">27846.6163+0.001024749*B5^2+0.000390331*C5^2-0.001230917*D5-8.367745638*B5+4.778320675*C5</f>
        <v>#VALUE!</v>
      </c>
      <c r="H5" s="47"/>
      <c r="I5" s="47"/>
      <c r="J5" s="10" t="e">
        <f t="shared" ref="J5:J6" si="2">-0.1125*E5+0.8236</f>
        <v>#VALUE!</v>
      </c>
      <c r="K5" s="10" t="e">
        <f t="shared" ref="K5:K6" si="3">J5*G5</f>
        <v>#VALUE!</v>
      </c>
      <c r="L5" s="10" t="e">
        <f t="shared" ref="L5:L6" si="4">-0.2686*E5+0.6728</f>
        <v>#VALUE!</v>
      </c>
      <c r="M5" s="10" t="e">
        <f t="shared" ref="M5:M6" si="5">L5*G5</f>
        <v>#VALUE!</v>
      </c>
    </row>
    <row r="6" spans="1:13" ht="14.25">
      <c r="A6" s="11" t="str">
        <f>'相似日查找-相似日为工作日'!A29</f>
        <v>[w_date,2]</v>
      </c>
      <c r="B6" s="46" t="e">
        <f>F6*B16/C16</f>
        <v>#VALUE!</v>
      </c>
      <c r="C6" s="46" t="e">
        <f>F6*B13/C13</f>
        <v>#VALUE!</v>
      </c>
      <c r="D6" s="18" t="e">
        <f t="shared" si="0"/>
        <v>#VALUE!</v>
      </c>
      <c r="E6" s="18" t="e">
        <f>MIN('相似日查找-相似日为工作日'!Z29:AS29)</f>
        <v>#VALUE!</v>
      </c>
      <c r="F6" s="18">
        <f>MAX('3天假期96节点负荷预测'!D20:D115)</f>
        <v>0</v>
      </c>
      <c r="G6" s="40" t="e">
        <f t="shared" si="1"/>
        <v>#VALUE!</v>
      </c>
      <c r="H6" s="47"/>
      <c r="I6" s="47"/>
      <c r="J6" s="10" t="e">
        <f t="shared" si="2"/>
        <v>#VALUE!</v>
      </c>
      <c r="K6" s="10" t="e">
        <f t="shared" si="3"/>
        <v>#VALUE!</v>
      </c>
      <c r="L6" s="10" t="e">
        <f t="shared" si="4"/>
        <v>#VALUE!</v>
      </c>
      <c r="M6" s="10" t="e">
        <f t="shared" si="5"/>
        <v>#VALUE!</v>
      </c>
    </row>
    <row r="7" spans="1:13" s="47" customFormat="1" ht="14.25"/>
    <row r="8" spans="1:13" s="47" customFormat="1" ht="14.25"/>
    <row r="9" spans="1:13" ht="14.25">
      <c r="G9" s="47"/>
    </row>
    <row r="10" spans="1:13" ht="14.25">
      <c r="A10" s="8" t="s">
        <v>1081</v>
      </c>
      <c r="B10" s="8" t="s">
        <v>1082</v>
      </c>
      <c r="C10" s="14" t="s">
        <v>1083</v>
      </c>
    </row>
    <row r="11" spans="1:13">
      <c r="A11" t="s">
        <v>1206</v>
      </c>
      <c r="B11" t="s">
        <v>1195</v>
      </c>
      <c r="C11" t="s">
        <v>1194</v>
      </c>
    </row>
    <row r="12" spans="1:13">
      <c r="A12" s="44"/>
      <c r="B12" t="s">
        <v>1196</v>
      </c>
      <c r="C12" t="s">
        <v>1198</v>
      </c>
    </row>
    <row r="13" spans="1:13">
      <c r="A13" s="44"/>
      <c r="B13" t="s">
        <v>1197</v>
      </c>
      <c r="C13" t="s">
        <v>1199</v>
      </c>
    </row>
    <row r="14" spans="1:13">
      <c r="A14" t="s">
        <v>1207</v>
      </c>
      <c r="B14" t="s">
        <v>1200</v>
      </c>
      <c r="C14" t="s">
        <v>1203</v>
      </c>
    </row>
    <row r="15" spans="1:13">
      <c r="A15" s="44"/>
      <c r="B15" t="s">
        <v>1201</v>
      </c>
      <c r="C15" t="s">
        <v>1204</v>
      </c>
    </row>
    <row r="16" spans="1:13">
      <c r="A16" s="44"/>
      <c r="B16" t="s">
        <v>1202</v>
      </c>
      <c r="C16" t="s">
        <v>1205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"/>
  <sheetViews>
    <sheetView workbookViewId="0">
      <selection activeCell="D30" sqref="D30"/>
    </sheetView>
  </sheetViews>
  <sheetFormatPr defaultColWidth="8.75" defaultRowHeight="13.5"/>
  <cols>
    <col min="1" max="1" width="15.625" style="11" customWidth="1"/>
    <col min="2" max="2" width="9.25" customWidth="1"/>
    <col min="3" max="3" width="20" style="11" customWidth="1"/>
    <col min="4" max="4" width="16" customWidth="1"/>
    <col min="5" max="6" width="18.125" bestFit="1" customWidth="1"/>
    <col min="7" max="9" width="17" bestFit="1" customWidth="1"/>
    <col min="10" max="10" width="19.125" customWidth="1"/>
    <col min="11" max="11" width="15.875" customWidth="1"/>
    <col min="12" max="12" width="21.25" customWidth="1"/>
    <col min="13" max="17" width="21.25" bestFit="1" customWidth="1"/>
    <col min="18" max="20" width="17" bestFit="1" customWidth="1"/>
    <col min="21" max="23" width="20.25" bestFit="1" customWidth="1"/>
    <col min="24" max="24" width="11.75" customWidth="1"/>
    <col min="25" max="25" width="10.375" customWidth="1"/>
    <col min="26" max="37" width="9.625" bestFit="1" customWidth="1"/>
  </cols>
  <sheetData>
    <row r="1" spans="1:37">
      <c r="C1" s="11" t="s">
        <v>600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562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W1" t="s">
        <v>218</v>
      </c>
      <c r="X1" t="s">
        <v>601</v>
      </c>
    </row>
    <row r="2" spans="1:37">
      <c r="C2" s="11" t="s">
        <v>602</v>
      </c>
      <c r="D2" s="18" t="e">
        <f>IF('最值预测-相似日为工作日'!$I$4,各年冬夏季的相关系数!C34,各年冬夏季的相关系数!C35)</f>
        <v>#VALUE!</v>
      </c>
      <c r="E2" s="18" t="e">
        <f>IF('最值预测-相似日为工作日'!$I$4,各年冬夏季的相关系数!D34,各年冬夏季的相关系数!D35)</f>
        <v>#VALUE!</v>
      </c>
      <c r="F2" s="18" t="e">
        <f>IF('最值预测-相似日为工作日'!$I$4,各年冬夏季的相关系数!E34,各年冬夏季的相关系数!E35)</f>
        <v>#VALUE!</v>
      </c>
      <c r="G2" s="18" t="e">
        <f>IF('最值预测-相似日为工作日'!$I$4,各年冬夏季的相关系数!F34,各年冬夏季的相关系数!F35)</f>
        <v>#VALUE!</v>
      </c>
      <c r="H2" s="18" t="e">
        <f>IF('最值预测-相似日为工作日'!$I$4,各年冬夏季的相关系数!G34,各年冬夏季的相关系数!G35)</f>
        <v>#VALUE!</v>
      </c>
      <c r="I2" s="18" t="e">
        <f>IF('最值预测-相似日为工作日'!$I$4,各年冬夏季的相关系数!H34,各年冬夏季的相关系数!H35)</f>
        <v>#VALUE!</v>
      </c>
      <c r="J2" s="18" t="e">
        <f>IF('最值预测-相似日为工作日'!$I$4,各年冬夏季的相关系数!I34,各年冬夏季的相关系数!I35)</f>
        <v>#VALUE!</v>
      </c>
      <c r="K2" s="18" t="e">
        <f>IF('最值预测-相似日为工作日'!$I$4,各年冬夏季的相关系数!J34,各年冬夏季的相关系数!J35)</f>
        <v>#VALUE!</v>
      </c>
      <c r="L2" s="18" t="e">
        <f>IF('最值预测-相似日为工作日'!$I$4,各年冬夏季的相关系数!K34,各年冬夏季的相关系数!K35)</f>
        <v>#VALUE!</v>
      </c>
      <c r="M2" s="18" t="e">
        <f>IF('最值预测-相似日为工作日'!$I$4,各年冬夏季的相关系数!L34,各年冬夏季的相关系数!L35)</f>
        <v>#VALUE!</v>
      </c>
      <c r="N2" s="18" t="e">
        <f>IF('最值预测-相似日为工作日'!$I$4,各年冬夏季的相关系数!M34,各年冬夏季的相关系数!M35)</f>
        <v>#VALUE!</v>
      </c>
      <c r="O2" s="18" t="e">
        <f>IF('最值预测-相似日为工作日'!$I$4,各年冬夏季的相关系数!N34,各年冬夏季的相关系数!N35)</f>
        <v>#VALUE!</v>
      </c>
      <c r="P2" s="18" t="e">
        <f>IF('最值预测-相似日为工作日'!$I$4,各年冬夏季的相关系数!O34,各年冬夏季的相关系数!O35)</f>
        <v>#VALUE!</v>
      </c>
      <c r="Q2" s="18" t="e">
        <f>IF('最值预测-相似日为工作日'!$I$4,各年冬夏季的相关系数!P34,各年冬夏季的相关系数!P35)</f>
        <v>#VALUE!</v>
      </c>
      <c r="R2" s="18" t="e">
        <f>IF('最值预测-相似日为工作日'!$I$4,各年冬夏季的相关系数!Q34,各年冬夏季的相关系数!Q35)</f>
        <v>#VALUE!</v>
      </c>
      <c r="S2" s="18" t="e">
        <f>IF('最值预测-相似日为工作日'!$I$4,各年冬夏季的相关系数!R34,各年冬夏季的相关系数!R35)</f>
        <v>#VALUE!</v>
      </c>
      <c r="T2" s="18" t="e">
        <f>IF('最值预测-相似日为工作日'!$I$4,各年冬夏季的相关系数!S34,各年冬夏季的相关系数!S35)</f>
        <v>#VALUE!</v>
      </c>
      <c r="U2" s="18" t="e">
        <f>IF('最值预测-相似日为工作日'!$I$4,各年冬夏季的相关系数!T34,各年冬夏季的相关系数!T35)</f>
        <v>#VALUE!</v>
      </c>
      <c r="V2" s="18" t="e">
        <f>IF('最值预测-相似日为工作日'!$I$4,各年冬夏季的相关系数!U34,各年冬夏季的相关系数!U35)</f>
        <v>#VALUE!</v>
      </c>
      <c r="W2" s="18" t="e">
        <f>IF('最值预测-相似日为工作日'!$I$4,各年冬夏季的相关系数!V34,各年冬夏季的相关系数!V35)</f>
        <v>#VALUE!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H2">
        <v>11</v>
      </c>
      <c r="AI2">
        <v>12</v>
      </c>
      <c r="AJ2">
        <v>13</v>
      </c>
      <c r="AK2">
        <v>14</v>
      </c>
    </row>
    <row r="3" spans="1:37">
      <c r="C3" s="11" t="s">
        <v>603</v>
      </c>
      <c r="D3" s="18">
        <f>db_求气象因子的极值!B1</f>
        <v>36.859957495179621</v>
      </c>
      <c r="E3" s="18">
        <f>db_求气象因子的极值!C1</f>
        <v>32.569096675534659</v>
      </c>
      <c r="F3" s="18">
        <f>db_求气象因子的极值!D1</f>
        <v>28.602145331473192</v>
      </c>
      <c r="G3" s="18">
        <f>db_求气象因子的极值!E1</f>
        <v>98.810307737694259</v>
      </c>
      <c r="H3" s="18">
        <f>db_求气象因子的极值!F1</f>
        <v>96.406302718497798</v>
      </c>
      <c r="I3" s="18">
        <f>db_求气象因子的极值!G1</f>
        <v>92.990261576190861</v>
      </c>
      <c r="J3" s="18">
        <f>db_求气象因子的极值!H1</f>
        <v>16.981493506210107</v>
      </c>
      <c r="K3" s="18">
        <f>db_求气象因子的极值!I1</f>
        <v>67.406039324242741</v>
      </c>
      <c r="L3" s="18">
        <f>db_求气象因子的极值!J1</f>
        <v>94.836442784656924</v>
      </c>
      <c r="M3" s="18">
        <f>db_求气象因子的极值!K1</f>
        <v>83.361791269714487</v>
      </c>
      <c r="N3" s="18">
        <f>db_求气象因子的极值!L1</f>
        <v>76.191738172625136</v>
      </c>
      <c r="O3" s="18">
        <f>db_求气象因子的极值!M1</f>
        <v>35.081168479389497</v>
      </c>
      <c r="P3" s="18">
        <f>db_求气象因子的极值!N1</f>
        <v>26.730684858733195</v>
      </c>
      <c r="Q3" s="18">
        <f>db_求气象因子的极值!O1</f>
        <v>22.515706213848834</v>
      </c>
      <c r="R3" s="18">
        <f>db_求气象因子的极值!P1</f>
        <v>56.339090926431474</v>
      </c>
      <c r="S3" s="18">
        <f>db_求气象因子的极值!Q1</f>
        <v>49.515925404616276</v>
      </c>
      <c r="T3" s="18">
        <f>db_求气象因子的极值!R1</f>
        <v>41.528259703921456</v>
      </c>
      <c r="U3" s="18">
        <f>db_求气象因子的极值!S1</f>
        <v>801.88420973179666</v>
      </c>
      <c r="V3" s="18">
        <f>db_求气象因子的极值!T1</f>
        <v>806.56722634797393</v>
      </c>
      <c r="W3" s="18">
        <f>db_求气象因子的极值!U1</f>
        <v>817.42601245154663</v>
      </c>
    </row>
    <row r="4" spans="1:37">
      <c r="C4" s="11" t="s">
        <v>604</v>
      </c>
      <c r="D4" s="18">
        <f>db_求气象因子的极值!B2</f>
        <v>3.6737283745745182</v>
      </c>
      <c r="E4" s="18">
        <f>db_求气象因子的极值!C2</f>
        <v>2.8097327977057174</v>
      </c>
      <c r="F4" s="18">
        <f>db_求气象因子的极值!D2</f>
        <v>2.0761593614770466</v>
      </c>
      <c r="G4" s="18">
        <f>db_求气象因子的极值!E2</f>
        <v>41.828376705867385</v>
      </c>
      <c r="H4" s="18">
        <f>db_求气象因子的极值!F2</f>
        <v>26.401421307468151</v>
      </c>
      <c r="I4" s="18">
        <f>db_求气象因子的极值!G2</f>
        <v>9.3131926357821619</v>
      </c>
      <c r="J4" s="18">
        <f>db_求气象因子的极值!H2</f>
        <v>2.8441942080708795</v>
      </c>
      <c r="K4" s="18">
        <f>db_求气象因子的极值!I2</f>
        <v>0</v>
      </c>
      <c r="L4" s="18">
        <f>db_求气象因子的极值!J2</f>
        <v>39.610063974864936</v>
      </c>
      <c r="M4" s="18">
        <f>db_求气象因子的极值!K2</f>
        <v>38.809916328121574</v>
      </c>
      <c r="N4" s="18">
        <f>db_求气象因子的极值!L2</f>
        <v>38.091045842475872</v>
      </c>
      <c r="O4" s="18">
        <f>db_求气象因子的极值!M2</f>
        <v>-14.398014199568012</v>
      </c>
      <c r="P4" s="18">
        <f>db_求气象因子的极值!N2</f>
        <v>-13.301890187858543</v>
      </c>
      <c r="Q4" s="18">
        <f>db_求气象因子的极值!O2</f>
        <v>-13.296095255949808</v>
      </c>
      <c r="R4" s="18">
        <f>db_求气象因子的极值!P2</f>
        <v>-0.10610185847865142</v>
      </c>
      <c r="S4" s="18">
        <f>db_求气象因子的极值!Q2</f>
        <v>0.91735772601478427</v>
      </c>
      <c r="T4" s="18">
        <f>db_求气象因子的极值!R2</f>
        <v>0.9875098280542568</v>
      </c>
      <c r="U4" s="18">
        <f>db_求气象因子的极值!S2</f>
        <v>-105.25282747296339</v>
      </c>
      <c r="V4" s="18">
        <f>db_求气象因子的极值!T2</f>
        <v>11.548564684921002</v>
      </c>
      <c r="W4" s="18">
        <f>db_求气象因子的极值!U2</f>
        <v>117.3195116828167</v>
      </c>
    </row>
    <row r="5" spans="1:37">
      <c r="C5" s="11" t="s">
        <v>605</v>
      </c>
      <c r="D5" s="10" t="e">
        <f>ABS(D2/SUM($D$2:$W$2))</f>
        <v>#VALUE!</v>
      </c>
      <c r="E5" s="10" t="e">
        <f t="shared" ref="E5:W5" si="0">ABS(E2/SUM($D$2:$W$2))</f>
        <v>#VALUE!</v>
      </c>
      <c r="F5" s="10" t="e">
        <f t="shared" si="0"/>
        <v>#VALUE!</v>
      </c>
      <c r="G5" s="10" t="e">
        <f t="shared" si="0"/>
        <v>#VALUE!</v>
      </c>
      <c r="H5" s="10" t="e">
        <f t="shared" si="0"/>
        <v>#VALUE!</v>
      </c>
      <c r="I5" s="10" t="e">
        <f t="shared" si="0"/>
        <v>#VALUE!</v>
      </c>
      <c r="J5" s="10" t="e">
        <f t="shared" si="0"/>
        <v>#VALUE!</v>
      </c>
      <c r="K5" s="10" t="e">
        <f t="shared" si="0"/>
        <v>#VALUE!</v>
      </c>
      <c r="L5" s="10" t="e">
        <f t="shared" si="0"/>
        <v>#VALUE!</v>
      </c>
      <c r="M5" s="10" t="e">
        <f t="shared" si="0"/>
        <v>#VALUE!</v>
      </c>
      <c r="N5" s="10" t="e">
        <f t="shared" si="0"/>
        <v>#VALUE!</v>
      </c>
      <c r="O5" s="10" t="e">
        <f t="shared" si="0"/>
        <v>#VALUE!</v>
      </c>
      <c r="P5" s="10" t="e">
        <f t="shared" si="0"/>
        <v>#VALUE!</v>
      </c>
      <c r="Q5" s="10" t="e">
        <f t="shared" si="0"/>
        <v>#VALUE!</v>
      </c>
      <c r="R5" s="10" t="e">
        <f t="shared" si="0"/>
        <v>#VALUE!</v>
      </c>
      <c r="S5" s="10" t="e">
        <f t="shared" si="0"/>
        <v>#VALUE!</v>
      </c>
      <c r="T5" s="10" t="e">
        <f t="shared" si="0"/>
        <v>#VALUE!</v>
      </c>
      <c r="U5" s="10" t="e">
        <f t="shared" si="0"/>
        <v>#VALUE!</v>
      </c>
      <c r="V5" s="10" t="e">
        <f t="shared" si="0"/>
        <v>#VALUE!</v>
      </c>
      <c r="W5" s="10" t="e">
        <f t="shared" si="0"/>
        <v>#VALUE!</v>
      </c>
    </row>
    <row r="6" spans="1:37">
      <c r="B6" t="s">
        <v>606</v>
      </c>
      <c r="C6" s="11" t="s">
        <v>607</v>
      </c>
    </row>
    <row r="7" spans="1:37">
      <c r="A7" s="11" t="str">
        <f>'3天节假日气象数据'!B29</f>
        <v>[date,-12]</v>
      </c>
      <c r="B7">
        <f>'3天节假日气象数据'!C29</f>
        <v>2</v>
      </c>
      <c r="D7" s="10" t="e">
        <f>('3天节假日气象数据'!D29-'相似日查找-相似日为同类型日'!$D$4)/('相似日查找-相似日为同类型日'!$D$3-'相似日查找-相似日为同类型日'!$D$4)</f>
        <v>#VALUE!</v>
      </c>
      <c r="E7" s="10" t="e">
        <f>('3天节假日气象数据'!E29-'相似日查找-相似日为同类型日'!$E$4)/('相似日查找-相似日为同类型日'!$E$3-'相似日查找-相似日为同类型日'!$E$4)</f>
        <v>#VALUE!</v>
      </c>
      <c r="F7" s="10" t="e">
        <f>('3天节假日气象数据'!F29-'相似日查找-相似日为同类型日'!$F$4)/('相似日查找-相似日为同类型日'!$F$3-'相似日查找-相似日为同类型日'!$F$4)</f>
        <v>#VALUE!</v>
      </c>
      <c r="G7" s="10" t="e">
        <f>('3天节假日气象数据'!G29-'相似日查找-相似日为同类型日'!$G$4)/('相似日查找-相似日为同类型日'!$G$3-'相似日查找-相似日为同类型日'!$G$4)</f>
        <v>#VALUE!</v>
      </c>
      <c r="H7" s="10" t="e">
        <f>('3天节假日气象数据'!H29-'相似日查找-相似日为同类型日'!$H$4)/('相似日查找-相似日为同类型日'!$H$3-'相似日查找-相似日为同类型日'!$H$4)</f>
        <v>#VALUE!</v>
      </c>
      <c r="I7" s="10" t="e">
        <f>('3天节假日气象数据'!I29-'相似日查找-相似日为同类型日'!$I$4)/('相似日查找-相似日为同类型日'!$I$3-'相似日查找-相似日为同类型日'!$I$4)</f>
        <v>#VALUE!</v>
      </c>
      <c r="J7" s="10" t="e">
        <f>('3天节假日气象数据'!J29-'相似日查找-相似日为同类型日'!$J$4)/('相似日查找-相似日为同类型日'!$J$3-'相似日查找-相似日为同类型日'!$J$4)</f>
        <v>#VALUE!</v>
      </c>
      <c r="K7" s="10" t="e">
        <f>('3天节假日气象数据'!K29-'相似日查找-相似日为同类型日'!$K$4)/('相似日查找-相似日为同类型日'!$K$3-'相似日查找-相似日为同类型日'!$K$4)</f>
        <v>#VALUE!</v>
      </c>
      <c r="L7" s="10" t="e">
        <f>('3天节假日气象数据'!L29-'相似日查找-相似日为同类型日'!$L$4)/('相似日查找-相似日为同类型日'!$L$3-'相似日查找-相似日为同类型日'!$L$4)</f>
        <v>#VALUE!</v>
      </c>
      <c r="M7" s="10" t="e">
        <f>('3天节假日气象数据'!M29-'相似日查找-相似日为同类型日'!$M$4)/('相似日查找-相似日为同类型日'!$M$3-'相似日查找-相似日为同类型日'!$M$4)</f>
        <v>#VALUE!</v>
      </c>
      <c r="N7" s="10" t="e">
        <f>('3天节假日气象数据'!N29-'相似日查找-相似日为同类型日'!$N$4)/('相似日查找-相似日为同类型日'!$N$3-'相似日查找-相似日为同类型日'!$N$4)</f>
        <v>#VALUE!</v>
      </c>
      <c r="O7" s="10" t="e">
        <f>('3天节假日气象数据'!O29-'相似日查找-相似日为同类型日'!$O$4)/('相似日查找-相似日为同类型日'!$O$3-'相似日查找-相似日为同类型日'!$O$4)</f>
        <v>#VALUE!</v>
      </c>
      <c r="P7" s="10" t="e">
        <f>('3天节假日气象数据'!P29-'相似日查找-相似日为同类型日'!$P$4)/('相似日查找-相似日为同类型日'!$P$3-'相似日查找-相似日为同类型日'!$P$4)</f>
        <v>#VALUE!</v>
      </c>
      <c r="Q7" s="10" t="e">
        <f>('3天节假日气象数据'!Q29-'相似日查找-相似日为同类型日'!$Q$4)/('相似日查找-相似日为同类型日'!$Q$3-'相似日查找-相似日为同类型日'!$Q$4)</f>
        <v>#VALUE!</v>
      </c>
      <c r="R7" s="10" t="e">
        <f>('3天节假日气象数据'!R29-'相似日查找-相似日为同类型日'!$R$4)/('相似日查找-相似日为同类型日'!$R$3-'相似日查找-相似日为同类型日'!$R$4)</f>
        <v>#VALUE!</v>
      </c>
      <c r="S7" s="10" t="e">
        <f>('3天节假日气象数据'!S29-'相似日查找-相似日为同类型日'!$S$4)/('相似日查找-相似日为同类型日'!$S$3-'相似日查找-相似日为同类型日'!$S$4)</f>
        <v>#VALUE!</v>
      </c>
      <c r="T7" s="10" t="e">
        <f>('3天节假日气象数据'!T29-'相似日查找-相似日为同类型日'!$T$4)/('相似日查找-相似日为同类型日'!$T$3-'相似日查找-相似日为同类型日'!$T$4)</f>
        <v>#VALUE!</v>
      </c>
      <c r="U7" s="10" t="e">
        <f>('3天节假日气象数据'!U29-'相似日查找-相似日为同类型日'!$U$4)/('相似日查找-相似日为同类型日'!$U$3-'相似日查找-相似日为同类型日'!$U$4)</f>
        <v>#VALUE!</v>
      </c>
      <c r="V7" s="10" t="e">
        <f>('3天节假日气象数据'!V29-'相似日查找-相似日为同类型日'!$V$4)/('相似日查找-相似日为同类型日'!$V$3-'相似日查找-相似日为同类型日'!$V$4)</f>
        <v>#VALUE!</v>
      </c>
      <c r="W7" s="10" t="e">
        <f>('3天节假日气象数据'!W29-'相似日查找-相似日为同类型日'!$W$4)/('相似日查找-相似日为同类型日'!$W$3-'相似日查找-相似日为同类型日'!$W$4)</f>
        <v>#VALUE!</v>
      </c>
    </row>
    <row r="8" spans="1:37">
      <c r="A8" s="11" t="str">
        <f>'3天节假日气象数据'!B30</f>
        <v>[date,-11]</v>
      </c>
      <c r="B8">
        <f>'3天节假日气象数据'!C30</f>
        <v>2</v>
      </c>
      <c r="D8" s="10" t="e">
        <f>('3天节假日气象数据'!D30-'相似日查找-相似日为同类型日'!$D$4)/('相似日查找-相似日为同类型日'!$D$3-'相似日查找-相似日为同类型日'!$D$4)</f>
        <v>#VALUE!</v>
      </c>
      <c r="E8" s="10" t="e">
        <f>('3天节假日气象数据'!E30-'相似日查找-相似日为同类型日'!$E$4)/('相似日查找-相似日为同类型日'!$E$3-'相似日查找-相似日为同类型日'!$E$4)</f>
        <v>#VALUE!</v>
      </c>
      <c r="F8" s="10" t="e">
        <f>('3天节假日气象数据'!F30-'相似日查找-相似日为同类型日'!$F$4)/('相似日查找-相似日为同类型日'!$F$3-'相似日查找-相似日为同类型日'!$F$4)</f>
        <v>#VALUE!</v>
      </c>
      <c r="G8" s="10" t="e">
        <f>('3天节假日气象数据'!G30-'相似日查找-相似日为同类型日'!$G$4)/('相似日查找-相似日为同类型日'!$G$3-'相似日查找-相似日为同类型日'!$G$4)</f>
        <v>#VALUE!</v>
      </c>
      <c r="H8" s="10" t="e">
        <f>('3天节假日气象数据'!H30-'相似日查找-相似日为同类型日'!$H$4)/('相似日查找-相似日为同类型日'!$H$3-'相似日查找-相似日为同类型日'!$H$4)</f>
        <v>#VALUE!</v>
      </c>
      <c r="I8" s="10" t="e">
        <f>('3天节假日气象数据'!I30-'相似日查找-相似日为同类型日'!$I$4)/('相似日查找-相似日为同类型日'!$I$3-'相似日查找-相似日为同类型日'!$I$4)</f>
        <v>#VALUE!</v>
      </c>
      <c r="J8" s="10" t="e">
        <f>('3天节假日气象数据'!J30-'相似日查找-相似日为同类型日'!$J$4)/('相似日查找-相似日为同类型日'!$J$3-'相似日查找-相似日为同类型日'!$J$4)</f>
        <v>#VALUE!</v>
      </c>
      <c r="K8" s="10" t="e">
        <f>('3天节假日气象数据'!K30-'相似日查找-相似日为同类型日'!$K$4)/('相似日查找-相似日为同类型日'!$K$3-'相似日查找-相似日为同类型日'!$K$4)</f>
        <v>#VALUE!</v>
      </c>
      <c r="L8" s="10" t="e">
        <f>('3天节假日气象数据'!L30-'相似日查找-相似日为同类型日'!$L$4)/('相似日查找-相似日为同类型日'!$L$3-'相似日查找-相似日为同类型日'!$L$4)</f>
        <v>#VALUE!</v>
      </c>
      <c r="M8" s="10" t="e">
        <f>('3天节假日气象数据'!M30-'相似日查找-相似日为同类型日'!$M$4)/('相似日查找-相似日为同类型日'!$M$3-'相似日查找-相似日为同类型日'!$M$4)</f>
        <v>#VALUE!</v>
      </c>
      <c r="N8" s="10" t="e">
        <f>('3天节假日气象数据'!N30-'相似日查找-相似日为同类型日'!$N$4)/('相似日查找-相似日为同类型日'!$N$3-'相似日查找-相似日为同类型日'!$N$4)</f>
        <v>#VALUE!</v>
      </c>
      <c r="O8" s="10" t="e">
        <f>('3天节假日气象数据'!O30-'相似日查找-相似日为同类型日'!$O$4)/('相似日查找-相似日为同类型日'!$O$3-'相似日查找-相似日为同类型日'!$O$4)</f>
        <v>#VALUE!</v>
      </c>
      <c r="P8" s="10" t="e">
        <f>('3天节假日气象数据'!P30-'相似日查找-相似日为同类型日'!$P$4)/('相似日查找-相似日为同类型日'!$P$3-'相似日查找-相似日为同类型日'!$P$4)</f>
        <v>#VALUE!</v>
      </c>
      <c r="Q8" s="10" t="e">
        <f>('3天节假日气象数据'!Q30-'相似日查找-相似日为同类型日'!$Q$4)/('相似日查找-相似日为同类型日'!$Q$3-'相似日查找-相似日为同类型日'!$Q$4)</f>
        <v>#VALUE!</v>
      </c>
      <c r="R8" s="10" t="e">
        <f>('3天节假日气象数据'!R30-'相似日查找-相似日为同类型日'!$R$4)/('相似日查找-相似日为同类型日'!$R$3-'相似日查找-相似日为同类型日'!$R$4)</f>
        <v>#VALUE!</v>
      </c>
      <c r="S8" s="10" t="e">
        <f>('3天节假日气象数据'!S30-'相似日查找-相似日为同类型日'!$S$4)/('相似日查找-相似日为同类型日'!$S$3-'相似日查找-相似日为同类型日'!$S$4)</f>
        <v>#VALUE!</v>
      </c>
      <c r="T8" s="10" t="e">
        <f>('3天节假日气象数据'!T30-'相似日查找-相似日为同类型日'!$T$4)/('相似日查找-相似日为同类型日'!$T$3-'相似日查找-相似日为同类型日'!$T$4)</f>
        <v>#VALUE!</v>
      </c>
      <c r="U8" s="10" t="e">
        <f>('3天节假日气象数据'!U30-'相似日查找-相似日为同类型日'!$U$4)/('相似日查找-相似日为同类型日'!$U$3-'相似日查找-相似日为同类型日'!$U$4)</f>
        <v>#VALUE!</v>
      </c>
      <c r="V8" s="10" t="e">
        <f>('3天节假日气象数据'!V30-'相似日查找-相似日为同类型日'!$V$4)/('相似日查找-相似日为同类型日'!$V$3-'相似日查找-相似日为同类型日'!$V$4)</f>
        <v>#VALUE!</v>
      </c>
      <c r="W8" s="10" t="e">
        <f>('3天节假日气象数据'!W30-'相似日查找-相似日为同类型日'!$W$4)/('相似日查找-相似日为同类型日'!$W$3-'相似日查找-相似日为同类型日'!$W$4)</f>
        <v>#VALUE!</v>
      </c>
    </row>
    <row r="9" spans="1:37">
      <c r="A9" s="11" t="str">
        <f>'3天节假日气象数据'!B31</f>
        <v>[date,-10]</v>
      </c>
      <c r="B9">
        <f>'3天节假日气象数据'!C31</f>
        <v>2</v>
      </c>
      <c r="D9" s="10" t="e">
        <f>('3天节假日气象数据'!D31-'相似日查找-相似日为同类型日'!$D$4)/('相似日查找-相似日为同类型日'!$D$3-'相似日查找-相似日为同类型日'!$D$4)</f>
        <v>#VALUE!</v>
      </c>
      <c r="E9" s="10" t="e">
        <f>('3天节假日气象数据'!E31-'相似日查找-相似日为同类型日'!$E$4)/('相似日查找-相似日为同类型日'!$E$3-'相似日查找-相似日为同类型日'!$E$4)</f>
        <v>#VALUE!</v>
      </c>
      <c r="F9" s="10" t="e">
        <f>('3天节假日气象数据'!F31-'相似日查找-相似日为同类型日'!$F$4)/('相似日查找-相似日为同类型日'!$F$3-'相似日查找-相似日为同类型日'!$F$4)</f>
        <v>#VALUE!</v>
      </c>
      <c r="G9" s="10" t="e">
        <f>('3天节假日气象数据'!G31-'相似日查找-相似日为同类型日'!$G$4)/('相似日查找-相似日为同类型日'!$G$3-'相似日查找-相似日为同类型日'!$G$4)</f>
        <v>#VALUE!</v>
      </c>
      <c r="H9" s="10" t="e">
        <f>('3天节假日气象数据'!H31-'相似日查找-相似日为同类型日'!$H$4)/('相似日查找-相似日为同类型日'!$H$3-'相似日查找-相似日为同类型日'!$H$4)</f>
        <v>#VALUE!</v>
      </c>
      <c r="I9" s="10" t="e">
        <f>('3天节假日气象数据'!I31-'相似日查找-相似日为同类型日'!$I$4)/('相似日查找-相似日为同类型日'!$I$3-'相似日查找-相似日为同类型日'!$I$4)</f>
        <v>#VALUE!</v>
      </c>
      <c r="J9" s="10" t="e">
        <f>('3天节假日气象数据'!J31-'相似日查找-相似日为同类型日'!$J$4)/('相似日查找-相似日为同类型日'!$J$3-'相似日查找-相似日为同类型日'!$J$4)</f>
        <v>#VALUE!</v>
      </c>
      <c r="K9" s="10" t="e">
        <f>('3天节假日气象数据'!K31-'相似日查找-相似日为同类型日'!$K$4)/('相似日查找-相似日为同类型日'!$K$3-'相似日查找-相似日为同类型日'!$K$4)</f>
        <v>#VALUE!</v>
      </c>
      <c r="L9" s="10" t="e">
        <f>('3天节假日气象数据'!L31-'相似日查找-相似日为同类型日'!$L$4)/('相似日查找-相似日为同类型日'!$L$3-'相似日查找-相似日为同类型日'!$L$4)</f>
        <v>#VALUE!</v>
      </c>
      <c r="M9" s="10" t="e">
        <f>('3天节假日气象数据'!M31-'相似日查找-相似日为同类型日'!$M$4)/('相似日查找-相似日为同类型日'!$M$3-'相似日查找-相似日为同类型日'!$M$4)</f>
        <v>#VALUE!</v>
      </c>
      <c r="N9" s="10" t="e">
        <f>('3天节假日气象数据'!N31-'相似日查找-相似日为同类型日'!$N$4)/('相似日查找-相似日为同类型日'!$N$3-'相似日查找-相似日为同类型日'!$N$4)</f>
        <v>#VALUE!</v>
      </c>
      <c r="O9" s="10" t="e">
        <f>('3天节假日气象数据'!O31-'相似日查找-相似日为同类型日'!$O$4)/('相似日查找-相似日为同类型日'!$O$3-'相似日查找-相似日为同类型日'!$O$4)</f>
        <v>#VALUE!</v>
      </c>
      <c r="P9" s="10" t="e">
        <f>('3天节假日气象数据'!P31-'相似日查找-相似日为同类型日'!$P$4)/('相似日查找-相似日为同类型日'!$P$3-'相似日查找-相似日为同类型日'!$P$4)</f>
        <v>#VALUE!</v>
      </c>
      <c r="Q9" s="10" t="e">
        <f>('3天节假日气象数据'!Q31-'相似日查找-相似日为同类型日'!$Q$4)/('相似日查找-相似日为同类型日'!$Q$3-'相似日查找-相似日为同类型日'!$Q$4)</f>
        <v>#VALUE!</v>
      </c>
      <c r="R9" s="10" t="e">
        <f>('3天节假日气象数据'!R31-'相似日查找-相似日为同类型日'!$R$4)/('相似日查找-相似日为同类型日'!$R$3-'相似日查找-相似日为同类型日'!$R$4)</f>
        <v>#VALUE!</v>
      </c>
      <c r="S9" s="10" t="e">
        <f>('3天节假日气象数据'!S31-'相似日查找-相似日为同类型日'!$S$4)/('相似日查找-相似日为同类型日'!$S$3-'相似日查找-相似日为同类型日'!$S$4)</f>
        <v>#VALUE!</v>
      </c>
      <c r="T9" s="10" t="e">
        <f>('3天节假日气象数据'!T31-'相似日查找-相似日为同类型日'!$T$4)/('相似日查找-相似日为同类型日'!$T$3-'相似日查找-相似日为同类型日'!$T$4)</f>
        <v>#VALUE!</v>
      </c>
      <c r="U9" s="10" t="e">
        <f>('3天节假日气象数据'!U31-'相似日查找-相似日为同类型日'!$U$4)/('相似日查找-相似日为同类型日'!$U$3-'相似日查找-相似日为同类型日'!$U$4)</f>
        <v>#VALUE!</v>
      </c>
      <c r="V9" s="10" t="e">
        <f>('3天节假日气象数据'!V31-'相似日查找-相似日为同类型日'!$V$4)/('相似日查找-相似日为同类型日'!$V$3-'相似日查找-相似日为同类型日'!$V$4)</f>
        <v>#VALUE!</v>
      </c>
      <c r="W9" s="10" t="e">
        <f>('3天节假日气象数据'!W31-'相似日查找-相似日为同类型日'!$W$4)/('相似日查找-相似日为同类型日'!$W$3-'相似日查找-相似日为同类型日'!$W$4)</f>
        <v>#VALUE!</v>
      </c>
    </row>
    <row r="10" spans="1:37">
      <c r="A10" s="11" t="str">
        <f>'3天节假日气象数据'!B32</f>
        <v>[date,-9]</v>
      </c>
      <c r="B10">
        <f>'3天节假日气象数据'!C32</f>
        <v>2</v>
      </c>
      <c r="D10" s="10" t="e">
        <f>('3天节假日气象数据'!D32-'相似日查找-相似日为同类型日'!$D$4)/('相似日查找-相似日为同类型日'!$D$3-'相似日查找-相似日为同类型日'!$D$4)</f>
        <v>#VALUE!</v>
      </c>
      <c r="E10" s="10" t="e">
        <f>('3天节假日气象数据'!E32-'相似日查找-相似日为同类型日'!$E$4)/('相似日查找-相似日为同类型日'!$E$3-'相似日查找-相似日为同类型日'!$E$4)</f>
        <v>#VALUE!</v>
      </c>
      <c r="F10" s="10" t="e">
        <f>('3天节假日气象数据'!F32-'相似日查找-相似日为同类型日'!$F$4)/('相似日查找-相似日为同类型日'!$F$3-'相似日查找-相似日为同类型日'!$F$4)</f>
        <v>#VALUE!</v>
      </c>
      <c r="G10" s="10" t="e">
        <f>('3天节假日气象数据'!G32-'相似日查找-相似日为同类型日'!$G$4)/('相似日查找-相似日为同类型日'!$G$3-'相似日查找-相似日为同类型日'!$G$4)</f>
        <v>#VALUE!</v>
      </c>
      <c r="H10" s="10" t="e">
        <f>('3天节假日气象数据'!H32-'相似日查找-相似日为同类型日'!$H$4)/('相似日查找-相似日为同类型日'!$H$3-'相似日查找-相似日为同类型日'!$H$4)</f>
        <v>#VALUE!</v>
      </c>
      <c r="I10" s="10" t="e">
        <f>('3天节假日气象数据'!I32-'相似日查找-相似日为同类型日'!$I$4)/('相似日查找-相似日为同类型日'!$I$3-'相似日查找-相似日为同类型日'!$I$4)</f>
        <v>#VALUE!</v>
      </c>
      <c r="J10" s="10" t="e">
        <f>('3天节假日气象数据'!J32-'相似日查找-相似日为同类型日'!$J$4)/('相似日查找-相似日为同类型日'!$J$3-'相似日查找-相似日为同类型日'!$J$4)</f>
        <v>#VALUE!</v>
      </c>
      <c r="K10" s="10" t="e">
        <f>('3天节假日气象数据'!K32-'相似日查找-相似日为同类型日'!$K$4)/('相似日查找-相似日为同类型日'!$K$3-'相似日查找-相似日为同类型日'!$K$4)</f>
        <v>#VALUE!</v>
      </c>
      <c r="L10" s="10" t="e">
        <f>('3天节假日气象数据'!L32-'相似日查找-相似日为同类型日'!$L$4)/('相似日查找-相似日为同类型日'!$L$3-'相似日查找-相似日为同类型日'!$L$4)</f>
        <v>#VALUE!</v>
      </c>
      <c r="M10" s="10" t="e">
        <f>('3天节假日气象数据'!M32-'相似日查找-相似日为同类型日'!$M$4)/('相似日查找-相似日为同类型日'!$M$3-'相似日查找-相似日为同类型日'!$M$4)</f>
        <v>#VALUE!</v>
      </c>
      <c r="N10" s="10" t="e">
        <f>('3天节假日气象数据'!N32-'相似日查找-相似日为同类型日'!$N$4)/('相似日查找-相似日为同类型日'!$N$3-'相似日查找-相似日为同类型日'!$N$4)</f>
        <v>#VALUE!</v>
      </c>
      <c r="O10" s="10" t="e">
        <f>('3天节假日气象数据'!O32-'相似日查找-相似日为同类型日'!$O$4)/('相似日查找-相似日为同类型日'!$O$3-'相似日查找-相似日为同类型日'!$O$4)</f>
        <v>#VALUE!</v>
      </c>
      <c r="P10" s="10" t="e">
        <f>('3天节假日气象数据'!P32-'相似日查找-相似日为同类型日'!$P$4)/('相似日查找-相似日为同类型日'!$P$3-'相似日查找-相似日为同类型日'!$P$4)</f>
        <v>#VALUE!</v>
      </c>
      <c r="Q10" s="10" t="e">
        <f>('3天节假日气象数据'!Q32-'相似日查找-相似日为同类型日'!$Q$4)/('相似日查找-相似日为同类型日'!$Q$3-'相似日查找-相似日为同类型日'!$Q$4)</f>
        <v>#VALUE!</v>
      </c>
      <c r="R10" s="10" t="e">
        <f>('3天节假日气象数据'!R32-'相似日查找-相似日为同类型日'!$R$4)/('相似日查找-相似日为同类型日'!$R$3-'相似日查找-相似日为同类型日'!$R$4)</f>
        <v>#VALUE!</v>
      </c>
      <c r="S10" s="10" t="e">
        <f>('3天节假日气象数据'!S32-'相似日查找-相似日为同类型日'!$S$4)/('相似日查找-相似日为同类型日'!$S$3-'相似日查找-相似日为同类型日'!$S$4)</f>
        <v>#VALUE!</v>
      </c>
      <c r="T10" s="10" t="e">
        <f>('3天节假日气象数据'!T32-'相似日查找-相似日为同类型日'!$T$4)/('相似日查找-相似日为同类型日'!$T$3-'相似日查找-相似日为同类型日'!$T$4)</f>
        <v>#VALUE!</v>
      </c>
      <c r="U10" s="10" t="e">
        <f>('3天节假日气象数据'!U32-'相似日查找-相似日为同类型日'!$U$4)/('相似日查找-相似日为同类型日'!$U$3-'相似日查找-相似日为同类型日'!$U$4)</f>
        <v>#VALUE!</v>
      </c>
      <c r="V10" s="10" t="e">
        <f>('3天节假日气象数据'!V32-'相似日查找-相似日为同类型日'!$V$4)/('相似日查找-相似日为同类型日'!$V$3-'相似日查找-相似日为同类型日'!$V$4)</f>
        <v>#VALUE!</v>
      </c>
      <c r="W10" s="10" t="e">
        <f>('3天节假日气象数据'!W32-'相似日查找-相似日为同类型日'!$W$4)/('相似日查找-相似日为同类型日'!$W$3-'相似日查找-相似日为同类型日'!$W$4)</f>
        <v>#VALUE!</v>
      </c>
    </row>
    <row r="11" spans="1:37">
      <c r="A11" s="11" t="str">
        <f>'3天节假日气象数据'!B33</f>
        <v>[date,-8]</v>
      </c>
      <c r="B11">
        <f>'3天节假日气象数据'!C33</f>
        <v>2</v>
      </c>
      <c r="D11" s="10" t="e">
        <f>('3天节假日气象数据'!D33-'相似日查找-相似日为同类型日'!$D$4)/('相似日查找-相似日为同类型日'!$D$3-'相似日查找-相似日为同类型日'!$D$4)</f>
        <v>#VALUE!</v>
      </c>
      <c r="E11" s="10" t="e">
        <f>('3天节假日气象数据'!E33-'相似日查找-相似日为同类型日'!$E$4)/('相似日查找-相似日为同类型日'!$E$3-'相似日查找-相似日为同类型日'!$E$4)</f>
        <v>#VALUE!</v>
      </c>
      <c r="F11" s="10" t="e">
        <f>('3天节假日气象数据'!F33-'相似日查找-相似日为同类型日'!$F$4)/('相似日查找-相似日为同类型日'!$F$3-'相似日查找-相似日为同类型日'!$F$4)</f>
        <v>#VALUE!</v>
      </c>
      <c r="G11" s="10" t="e">
        <f>('3天节假日气象数据'!G33-'相似日查找-相似日为同类型日'!$G$4)/('相似日查找-相似日为同类型日'!$G$3-'相似日查找-相似日为同类型日'!$G$4)</f>
        <v>#VALUE!</v>
      </c>
      <c r="H11" s="10" t="e">
        <f>('3天节假日气象数据'!H33-'相似日查找-相似日为同类型日'!$H$4)/('相似日查找-相似日为同类型日'!$H$3-'相似日查找-相似日为同类型日'!$H$4)</f>
        <v>#VALUE!</v>
      </c>
      <c r="I11" s="10" t="e">
        <f>('3天节假日气象数据'!I33-'相似日查找-相似日为同类型日'!$I$4)/('相似日查找-相似日为同类型日'!$I$3-'相似日查找-相似日为同类型日'!$I$4)</f>
        <v>#VALUE!</v>
      </c>
      <c r="J11" s="10" t="e">
        <f>('3天节假日气象数据'!J33-'相似日查找-相似日为同类型日'!$J$4)/('相似日查找-相似日为同类型日'!$J$3-'相似日查找-相似日为同类型日'!$J$4)</f>
        <v>#VALUE!</v>
      </c>
      <c r="K11" s="10" t="e">
        <f>('3天节假日气象数据'!K33-'相似日查找-相似日为同类型日'!$K$4)/('相似日查找-相似日为同类型日'!$K$3-'相似日查找-相似日为同类型日'!$K$4)</f>
        <v>#VALUE!</v>
      </c>
      <c r="L11" s="10" t="e">
        <f>('3天节假日气象数据'!L33-'相似日查找-相似日为同类型日'!$L$4)/('相似日查找-相似日为同类型日'!$L$3-'相似日查找-相似日为同类型日'!$L$4)</f>
        <v>#VALUE!</v>
      </c>
      <c r="M11" s="10" t="e">
        <f>('3天节假日气象数据'!M33-'相似日查找-相似日为同类型日'!$M$4)/('相似日查找-相似日为同类型日'!$M$3-'相似日查找-相似日为同类型日'!$M$4)</f>
        <v>#VALUE!</v>
      </c>
      <c r="N11" s="10" t="e">
        <f>('3天节假日气象数据'!N33-'相似日查找-相似日为同类型日'!$N$4)/('相似日查找-相似日为同类型日'!$N$3-'相似日查找-相似日为同类型日'!$N$4)</f>
        <v>#VALUE!</v>
      </c>
      <c r="O11" s="10" t="e">
        <f>('3天节假日气象数据'!O33-'相似日查找-相似日为同类型日'!$O$4)/('相似日查找-相似日为同类型日'!$O$3-'相似日查找-相似日为同类型日'!$O$4)</f>
        <v>#VALUE!</v>
      </c>
      <c r="P11" s="10" t="e">
        <f>('3天节假日气象数据'!P33-'相似日查找-相似日为同类型日'!$P$4)/('相似日查找-相似日为同类型日'!$P$3-'相似日查找-相似日为同类型日'!$P$4)</f>
        <v>#VALUE!</v>
      </c>
      <c r="Q11" s="10" t="e">
        <f>('3天节假日气象数据'!Q33-'相似日查找-相似日为同类型日'!$Q$4)/('相似日查找-相似日为同类型日'!$Q$3-'相似日查找-相似日为同类型日'!$Q$4)</f>
        <v>#VALUE!</v>
      </c>
      <c r="R11" s="10" t="e">
        <f>('3天节假日气象数据'!R33-'相似日查找-相似日为同类型日'!$R$4)/('相似日查找-相似日为同类型日'!$R$3-'相似日查找-相似日为同类型日'!$R$4)</f>
        <v>#VALUE!</v>
      </c>
      <c r="S11" s="10" t="e">
        <f>('3天节假日气象数据'!S33-'相似日查找-相似日为同类型日'!$S$4)/('相似日查找-相似日为同类型日'!$S$3-'相似日查找-相似日为同类型日'!$S$4)</f>
        <v>#VALUE!</v>
      </c>
      <c r="T11" s="10" t="e">
        <f>('3天节假日气象数据'!T33-'相似日查找-相似日为同类型日'!$T$4)/('相似日查找-相似日为同类型日'!$T$3-'相似日查找-相似日为同类型日'!$T$4)</f>
        <v>#VALUE!</v>
      </c>
      <c r="U11" s="10" t="e">
        <f>('3天节假日气象数据'!U33-'相似日查找-相似日为同类型日'!$U$4)/('相似日查找-相似日为同类型日'!$U$3-'相似日查找-相似日为同类型日'!$U$4)</f>
        <v>#VALUE!</v>
      </c>
      <c r="V11" s="10" t="e">
        <f>('3天节假日气象数据'!V33-'相似日查找-相似日为同类型日'!$V$4)/('相似日查找-相似日为同类型日'!$V$3-'相似日查找-相似日为同类型日'!$V$4)</f>
        <v>#VALUE!</v>
      </c>
      <c r="W11" s="10" t="e">
        <f>('3天节假日气象数据'!W33-'相似日查找-相似日为同类型日'!$W$4)/('相似日查找-相似日为同类型日'!$W$3-'相似日查找-相似日为同类型日'!$W$4)</f>
        <v>#VALUE!</v>
      </c>
    </row>
    <row r="12" spans="1:37">
      <c r="A12" s="11" t="str">
        <f>'3天节假日气象数据'!B34</f>
        <v>[date,-7]</v>
      </c>
      <c r="B12">
        <f>'3天节假日气象数据'!C34</f>
        <v>2</v>
      </c>
      <c r="D12" s="10" t="e">
        <f>('3天节假日气象数据'!D34-'相似日查找-相似日为同类型日'!$D$4)/('相似日查找-相似日为同类型日'!$D$3-'相似日查找-相似日为同类型日'!$D$4)</f>
        <v>#VALUE!</v>
      </c>
      <c r="E12" s="10" t="e">
        <f>('3天节假日气象数据'!E34-'相似日查找-相似日为同类型日'!$E$4)/('相似日查找-相似日为同类型日'!$E$3-'相似日查找-相似日为同类型日'!$E$4)</f>
        <v>#VALUE!</v>
      </c>
      <c r="F12" s="10" t="e">
        <f>('3天节假日气象数据'!F34-'相似日查找-相似日为同类型日'!$F$4)/('相似日查找-相似日为同类型日'!$F$3-'相似日查找-相似日为同类型日'!$F$4)</f>
        <v>#VALUE!</v>
      </c>
      <c r="G12" s="10" t="e">
        <f>('3天节假日气象数据'!G34-'相似日查找-相似日为同类型日'!$G$4)/('相似日查找-相似日为同类型日'!$G$3-'相似日查找-相似日为同类型日'!$G$4)</f>
        <v>#VALUE!</v>
      </c>
      <c r="H12" s="10" t="e">
        <f>('3天节假日气象数据'!H34-'相似日查找-相似日为同类型日'!$H$4)/('相似日查找-相似日为同类型日'!$H$3-'相似日查找-相似日为同类型日'!$H$4)</f>
        <v>#VALUE!</v>
      </c>
      <c r="I12" s="10" t="e">
        <f>('3天节假日气象数据'!I34-'相似日查找-相似日为同类型日'!$I$4)/('相似日查找-相似日为同类型日'!$I$3-'相似日查找-相似日为同类型日'!$I$4)</f>
        <v>#VALUE!</v>
      </c>
      <c r="J12" s="10" t="e">
        <f>('3天节假日气象数据'!J34-'相似日查找-相似日为同类型日'!$J$4)/('相似日查找-相似日为同类型日'!$J$3-'相似日查找-相似日为同类型日'!$J$4)</f>
        <v>#VALUE!</v>
      </c>
      <c r="K12" s="10" t="e">
        <f>('3天节假日气象数据'!K34-'相似日查找-相似日为同类型日'!$K$4)/('相似日查找-相似日为同类型日'!$K$3-'相似日查找-相似日为同类型日'!$K$4)</f>
        <v>#VALUE!</v>
      </c>
      <c r="L12" s="10" t="e">
        <f>('3天节假日气象数据'!L34-'相似日查找-相似日为同类型日'!$L$4)/('相似日查找-相似日为同类型日'!$L$3-'相似日查找-相似日为同类型日'!$L$4)</f>
        <v>#VALUE!</v>
      </c>
      <c r="M12" s="10" t="e">
        <f>('3天节假日气象数据'!M34-'相似日查找-相似日为同类型日'!$M$4)/('相似日查找-相似日为同类型日'!$M$3-'相似日查找-相似日为同类型日'!$M$4)</f>
        <v>#VALUE!</v>
      </c>
      <c r="N12" s="10" t="e">
        <f>('3天节假日气象数据'!N34-'相似日查找-相似日为同类型日'!$N$4)/('相似日查找-相似日为同类型日'!$N$3-'相似日查找-相似日为同类型日'!$N$4)</f>
        <v>#VALUE!</v>
      </c>
      <c r="O12" s="10" t="e">
        <f>('3天节假日气象数据'!O34-'相似日查找-相似日为同类型日'!$O$4)/('相似日查找-相似日为同类型日'!$O$3-'相似日查找-相似日为同类型日'!$O$4)</f>
        <v>#VALUE!</v>
      </c>
      <c r="P12" s="10" t="e">
        <f>('3天节假日气象数据'!P34-'相似日查找-相似日为同类型日'!$P$4)/('相似日查找-相似日为同类型日'!$P$3-'相似日查找-相似日为同类型日'!$P$4)</f>
        <v>#VALUE!</v>
      </c>
      <c r="Q12" s="10" t="e">
        <f>('3天节假日气象数据'!Q34-'相似日查找-相似日为同类型日'!$Q$4)/('相似日查找-相似日为同类型日'!$Q$3-'相似日查找-相似日为同类型日'!$Q$4)</f>
        <v>#VALUE!</v>
      </c>
      <c r="R12" s="10" t="e">
        <f>('3天节假日气象数据'!R34-'相似日查找-相似日为同类型日'!$R$4)/('相似日查找-相似日为同类型日'!$R$3-'相似日查找-相似日为同类型日'!$R$4)</f>
        <v>#VALUE!</v>
      </c>
      <c r="S12" s="10" t="e">
        <f>('3天节假日气象数据'!S34-'相似日查找-相似日为同类型日'!$S$4)/('相似日查找-相似日为同类型日'!$S$3-'相似日查找-相似日为同类型日'!$S$4)</f>
        <v>#VALUE!</v>
      </c>
      <c r="T12" s="10" t="e">
        <f>('3天节假日气象数据'!T34-'相似日查找-相似日为同类型日'!$T$4)/('相似日查找-相似日为同类型日'!$T$3-'相似日查找-相似日为同类型日'!$T$4)</f>
        <v>#VALUE!</v>
      </c>
      <c r="U12" s="10" t="e">
        <f>('3天节假日气象数据'!U34-'相似日查找-相似日为同类型日'!$U$4)/('相似日查找-相似日为同类型日'!$U$3-'相似日查找-相似日为同类型日'!$U$4)</f>
        <v>#VALUE!</v>
      </c>
      <c r="V12" s="10" t="e">
        <f>('3天节假日气象数据'!V34-'相似日查找-相似日为同类型日'!$V$4)/('相似日查找-相似日为同类型日'!$V$3-'相似日查找-相似日为同类型日'!$V$4)</f>
        <v>#VALUE!</v>
      </c>
      <c r="W12" s="10" t="e">
        <f>('3天节假日气象数据'!W34-'相似日查找-相似日为同类型日'!$W$4)/('相似日查找-相似日为同类型日'!$W$3-'相似日查找-相似日为同类型日'!$W$4)</f>
        <v>#VALUE!</v>
      </c>
    </row>
    <row r="13" spans="1:37">
      <c r="A13" s="11" t="str">
        <f>'3天节假日气象数据'!B35</f>
        <v>[date,-6]</v>
      </c>
      <c r="B13">
        <f>'3天节假日气象数据'!C35</f>
        <v>2</v>
      </c>
      <c r="D13" s="10" t="e">
        <f>('3天节假日气象数据'!D35-'相似日查找-相似日为同类型日'!$D$4)/('相似日查找-相似日为同类型日'!$D$3-'相似日查找-相似日为同类型日'!$D$4)</f>
        <v>#VALUE!</v>
      </c>
      <c r="E13" s="10" t="e">
        <f>('3天节假日气象数据'!E35-'相似日查找-相似日为同类型日'!$E$4)/('相似日查找-相似日为同类型日'!$E$3-'相似日查找-相似日为同类型日'!$E$4)</f>
        <v>#VALUE!</v>
      </c>
      <c r="F13" s="10" t="e">
        <f>('3天节假日气象数据'!F35-'相似日查找-相似日为同类型日'!$F$4)/('相似日查找-相似日为同类型日'!$F$3-'相似日查找-相似日为同类型日'!$F$4)</f>
        <v>#VALUE!</v>
      </c>
      <c r="G13" s="10" t="e">
        <f>('3天节假日气象数据'!G35-'相似日查找-相似日为同类型日'!$G$4)/('相似日查找-相似日为同类型日'!$G$3-'相似日查找-相似日为同类型日'!$G$4)</f>
        <v>#VALUE!</v>
      </c>
      <c r="H13" s="10" t="e">
        <f>('3天节假日气象数据'!H35-'相似日查找-相似日为同类型日'!$H$4)/('相似日查找-相似日为同类型日'!$H$3-'相似日查找-相似日为同类型日'!$H$4)</f>
        <v>#VALUE!</v>
      </c>
      <c r="I13" s="10" t="e">
        <f>('3天节假日气象数据'!I35-'相似日查找-相似日为同类型日'!$I$4)/('相似日查找-相似日为同类型日'!$I$3-'相似日查找-相似日为同类型日'!$I$4)</f>
        <v>#VALUE!</v>
      </c>
      <c r="J13" s="10" t="e">
        <f>('3天节假日气象数据'!J35-'相似日查找-相似日为同类型日'!$J$4)/('相似日查找-相似日为同类型日'!$J$3-'相似日查找-相似日为同类型日'!$J$4)</f>
        <v>#VALUE!</v>
      </c>
      <c r="K13" s="10" t="e">
        <f>('3天节假日气象数据'!K35-'相似日查找-相似日为同类型日'!$K$4)/('相似日查找-相似日为同类型日'!$K$3-'相似日查找-相似日为同类型日'!$K$4)</f>
        <v>#VALUE!</v>
      </c>
      <c r="L13" s="10" t="e">
        <f>('3天节假日气象数据'!L35-'相似日查找-相似日为同类型日'!$L$4)/('相似日查找-相似日为同类型日'!$L$3-'相似日查找-相似日为同类型日'!$L$4)</f>
        <v>#VALUE!</v>
      </c>
      <c r="M13" s="10" t="e">
        <f>('3天节假日气象数据'!M35-'相似日查找-相似日为同类型日'!$M$4)/('相似日查找-相似日为同类型日'!$M$3-'相似日查找-相似日为同类型日'!$M$4)</f>
        <v>#VALUE!</v>
      </c>
      <c r="N13" s="10" t="e">
        <f>('3天节假日气象数据'!N35-'相似日查找-相似日为同类型日'!$N$4)/('相似日查找-相似日为同类型日'!$N$3-'相似日查找-相似日为同类型日'!$N$4)</f>
        <v>#VALUE!</v>
      </c>
      <c r="O13" s="10" t="e">
        <f>('3天节假日气象数据'!O35-'相似日查找-相似日为同类型日'!$O$4)/('相似日查找-相似日为同类型日'!$O$3-'相似日查找-相似日为同类型日'!$O$4)</f>
        <v>#VALUE!</v>
      </c>
      <c r="P13" s="10" t="e">
        <f>('3天节假日气象数据'!P35-'相似日查找-相似日为同类型日'!$P$4)/('相似日查找-相似日为同类型日'!$P$3-'相似日查找-相似日为同类型日'!$P$4)</f>
        <v>#VALUE!</v>
      </c>
      <c r="Q13" s="10" t="e">
        <f>('3天节假日气象数据'!Q35-'相似日查找-相似日为同类型日'!$Q$4)/('相似日查找-相似日为同类型日'!$Q$3-'相似日查找-相似日为同类型日'!$Q$4)</f>
        <v>#VALUE!</v>
      </c>
      <c r="R13" s="10" t="e">
        <f>('3天节假日气象数据'!R35-'相似日查找-相似日为同类型日'!$R$4)/('相似日查找-相似日为同类型日'!$R$3-'相似日查找-相似日为同类型日'!$R$4)</f>
        <v>#VALUE!</v>
      </c>
      <c r="S13" s="10" t="e">
        <f>('3天节假日气象数据'!S35-'相似日查找-相似日为同类型日'!$S$4)/('相似日查找-相似日为同类型日'!$S$3-'相似日查找-相似日为同类型日'!$S$4)</f>
        <v>#VALUE!</v>
      </c>
      <c r="T13" s="10" t="e">
        <f>('3天节假日气象数据'!T35-'相似日查找-相似日为同类型日'!$T$4)/('相似日查找-相似日为同类型日'!$T$3-'相似日查找-相似日为同类型日'!$T$4)</f>
        <v>#VALUE!</v>
      </c>
      <c r="U13" s="10" t="e">
        <f>('3天节假日气象数据'!U35-'相似日查找-相似日为同类型日'!$U$4)/('相似日查找-相似日为同类型日'!$U$3-'相似日查找-相似日为同类型日'!$U$4)</f>
        <v>#VALUE!</v>
      </c>
      <c r="V13" s="10" t="e">
        <f>('3天节假日气象数据'!V35-'相似日查找-相似日为同类型日'!$V$4)/('相似日查找-相似日为同类型日'!$V$3-'相似日查找-相似日为同类型日'!$V$4)</f>
        <v>#VALUE!</v>
      </c>
      <c r="W13" s="10" t="e">
        <f>('3天节假日气象数据'!W35-'相似日查找-相似日为同类型日'!$W$4)/('相似日查找-相似日为同类型日'!$W$3-'相似日查找-相似日为同类型日'!$W$4)</f>
        <v>#VALUE!</v>
      </c>
    </row>
    <row r="14" spans="1:37" ht="16.5" customHeight="1">
      <c r="A14" s="11" t="str">
        <f>'3天节假日气象数据'!B36</f>
        <v>[date,-5]</v>
      </c>
      <c r="B14">
        <f>'3天节假日气象数据'!C36</f>
        <v>2</v>
      </c>
      <c r="D14" s="10" t="e">
        <f>('3天节假日气象数据'!D36-'相似日查找-相似日为同类型日'!$D$4)/('相似日查找-相似日为同类型日'!$D$3-'相似日查找-相似日为同类型日'!$D$4)</f>
        <v>#VALUE!</v>
      </c>
      <c r="E14" s="10" t="e">
        <f>('3天节假日气象数据'!E36-'相似日查找-相似日为同类型日'!$E$4)/('相似日查找-相似日为同类型日'!$E$3-'相似日查找-相似日为同类型日'!$E$4)</f>
        <v>#VALUE!</v>
      </c>
      <c r="F14" s="10" t="e">
        <f>('3天节假日气象数据'!F36-'相似日查找-相似日为同类型日'!$F$4)/('相似日查找-相似日为同类型日'!$F$3-'相似日查找-相似日为同类型日'!$F$4)</f>
        <v>#VALUE!</v>
      </c>
      <c r="G14" s="10" t="e">
        <f>('3天节假日气象数据'!G36-'相似日查找-相似日为同类型日'!$G$4)/('相似日查找-相似日为同类型日'!$G$3-'相似日查找-相似日为同类型日'!$G$4)</f>
        <v>#VALUE!</v>
      </c>
      <c r="H14" s="10" t="e">
        <f>('3天节假日气象数据'!H36-'相似日查找-相似日为同类型日'!$H$4)/('相似日查找-相似日为同类型日'!$H$3-'相似日查找-相似日为同类型日'!$H$4)</f>
        <v>#VALUE!</v>
      </c>
      <c r="I14" s="10" t="e">
        <f>('3天节假日气象数据'!I36-'相似日查找-相似日为同类型日'!$I$4)/('相似日查找-相似日为同类型日'!$I$3-'相似日查找-相似日为同类型日'!$I$4)</f>
        <v>#VALUE!</v>
      </c>
      <c r="J14" s="10" t="e">
        <f>('3天节假日气象数据'!J36-'相似日查找-相似日为同类型日'!$J$4)/('相似日查找-相似日为同类型日'!$J$3-'相似日查找-相似日为同类型日'!$J$4)</f>
        <v>#VALUE!</v>
      </c>
      <c r="K14" s="10" t="e">
        <f>('3天节假日气象数据'!K36-'相似日查找-相似日为同类型日'!$K$4)/('相似日查找-相似日为同类型日'!$K$3-'相似日查找-相似日为同类型日'!$K$4)</f>
        <v>#VALUE!</v>
      </c>
      <c r="L14" s="10" t="e">
        <f>('3天节假日气象数据'!L36-'相似日查找-相似日为同类型日'!$L$4)/('相似日查找-相似日为同类型日'!$L$3-'相似日查找-相似日为同类型日'!$L$4)</f>
        <v>#VALUE!</v>
      </c>
      <c r="M14" s="10" t="e">
        <f>('3天节假日气象数据'!M36-'相似日查找-相似日为同类型日'!$M$4)/('相似日查找-相似日为同类型日'!$M$3-'相似日查找-相似日为同类型日'!$M$4)</f>
        <v>#VALUE!</v>
      </c>
      <c r="N14" s="10" t="e">
        <f>('3天节假日气象数据'!N36-'相似日查找-相似日为同类型日'!$N$4)/('相似日查找-相似日为同类型日'!$N$3-'相似日查找-相似日为同类型日'!$N$4)</f>
        <v>#VALUE!</v>
      </c>
      <c r="O14" s="10" t="e">
        <f>('3天节假日气象数据'!O36-'相似日查找-相似日为同类型日'!$O$4)/('相似日查找-相似日为同类型日'!$O$3-'相似日查找-相似日为同类型日'!$O$4)</f>
        <v>#VALUE!</v>
      </c>
      <c r="P14" s="10" t="e">
        <f>('3天节假日气象数据'!P36-'相似日查找-相似日为同类型日'!$P$4)/('相似日查找-相似日为同类型日'!$P$3-'相似日查找-相似日为同类型日'!$P$4)</f>
        <v>#VALUE!</v>
      </c>
      <c r="Q14" s="10" t="e">
        <f>('3天节假日气象数据'!Q36-'相似日查找-相似日为同类型日'!$Q$4)/('相似日查找-相似日为同类型日'!$Q$3-'相似日查找-相似日为同类型日'!$Q$4)</f>
        <v>#VALUE!</v>
      </c>
      <c r="R14" s="10" t="e">
        <f>('3天节假日气象数据'!R36-'相似日查找-相似日为同类型日'!$R$4)/('相似日查找-相似日为同类型日'!$R$3-'相似日查找-相似日为同类型日'!$R$4)</f>
        <v>#VALUE!</v>
      </c>
      <c r="S14" s="10" t="e">
        <f>('3天节假日气象数据'!S36-'相似日查找-相似日为同类型日'!$S$4)/('相似日查找-相似日为同类型日'!$S$3-'相似日查找-相似日为同类型日'!$S$4)</f>
        <v>#VALUE!</v>
      </c>
      <c r="T14" s="10" t="e">
        <f>('3天节假日气象数据'!T36-'相似日查找-相似日为同类型日'!$T$4)/('相似日查找-相似日为同类型日'!$T$3-'相似日查找-相似日为同类型日'!$T$4)</f>
        <v>#VALUE!</v>
      </c>
      <c r="U14" s="10" t="e">
        <f>('3天节假日气象数据'!U36-'相似日查找-相似日为同类型日'!$U$4)/('相似日查找-相似日为同类型日'!$U$3-'相似日查找-相似日为同类型日'!$U$4)</f>
        <v>#VALUE!</v>
      </c>
      <c r="V14" s="10" t="e">
        <f>('3天节假日气象数据'!V36-'相似日查找-相似日为同类型日'!$V$4)/('相似日查找-相似日为同类型日'!$V$3-'相似日查找-相似日为同类型日'!$V$4)</f>
        <v>#VALUE!</v>
      </c>
      <c r="W14" s="10" t="e">
        <f>('3天节假日气象数据'!W36-'相似日查找-相似日为同类型日'!$W$4)/('相似日查找-相似日为同类型日'!$W$3-'相似日查找-相似日为同类型日'!$W$4)</f>
        <v>#VALUE!</v>
      </c>
    </row>
    <row r="15" spans="1:37">
      <c r="A15" s="11" t="str">
        <f>'3天节假日气象数据'!B37</f>
        <v>[date,-4]</v>
      </c>
      <c r="B15">
        <f>'3天节假日气象数据'!C37</f>
        <v>2</v>
      </c>
      <c r="D15" s="10" t="e">
        <f>('3天节假日气象数据'!D37-'相似日查找-相似日为同类型日'!$D$4)/('相似日查找-相似日为同类型日'!$D$3-'相似日查找-相似日为同类型日'!$D$4)</f>
        <v>#VALUE!</v>
      </c>
      <c r="E15" s="10" t="e">
        <f>('3天节假日气象数据'!E37-'相似日查找-相似日为同类型日'!$E$4)/('相似日查找-相似日为同类型日'!$E$3-'相似日查找-相似日为同类型日'!$E$4)</f>
        <v>#VALUE!</v>
      </c>
      <c r="F15" s="10" t="e">
        <f>('3天节假日气象数据'!F37-'相似日查找-相似日为同类型日'!$F$4)/('相似日查找-相似日为同类型日'!$F$3-'相似日查找-相似日为同类型日'!$F$4)</f>
        <v>#VALUE!</v>
      </c>
      <c r="G15" s="10" t="e">
        <f>('3天节假日气象数据'!G37-'相似日查找-相似日为同类型日'!$G$4)/('相似日查找-相似日为同类型日'!$G$3-'相似日查找-相似日为同类型日'!$G$4)</f>
        <v>#VALUE!</v>
      </c>
      <c r="H15" s="10" t="e">
        <f>('3天节假日气象数据'!H37-'相似日查找-相似日为同类型日'!$H$4)/('相似日查找-相似日为同类型日'!$H$3-'相似日查找-相似日为同类型日'!$H$4)</f>
        <v>#VALUE!</v>
      </c>
      <c r="I15" s="10" t="e">
        <f>('3天节假日气象数据'!I37-'相似日查找-相似日为同类型日'!$I$4)/('相似日查找-相似日为同类型日'!$I$3-'相似日查找-相似日为同类型日'!$I$4)</f>
        <v>#VALUE!</v>
      </c>
      <c r="J15" s="10" t="e">
        <f>('3天节假日气象数据'!J37-'相似日查找-相似日为同类型日'!$J$4)/('相似日查找-相似日为同类型日'!$J$3-'相似日查找-相似日为同类型日'!$J$4)</f>
        <v>#VALUE!</v>
      </c>
      <c r="K15" s="10" t="e">
        <f>('3天节假日气象数据'!K37-'相似日查找-相似日为同类型日'!$K$4)/('相似日查找-相似日为同类型日'!$K$3-'相似日查找-相似日为同类型日'!$K$4)</f>
        <v>#VALUE!</v>
      </c>
      <c r="L15" s="10" t="e">
        <f>('3天节假日气象数据'!L37-'相似日查找-相似日为同类型日'!$L$4)/('相似日查找-相似日为同类型日'!$L$3-'相似日查找-相似日为同类型日'!$L$4)</f>
        <v>#VALUE!</v>
      </c>
      <c r="M15" s="10" t="e">
        <f>('3天节假日气象数据'!M37-'相似日查找-相似日为同类型日'!$M$4)/('相似日查找-相似日为同类型日'!$M$3-'相似日查找-相似日为同类型日'!$M$4)</f>
        <v>#VALUE!</v>
      </c>
      <c r="N15" s="10" t="e">
        <f>('3天节假日气象数据'!N37-'相似日查找-相似日为同类型日'!$N$4)/('相似日查找-相似日为同类型日'!$N$3-'相似日查找-相似日为同类型日'!$N$4)</f>
        <v>#VALUE!</v>
      </c>
      <c r="O15" s="10" t="e">
        <f>('3天节假日气象数据'!O37-'相似日查找-相似日为同类型日'!$O$4)/('相似日查找-相似日为同类型日'!$O$3-'相似日查找-相似日为同类型日'!$O$4)</f>
        <v>#VALUE!</v>
      </c>
      <c r="P15" s="10" t="e">
        <f>('3天节假日气象数据'!P37-'相似日查找-相似日为同类型日'!$P$4)/('相似日查找-相似日为同类型日'!$P$3-'相似日查找-相似日为同类型日'!$P$4)</f>
        <v>#VALUE!</v>
      </c>
      <c r="Q15" s="10" t="e">
        <f>('3天节假日气象数据'!Q37-'相似日查找-相似日为同类型日'!$Q$4)/('相似日查找-相似日为同类型日'!$Q$3-'相似日查找-相似日为同类型日'!$Q$4)</f>
        <v>#VALUE!</v>
      </c>
      <c r="R15" s="10" t="e">
        <f>('3天节假日气象数据'!R37-'相似日查找-相似日为同类型日'!$R$4)/('相似日查找-相似日为同类型日'!$R$3-'相似日查找-相似日为同类型日'!$R$4)</f>
        <v>#VALUE!</v>
      </c>
      <c r="S15" s="10" t="e">
        <f>('3天节假日气象数据'!S37-'相似日查找-相似日为同类型日'!$S$4)/('相似日查找-相似日为同类型日'!$S$3-'相似日查找-相似日为同类型日'!$S$4)</f>
        <v>#VALUE!</v>
      </c>
      <c r="T15" s="10" t="e">
        <f>('3天节假日气象数据'!T37-'相似日查找-相似日为同类型日'!$T$4)/('相似日查找-相似日为同类型日'!$T$3-'相似日查找-相似日为同类型日'!$T$4)</f>
        <v>#VALUE!</v>
      </c>
      <c r="U15" s="10" t="e">
        <f>('3天节假日气象数据'!U37-'相似日查找-相似日为同类型日'!$U$4)/('相似日查找-相似日为同类型日'!$U$3-'相似日查找-相似日为同类型日'!$U$4)</f>
        <v>#VALUE!</v>
      </c>
      <c r="V15" s="10" t="e">
        <f>('3天节假日气象数据'!V37-'相似日查找-相似日为同类型日'!$V$4)/('相似日查找-相似日为同类型日'!$V$3-'相似日查找-相似日为同类型日'!$V$4)</f>
        <v>#VALUE!</v>
      </c>
      <c r="W15" s="10" t="e">
        <f>('3天节假日气象数据'!W37-'相似日查找-相似日为同类型日'!$W$4)/('相似日查找-相似日为同类型日'!$W$3-'相似日查找-相似日为同类型日'!$W$4)</f>
        <v>#VALUE!</v>
      </c>
    </row>
    <row r="16" spans="1:37">
      <c r="A16" s="11" t="str">
        <f>'3天节假日气象数据'!B38</f>
        <v>[date,-3]</v>
      </c>
      <c r="B16">
        <f>'3天节假日气象数据'!C38</f>
        <v>2</v>
      </c>
      <c r="D16" s="10" t="e">
        <f>('3天节假日气象数据'!D38-'相似日查找-相似日为同类型日'!$D$4)/('相似日查找-相似日为同类型日'!$D$3-'相似日查找-相似日为同类型日'!$D$4)</f>
        <v>#VALUE!</v>
      </c>
      <c r="E16" s="10" t="e">
        <f>('3天节假日气象数据'!E38-'相似日查找-相似日为同类型日'!$E$4)/('相似日查找-相似日为同类型日'!$E$3-'相似日查找-相似日为同类型日'!$E$4)</f>
        <v>#VALUE!</v>
      </c>
      <c r="F16" s="10" t="e">
        <f>('3天节假日气象数据'!F38-'相似日查找-相似日为同类型日'!$F$4)/('相似日查找-相似日为同类型日'!$F$3-'相似日查找-相似日为同类型日'!$F$4)</f>
        <v>#VALUE!</v>
      </c>
      <c r="G16" s="10" t="e">
        <f>('3天节假日气象数据'!G38-'相似日查找-相似日为同类型日'!$G$4)/('相似日查找-相似日为同类型日'!$G$3-'相似日查找-相似日为同类型日'!$G$4)</f>
        <v>#VALUE!</v>
      </c>
      <c r="H16" s="10" t="e">
        <f>('3天节假日气象数据'!H38-'相似日查找-相似日为同类型日'!$H$4)/('相似日查找-相似日为同类型日'!$H$3-'相似日查找-相似日为同类型日'!$H$4)</f>
        <v>#VALUE!</v>
      </c>
      <c r="I16" s="10" t="e">
        <f>('3天节假日气象数据'!I38-'相似日查找-相似日为同类型日'!$I$4)/('相似日查找-相似日为同类型日'!$I$3-'相似日查找-相似日为同类型日'!$I$4)</f>
        <v>#VALUE!</v>
      </c>
      <c r="J16" s="10" t="e">
        <f>('3天节假日气象数据'!J38-'相似日查找-相似日为同类型日'!$J$4)/('相似日查找-相似日为同类型日'!$J$3-'相似日查找-相似日为同类型日'!$J$4)</f>
        <v>#VALUE!</v>
      </c>
      <c r="K16" s="10" t="e">
        <f>('3天节假日气象数据'!K38-'相似日查找-相似日为同类型日'!$K$4)/('相似日查找-相似日为同类型日'!$K$3-'相似日查找-相似日为同类型日'!$K$4)</f>
        <v>#VALUE!</v>
      </c>
      <c r="L16" s="10" t="e">
        <f>('3天节假日气象数据'!L38-'相似日查找-相似日为同类型日'!$L$4)/('相似日查找-相似日为同类型日'!$L$3-'相似日查找-相似日为同类型日'!$L$4)</f>
        <v>#VALUE!</v>
      </c>
      <c r="M16" s="10" t="e">
        <f>('3天节假日气象数据'!M38-'相似日查找-相似日为同类型日'!$M$4)/('相似日查找-相似日为同类型日'!$M$3-'相似日查找-相似日为同类型日'!$M$4)</f>
        <v>#VALUE!</v>
      </c>
      <c r="N16" s="10" t="e">
        <f>('3天节假日气象数据'!N38-'相似日查找-相似日为同类型日'!$N$4)/('相似日查找-相似日为同类型日'!$N$3-'相似日查找-相似日为同类型日'!$N$4)</f>
        <v>#VALUE!</v>
      </c>
      <c r="O16" s="10" t="e">
        <f>('3天节假日气象数据'!O38-'相似日查找-相似日为同类型日'!$O$4)/('相似日查找-相似日为同类型日'!$O$3-'相似日查找-相似日为同类型日'!$O$4)</f>
        <v>#VALUE!</v>
      </c>
      <c r="P16" s="10" t="e">
        <f>('3天节假日气象数据'!P38-'相似日查找-相似日为同类型日'!$P$4)/('相似日查找-相似日为同类型日'!$P$3-'相似日查找-相似日为同类型日'!$P$4)</f>
        <v>#VALUE!</v>
      </c>
      <c r="Q16" s="10" t="e">
        <f>('3天节假日气象数据'!Q38-'相似日查找-相似日为同类型日'!$Q$4)/('相似日查找-相似日为同类型日'!$Q$3-'相似日查找-相似日为同类型日'!$Q$4)</f>
        <v>#VALUE!</v>
      </c>
      <c r="R16" s="10" t="e">
        <f>('3天节假日气象数据'!R38-'相似日查找-相似日为同类型日'!$R$4)/('相似日查找-相似日为同类型日'!$R$3-'相似日查找-相似日为同类型日'!$R$4)</f>
        <v>#VALUE!</v>
      </c>
      <c r="S16" s="10" t="e">
        <f>('3天节假日气象数据'!S38-'相似日查找-相似日为同类型日'!$S$4)/('相似日查找-相似日为同类型日'!$S$3-'相似日查找-相似日为同类型日'!$S$4)</f>
        <v>#VALUE!</v>
      </c>
      <c r="T16" s="10" t="e">
        <f>('3天节假日气象数据'!T38-'相似日查找-相似日为同类型日'!$T$4)/('相似日查找-相似日为同类型日'!$T$3-'相似日查找-相似日为同类型日'!$T$4)</f>
        <v>#VALUE!</v>
      </c>
      <c r="U16" s="10" t="e">
        <f>('3天节假日气象数据'!U38-'相似日查找-相似日为同类型日'!$U$4)/('相似日查找-相似日为同类型日'!$U$3-'相似日查找-相似日为同类型日'!$U$4)</f>
        <v>#VALUE!</v>
      </c>
      <c r="V16" s="10" t="e">
        <f>('3天节假日气象数据'!V38-'相似日查找-相似日为同类型日'!$V$4)/('相似日查找-相似日为同类型日'!$V$3-'相似日查找-相似日为同类型日'!$V$4)</f>
        <v>#VALUE!</v>
      </c>
      <c r="W16" s="10" t="e">
        <f>('3天节假日气象数据'!W38-'相似日查找-相似日为同类型日'!$W$4)/('相似日查找-相似日为同类型日'!$W$3-'相似日查找-相似日为同类型日'!$W$4)</f>
        <v>#VALUE!</v>
      </c>
    </row>
    <row r="17" spans="1:37">
      <c r="A17" s="11" t="str">
        <f>'3天节假日气象数据'!B39</f>
        <v>[date,-2]</v>
      </c>
      <c r="B17">
        <f>'3天节假日气象数据'!C39</f>
        <v>2</v>
      </c>
      <c r="D17" s="10" t="e">
        <f>('3天节假日气象数据'!D39-'相似日查找-相似日为同类型日'!$D$4)/('相似日查找-相似日为同类型日'!$D$3-'相似日查找-相似日为同类型日'!$D$4)</f>
        <v>#VALUE!</v>
      </c>
      <c r="E17" s="10" t="e">
        <f>('3天节假日气象数据'!E39-'相似日查找-相似日为同类型日'!$E$4)/('相似日查找-相似日为同类型日'!$E$3-'相似日查找-相似日为同类型日'!$E$4)</f>
        <v>#VALUE!</v>
      </c>
      <c r="F17" s="10" t="e">
        <f>('3天节假日气象数据'!F39-'相似日查找-相似日为同类型日'!$F$4)/('相似日查找-相似日为同类型日'!$F$3-'相似日查找-相似日为同类型日'!$F$4)</f>
        <v>#VALUE!</v>
      </c>
      <c r="G17" s="10" t="e">
        <f>('3天节假日气象数据'!G39-'相似日查找-相似日为同类型日'!$G$4)/('相似日查找-相似日为同类型日'!$G$3-'相似日查找-相似日为同类型日'!$G$4)</f>
        <v>#VALUE!</v>
      </c>
      <c r="H17" s="10" t="e">
        <f>('3天节假日气象数据'!H39-'相似日查找-相似日为同类型日'!$H$4)/('相似日查找-相似日为同类型日'!$H$3-'相似日查找-相似日为同类型日'!$H$4)</f>
        <v>#VALUE!</v>
      </c>
      <c r="I17" s="10" t="e">
        <f>('3天节假日气象数据'!I39-'相似日查找-相似日为同类型日'!$I$4)/('相似日查找-相似日为同类型日'!$I$3-'相似日查找-相似日为同类型日'!$I$4)</f>
        <v>#VALUE!</v>
      </c>
      <c r="J17" s="10" t="e">
        <f>('3天节假日气象数据'!J39-'相似日查找-相似日为同类型日'!$J$4)/('相似日查找-相似日为同类型日'!$J$3-'相似日查找-相似日为同类型日'!$J$4)</f>
        <v>#VALUE!</v>
      </c>
      <c r="K17" s="10" t="e">
        <f>('3天节假日气象数据'!K39-'相似日查找-相似日为同类型日'!$K$4)/('相似日查找-相似日为同类型日'!$K$3-'相似日查找-相似日为同类型日'!$K$4)</f>
        <v>#VALUE!</v>
      </c>
      <c r="L17" s="10" t="e">
        <f>('3天节假日气象数据'!L39-'相似日查找-相似日为同类型日'!$L$4)/('相似日查找-相似日为同类型日'!$L$3-'相似日查找-相似日为同类型日'!$L$4)</f>
        <v>#VALUE!</v>
      </c>
      <c r="M17" s="10" t="e">
        <f>('3天节假日气象数据'!M39-'相似日查找-相似日为同类型日'!$M$4)/('相似日查找-相似日为同类型日'!$M$3-'相似日查找-相似日为同类型日'!$M$4)</f>
        <v>#VALUE!</v>
      </c>
      <c r="N17" s="10" t="e">
        <f>('3天节假日气象数据'!N39-'相似日查找-相似日为同类型日'!$N$4)/('相似日查找-相似日为同类型日'!$N$3-'相似日查找-相似日为同类型日'!$N$4)</f>
        <v>#VALUE!</v>
      </c>
      <c r="O17" s="10" t="e">
        <f>('3天节假日气象数据'!O39-'相似日查找-相似日为同类型日'!$O$4)/('相似日查找-相似日为同类型日'!$O$3-'相似日查找-相似日为同类型日'!$O$4)</f>
        <v>#VALUE!</v>
      </c>
      <c r="P17" s="10" t="e">
        <f>('3天节假日气象数据'!P39-'相似日查找-相似日为同类型日'!$P$4)/('相似日查找-相似日为同类型日'!$P$3-'相似日查找-相似日为同类型日'!$P$4)</f>
        <v>#VALUE!</v>
      </c>
      <c r="Q17" s="10" t="e">
        <f>('3天节假日气象数据'!Q39-'相似日查找-相似日为同类型日'!$Q$4)/('相似日查找-相似日为同类型日'!$Q$3-'相似日查找-相似日为同类型日'!$Q$4)</f>
        <v>#VALUE!</v>
      </c>
      <c r="R17" s="10" t="e">
        <f>('3天节假日气象数据'!R39-'相似日查找-相似日为同类型日'!$R$4)/('相似日查找-相似日为同类型日'!$R$3-'相似日查找-相似日为同类型日'!$R$4)</f>
        <v>#VALUE!</v>
      </c>
      <c r="S17" s="10" t="e">
        <f>('3天节假日气象数据'!S39-'相似日查找-相似日为同类型日'!$S$4)/('相似日查找-相似日为同类型日'!$S$3-'相似日查找-相似日为同类型日'!$S$4)</f>
        <v>#VALUE!</v>
      </c>
      <c r="T17" s="10" t="e">
        <f>('3天节假日气象数据'!T39-'相似日查找-相似日为同类型日'!$T$4)/('相似日查找-相似日为同类型日'!$T$3-'相似日查找-相似日为同类型日'!$T$4)</f>
        <v>#VALUE!</v>
      </c>
      <c r="U17" s="10" t="e">
        <f>('3天节假日气象数据'!U39-'相似日查找-相似日为同类型日'!$U$4)/('相似日查找-相似日为同类型日'!$U$3-'相似日查找-相似日为同类型日'!$U$4)</f>
        <v>#VALUE!</v>
      </c>
      <c r="V17" s="10" t="e">
        <f>('3天节假日气象数据'!V39-'相似日查找-相似日为同类型日'!$V$4)/('相似日查找-相似日为同类型日'!$V$3-'相似日查找-相似日为同类型日'!$V$4)</f>
        <v>#VALUE!</v>
      </c>
      <c r="W17" s="10" t="e">
        <f>('3天节假日气象数据'!W39-'相似日查找-相似日为同类型日'!$W$4)/('相似日查找-相似日为同类型日'!$W$3-'相似日查找-相似日为同类型日'!$W$4)</f>
        <v>#VALUE!</v>
      </c>
    </row>
    <row r="18" spans="1:37">
      <c r="A18" s="11" t="str">
        <f>'3天节假日气象数据'!B40</f>
        <v>[date,-1]</v>
      </c>
      <c r="B18">
        <f>'3天节假日气象数据'!C40</f>
        <v>2</v>
      </c>
      <c r="D18" s="10" t="e">
        <f>('3天节假日气象数据'!D40-'相似日查找-相似日为同类型日'!$D$4)/('相似日查找-相似日为同类型日'!$D$3-'相似日查找-相似日为同类型日'!$D$4)</f>
        <v>#VALUE!</v>
      </c>
      <c r="E18" s="10" t="e">
        <f>('3天节假日气象数据'!E40-'相似日查找-相似日为同类型日'!$E$4)/('相似日查找-相似日为同类型日'!$E$3-'相似日查找-相似日为同类型日'!$E$4)</f>
        <v>#VALUE!</v>
      </c>
      <c r="F18" s="10" t="e">
        <f>('3天节假日气象数据'!F40-'相似日查找-相似日为同类型日'!$F$4)/('相似日查找-相似日为同类型日'!$F$3-'相似日查找-相似日为同类型日'!$F$4)</f>
        <v>#VALUE!</v>
      </c>
      <c r="G18" s="10" t="e">
        <f>('3天节假日气象数据'!G40-'相似日查找-相似日为同类型日'!$G$4)/('相似日查找-相似日为同类型日'!$G$3-'相似日查找-相似日为同类型日'!$G$4)</f>
        <v>#VALUE!</v>
      </c>
      <c r="H18" s="10" t="e">
        <f>('3天节假日气象数据'!H40-'相似日查找-相似日为同类型日'!$H$4)/('相似日查找-相似日为同类型日'!$H$3-'相似日查找-相似日为同类型日'!$H$4)</f>
        <v>#VALUE!</v>
      </c>
      <c r="I18" s="10" t="e">
        <f>('3天节假日气象数据'!I40-'相似日查找-相似日为同类型日'!$I$4)/('相似日查找-相似日为同类型日'!$I$3-'相似日查找-相似日为同类型日'!$I$4)</f>
        <v>#VALUE!</v>
      </c>
      <c r="J18" s="10" t="e">
        <f>('3天节假日气象数据'!J40-'相似日查找-相似日为同类型日'!$J$4)/('相似日查找-相似日为同类型日'!$J$3-'相似日查找-相似日为同类型日'!$J$4)</f>
        <v>#VALUE!</v>
      </c>
      <c r="K18" s="10" t="e">
        <f>('3天节假日气象数据'!K40-'相似日查找-相似日为同类型日'!$K$4)/('相似日查找-相似日为同类型日'!$K$3-'相似日查找-相似日为同类型日'!$K$4)</f>
        <v>#VALUE!</v>
      </c>
      <c r="L18" s="10" t="e">
        <f>('3天节假日气象数据'!L40-'相似日查找-相似日为同类型日'!$L$4)/('相似日查找-相似日为同类型日'!$L$3-'相似日查找-相似日为同类型日'!$L$4)</f>
        <v>#VALUE!</v>
      </c>
      <c r="M18" s="10" t="e">
        <f>('3天节假日气象数据'!M40-'相似日查找-相似日为同类型日'!$M$4)/('相似日查找-相似日为同类型日'!$M$3-'相似日查找-相似日为同类型日'!$M$4)</f>
        <v>#VALUE!</v>
      </c>
      <c r="N18" s="10" t="e">
        <f>('3天节假日气象数据'!N40-'相似日查找-相似日为同类型日'!$N$4)/('相似日查找-相似日为同类型日'!$N$3-'相似日查找-相似日为同类型日'!$N$4)</f>
        <v>#VALUE!</v>
      </c>
      <c r="O18" s="10" t="e">
        <f>('3天节假日气象数据'!O40-'相似日查找-相似日为同类型日'!$O$4)/('相似日查找-相似日为同类型日'!$O$3-'相似日查找-相似日为同类型日'!$O$4)</f>
        <v>#VALUE!</v>
      </c>
      <c r="P18" s="10" t="e">
        <f>('3天节假日气象数据'!P40-'相似日查找-相似日为同类型日'!$P$4)/('相似日查找-相似日为同类型日'!$P$3-'相似日查找-相似日为同类型日'!$P$4)</f>
        <v>#VALUE!</v>
      </c>
      <c r="Q18" s="10" t="e">
        <f>('3天节假日气象数据'!Q40-'相似日查找-相似日为同类型日'!$Q$4)/('相似日查找-相似日为同类型日'!$Q$3-'相似日查找-相似日为同类型日'!$Q$4)</f>
        <v>#VALUE!</v>
      </c>
      <c r="R18" s="10" t="e">
        <f>('3天节假日气象数据'!R40-'相似日查找-相似日为同类型日'!$R$4)/('相似日查找-相似日为同类型日'!$R$3-'相似日查找-相似日为同类型日'!$R$4)</f>
        <v>#VALUE!</v>
      </c>
      <c r="S18" s="10" t="e">
        <f>('3天节假日气象数据'!S40-'相似日查找-相似日为同类型日'!$S$4)/('相似日查找-相似日为同类型日'!$S$3-'相似日查找-相似日为同类型日'!$S$4)</f>
        <v>#VALUE!</v>
      </c>
      <c r="T18" s="10" t="e">
        <f>('3天节假日气象数据'!T40-'相似日查找-相似日为同类型日'!$T$4)/('相似日查找-相似日为同类型日'!$T$3-'相似日查找-相似日为同类型日'!$T$4)</f>
        <v>#VALUE!</v>
      </c>
      <c r="U18" s="10" t="e">
        <f>('3天节假日气象数据'!U40-'相似日查找-相似日为同类型日'!$U$4)/('相似日查找-相似日为同类型日'!$U$3-'相似日查找-相似日为同类型日'!$U$4)</f>
        <v>#VALUE!</v>
      </c>
      <c r="V18" s="10" t="e">
        <f>('3天节假日气象数据'!V40-'相似日查找-相似日为同类型日'!$V$4)/('相似日查找-相似日为同类型日'!$V$3-'相似日查找-相似日为同类型日'!$V$4)</f>
        <v>#VALUE!</v>
      </c>
      <c r="W18" s="10" t="e">
        <f>('3天节假日气象数据'!W40-'相似日查找-相似日为同类型日'!$W$4)/('相似日查找-相似日为同类型日'!$W$3-'相似日查找-相似日为同类型日'!$W$4)</f>
        <v>#VALUE!</v>
      </c>
    </row>
    <row r="19" spans="1:37">
      <c r="A19" s="11" t="s">
        <v>1080</v>
      </c>
      <c r="B19">
        <f>'3天节假日气象数据'!C41</f>
        <v>2</v>
      </c>
      <c r="C19" s="39" t="e">
        <f ca="1">INDIRECT("A"&amp;ROW(A19)+(-1*INDIRECT(ADDRESS(2,23+MATCH(MIN(X19:AK19),X19:AK19,0)))))</f>
        <v>#VALUE!</v>
      </c>
      <c r="D19" s="10" t="e">
        <f>('3天节假日气象数据'!D41-'相似日查找-相似日为同类型日'!$D$4)/('相似日查找-相似日为同类型日'!$D$3-'相似日查找-相似日为同类型日'!$D$4)</f>
        <v>#VALUE!</v>
      </c>
      <c r="E19" s="10" t="e">
        <f>('3天节假日气象数据'!E41-'相似日查找-相似日为同类型日'!$E$4)/('相似日查找-相似日为同类型日'!$E$3-'相似日查找-相似日为同类型日'!$E$4)</f>
        <v>#VALUE!</v>
      </c>
      <c r="F19" s="10" t="e">
        <f>('3天节假日气象数据'!F41-'相似日查找-相似日为同类型日'!$F$4)/('相似日查找-相似日为同类型日'!$F$3-'相似日查找-相似日为同类型日'!$F$4)</f>
        <v>#VALUE!</v>
      </c>
      <c r="G19" s="10" t="e">
        <f>('3天节假日气象数据'!G41-'相似日查找-相似日为同类型日'!$G$4)/('相似日查找-相似日为同类型日'!$G$3-'相似日查找-相似日为同类型日'!$G$4)</f>
        <v>#VALUE!</v>
      </c>
      <c r="H19" s="10" t="e">
        <f>('3天节假日气象数据'!H41-'相似日查找-相似日为同类型日'!$H$4)/('相似日查找-相似日为同类型日'!$H$3-'相似日查找-相似日为同类型日'!$H$4)</f>
        <v>#VALUE!</v>
      </c>
      <c r="I19" s="10" t="e">
        <f>('3天节假日气象数据'!I41-'相似日查找-相似日为同类型日'!$I$4)/('相似日查找-相似日为同类型日'!$I$3-'相似日查找-相似日为同类型日'!$I$4)</f>
        <v>#VALUE!</v>
      </c>
      <c r="J19" s="10" t="e">
        <f>('3天节假日气象数据'!J41-'相似日查找-相似日为同类型日'!$J$4)/('相似日查找-相似日为同类型日'!$J$3-'相似日查找-相似日为同类型日'!$J$4)</f>
        <v>#VALUE!</v>
      </c>
      <c r="K19" s="10" t="e">
        <f>('3天节假日气象数据'!K41-'相似日查找-相似日为同类型日'!$K$4)/('相似日查找-相似日为同类型日'!$K$3-'相似日查找-相似日为同类型日'!$K$4)</f>
        <v>#VALUE!</v>
      </c>
      <c r="L19" s="10" t="e">
        <f>('3天节假日气象数据'!L41-'相似日查找-相似日为同类型日'!$L$4)/('相似日查找-相似日为同类型日'!$L$3-'相似日查找-相似日为同类型日'!$L$4)</f>
        <v>#VALUE!</v>
      </c>
      <c r="M19" s="10" t="e">
        <f>('3天节假日气象数据'!M41-'相似日查找-相似日为同类型日'!$M$4)/('相似日查找-相似日为同类型日'!$M$3-'相似日查找-相似日为同类型日'!$M$4)</f>
        <v>#VALUE!</v>
      </c>
      <c r="N19" s="10" t="e">
        <f>('3天节假日气象数据'!N41-'相似日查找-相似日为同类型日'!$N$4)/('相似日查找-相似日为同类型日'!$N$3-'相似日查找-相似日为同类型日'!$N$4)</f>
        <v>#VALUE!</v>
      </c>
      <c r="O19" s="10" t="e">
        <f>('3天节假日气象数据'!O41-'相似日查找-相似日为同类型日'!$O$4)/('相似日查找-相似日为同类型日'!$O$3-'相似日查找-相似日为同类型日'!$O$4)</f>
        <v>#VALUE!</v>
      </c>
      <c r="P19" s="10" t="e">
        <f>('3天节假日气象数据'!P41-'相似日查找-相似日为同类型日'!$P$4)/('相似日查找-相似日为同类型日'!$P$3-'相似日查找-相似日为同类型日'!$P$4)</f>
        <v>#VALUE!</v>
      </c>
      <c r="Q19" s="10" t="e">
        <f>('3天节假日气象数据'!Q41-'相似日查找-相似日为同类型日'!$Q$4)/('相似日查找-相似日为同类型日'!$Q$3-'相似日查找-相似日为同类型日'!$Q$4)</f>
        <v>#VALUE!</v>
      </c>
      <c r="R19" s="10" t="e">
        <f>('3天节假日气象数据'!R41-'相似日查找-相似日为同类型日'!$R$4)/('相似日查找-相似日为同类型日'!$R$3-'相似日查找-相似日为同类型日'!$R$4)</f>
        <v>#VALUE!</v>
      </c>
      <c r="S19" s="10" t="e">
        <f>('3天节假日气象数据'!S41-'相似日查找-相似日为同类型日'!$S$4)/('相似日查找-相似日为同类型日'!$S$3-'相似日查找-相似日为同类型日'!$S$4)</f>
        <v>#VALUE!</v>
      </c>
      <c r="T19" s="10" t="e">
        <f>('3天节假日气象数据'!T41-'相似日查找-相似日为同类型日'!$T$4)/('相似日查找-相似日为同类型日'!$T$3-'相似日查找-相似日为同类型日'!$T$4)</f>
        <v>#VALUE!</v>
      </c>
      <c r="U19" s="10" t="e">
        <f>('3天节假日气象数据'!U41-'相似日查找-相似日为同类型日'!$U$4)/('相似日查找-相似日为同类型日'!$U$3-'相似日查找-相似日为同类型日'!$U$4)</f>
        <v>#VALUE!</v>
      </c>
      <c r="V19" s="10" t="e">
        <f>('3天节假日气象数据'!V41-'相似日查找-相似日为同类型日'!$V$4)/('相似日查找-相似日为同类型日'!$V$3-'相似日查找-相似日为同类型日'!$V$4)</f>
        <v>#VALUE!</v>
      </c>
      <c r="W19" s="10" t="e">
        <f>('3天节假日气象数据'!W41-'相似日查找-相似日为同类型日'!$W$4)/('相似日查找-相似日为同类型日'!$W$3-'相似日查找-相似日为同类型日'!$W$4)</f>
        <v>#VALUE!</v>
      </c>
      <c r="X19" s="10" t="e">
        <f>$D$5*($D19-D18)^2+$E$5*($E19-E18)^2+$F$5*($F19-F18)^2+$G$5*($G19-G18)^2+$H$5*($H19-H18)^2+$I$5*($I19-I18)^2+$J$5*($J19-J18)^2+$K$5*($K19-K18)^2+$L$5*($L19-L18)^2+$M$5*($M19-M18)^2+$N$5*($N19-N18)^2+$O$5*($O19-O18)^2+$P$5*($P19-P18)^2+$Q$5*($Q19-Q18)^2+$R$5*($R19-R18)^2+$S$5*($S19-S18)^2+$T$5*($T19-T18)^2+$U$5*($U19-U18)^2+$V$5*($V19-V18)^2+$W$5*($W19-W18)^2</f>
        <v>#VALUE!</v>
      </c>
      <c r="Y19" s="10" t="e">
        <f>$D$5*($D19-D17)^2+$E$5*($E19-E17)^2+$F$5*($F19-F17)^2+$G$5*($G19-G17)^2+$H$5*($H19-H17)^2+$I$5*($I19-I17)^2+$J$5*($J19-J17)^2+$K$5*($K19-K17)^2+$L$5*($L19-L17)^2+$M$5*($M19-M17)^2+$N$5*($N19-N17)^2+$O$5*($O19-O17)^2+$P$5*($P19-P17)^2+$Q$5*($Q19-Q17)^2+$R$5*($R19-R17)^2+$S$5*($S19-S17)^2+$T$5*($T19-T17)^2+$U$5*($U19-U17)^2+$V$5*($V19-V17)^2+$W$5*($W19-W17)^2</f>
        <v>#VALUE!</v>
      </c>
      <c r="Z19" s="10" t="e">
        <f>$D$5*($D19-$D$16)^2+$E$5*($E19-$E$16)^2+$F$5*($F19-$F$16)^2+$G$5*($G19-$G$16)^2+$H$5*($H19-$H$16)^2+$I$5*($I19-$I$16)^2+$J$5*($J19-$J$16)^2+$K$5*($K19-$K$16)^2+$L$5*($L19-$L$16)^2+$M$5*($M19-$M$16)^2+$N$5*($N19-$N$16)^2+$O$5*($O19-$O$16)^2+$P$5*($P19-$P$16)^2+$Q$5*($Q19-$Q$16)^2+$R$5*($R19-$R$16)^2+$S$5*($S19-$S$16)^2+$T$5*($T19-$T$16)^2+$U$5*($U19-$U$16)^2+$V$5*($V19-$V$16)^2+$W$5*($W19-$W$16)^2</f>
        <v>#VALUE!</v>
      </c>
      <c r="AA19" s="10" t="e">
        <f>$D$5*($D19-$D$15)^2+$E$5*($E19-$E$15)^2+$F$5*($F19-$F$15)^2+$G$5*($G19-$G$15)^2+$H$5*($H19-$H$15)^2+$I$5*($I19-$I$15)^2+$J$5*($J19-$J$15)^2+$K$5*($K19-$K$15)^2+$L$5*($L19-$L$15)^2+$M$5*($M19-$M$15)^2+$N$5*($N19-$N$15)^2+$O$5*($O19-$O$15)^2+$P$5*($P19-$P$15)^2+$Q$5*($Q19-$Q$15)^2+$R$5*($R19-$R$15)^2+$S$5*($S19-$S$15)^2+$T$5*($T19-$T$15)^2+$U$5*($U19-$U$15)^2+$V$5*($V19-$V$15)^2+$W$5*($W19-$W$15)^2</f>
        <v>#VALUE!</v>
      </c>
      <c r="AB19" s="10" t="e">
        <f>$D$5*($D19-$D$14)^2+$E$5*($E19-$E$14)^2+$F$5*($F19-$F$14)^2+$G$5*($G19-$G$14)^2+$H$5*($H19-$H$14)^2+$I$5*($I19-$I$14)^2+$J$5*($J19-$J$14)^2+$K$5*($K19-$K$14)^2+$L$5*($L19-$L$14)^2+$M$5*($M19-$M$14)^2+$N$5*($N19-$N$14)^2+$O$5*($O19-$O$14)^2+$P$5*($P19-$P$14)^2+$Q$5*($Q19-$Q$14)^2+$R$5*($R19-$R$14)^2+$S$5*($S19-$S$14)^2+$T$5*($T19-$T$14)^2+$U$5*($U19-$U$14)^2+$V$5*($V19-$V$14)^2+$W$5*($W19-$W$14)^2</f>
        <v>#VALUE!</v>
      </c>
      <c r="AC19" s="10" t="e">
        <f>$D$5*($D19-$D$13)^2+$E$5*($E19-$E$13)^2+$F$5*($F19-$F$13)^2+$G$5*($G19-$G$13)^2+$H$5*($H19-$H$13)^2+$I$5*($I19-$I$13)^2+$J$5*($J19-$J$13)^2+$K$5*($K19-$K$13)^2+$L$5*($L19-$L$13)^2+$M$5*($M19-$M$13)^2+$N$5*($N19-$N$13)^2+$O$5*($O19-$O$13)^2+$P$5*($P19-$P$13)^2+$Q$5*($Q19-$Q$13)^2+$R$5*($R19-$R$13)^2+$S$5*($S19-$S$13)^2+$T$5*($T19-$T$13)^2+$U$5*($U19-$U$13)^2+$V$5*($V19-$V$13)^2+$W$5*($W19-$W$13)^2</f>
        <v>#VALUE!</v>
      </c>
      <c r="AD19" s="10" t="e">
        <f>$D$5*($D19-$D$12)^2+$E$5*($E19-$E$12)^2+$F$5*($F19-$F$12)^2+$G$5*($G19-$G$12)^2+$H$5*($H19-$H$12)^2+$I$5*($I19-$I$12)^2+$J$5*($J19-$J$12)^2+$K$5*($K19-$K$12)^2+$L$5*($L19-$L$12)^2+$M$5*($M19-$M$12)^2+$N$5*($N19-$N$12)^2+$O$5*($O19-$O$12)^2+$P$5*($P19-$P$12)^2+$Q$5*($Q19-$Q$12)^2+$R$5*($R19-$R$12)^2+$S$5*($S19-$S$12)^2+$T$5*($T19-$T$12)^2+$U$5*($U19-$U$12)^2+$V$5*($V19-$V$12)^2+$W$5*($W19-$W$12)^2</f>
        <v>#VALUE!</v>
      </c>
      <c r="AE19" s="10" t="e">
        <f>$D$5*($D19-$D$11)^2+$E$5*($E19-$E$11)^2+$F$5*($F19-$F$11)^2+$G$5*($G19-$G$11)^2+$H$5*($H19-$H$11)^2+$I$5*($I19-$I$11)^2+$J$5*($J19-$J$11)^2+$K$5*($K19-$K$11)^2+$L$5*($L19-$L$11)^2+$M$5*($M19-$M$11)^2+$N$5*($N19-$N$11)^2+$O$5*($O19-$O$11)^2+$P$5*($P19-$P$11)^2+$Q$5*($Q19-$Q$11)^2+$R$5*($R19-$R$11)^2+$S$5*($S19-$S$11)^2+$T$5*($T19-$T$11)^2+$U$5*($U19-$U$11)^2+$V$5*($V19-$V$11)^2+$W$5*($W19-$W$11)^2</f>
        <v>#VALUE!</v>
      </c>
      <c r="AF19" s="10" t="e">
        <f>$D$5*($D19-$D$10)^2+$E$5*($E19-$E$10)^2+$F$5*($F19-$F$10)^2+$G$5*($G19-$G$10)^2+$H$5*($H19-$H$10)^2+$I$5*($I19-$I$10)^2+$J$5*($J19-$J$10)^2+$K$5*($K19-$K$10)^2+$L$5*($L19-$L$10)^2+$M$5*($M19-$M$10)^2+$N$5*($N19-$N$10)^2+$O$5*($O19-$O$10)^2+$P$5*($P19-$P$10)^2+$Q$5*($Q19-$Q$10)^2+$R$5*($R19-$R$10)^2+$S$5*($S19-$S$10)^2+$T$5*($T19-$T$10)^2+$U$5*($U19-$U$10)^2+$V$5*($V19-$V$10)^2+$W$5*($W19-$W$10)^2</f>
        <v>#VALUE!</v>
      </c>
      <c r="AG19" s="10" t="e">
        <f>$D$5*($D19-$D$9)^2+$E$5*($E19-$E$9)^2+$F$5*($F19-$F$9)^2+$G$5*($G19-$G$9)^2+$H$5*($H19-$H$9)^2+$I$5*($I19-$I$9)^2+$J$5*($J19-$J$9)^2+$K$5*($K19-$K$9)^2+$L$5*($L19-$L$9)^2+$M$5*($M19-$M$9)^2+$N$5*($N19-$N$9)^2+$O$5*($O19-$O$9)^2+$P$5*($P19-$P$9)^2+$Q$5*($Q19-$Q$9)^2+$R$5*($R19-$R$9)^2+$S$5*($S19-$S$9)^2+$T$5*($T19-$T$9)^2+$U$5*($U19-$U$9)^2+$V$5*($V19-$V$9)^2+$W$5*($W19-$W$9)^2</f>
        <v>#VALUE!</v>
      </c>
      <c r="AH19" s="10" t="e">
        <f>$D$5*($D19-$D$8)^2+$E$5*($E19-$E$8)^2+$F$5*($F19-$F$8)^2+$G$5*($G19-$G$8)^2+$H$5*($H19-$H$8)^2+$I$5*($I19-$I$8)^2+$J$5*($J19-$J$8)^2+$K$5*($K19-$K$8)^2+$L$5*($L19-$L$8)^2+$M$5*($M19-$M$8)^2+$N$5*($N19-$N$8)^2+$O$5*($O19-$O$8)^2+$P$5*($P19-$P$8)^2+$Q$5*($Q19-$Q$8)^2+$R$5*($R19-$R$8)^2+$S$5*($S19-$S$8)^2+$T$5*($T19-$T$8)^2+$U$5*($U19-$U$8)^2+$V$5*($V19-$V$8)^2+$W$5*($W19-$W$8)^2</f>
        <v>#VALUE!</v>
      </c>
      <c r="AI19" s="10" t="e">
        <f>$D$5*($D19-$D$7)^2+$E$5*($E19-$E$7)^2+$F$5*($F19-$F$7)^2+$G$5*($G19-$G$7)^2+$H$5*($H19-$H$7)^2+$I$5*($I19-$I$7)^2+$J$5*($J19-$J$7)^2+$K$5*($K19-$K$7)^2+$L$5*($L19-$L$7)^2+$M$5*($M19-$M$7)^2+$N$5*($N19-$N$7)^2+$O$5*($O19-$O$7)^2+$P$5*($P19-$P$7)^2+$Q$5*($Q19-$Q$7)^2+$R$5*($R19-$R$7)^2+$S$5*($S19-$S$7)^2+$T$5*($T19-$T$7)^2+$U$5*($U19-$U$7)^2+$V$5*($V19-$V$7)^2+$W$5*($W19-$W$7)^2</f>
        <v>#VALUE!</v>
      </c>
      <c r="AJ19" s="10"/>
      <c r="AK19" s="10"/>
    </row>
    <row r="20" spans="1:37">
      <c r="A20" s="11" t="s">
        <v>950</v>
      </c>
      <c r="B20">
        <f>'3天节假日气象数据'!C42</f>
        <v>2</v>
      </c>
      <c r="C20" s="39" t="e">
        <f ca="1">INDIRECT("A"&amp;ROW(A20)+(-1*INDIRECT(ADDRESS(2,23+MATCH(MIN(Y20:AK20),Y20:AK20,0)))))</f>
        <v>#VALUE!</v>
      </c>
      <c r="D20" s="10" t="e">
        <f>('3天节假日气象数据'!D42-'相似日查找-相似日为同类型日'!$D$4)/('相似日查找-相似日为同类型日'!$D$3-'相似日查找-相似日为同类型日'!$D$4)</f>
        <v>#VALUE!</v>
      </c>
      <c r="E20" s="10" t="e">
        <f>('3天节假日气象数据'!E42-'相似日查找-相似日为同类型日'!$E$4)/('相似日查找-相似日为同类型日'!$E$3-'相似日查找-相似日为同类型日'!$E$4)</f>
        <v>#VALUE!</v>
      </c>
      <c r="F20" s="10" t="e">
        <f>('3天节假日气象数据'!F42-'相似日查找-相似日为同类型日'!$F$4)/('相似日查找-相似日为同类型日'!$F$3-'相似日查找-相似日为同类型日'!$F$4)</f>
        <v>#VALUE!</v>
      </c>
      <c r="G20" s="10" t="e">
        <f>('3天节假日气象数据'!G42-'相似日查找-相似日为同类型日'!$G$4)/('相似日查找-相似日为同类型日'!$G$3-'相似日查找-相似日为同类型日'!$G$4)</f>
        <v>#VALUE!</v>
      </c>
      <c r="H20" s="10" t="e">
        <f>('3天节假日气象数据'!H42-'相似日查找-相似日为同类型日'!$H$4)/('相似日查找-相似日为同类型日'!$H$3-'相似日查找-相似日为同类型日'!$H$4)</f>
        <v>#VALUE!</v>
      </c>
      <c r="I20" s="10" t="e">
        <f>('3天节假日气象数据'!I42-'相似日查找-相似日为同类型日'!$I$4)/('相似日查找-相似日为同类型日'!$I$3-'相似日查找-相似日为同类型日'!$I$4)</f>
        <v>#VALUE!</v>
      </c>
      <c r="J20" s="10" t="e">
        <f>('3天节假日气象数据'!J42-'相似日查找-相似日为同类型日'!$J$4)/('相似日查找-相似日为同类型日'!$J$3-'相似日查找-相似日为同类型日'!$J$4)</f>
        <v>#VALUE!</v>
      </c>
      <c r="K20" s="10" t="e">
        <f>('3天节假日气象数据'!K42-'相似日查找-相似日为同类型日'!$K$4)/('相似日查找-相似日为同类型日'!$K$3-'相似日查找-相似日为同类型日'!$K$4)</f>
        <v>#VALUE!</v>
      </c>
      <c r="L20" s="10" t="e">
        <f>('3天节假日气象数据'!L42-'相似日查找-相似日为同类型日'!$L$4)/('相似日查找-相似日为同类型日'!$L$3-'相似日查找-相似日为同类型日'!$L$4)</f>
        <v>#VALUE!</v>
      </c>
      <c r="M20" s="10" t="e">
        <f>('3天节假日气象数据'!M42-'相似日查找-相似日为同类型日'!$M$4)/('相似日查找-相似日为同类型日'!$M$3-'相似日查找-相似日为同类型日'!$M$4)</f>
        <v>#VALUE!</v>
      </c>
      <c r="N20" s="10" t="e">
        <f>('3天节假日气象数据'!N42-'相似日查找-相似日为同类型日'!$N$4)/('相似日查找-相似日为同类型日'!$N$3-'相似日查找-相似日为同类型日'!$N$4)</f>
        <v>#VALUE!</v>
      </c>
      <c r="O20" s="10" t="e">
        <f>('3天节假日气象数据'!O42-'相似日查找-相似日为同类型日'!$O$4)/('相似日查找-相似日为同类型日'!$O$3-'相似日查找-相似日为同类型日'!$O$4)</f>
        <v>#VALUE!</v>
      </c>
      <c r="P20" s="10" t="e">
        <f>('3天节假日气象数据'!P42-'相似日查找-相似日为同类型日'!$P$4)/('相似日查找-相似日为同类型日'!$P$3-'相似日查找-相似日为同类型日'!$P$4)</f>
        <v>#VALUE!</v>
      </c>
      <c r="Q20" s="10" t="e">
        <f>('3天节假日气象数据'!Q42-'相似日查找-相似日为同类型日'!$Q$4)/('相似日查找-相似日为同类型日'!$Q$3-'相似日查找-相似日为同类型日'!$Q$4)</f>
        <v>#VALUE!</v>
      </c>
      <c r="R20" s="10" t="e">
        <f>('3天节假日气象数据'!R42-'相似日查找-相似日为同类型日'!$R$4)/('相似日查找-相似日为同类型日'!$R$3-'相似日查找-相似日为同类型日'!$R$4)</f>
        <v>#VALUE!</v>
      </c>
      <c r="S20" s="10" t="e">
        <f>('3天节假日气象数据'!S42-'相似日查找-相似日为同类型日'!$S$4)/('相似日查找-相似日为同类型日'!$S$3-'相似日查找-相似日为同类型日'!$S$4)</f>
        <v>#VALUE!</v>
      </c>
      <c r="T20" s="10" t="e">
        <f>('3天节假日气象数据'!T42-'相似日查找-相似日为同类型日'!$T$4)/('相似日查找-相似日为同类型日'!$T$3-'相似日查找-相似日为同类型日'!$T$4)</f>
        <v>#VALUE!</v>
      </c>
      <c r="U20" s="10" t="e">
        <f>('3天节假日气象数据'!U42-'相似日查找-相似日为同类型日'!$U$4)/('相似日查找-相似日为同类型日'!$U$3-'相似日查找-相似日为同类型日'!$U$4)</f>
        <v>#VALUE!</v>
      </c>
      <c r="V20" s="10" t="e">
        <f>('3天节假日气象数据'!V42-'相似日查找-相似日为同类型日'!$V$4)/('相似日查找-相似日为同类型日'!$V$3-'相似日查找-相似日为同类型日'!$V$4)</f>
        <v>#VALUE!</v>
      </c>
      <c r="W20" s="10" t="e">
        <f>('3天节假日气象数据'!W42-'相似日查找-相似日为同类型日'!$W$4)/('相似日查找-相似日为同类型日'!$W$3-'相似日查找-相似日为同类型日'!$W$4)</f>
        <v>#VALUE!</v>
      </c>
      <c r="X20" s="10"/>
      <c r="Y20" s="10" t="e">
        <f>$D$5*($D20-D18)^2+$E$5*($E20-E18)^2+$F$5*($F20-F18)^2+$G$5*($G20-G18)^2+$H$5*($H20-H18)^2+$I$5*($I20-I18)^2+$J$5*($J20-J18)^2+$K$5*($K20-K18)^2+$L$5*($L20-L18)^2+$M$5*($M20-M18)^2+$N$5*($N20-N18)^2+$O$5*($O20-O18)^2+$P$5*($P20-P18)^2+$Q$5*($Q20-Q18)^2+$R$5*($R20-R18)^2+$S$5*($S20-S18)^2+$T$5*($T20-T18)^2+$U$5*($U20-U18)^2+$V$5*($V20-V18)^2+$W$5*($W20-W18)^2</f>
        <v>#VALUE!</v>
      </c>
      <c r="Z20" s="10" t="e">
        <f>$D$5*($D20-D17)^2+$E$5*($E20-E17)^2+$F$5*($F20-F17)^2+$G$5*($G20-G17)^2+$H$5*($H20-H17)^2+$I$5*($I20-I17)^2+$J$5*($J20-J17)^2+$K$5*($K20-K17)^2+$L$5*($L20-L17)^2+$M$5*($M20-M17)^2+$N$5*($N20-N17)^2+$O$5*($O20-O17)^2+$P$5*($P20-P17)^2+$Q$5*($Q20-Q17)^2+$R$5*($R20-R17)^2+$S$5*($S20-S17)^2+$T$5*($T20-T17)^2+$U$5*($U20-U17)^2+$V$5*($V20-V17)^2+$W$5*($W20-W17)^2</f>
        <v>#VALUE!</v>
      </c>
      <c r="AA20" s="10" t="e">
        <f>$D$5*($D20-$D$16)^2+$E$5*($E20-$E$16)^2+$F$5*($F20-$F$16)^2+$G$5*($G20-$G$16)^2+$H$5*($H20-$H$16)^2+$I$5*($I20-$I$16)^2+$J$5*($J20-$J$16)^2+$K$5*($K20-$K$16)^2+$L$5*($L20-$L$16)^2+$M$5*($M20-$M$16)^2+$N$5*($N20-$N$16)^2+$O$5*($O20-$O$16)^2+$P$5*($P20-$P$16)^2+$Q$5*($Q20-$Q$16)^2+$R$5*($R20-$R$16)^2+$S$5*($S20-$S$16)^2+$T$5*($T20-$T$16)^2+$U$5*($U20-$U$16)^2+$V$5*($V20-$V$16)^2+$W$5*($W20-$W$16)^2</f>
        <v>#VALUE!</v>
      </c>
      <c r="AB20" s="10" t="e">
        <f>$D$5*($D20-$D$15)^2+$E$5*($E20-$E$15)^2+$F$5*($F20-$F$15)^2+$G$5*($G20-$G$15)^2+$H$5*($H20-$H$15)^2+$I$5*($I20-$I$15)^2+$J$5*($J20-$J$15)^2+$K$5*($K20-$K$15)^2+$L$5*($L20-$L$15)^2+$M$5*($M20-$M$15)^2+$N$5*($N20-$N$15)^2+$O$5*($O20-$O$15)^2+$P$5*($P20-$P$15)^2+$Q$5*($Q20-$Q$15)^2+$R$5*($R20-$R$15)^2+$S$5*($S20-$S$15)^2+$T$5*($T20-$T$15)^2+$U$5*($U20-$U$15)^2+$V$5*($V20-$V$15)^2+$W$5*($W20-$W$15)^2</f>
        <v>#VALUE!</v>
      </c>
      <c r="AC20" s="10" t="e">
        <f>$D$5*($D20-$D$14)^2+$E$5*($E20-$E$14)^2+$F$5*($F20-$F$14)^2+$G$5*($G20-$G$14)^2+$H$5*($H20-$H$14)^2+$I$5*($I20-$I$14)^2+$J$5*($J20-$J$14)^2+$K$5*($K20-$K$14)^2+$L$5*($L20-$L$14)^2+$M$5*($M20-$M$14)^2+$N$5*($N20-$N$14)^2+$O$5*($O20-$O$14)^2+$P$5*($P20-$P$14)^2+$Q$5*($Q20-$Q$14)^2+$R$5*($R20-$R$14)^2+$S$5*($S20-$S$14)^2+$T$5*($T20-$T$14)^2+$U$5*($U20-$U$14)^2+$V$5*($V20-$V$14)^2+$W$5*($W20-$W$14)^2</f>
        <v>#VALUE!</v>
      </c>
      <c r="AD20" s="10" t="e">
        <f>$D$5*($D20-$D$13)^2+$E$5*($E20-$E$13)^2+$F$5*($F20-$F$13)^2+$G$5*($G20-$G$13)^2+$H$5*($H20-$H$13)^2+$I$5*($I20-$I$13)^2+$J$5*($J20-$J$13)^2+$K$5*($K20-$K$13)^2+$L$5*($L20-$L$13)^2+$M$5*($M20-$M$13)^2+$N$5*($N20-$N$13)^2+$O$5*($O20-$O$13)^2+$P$5*($P20-$P$13)^2+$Q$5*($Q20-$Q$13)^2+$R$5*($R20-$R$13)^2+$S$5*($S20-$S$13)^2+$T$5*($T20-$T$13)^2+$U$5*($U20-$U$13)^2+$V$5*($V20-$V$13)^2+$W$5*($W20-$W$13)^2</f>
        <v>#VALUE!</v>
      </c>
      <c r="AE20" s="10" t="e">
        <f>$D$5*($D20-$D$12)^2+$E$5*($E20-$E$12)^2+$F$5*($F20-$F$12)^2+$G$5*($G20-$G$12)^2+$H$5*($H20-$H$12)^2+$I$5*($I20-$I$12)^2+$J$5*($J20-$J$12)^2+$K$5*($K20-$K$12)^2+$L$5*($L20-$L$12)^2+$M$5*($M20-$M$12)^2+$N$5*($N20-$N$12)^2+$O$5*($O20-$O$12)^2+$P$5*($P20-$P$12)^2+$Q$5*($Q20-$Q$12)^2+$R$5*($R20-$R$12)^2+$S$5*($S20-$S$12)^2+$T$5*($T20-$T$12)^2+$U$5*($U20-$U$12)^2+$V$5*($V20-$V$12)^2+$W$5*($W20-$W$12)^2</f>
        <v>#VALUE!</v>
      </c>
      <c r="AF20" s="10" t="e">
        <f>$D$5*($D20-$D$11)^2+$E$5*($E20-$E$11)^2+$F$5*($F20-$F$11)^2+$G$5*($G20-$G$11)^2+$H$5*($H20-$H$11)^2+$I$5*($I20-$I$11)^2+$J$5*($J20-$J$11)^2+$K$5*($K20-$K$11)^2+$L$5*($L20-$L$11)^2+$M$5*($M20-$M$11)^2+$N$5*($N20-$N$11)^2+$O$5*($O20-$O$11)^2+$P$5*($P20-$P$11)^2+$Q$5*($Q20-$Q$11)^2+$R$5*($R20-$R$11)^2+$S$5*($S20-$S$11)^2+$T$5*($T20-$T$11)^2+$U$5*($U20-$U$11)^2+$V$5*($V20-$V$11)^2+$W$5*($W20-$W$11)^2</f>
        <v>#VALUE!</v>
      </c>
      <c r="AG20" s="10" t="e">
        <f>$D$5*($D20-$D$10)^2+$E$5*($E20-$E$10)^2+$F$5*($F20-$F$10)^2+$G$5*($G20-$G$10)^2+$H$5*($H20-$H$10)^2+$I$5*($I20-$I$10)^2+$J$5*($J20-$J$10)^2+$K$5*($K20-$K$10)^2+$L$5*($L20-$L$10)^2+$M$5*($M20-$M$10)^2+$N$5*($N20-$N$10)^2+$O$5*($O20-$O$10)^2+$P$5*($P20-$P$10)^2+$Q$5*($Q20-$Q$10)^2+$R$5*($R20-$R$10)^2+$S$5*($S20-$S$10)^2+$T$5*($T20-$T$10)^2+$U$5*($U20-$U$10)^2+$V$5*($V20-$V$10)^2+$W$5*($W20-$W$10)^2</f>
        <v>#VALUE!</v>
      </c>
      <c r="AH20" s="10" t="e">
        <f>$D$5*($D20-$D$9)^2+$E$5*($E20-$E$9)^2+$F$5*($F20-$F$9)^2+$G$5*($G20-$G$9)^2+$H$5*($H20-$H$9)^2+$I$5*($I20-$I$9)^2+$J$5*($J20-$J$9)^2+$K$5*($K20-$K$9)^2+$L$5*($L20-$L$9)^2+$M$5*($M20-$M$9)^2+$N$5*($N20-$N$9)^2+$O$5*($O20-$O$9)^2+$P$5*($P20-$P$9)^2+$Q$5*($Q20-$Q$9)^2+$R$5*($R20-$R$9)^2+$S$5*($S20-$S$9)^2+$T$5*($T20-$T$9)^2+$U$5*($U20-$U$9)^2+$V$5*($V20-$V$9)^2+$W$5*($W20-$W$9)^2</f>
        <v>#VALUE!</v>
      </c>
      <c r="AI20" s="10" t="e">
        <f>$D$5*($D20-$D$8)^2+$E$5*($E20-$E$8)^2+$F$5*($F20-$F$8)^2+$G$5*($G20-$G$8)^2+$H$5*($H20-$H$8)^2+$I$5*($I20-$I$8)^2+$J$5*($J20-$J$8)^2+$K$5*($K20-$K$8)^2+$L$5*($L20-$L$8)^2+$M$5*($M20-$M$8)^2+$N$5*($N20-$N$8)^2+$O$5*($O20-$O$8)^2+$P$5*($P20-$P$8)^2+$Q$5*($Q20-$Q$8)^2+$R$5*($R20-$R$8)^2+$S$5*($S20-$S$8)^2+$T$5*($T20-$T$8)^2+$U$5*($U20-$U$8)^2+$V$5*($V20-$V$8)^2+$W$5*($W20-$W$8)^2</f>
        <v>#VALUE!</v>
      </c>
      <c r="AJ20" s="10" t="e">
        <f>$D$5*($D20-$D$7)^2+$E$5*($E20-$E$7)^2+$F$5*($F20-$F$7)^2+$G$5*($G20-$G$7)^2+$H$5*($H20-$H$7)^2+$I$5*($I20-$I$7)^2+$J$5*($J20-$J$7)^2+$K$5*($K20-$K$7)^2+$L$5*($L20-$L$7)^2+$M$5*($M20-$M$7)^2+$N$5*($N20-$N$7)^2+$O$5*($O20-$O$7)^2+$P$5*($P20-$P$7)^2+$Q$5*($Q20-$Q$7)^2+$R$5*($R20-$R$7)^2+$S$5*($S20-$S$7)^2+$T$5*($T20-$T$7)^2+$U$5*($U20-$U$7)^2+$V$5*($V20-$V$7)^2+$W$5*($W20-$W$7)^2</f>
        <v>#VALUE!</v>
      </c>
      <c r="AK20" s="10"/>
    </row>
    <row r="21" spans="1:37">
      <c r="A21" s="11" t="s">
        <v>858</v>
      </c>
      <c r="B21">
        <f>'3天节假日气象数据'!C43</f>
        <v>2</v>
      </c>
      <c r="C21" s="39" t="e">
        <f ca="1">INDIRECT("A"&amp;ROW(A21)+(-1*INDIRECT(ADDRESS(2,23+MATCH(MIN(Z21:AK21),Z21:AK21,0)))))</f>
        <v>#VALUE!</v>
      </c>
      <c r="D21" s="10" t="e">
        <f>('3天节假日气象数据'!D43-'相似日查找-相似日为同类型日'!$D$4)/('相似日查找-相似日为同类型日'!$D$3-'相似日查找-相似日为同类型日'!$D$4)</f>
        <v>#VALUE!</v>
      </c>
      <c r="E21" s="10" t="e">
        <f>('3天节假日气象数据'!E43-'相似日查找-相似日为同类型日'!$E$4)/('相似日查找-相似日为同类型日'!$E$3-'相似日查找-相似日为同类型日'!$E$4)</f>
        <v>#VALUE!</v>
      </c>
      <c r="F21" s="10" t="e">
        <f>('3天节假日气象数据'!F43-'相似日查找-相似日为同类型日'!$F$4)/('相似日查找-相似日为同类型日'!$F$3-'相似日查找-相似日为同类型日'!$F$4)</f>
        <v>#VALUE!</v>
      </c>
      <c r="G21" s="10" t="e">
        <f>('3天节假日气象数据'!G43-'相似日查找-相似日为同类型日'!$G$4)/('相似日查找-相似日为同类型日'!$G$3-'相似日查找-相似日为同类型日'!$G$4)</f>
        <v>#VALUE!</v>
      </c>
      <c r="H21" s="10" t="e">
        <f>('3天节假日气象数据'!H43-'相似日查找-相似日为同类型日'!$H$4)/('相似日查找-相似日为同类型日'!$H$3-'相似日查找-相似日为同类型日'!$H$4)</f>
        <v>#VALUE!</v>
      </c>
      <c r="I21" s="10" t="e">
        <f>('3天节假日气象数据'!I43-'相似日查找-相似日为同类型日'!$I$4)/('相似日查找-相似日为同类型日'!$I$3-'相似日查找-相似日为同类型日'!$I$4)</f>
        <v>#VALUE!</v>
      </c>
      <c r="J21" s="10" t="e">
        <f>('3天节假日气象数据'!J43-'相似日查找-相似日为同类型日'!$J$4)/('相似日查找-相似日为同类型日'!$J$3-'相似日查找-相似日为同类型日'!$J$4)</f>
        <v>#VALUE!</v>
      </c>
      <c r="K21" s="10" t="e">
        <f>('3天节假日气象数据'!K43-'相似日查找-相似日为同类型日'!$K$4)/('相似日查找-相似日为同类型日'!$K$3-'相似日查找-相似日为同类型日'!$K$4)</f>
        <v>#VALUE!</v>
      </c>
      <c r="L21" s="10" t="e">
        <f>('3天节假日气象数据'!L43-'相似日查找-相似日为同类型日'!$L$4)/('相似日查找-相似日为同类型日'!$L$3-'相似日查找-相似日为同类型日'!$L$4)</f>
        <v>#VALUE!</v>
      </c>
      <c r="M21" s="10" t="e">
        <f>('3天节假日气象数据'!M43-'相似日查找-相似日为同类型日'!$M$4)/('相似日查找-相似日为同类型日'!$M$3-'相似日查找-相似日为同类型日'!$M$4)</f>
        <v>#VALUE!</v>
      </c>
      <c r="N21" s="10" t="e">
        <f>('3天节假日气象数据'!N43-'相似日查找-相似日为同类型日'!$N$4)/('相似日查找-相似日为同类型日'!$N$3-'相似日查找-相似日为同类型日'!$N$4)</f>
        <v>#VALUE!</v>
      </c>
      <c r="O21" s="10" t="e">
        <f>('3天节假日气象数据'!O43-'相似日查找-相似日为同类型日'!$O$4)/('相似日查找-相似日为同类型日'!$O$3-'相似日查找-相似日为同类型日'!$O$4)</f>
        <v>#VALUE!</v>
      </c>
      <c r="P21" s="10" t="e">
        <f>('3天节假日气象数据'!P43-'相似日查找-相似日为同类型日'!$P$4)/('相似日查找-相似日为同类型日'!$P$3-'相似日查找-相似日为同类型日'!$P$4)</f>
        <v>#VALUE!</v>
      </c>
      <c r="Q21" s="10" t="e">
        <f>('3天节假日气象数据'!Q43-'相似日查找-相似日为同类型日'!$Q$4)/('相似日查找-相似日为同类型日'!$Q$3-'相似日查找-相似日为同类型日'!$Q$4)</f>
        <v>#VALUE!</v>
      </c>
      <c r="R21" s="10" t="e">
        <f>('3天节假日气象数据'!R43-'相似日查找-相似日为同类型日'!$R$4)/('相似日查找-相似日为同类型日'!$R$3-'相似日查找-相似日为同类型日'!$R$4)</f>
        <v>#VALUE!</v>
      </c>
      <c r="S21" s="10" t="e">
        <f>('3天节假日气象数据'!S43-'相似日查找-相似日为同类型日'!$S$4)/('相似日查找-相似日为同类型日'!$S$3-'相似日查找-相似日为同类型日'!$S$4)</f>
        <v>#VALUE!</v>
      </c>
      <c r="T21" s="10" t="e">
        <f>('3天节假日气象数据'!T43-'相似日查找-相似日为同类型日'!$T$4)/('相似日查找-相似日为同类型日'!$T$3-'相似日查找-相似日为同类型日'!$T$4)</f>
        <v>#VALUE!</v>
      </c>
      <c r="U21" s="10" t="e">
        <f>('3天节假日气象数据'!U43-'相似日查找-相似日为同类型日'!$U$4)/('相似日查找-相似日为同类型日'!$U$3-'相似日查找-相似日为同类型日'!$U$4)</f>
        <v>#VALUE!</v>
      </c>
      <c r="V21" s="10" t="e">
        <f>('3天节假日气象数据'!V43-'相似日查找-相似日为同类型日'!$V$4)/('相似日查找-相似日为同类型日'!$V$3-'相似日查找-相似日为同类型日'!$V$4)</f>
        <v>#VALUE!</v>
      </c>
      <c r="W21" s="10" t="e">
        <f>('3天节假日气象数据'!W43-'相似日查找-相似日为同类型日'!$W$4)/('相似日查找-相似日为同类型日'!$W$3-'相似日查找-相似日为同类型日'!$W$4)</f>
        <v>#VALUE!</v>
      </c>
      <c r="X21" s="10"/>
      <c r="Y21" s="10"/>
      <c r="Z21" s="10" t="e">
        <f>$D$5*($D21-D18)^2+$E$5*($E21-E18)^2+$F$5*($F21-F18)^2+$G$5*($G21-G18)^2+$H$5*($H21-H18)^2+$I$5*($I21-I18)^2+$J$5*($J21-J18)^2+$K$5*($K21-K18)^2+$L$5*($L21-L18)^2+$M$5*($M21-M18)^2+$N$5*($N21-N18)^2+$O$5*($O21-O18)^2+$P$5*($P21-P18)^2+$Q$5*($Q21-Q18)^2+$R$5*($R21-R18)^2+$S$5*($S21-S18)^2+$T$5*($T21-T18)^2+$U$5*($U21-U18)^2+$V$5*($V21-V18)^2+$W$5*($W21-W18)^2</f>
        <v>#VALUE!</v>
      </c>
      <c r="AA21" s="10" t="e">
        <f>$D$5*($D21-$D$17)^2+$E$5*($E21-$E$17)^2+$F$5*($F21-$F$17)^2+$G$5*($G21-$G$17)^2+$H$5*($H21-$H$17)^2+$I$5*($I21-$I$17)^2+$J$5*($J21-$J$17)^2+$K$5*($K21-$K$17)^2+$L$5*($L21-$L$17)^2+$M$5*($M21-$M$17)^2+$N$5*($N21-$N$17)^2+$O$5*($O21-$O$17)^2+$P$5*($P21-$P$17)^2+$Q$5*($Q21-$Q$17)^2+$R$5*($R21-$R$17)^2+$S$5*($S21-$S$17)^2+$T$5*($T21-$T$17)^2+$U$5*($U21-$U$17)^2+$V$5*($V21-$V$17)^2+$W$5*($W21-$W$17)^2</f>
        <v>#VALUE!</v>
      </c>
      <c r="AB21" s="10" t="e">
        <f>$D$5*($D21-$D$16)^2+$E$5*($E21-$E$16)^2+$F$5*($F21-$F$16)^2+$G$5*($G21-$G$16)^2+$H$5*($H21-$H$16)^2+$I$5*($I21-$I$16)^2+$J$5*($J21-$J$16)^2+$K$5*($K21-$K$16)^2+$L$5*($L21-$L$16)^2+$M$5*($M21-$M$16)^2+$N$5*($N21-$N$16)^2+$O$5*($O21-$O$16)^2+$P$5*($P21-$P$16)^2+$Q$5*($Q21-$Q$16)^2+$R$5*($R21-$R$16)^2+$S$5*($S21-$S$16)^2+$T$5*($T21-$T$16)^2+$U$5*($U21-$U$16)^2+$V$5*($V21-$V$16)^2+$W$5*($W21-$W$16)^2</f>
        <v>#VALUE!</v>
      </c>
      <c r="AC21" s="10" t="e">
        <f>$D$5*($D21-$D$15)^2+$E$5*($E21-$E$15)^2+$F$5*($F21-$F$15)^2+$G$5*($G21-$G$15)^2+$H$5*($H21-$H$15)^2+$I$5*($I21-$I$15)^2+$J$5*($J21-$J$15)^2+$K$5*($K21-$K$15)^2+$L$5*($L21-$L$15)^2+$M$5*($M21-$M$15)^2+$N$5*($N21-$N$15)^2+$O$5*($O21-$O$15)^2+$P$5*($P21-$P$15)^2+$Q$5*($Q21-$Q$15)^2+$R$5*($R21-$R$15)^2+$S$5*($S21-$S$15)^2+$T$5*($T21-$T$15)^2+$U$5*($U21-$U$15)^2+$V$5*($V21-$V$15)^2+$W$5*($W21-$W$15)^2</f>
        <v>#VALUE!</v>
      </c>
      <c r="AD21" s="10" t="e">
        <f>$D$5*($D21-$D$14)^2+$E$5*($E21-$E$14)^2+$F$5*($F21-$F$14)^2+$G$5*($G21-$G$14)^2+$H$5*($H21-$H$14)^2+$I$5*($I21-$I$14)^2+$J$5*($J21-$J$14)^2+$K$5*($K21-$K$14)^2+$L$5*($L21-$L$14)^2+$M$5*($M21-$M$14)^2+$N$5*($N21-$N$14)^2+$O$5*($O21-$O$14)^2+$P$5*($P21-$P$14)^2+$Q$5*($Q21-$Q$14)^2+$R$5*($R21-$R$14)^2+$S$5*($S21-$S$14)^2+$T$5*($T21-$T$14)^2+$U$5*($U21-$U$14)^2+$V$5*($V21-$V$14)^2+$W$5*($W21-$W$14)^2</f>
        <v>#VALUE!</v>
      </c>
      <c r="AE21" s="10" t="e">
        <f>$D$5*($D21-$D$13)^2+$E$5*($E21-$E$13)^2+$F$5*($F21-$F$13)^2+$G$5*($G21-$G$13)^2+$H$5*($H21-$H$13)^2+$I$5*($I21-$I$13)^2+$J$5*($J21-$J$13)^2+$K$5*($K21-$K$13)^2+$L$5*($L21-$L$13)^2+$M$5*($M21-$M$13)^2+$N$5*($N21-$N$13)^2+$O$5*($O21-$O$13)^2+$P$5*($P21-$P$13)^2+$Q$5*($Q21-$Q$13)^2+$R$5*($R21-$R$13)^2+$S$5*($S21-$S$13)^2+$T$5*($T21-$T$13)^2+$U$5*($U21-$U$13)^2+$V$5*($V21-$V$13)^2+$W$5*($W21-$W$13)^2</f>
        <v>#VALUE!</v>
      </c>
      <c r="AF21" s="10" t="e">
        <f>$D$5*($D21-$D$12)^2+$E$5*($E21-$E$12)^2+$F$5*($F21-$F$12)^2+$G$5*($G21-$G$12)^2+$H$5*($H21-$H$12)^2+$I$5*($I21-$I$12)^2+$J$5*($J21-$J$12)^2+$K$5*($K21-$K$12)^2+$L$5*($L21-$L$12)^2+$M$5*($M21-$M$12)^2+$N$5*($N21-$N$12)^2+$O$5*($O21-$O$12)^2+$P$5*($P21-$P$12)^2+$Q$5*($Q21-$Q$12)^2+$R$5*($R21-$R$12)^2+$S$5*($S21-$S$12)^2+$T$5*($T21-$T$12)^2+$U$5*($U21-$U$12)^2+$V$5*($V21-$V$12)^2+$W$5*($W21-$W$12)^2</f>
        <v>#VALUE!</v>
      </c>
      <c r="AG21" s="10" t="e">
        <f>$D$5*($D21-$D$11)^2+$E$5*($E21-$E$11)^2+$F$5*($F21-$F$11)^2+$G$5*($G21-$G$11)^2+$H$5*($H21-$H$11)^2+$I$5*($I21-$I$11)^2+$J$5*($J21-$J$11)^2+$K$5*($K21-$K$11)^2+$L$5*($L21-$L$11)^2+$M$5*($M21-$M$11)^2+$N$5*($N21-$N$11)^2+$O$5*($O21-$O$11)^2+$P$5*($P21-$P$11)^2+$Q$5*($Q21-$Q$11)^2+$R$5*($R21-$R$11)^2+$S$5*($S21-$S$11)^2+$T$5*($T21-$T$11)^2+$U$5*($U21-$U$11)^2+$V$5*($V21-$V$11)^2+$W$5*($W21-$W$11)^2</f>
        <v>#VALUE!</v>
      </c>
      <c r="AH21" s="10" t="e">
        <f>$D$5*($D21-$D$10)^2+$E$5*($E21-$E$10)^2+$F$5*($F21-$F$10)^2+$G$5*($G21-$G$10)^2+$H$5*($H21-$H$10)^2+$I$5*($I21-$I$10)^2+$J$5*($J21-$J$10)^2+$K$5*($K21-$K$10)^2+$L$5*($L21-$L$10)^2+$M$5*($M21-$M$10)^2+$N$5*($N21-$N$10)^2+$O$5*($O21-$O$10)^2+$P$5*($P21-$P$10)^2+$Q$5*($Q21-$Q$10)^2+$R$5*($R21-$R$10)^2+$S$5*($S21-$S$10)^2+$T$5*($T21-$T$10)^2+$U$5*($U21-$U$10)^2+$V$5*($V21-$V$10)^2+$W$5*($W21-$W$10)^2</f>
        <v>#VALUE!</v>
      </c>
      <c r="AI21" s="10" t="e">
        <f>$D$5*($D21-$D$9)^2+$E$5*($E21-$E$9)^2+$F$5*($F21-$F$9)^2+$G$5*($G21-$G$9)^2+$H$5*($H21-$H$9)^2+$I$5*($I21-$I$9)^2+$J$5*($J21-$J$9)^2+$K$5*($K21-$K$9)^2+$L$5*($L21-$L$9)^2+$M$5*($M21-$M$9)^2+$N$5*($N21-$N$9)^2+$O$5*($O21-$O$9)^2+$P$5*($P21-$P$9)^2+$Q$5*($Q21-$Q$9)^2+$R$5*($R21-$R$9)^2+$S$5*($S21-$S$9)^2+$T$5*($T21-$T$9)^2+$U$5*($U21-$U$9)^2+$V$5*($V21-$V$9)^2+$W$5*($W21-$W$9)^2</f>
        <v>#VALUE!</v>
      </c>
      <c r="AJ21" s="10" t="e">
        <f>$D$5*($D21-$D$8)^2+$E$5*($E21-$E$8)^2+$F$5*($F21-$F$8)^2+$G$5*($G21-$G$8)^2+$H$5*($H21-$H$8)^2+$I$5*($I21-$I$8)^2+$J$5*($J21-$J$8)^2+$K$5*($K21-$K$8)^2+$L$5*($L21-$L$8)^2+$M$5*($M21-$M$8)^2+$N$5*($N21-$N$8)^2+$O$5*($O21-$O$8)^2+$P$5*($P21-$P$8)^2+$Q$5*($Q21-$Q$8)^2+$R$5*($R21-$R$8)^2+$S$5*($S21-$S$8)^2+$T$5*($T21-$T$8)^2+$U$5*($U21-$U$8)^2+$V$5*($V21-$V$8)^2+$W$5*($W21-$W$8)^2</f>
        <v>#VALUE!</v>
      </c>
      <c r="AK21" s="10" t="e">
        <f>$D$5*($D21-$D$7)^2+$E$5*($E21-$E$7)^2+$F$5*($F21-$F$7)^2+$G$5*($G21-$G$7)^2+$H$5*($H21-$H$7)^2+$I$5*($I21-$I$7)^2+$J$5*($J21-$J$7)^2+$K$5*($K21-$K$7)^2+$L$5*($L21-$L$7)^2+$M$5*($M21-$M$7)^2+$N$5*($N21-$N$7)^2+$O$5*($O21-$O$7)^2+$P$5*($P21-$P$7)^2+$Q$5*($Q21-$Q$7)^2+$R$5*($R21-$R$7)^2+$S$5*($S21-$S$7)^2+$T$5*($T21-$T$7)^2+$U$5*($U21-$U$7)^2+$V$5*($V21-$V$7)^2+$W$5*($W21-$W$7)^2</f>
        <v>#VALUE!</v>
      </c>
    </row>
  </sheetData>
  <phoneticPr fontId="6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workbookViewId="0">
      <selection activeCell="C29" sqref="C29"/>
    </sheetView>
  </sheetViews>
  <sheetFormatPr defaultRowHeight="13.5"/>
  <cols>
    <col min="1" max="1" width="20" customWidth="1"/>
    <col min="2" max="2" width="15.75" customWidth="1"/>
    <col min="3" max="3" width="14.75" customWidth="1"/>
    <col min="4" max="4" width="14.25" customWidth="1"/>
    <col min="6" max="6" width="11.625" customWidth="1"/>
    <col min="7" max="7" width="17.375" customWidth="1"/>
    <col min="8" max="8" width="15.5" customWidth="1"/>
    <col min="9" max="9" width="16" customWidth="1"/>
  </cols>
  <sheetData>
    <row r="1" spans="1:5" ht="14.25">
      <c r="A1" s="20" t="s">
        <v>0</v>
      </c>
      <c r="B1" s="11" t="str">
        <f>'最值预测-相似日为工作日'!A4</f>
        <v>[w_date,0]</v>
      </c>
      <c r="C1" s="11" t="str">
        <f>'最值预测-相似日为工作日'!A5</f>
        <v>[w_date,1]</v>
      </c>
      <c r="D1" s="11" t="str">
        <f>'最值预测-相似日为工作日'!A6</f>
        <v>[w_date,2]</v>
      </c>
      <c r="E1" s="34"/>
    </row>
    <row r="2" spans="1:5" ht="14.25">
      <c r="A2" s="1" t="s">
        <v>622</v>
      </c>
      <c r="B2" s="18" t="e">
        <f>IF('最值预测-相似日为工作日'!I4,'最值预测-相似日为工作日'!#REF!,'最值预测-相似日为工作日'!G4)</f>
        <v>#VALUE!</v>
      </c>
      <c r="C2" s="18" t="e">
        <f>IF('最值预测-相似日为工作日'!I4,'最值预测-相似日为工作日'!#REF!,'最值预测-相似日为工作日'!G5)</f>
        <v>#VALUE!</v>
      </c>
      <c r="D2" s="18" t="e">
        <f>IF('最值预测-相似日为工作日'!I4,'最值预测-相似日为工作日'!#REF!,'最值预测-相似日为工作日'!G6)</f>
        <v>#VALUE!</v>
      </c>
    </row>
    <row r="3" spans="1:5" ht="14.25">
      <c r="A3" s="1" t="s">
        <v>623</v>
      </c>
      <c r="B3" s="18" t="e">
        <f>IF('最值预测-相似日为工作日'!I4,'最值预测-相似日为工作日'!#REF!,'最值预测-相似日为工作日'!K4)</f>
        <v>#VALUE!</v>
      </c>
      <c r="C3" s="18" t="e">
        <f>IF('最值预测-相似日为工作日'!I4,'最值预测-相似日为工作日'!#REF!,'最值预测-相似日为工作日'!K5)</f>
        <v>#VALUE!</v>
      </c>
      <c r="D3" s="18" t="e">
        <f>IF('最值预测-相似日为工作日'!I4,'最值预测-相似日为工作日'!#REF!,'最值预测-相似日为工作日'!K6)</f>
        <v>#VALUE!</v>
      </c>
    </row>
    <row r="4" spans="1:5" ht="14.25">
      <c r="A4" s="1" t="s">
        <v>624</v>
      </c>
      <c r="B4" s="18" t="e">
        <f>IF('最值预测-相似日为工作日'!I4,'最值预测-相似日为工作日'!#REF!,'最值预测-相似日为工作日'!M4)</f>
        <v>#VALUE!</v>
      </c>
      <c r="C4" s="18" t="e">
        <f>IF('最值预测-相似日为工作日'!I4,'最值预测-相似日为工作日'!#REF!,'最值预测-相似日为工作日'!M5)</f>
        <v>#VALUE!</v>
      </c>
      <c r="D4" s="18" t="e">
        <f>IF('最值预测-相似日为工作日'!I4,'最值预测-相似日为工作日'!#REF!,'最值预测-相似日为工作日'!M6)</f>
        <v>#VALUE!</v>
      </c>
    </row>
    <row r="5" spans="1:5">
      <c r="A5" s="21"/>
    </row>
    <row r="6" spans="1:5">
      <c r="A6" s="2" t="s">
        <v>659</v>
      </c>
      <c r="B6" s="11" t="str">
        <f>B1</f>
        <v>[w_date,0]</v>
      </c>
      <c r="C6" s="11" t="str">
        <f>C1</f>
        <v>[w_date,1]</v>
      </c>
      <c r="D6" s="11" t="str">
        <f t="shared" ref="D6" si="0">D1</f>
        <v>[w_date,2]</v>
      </c>
    </row>
    <row r="7" spans="1:5" ht="14.25">
      <c r="A7" s="20" t="s">
        <v>625</v>
      </c>
      <c r="B7" s="11" t="e">
        <f ca="1">'相似日查找-相似日为同类型日'!C19</f>
        <v>#VALUE!</v>
      </c>
      <c r="C7" s="11" t="e">
        <f>'相似日查找-相似日为同类型日'!D19</f>
        <v>#VALUE!</v>
      </c>
      <c r="D7" s="11" t="e">
        <f>'相似日查找-相似日为同类型日'!E19</f>
        <v>#VALUE!</v>
      </c>
    </row>
    <row r="8" spans="1:5" ht="16.5" customHeight="1">
      <c r="A8" s="23" t="s">
        <v>626</v>
      </c>
      <c r="B8" s="10">
        <f>MAX(G20:G115)</f>
        <v>0</v>
      </c>
      <c r="C8" s="10">
        <f>MAX(H20:H115)</f>
        <v>0</v>
      </c>
      <c r="D8" s="10">
        <f>MAX(I20:I115)</f>
        <v>0</v>
      </c>
    </row>
    <row r="9" spans="1:5" ht="17.25" customHeight="1">
      <c r="A9" s="23" t="s">
        <v>627</v>
      </c>
      <c r="B9" s="10" t="e">
        <f>AVERAGE(G20:G115)</f>
        <v>#DIV/0!</v>
      </c>
      <c r="C9" s="10" t="e">
        <f>AVERAGE(H20:H115)</f>
        <v>#DIV/0!</v>
      </c>
      <c r="D9" s="10" t="e">
        <f>AVERAGE(I20:I115)</f>
        <v>#DIV/0!</v>
      </c>
    </row>
    <row r="10" spans="1:5" ht="14.25" customHeight="1">
      <c r="A10" s="23" t="s">
        <v>628</v>
      </c>
      <c r="B10" s="10">
        <f>MIN(G20:G115)</f>
        <v>0</v>
      </c>
      <c r="C10" s="10">
        <f>MIN(H20:H115)</f>
        <v>0</v>
      </c>
      <c r="D10" s="10">
        <f>MIN(I20:I115)</f>
        <v>0</v>
      </c>
    </row>
    <row r="11" spans="1:5" ht="14.25">
      <c r="A11" s="23"/>
    </row>
    <row r="12" spans="1:5" ht="17.25" customHeight="1">
      <c r="A12" s="23" t="s">
        <v>629</v>
      </c>
      <c r="B12" s="10" t="e">
        <f>B2-B8</f>
        <v>#VALUE!</v>
      </c>
      <c r="C12" s="10" t="e">
        <f>C2-C8</f>
        <v>#VALUE!</v>
      </c>
      <c r="D12" s="10" t="e">
        <f t="shared" ref="D12" si="1">D2-D8</f>
        <v>#VALUE!</v>
      </c>
    </row>
    <row r="13" spans="1:5" ht="15.75" customHeight="1">
      <c r="A13" s="23" t="s">
        <v>630</v>
      </c>
      <c r="B13" s="10" t="e">
        <f>B4-B10</f>
        <v>#VALUE!</v>
      </c>
      <c r="C13" s="10" t="e">
        <f>C4-C10</f>
        <v>#VALUE!</v>
      </c>
      <c r="D13" s="10" t="e">
        <f t="shared" ref="D13" si="2">D4-D10</f>
        <v>#VALUE!</v>
      </c>
    </row>
    <row r="14" spans="1:5" ht="15.75" customHeight="1">
      <c r="A14" s="23"/>
    </row>
    <row r="15" spans="1:5" ht="15.75" customHeight="1">
      <c r="A15" s="29" t="s">
        <v>646</v>
      </c>
      <c r="B15" s="10" t="e">
        <f>SUM(B118:B213)/96</f>
        <v>#VALUE!</v>
      </c>
      <c r="C15" s="10" t="e">
        <f t="shared" ref="C15:D15" si="3">SUM(C118:C213)/96</f>
        <v>#VALUE!</v>
      </c>
      <c r="D15" s="10" t="e">
        <f t="shared" si="3"/>
        <v>#VALUE!</v>
      </c>
    </row>
    <row r="16" spans="1:5" ht="15.75" customHeight="1">
      <c r="A16" s="29" t="s">
        <v>647</v>
      </c>
      <c r="B16" s="10" t="e">
        <f>B3/B15</f>
        <v>#VALUE!</v>
      </c>
      <c r="C16" s="10" t="e">
        <f t="shared" ref="C16:D16" si="4">C3/C15</f>
        <v>#VALUE!</v>
      </c>
      <c r="D16" s="10" t="e">
        <f t="shared" si="4"/>
        <v>#VALUE!</v>
      </c>
    </row>
    <row r="17" spans="1:9" ht="27" customHeight="1"/>
    <row r="18" spans="1:9" ht="14.25">
      <c r="A18" s="23" t="s">
        <v>644</v>
      </c>
      <c r="B18" s="24"/>
      <c r="C18" s="24"/>
      <c r="D18" s="24"/>
      <c r="F18" t="s">
        <v>1079</v>
      </c>
    </row>
    <row r="19" spans="1:9">
      <c r="A19" t="s">
        <v>631</v>
      </c>
    </row>
    <row r="20" spans="1:9">
      <c r="A20" s="25">
        <v>0</v>
      </c>
      <c r="B20" s="18" t="s">
        <v>982</v>
      </c>
      <c r="C20" s="18" t="s">
        <v>660</v>
      </c>
      <c r="D20" s="18" t="s">
        <v>983</v>
      </c>
      <c r="F20" s="25">
        <v>0</v>
      </c>
      <c r="G20" s="18" t="s">
        <v>1188</v>
      </c>
      <c r="H20" s="18" t="s">
        <v>660</v>
      </c>
      <c r="I20" s="18" t="s">
        <v>983</v>
      </c>
    </row>
    <row r="21" spans="1:9">
      <c r="A21" s="25">
        <v>1.0416666666666666E-2</v>
      </c>
      <c r="B21" s="18" t="s">
        <v>661</v>
      </c>
      <c r="C21" s="18" t="s">
        <v>662</v>
      </c>
      <c r="D21" s="18" t="s">
        <v>984</v>
      </c>
      <c r="F21" s="25">
        <v>1.0416666666666666E-2</v>
      </c>
      <c r="G21" s="18" t="s">
        <v>661</v>
      </c>
      <c r="H21" s="18" t="s">
        <v>662</v>
      </c>
      <c r="I21" s="18" t="s">
        <v>984</v>
      </c>
    </row>
    <row r="22" spans="1:9">
      <c r="A22" s="25">
        <v>2.0833333333333332E-2</v>
      </c>
      <c r="B22" s="18" t="s">
        <v>663</v>
      </c>
      <c r="C22" s="18" t="s">
        <v>664</v>
      </c>
      <c r="D22" s="18" t="s">
        <v>985</v>
      </c>
      <c r="F22" s="25">
        <v>2.0833333333333332E-2</v>
      </c>
      <c r="G22" s="18" t="s">
        <v>663</v>
      </c>
      <c r="H22" s="18" t="s">
        <v>664</v>
      </c>
      <c r="I22" s="18" t="s">
        <v>985</v>
      </c>
    </row>
    <row r="23" spans="1:9">
      <c r="A23" s="25">
        <v>3.125E-2</v>
      </c>
      <c r="B23" s="18" t="s">
        <v>665</v>
      </c>
      <c r="C23" s="18" t="s">
        <v>666</v>
      </c>
      <c r="D23" s="18" t="s">
        <v>986</v>
      </c>
      <c r="F23" s="25">
        <v>3.125E-2</v>
      </c>
      <c r="G23" s="18" t="s">
        <v>665</v>
      </c>
      <c r="H23" s="18" t="s">
        <v>666</v>
      </c>
      <c r="I23" s="18" t="s">
        <v>986</v>
      </c>
    </row>
    <row r="24" spans="1:9">
      <c r="A24" s="25">
        <v>4.1666666666666664E-2</v>
      </c>
      <c r="B24" s="18" t="s">
        <v>667</v>
      </c>
      <c r="C24" s="18" t="s">
        <v>668</v>
      </c>
      <c r="D24" s="18" t="s">
        <v>987</v>
      </c>
      <c r="F24" s="25">
        <v>4.1666666666666664E-2</v>
      </c>
      <c r="G24" s="18" t="s">
        <v>667</v>
      </c>
      <c r="H24" s="18" t="s">
        <v>668</v>
      </c>
      <c r="I24" s="18" t="s">
        <v>987</v>
      </c>
    </row>
    <row r="25" spans="1:9">
      <c r="A25" s="25">
        <v>5.2083333333333336E-2</v>
      </c>
      <c r="B25" s="18" t="s">
        <v>669</v>
      </c>
      <c r="C25" s="18" t="s">
        <v>670</v>
      </c>
      <c r="D25" s="18" t="s">
        <v>988</v>
      </c>
      <c r="F25" s="25">
        <v>5.2083333333333336E-2</v>
      </c>
      <c r="G25" s="18" t="s">
        <v>669</v>
      </c>
      <c r="H25" s="18" t="s">
        <v>670</v>
      </c>
      <c r="I25" s="18" t="s">
        <v>988</v>
      </c>
    </row>
    <row r="26" spans="1:9">
      <c r="A26" s="25">
        <v>6.25E-2</v>
      </c>
      <c r="B26" s="18" t="s">
        <v>671</v>
      </c>
      <c r="C26" s="18" t="s">
        <v>672</v>
      </c>
      <c r="D26" s="18" t="s">
        <v>989</v>
      </c>
      <c r="F26" s="25">
        <v>6.25E-2</v>
      </c>
      <c r="G26" s="18" t="s">
        <v>671</v>
      </c>
      <c r="H26" s="18" t="s">
        <v>672</v>
      </c>
      <c r="I26" s="18" t="s">
        <v>989</v>
      </c>
    </row>
    <row r="27" spans="1:9">
      <c r="A27" s="25">
        <v>7.2916666666666671E-2</v>
      </c>
      <c r="B27" s="18" t="s">
        <v>673</v>
      </c>
      <c r="C27" s="18" t="s">
        <v>674</v>
      </c>
      <c r="D27" s="18" t="s">
        <v>990</v>
      </c>
      <c r="F27" s="25">
        <v>7.2916666666666671E-2</v>
      </c>
      <c r="G27" s="18" t="s">
        <v>673</v>
      </c>
      <c r="H27" s="18" t="s">
        <v>674</v>
      </c>
      <c r="I27" s="18" t="s">
        <v>990</v>
      </c>
    </row>
    <row r="28" spans="1:9">
      <c r="A28" s="25">
        <v>8.3333333333333329E-2</v>
      </c>
      <c r="B28" s="18" t="s">
        <v>675</v>
      </c>
      <c r="C28" s="18" t="s">
        <v>676</v>
      </c>
      <c r="D28" s="18" t="s">
        <v>991</v>
      </c>
      <c r="F28" s="25">
        <v>8.3333333333333329E-2</v>
      </c>
      <c r="G28" s="18" t="s">
        <v>675</v>
      </c>
      <c r="H28" s="18" t="s">
        <v>676</v>
      </c>
      <c r="I28" s="18" t="s">
        <v>991</v>
      </c>
    </row>
    <row r="29" spans="1:9">
      <c r="A29" s="25">
        <v>9.375E-2</v>
      </c>
      <c r="B29" s="18" t="s">
        <v>677</v>
      </c>
      <c r="C29" s="18" t="s">
        <v>678</v>
      </c>
      <c r="D29" s="18" t="s">
        <v>1061</v>
      </c>
      <c r="F29" s="25">
        <v>9.375E-2</v>
      </c>
      <c r="G29" s="18" t="s">
        <v>677</v>
      </c>
      <c r="H29" s="18" t="s">
        <v>678</v>
      </c>
      <c r="I29" s="18" t="s">
        <v>1061</v>
      </c>
    </row>
    <row r="30" spans="1:9">
      <c r="A30" s="25">
        <v>0.10416666666666667</v>
      </c>
      <c r="B30" s="18" t="s">
        <v>679</v>
      </c>
      <c r="C30" s="18" t="s">
        <v>680</v>
      </c>
      <c r="D30" s="18" t="s">
        <v>1062</v>
      </c>
      <c r="F30" s="25">
        <v>0.10416666666666667</v>
      </c>
      <c r="G30" s="18" t="s">
        <v>679</v>
      </c>
      <c r="H30" s="18" t="s">
        <v>680</v>
      </c>
      <c r="I30" s="18" t="s">
        <v>1062</v>
      </c>
    </row>
    <row r="31" spans="1:9">
      <c r="A31" s="25">
        <v>0.11458333333333333</v>
      </c>
      <c r="B31" s="18" t="s">
        <v>681</v>
      </c>
      <c r="C31" s="18" t="s">
        <v>682</v>
      </c>
      <c r="D31" s="18" t="s">
        <v>1063</v>
      </c>
      <c r="F31" s="25">
        <v>0.11458333333333333</v>
      </c>
      <c r="G31" s="18" t="s">
        <v>681</v>
      </c>
      <c r="H31" s="18" t="s">
        <v>682</v>
      </c>
      <c r="I31" s="18" t="s">
        <v>1063</v>
      </c>
    </row>
    <row r="32" spans="1:9">
      <c r="A32" s="25">
        <v>0.125</v>
      </c>
      <c r="B32" s="18" t="s">
        <v>683</v>
      </c>
      <c r="C32" s="18" t="s">
        <v>684</v>
      </c>
      <c r="D32" s="18" t="s">
        <v>1064</v>
      </c>
      <c r="F32" s="25">
        <v>0.125</v>
      </c>
      <c r="G32" s="18" t="s">
        <v>683</v>
      </c>
      <c r="H32" s="18" t="s">
        <v>684</v>
      </c>
      <c r="I32" s="18" t="s">
        <v>1064</v>
      </c>
    </row>
    <row r="33" spans="1:9">
      <c r="A33" s="25">
        <v>0.13541666666666666</v>
      </c>
      <c r="B33" s="18" t="s">
        <v>685</v>
      </c>
      <c r="C33" s="18" t="s">
        <v>686</v>
      </c>
      <c r="D33" s="18" t="s">
        <v>1065</v>
      </c>
      <c r="F33" s="25">
        <v>0.13541666666666666</v>
      </c>
      <c r="G33" s="18" t="s">
        <v>685</v>
      </c>
      <c r="H33" s="18" t="s">
        <v>686</v>
      </c>
      <c r="I33" s="18" t="s">
        <v>1065</v>
      </c>
    </row>
    <row r="34" spans="1:9">
      <c r="A34" s="25">
        <v>0.14583333333333334</v>
      </c>
      <c r="B34" s="18" t="s">
        <v>687</v>
      </c>
      <c r="C34" s="18" t="s">
        <v>688</v>
      </c>
      <c r="D34" s="18" t="s">
        <v>1066</v>
      </c>
      <c r="F34" s="25">
        <v>0.14583333333333334</v>
      </c>
      <c r="G34" s="18" t="s">
        <v>687</v>
      </c>
      <c r="H34" s="18" t="s">
        <v>688</v>
      </c>
      <c r="I34" s="18" t="s">
        <v>1066</v>
      </c>
    </row>
    <row r="35" spans="1:9">
      <c r="A35" s="25">
        <v>0.15625</v>
      </c>
      <c r="B35" s="18" t="s">
        <v>689</v>
      </c>
      <c r="C35" s="18" t="s">
        <v>690</v>
      </c>
      <c r="D35" s="18" t="s">
        <v>1067</v>
      </c>
      <c r="F35" s="25">
        <v>0.15625</v>
      </c>
      <c r="G35" s="18" t="s">
        <v>689</v>
      </c>
      <c r="H35" s="18" t="s">
        <v>690</v>
      </c>
      <c r="I35" s="18" t="s">
        <v>1067</v>
      </c>
    </row>
    <row r="36" spans="1:9">
      <c r="A36" s="25">
        <v>0.16666666666666666</v>
      </c>
      <c r="B36" s="18" t="s">
        <v>691</v>
      </c>
      <c r="C36" s="18" t="s">
        <v>692</v>
      </c>
      <c r="D36" s="18" t="s">
        <v>1068</v>
      </c>
      <c r="F36" s="25">
        <v>0.16666666666666666</v>
      </c>
      <c r="G36" s="18" t="s">
        <v>691</v>
      </c>
      <c r="H36" s="18" t="s">
        <v>692</v>
      </c>
      <c r="I36" s="18" t="s">
        <v>1068</v>
      </c>
    </row>
    <row r="37" spans="1:9">
      <c r="A37" s="25">
        <v>0.17708333333333334</v>
      </c>
      <c r="B37" s="18" t="s">
        <v>693</v>
      </c>
      <c r="C37" s="18" t="s">
        <v>694</v>
      </c>
      <c r="D37" s="18" t="s">
        <v>1069</v>
      </c>
      <c r="F37" s="25">
        <v>0.17708333333333334</v>
      </c>
      <c r="G37" s="18" t="s">
        <v>693</v>
      </c>
      <c r="H37" s="18" t="s">
        <v>694</v>
      </c>
      <c r="I37" s="18" t="s">
        <v>1069</v>
      </c>
    </row>
    <row r="38" spans="1:9">
      <c r="A38" s="25">
        <v>0.1875</v>
      </c>
      <c r="B38" s="18" t="s">
        <v>695</v>
      </c>
      <c r="C38" s="18" t="s">
        <v>696</v>
      </c>
      <c r="D38" s="18" t="s">
        <v>1070</v>
      </c>
      <c r="F38" s="25">
        <v>0.1875</v>
      </c>
      <c r="G38" s="18" t="s">
        <v>695</v>
      </c>
      <c r="H38" s="18" t="s">
        <v>696</v>
      </c>
      <c r="I38" s="18" t="s">
        <v>1070</v>
      </c>
    </row>
    <row r="39" spans="1:9">
      <c r="A39" s="25">
        <v>0.19791666666666666</v>
      </c>
      <c r="B39" s="18" t="s">
        <v>697</v>
      </c>
      <c r="C39" s="18" t="s">
        <v>698</v>
      </c>
      <c r="D39" s="18" t="s">
        <v>992</v>
      </c>
      <c r="F39" s="25">
        <v>0.19791666666666666</v>
      </c>
      <c r="G39" s="18" t="s">
        <v>697</v>
      </c>
      <c r="H39" s="18" t="s">
        <v>698</v>
      </c>
      <c r="I39" s="18" t="s">
        <v>992</v>
      </c>
    </row>
    <row r="40" spans="1:9">
      <c r="A40" s="25">
        <v>0.20833333333333334</v>
      </c>
      <c r="B40" s="18" t="s">
        <v>699</v>
      </c>
      <c r="C40" s="18" t="s">
        <v>700</v>
      </c>
      <c r="D40" s="18" t="s">
        <v>1071</v>
      </c>
      <c r="F40" s="25">
        <v>0.20833333333333334</v>
      </c>
      <c r="G40" s="18" t="s">
        <v>699</v>
      </c>
      <c r="H40" s="18" t="s">
        <v>700</v>
      </c>
      <c r="I40" s="18" t="s">
        <v>1071</v>
      </c>
    </row>
    <row r="41" spans="1:9">
      <c r="A41" s="25">
        <v>0.21875</v>
      </c>
      <c r="B41" s="18" t="s">
        <v>701</v>
      </c>
      <c r="C41" s="18" t="s">
        <v>702</v>
      </c>
      <c r="D41" s="18" t="s">
        <v>993</v>
      </c>
      <c r="F41" s="25">
        <v>0.21875</v>
      </c>
      <c r="G41" s="18" t="s">
        <v>701</v>
      </c>
      <c r="H41" s="18" t="s">
        <v>702</v>
      </c>
      <c r="I41" s="18" t="s">
        <v>993</v>
      </c>
    </row>
    <row r="42" spans="1:9">
      <c r="A42" s="25">
        <v>0.22916666666666666</v>
      </c>
      <c r="B42" s="18" t="s">
        <v>703</v>
      </c>
      <c r="C42" s="18" t="s">
        <v>704</v>
      </c>
      <c r="D42" s="18" t="s">
        <v>994</v>
      </c>
      <c r="F42" s="25">
        <v>0.22916666666666666</v>
      </c>
      <c r="G42" s="18" t="s">
        <v>703</v>
      </c>
      <c r="H42" s="18" t="s">
        <v>704</v>
      </c>
      <c r="I42" s="18" t="s">
        <v>994</v>
      </c>
    </row>
    <row r="43" spans="1:9">
      <c r="A43" s="25">
        <v>0.23958333333333334</v>
      </c>
      <c r="B43" s="18" t="s">
        <v>705</v>
      </c>
      <c r="C43" s="18" t="s">
        <v>706</v>
      </c>
      <c r="D43" s="18" t="s">
        <v>995</v>
      </c>
      <c r="F43" s="25">
        <v>0.23958333333333334</v>
      </c>
      <c r="G43" s="18" t="s">
        <v>705</v>
      </c>
      <c r="H43" s="18" t="s">
        <v>706</v>
      </c>
      <c r="I43" s="18" t="s">
        <v>995</v>
      </c>
    </row>
    <row r="44" spans="1:9">
      <c r="A44" s="25">
        <v>0.25</v>
      </c>
      <c r="B44" s="18" t="s">
        <v>707</v>
      </c>
      <c r="C44" s="18" t="s">
        <v>708</v>
      </c>
      <c r="D44" s="18" t="s">
        <v>996</v>
      </c>
      <c r="F44" s="25">
        <v>0.25</v>
      </c>
      <c r="G44" s="18" t="s">
        <v>707</v>
      </c>
      <c r="H44" s="18" t="s">
        <v>708</v>
      </c>
      <c r="I44" s="18" t="s">
        <v>996</v>
      </c>
    </row>
    <row r="45" spans="1:9">
      <c r="A45" s="25">
        <v>0.26041666666666669</v>
      </c>
      <c r="B45" s="18" t="s">
        <v>709</v>
      </c>
      <c r="C45" s="18" t="s">
        <v>710</v>
      </c>
      <c r="D45" s="18" t="s">
        <v>997</v>
      </c>
      <c r="F45" s="25">
        <v>0.26041666666666669</v>
      </c>
      <c r="G45" s="18" t="s">
        <v>709</v>
      </c>
      <c r="H45" s="18" t="s">
        <v>710</v>
      </c>
      <c r="I45" s="18" t="s">
        <v>997</v>
      </c>
    </row>
    <row r="46" spans="1:9">
      <c r="A46" s="25">
        <v>0.27083333333333331</v>
      </c>
      <c r="B46" s="18" t="s">
        <v>711</v>
      </c>
      <c r="C46" s="18" t="s">
        <v>712</v>
      </c>
      <c r="D46" s="18" t="s">
        <v>998</v>
      </c>
      <c r="F46" s="25">
        <v>0.27083333333333331</v>
      </c>
      <c r="G46" s="18" t="s">
        <v>711</v>
      </c>
      <c r="H46" s="18" t="s">
        <v>712</v>
      </c>
      <c r="I46" s="18" t="s">
        <v>998</v>
      </c>
    </row>
    <row r="47" spans="1:9">
      <c r="A47" s="25">
        <v>0.28125</v>
      </c>
      <c r="B47" s="18" t="s">
        <v>713</v>
      </c>
      <c r="C47" s="18" t="s">
        <v>714</v>
      </c>
      <c r="D47" s="18" t="s">
        <v>999</v>
      </c>
      <c r="F47" s="25">
        <v>0.28125</v>
      </c>
      <c r="G47" s="18" t="s">
        <v>713</v>
      </c>
      <c r="H47" s="18" t="s">
        <v>714</v>
      </c>
      <c r="I47" s="18" t="s">
        <v>999</v>
      </c>
    </row>
    <row r="48" spans="1:9">
      <c r="A48" s="25">
        <v>0.29166666666666669</v>
      </c>
      <c r="B48" s="18" t="s">
        <v>715</v>
      </c>
      <c r="C48" s="18" t="s">
        <v>716</v>
      </c>
      <c r="D48" s="18" t="s">
        <v>1000</v>
      </c>
      <c r="F48" s="25">
        <v>0.29166666666666669</v>
      </c>
      <c r="G48" s="18" t="s">
        <v>715</v>
      </c>
      <c r="H48" s="18" t="s">
        <v>716</v>
      </c>
      <c r="I48" s="18" t="s">
        <v>1000</v>
      </c>
    </row>
    <row r="49" spans="1:9">
      <c r="A49" s="25">
        <v>0.30208333333333331</v>
      </c>
      <c r="B49" s="18" t="s">
        <v>717</v>
      </c>
      <c r="C49" s="18" t="s">
        <v>718</v>
      </c>
      <c r="D49" s="18" t="s">
        <v>1001</v>
      </c>
      <c r="F49" s="25">
        <v>0.30208333333333331</v>
      </c>
      <c r="G49" s="18" t="s">
        <v>717</v>
      </c>
      <c r="H49" s="18" t="s">
        <v>718</v>
      </c>
      <c r="I49" s="18" t="s">
        <v>1001</v>
      </c>
    </row>
    <row r="50" spans="1:9">
      <c r="A50" s="25">
        <v>0.3125</v>
      </c>
      <c r="B50" s="18" t="s">
        <v>719</v>
      </c>
      <c r="C50" s="18" t="s">
        <v>720</v>
      </c>
      <c r="D50" s="18" t="s">
        <v>1072</v>
      </c>
      <c r="F50" s="25">
        <v>0.3125</v>
      </c>
      <c r="G50" s="18" t="s">
        <v>719</v>
      </c>
      <c r="H50" s="18" t="s">
        <v>720</v>
      </c>
      <c r="I50" s="18" t="s">
        <v>1072</v>
      </c>
    </row>
    <row r="51" spans="1:9">
      <c r="A51" s="25">
        <v>0.32291666666666669</v>
      </c>
      <c r="B51" s="18" t="s">
        <v>721</v>
      </c>
      <c r="C51" s="18" t="s">
        <v>722</v>
      </c>
      <c r="D51" s="18" t="s">
        <v>1002</v>
      </c>
      <c r="F51" s="25">
        <v>0.32291666666666669</v>
      </c>
      <c r="G51" s="18" t="s">
        <v>721</v>
      </c>
      <c r="H51" s="18" t="s">
        <v>722</v>
      </c>
      <c r="I51" s="18" t="s">
        <v>1002</v>
      </c>
    </row>
    <row r="52" spans="1:9">
      <c r="A52" s="25">
        <v>0.33333333333333331</v>
      </c>
      <c r="B52" s="18" t="s">
        <v>723</v>
      </c>
      <c r="C52" s="18" t="s">
        <v>724</v>
      </c>
      <c r="D52" s="18" t="s">
        <v>1003</v>
      </c>
      <c r="F52" s="25">
        <v>0.33333333333333331</v>
      </c>
      <c r="G52" s="18" t="s">
        <v>723</v>
      </c>
      <c r="H52" s="18" t="s">
        <v>724</v>
      </c>
      <c r="I52" s="18" t="s">
        <v>1003</v>
      </c>
    </row>
    <row r="53" spans="1:9">
      <c r="A53" s="25">
        <v>0.34375</v>
      </c>
      <c r="B53" s="18" t="s">
        <v>725</v>
      </c>
      <c r="C53" s="18" t="s">
        <v>726</v>
      </c>
      <c r="D53" s="18" t="s">
        <v>1004</v>
      </c>
      <c r="F53" s="25">
        <v>0.34375</v>
      </c>
      <c r="G53" s="18" t="s">
        <v>725</v>
      </c>
      <c r="H53" s="18" t="s">
        <v>726</v>
      </c>
      <c r="I53" s="18" t="s">
        <v>1004</v>
      </c>
    </row>
    <row r="54" spans="1:9">
      <c r="A54" s="25">
        <v>0.35416666666666669</v>
      </c>
      <c r="B54" s="18" t="s">
        <v>727</v>
      </c>
      <c r="C54" s="18" t="s">
        <v>728</v>
      </c>
      <c r="D54" s="18" t="s">
        <v>1005</v>
      </c>
      <c r="F54" s="25">
        <v>0.35416666666666669</v>
      </c>
      <c r="G54" s="18" t="s">
        <v>727</v>
      </c>
      <c r="H54" s="18" t="s">
        <v>728</v>
      </c>
      <c r="I54" s="18" t="s">
        <v>1005</v>
      </c>
    </row>
    <row r="55" spans="1:9">
      <c r="A55" s="25">
        <v>0.36458333333333331</v>
      </c>
      <c r="B55" s="18" t="s">
        <v>729</v>
      </c>
      <c r="C55" s="18" t="s">
        <v>730</v>
      </c>
      <c r="D55" s="18" t="s">
        <v>1006</v>
      </c>
      <c r="F55" s="25">
        <v>0.36458333333333331</v>
      </c>
      <c r="G55" s="18" t="s">
        <v>729</v>
      </c>
      <c r="H55" s="18" t="s">
        <v>730</v>
      </c>
      <c r="I55" s="18" t="s">
        <v>1006</v>
      </c>
    </row>
    <row r="56" spans="1:9">
      <c r="A56" s="25">
        <v>0.375</v>
      </c>
      <c r="B56" s="18" t="s">
        <v>731</v>
      </c>
      <c r="C56" s="18" t="s">
        <v>732</v>
      </c>
      <c r="D56" s="18" t="s">
        <v>1007</v>
      </c>
      <c r="F56" s="25">
        <v>0.375</v>
      </c>
      <c r="G56" s="18" t="s">
        <v>731</v>
      </c>
      <c r="H56" s="18" t="s">
        <v>732</v>
      </c>
      <c r="I56" s="18" t="s">
        <v>1007</v>
      </c>
    </row>
    <row r="57" spans="1:9">
      <c r="A57" s="25">
        <v>0.38541666666666669</v>
      </c>
      <c r="B57" s="18" t="s">
        <v>733</v>
      </c>
      <c r="C57" s="18" t="s">
        <v>734</v>
      </c>
      <c r="D57" s="18" t="s">
        <v>1008</v>
      </c>
      <c r="F57" s="25">
        <v>0.38541666666666669</v>
      </c>
      <c r="G57" s="18" t="s">
        <v>733</v>
      </c>
      <c r="H57" s="18" t="s">
        <v>734</v>
      </c>
      <c r="I57" s="18" t="s">
        <v>1008</v>
      </c>
    </row>
    <row r="58" spans="1:9">
      <c r="A58" s="25">
        <v>0.39583333333333331</v>
      </c>
      <c r="B58" s="18" t="s">
        <v>735</v>
      </c>
      <c r="C58" s="18" t="s">
        <v>736</v>
      </c>
      <c r="D58" s="18" t="s">
        <v>1009</v>
      </c>
      <c r="F58" s="25">
        <v>0.39583333333333331</v>
      </c>
      <c r="G58" s="18" t="s">
        <v>735</v>
      </c>
      <c r="H58" s="18" t="s">
        <v>736</v>
      </c>
      <c r="I58" s="18" t="s">
        <v>1009</v>
      </c>
    </row>
    <row r="59" spans="1:9">
      <c r="A59" s="25">
        <v>0.40625</v>
      </c>
      <c r="B59" s="18" t="s">
        <v>737</v>
      </c>
      <c r="C59" s="18" t="s">
        <v>738</v>
      </c>
      <c r="D59" s="18" t="s">
        <v>1010</v>
      </c>
      <c r="F59" s="25">
        <v>0.40625</v>
      </c>
      <c r="G59" s="18" t="s">
        <v>737</v>
      </c>
      <c r="H59" s="18" t="s">
        <v>738</v>
      </c>
      <c r="I59" s="18" t="s">
        <v>1010</v>
      </c>
    </row>
    <row r="60" spans="1:9">
      <c r="A60" s="25">
        <v>0.41666666666666669</v>
      </c>
      <c r="B60" s="18" t="s">
        <v>739</v>
      </c>
      <c r="C60" s="18" t="s">
        <v>740</v>
      </c>
      <c r="D60" s="18" t="s">
        <v>1073</v>
      </c>
      <c r="F60" s="25">
        <v>0.41666666666666669</v>
      </c>
      <c r="G60" s="18" t="s">
        <v>739</v>
      </c>
      <c r="H60" s="18" t="s">
        <v>740</v>
      </c>
      <c r="I60" s="18" t="s">
        <v>1073</v>
      </c>
    </row>
    <row r="61" spans="1:9">
      <c r="A61" s="25">
        <v>0.42708333333333331</v>
      </c>
      <c r="B61" s="18" t="s">
        <v>741</v>
      </c>
      <c r="C61" s="18" t="s">
        <v>742</v>
      </c>
      <c r="D61" s="18" t="s">
        <v>1011</v>
      </c>
      <c r="F61" s="25">
        <v>0.42708333333333331</v>
      </c>
      <c r="G61" s="18" t="s">
        <v>741</v>
      </c>
      <c r="H61" s="18" t="s">
        <v>742</v>
      </c>
      <c r="I61" s="18" t="s">
        <v>1011</v>
      </c>
    </row>
    <row r="62" spans="1:9">
      <c r="A62" s="25">
        <v>0.4375</v>
      </c>
      <c r="B62" s="18" t="s">
        <v>743</v>
      </c>
      <c r="C62" s="18" t="s">
        <v>744</v>
      </c>
      <c r="D62" s="18" t="s">
        <v>1012</v>
      </c>
      <c r="F62" s="25">
        <v>0.4375</v>
      </c>
      <c r="G62" s="18" t="s">
        <v>743</v>
      </c>
      <c r="H62" s="18" t="s">
        <v>744</v>
      </c>
      <c r="I62" s="18" t="s">
        <v>1012</v>
      </c>
    </row>
    <row r="63" spans="1:9">
      <c r="A63" s="25">
        <v>0.44791666666666669</v>
      </c>
      <c r="B63" s="18" t="s">
        <v>745</v>
      </c>
      <c r="C63" s="18" t="s">
        <v>746</v>
      </c>
      <c r="D63" s="18" t="s">
        <v>1013</v>
      </c>
      <c r="F63" s="25">
        <v>0.44791666666666669</v>
      </c>
      <c r="G63" s="18" t="s">
        <v>745</v>
      </c>
      <c r="H63" s="18" t="s">
        <v>746</v>
      </c>
      <c r="I63" s="18" t="s">
        <v>1013</v>
      </c>
    </row>
    <row r="64" spans="1:9">
      <c r="A64" s="25">
        <v>0.45833333333333331</v>
      </c>
      <c r="B64" s="18" t="s">
        <v>747</v>
      </c>
      <c r="C64" s="18" t="s">
        <v>748</v>
      </c>
      <c r="D64" s="18" t="s">
        <v>1014</v>
      </c>
      <c r="F64" s="25">
        <v>0.45833333333333331</v>
      </c>
      <c r="G64" s="18" t="s">
        <v>747</v>
      </c>
      <c r="H64" s="18" t="s">
        <v>748</v>
      </c>
      <c r="I64" s="18" t="s">
        <v>1014</v>
      </c>
    </row>
    <row r="65" spans="1:9">
      <c r="A65" s="25">
        <v>0.46875</v>
      </c>
      <c r="B65" s="18" t="s">
        <v>749</v>
      </c>
      <c r="C65" s="18" t="s">
        <v>750</v>
      </c>
      <c r="D65" s="18" t="s">
        <v>1015</v>
      </c>
      <c r="F65" s="25">
        <v>0.46875</v>
      </c>
      <c r="G65" s="18" t="s">
        <v>749</v>
      </c>
      <c r="H65" s="18" t="s">
        <v>750</v>
      </c>
      <c r="I65" s="18" t="s">
        <v>1015</v>
      </c>
    </row>
    <row r="66" spans="1:9">
      <c r="A66" s="25">
        <v>0.47916666666666669</v>
      </c>
      <c r="B66" s="18" t="s">
        <v>751</v>
      </c>
      <c r="C66" s="18" t="s">
        <v>752</v>
      </c>
      <c r="D66" s="18" t="s">
        <v>1016</v>
      </c>
      <c r="F66" s="25">
        <v>0.47916666666666669</v>
      </c>
      <c r="G66" s="18" t="s">
        <v>751</v>
      </c>
      <c r="H66" s="18" t="s">
        <v>752</v>
      </c>
      <c r="I66" s="18" t="s">
        <v>1016</v>
      </c>
    </row>
    <row r="67" spans="1:9">
      <c r="A67" s="25">
        <v>0.48958333333333331</v>
      </c>
      <c r="B67" s="18" t="s">
        <v>753</v>
      </c>
      <c r="C67" s="18" t="s">
        <v>754</v>
      </c>
      <c r="D67" s="18" t="s">
        <v>1017</v>
      </c>
      <c r="F67" s="25">
        <v>0.48958333333333331</v>
      </c>
      <c r="G67" s="18" t="s">
        <v>753</v>
      </c>
      <c r="H67" s="18" t="s">
        <v>754</v>
      </c>
      <c r="I67" s="18" t="s">
        <v>1017</v>
      </c>
    </row>
    <row r="68" spans="1:9">
      <c r="A68" s="25">
        <v>0.5</v>
      </c>
      <c r="B68" s="18" t="s">
        <v>755</v>
      </c>
      <c r="C68" s="18" t="s">
        <v>756</v>
      </c>
      <c r="D68" s="18" t="s">
        <v>1018</v>
      </c>
      <c r="F68" s="25">
        <v>0.5</v>
      </c>
      <c r="G68" s="18" t="s">
        <v>755</v>
      </c>
      <c r="H68" s="18" t="s">
        <v>756</v>
      </c>
      <c r="I68" s="18" t="s">
        <v>1018</v>
      </c>
    </row>
    <row r="69" spans="1:9">
      <c r="A69" s="25">
        <v>0.51041666666666663</v>
      </c>
      <c r="B69" s="18" t="s">
        <v>757</v>
      </c>
      <c r="C69" s="18" t="s">
        <v>758</v>
      </c>
      <c r="D69" s="18" t="s">
        <v>1019</v>
      </c>
      <c r="F69" s="25">
        <v>0.51041666666666663</v>
      </c>
      <c r="G69" s="18" t="s">
        <v>757</v>
      </c>
      <c r="H69" s="18" t="s">
        <v>758</v>
      </c>
      <c r="I69" s="18" t="s">
        <v>1019</v>
      </c>
    </row>
    <row r="70" spans="1:9">
      <c r="A70" s="25">
        <v>0.52083333333333337</v>
      </c>
      <c r="B70" s="18" t="s">
        <v>759</v>
      </c>
      <c r="C70" s="18" t="s">
        <v>760</v>
      </c>
      <c r="D70" s="18" t="s">
        <v>1074</v>
      </c>
      <c r="F70" s="25">
        <v>0.52083333333333337</v>
      </c>
      <c r="G70" s="18" t="s">
        <v>759</v>
      </c>
      <c r="H70" s="18" t="s">
        <v>760</v>
      </c>
      <c r="I70" s="18" t="s">
        <v>1074</v>
      </c>
    </row>
    <row r="71" spans="1:9">
      <c r="A71" s="25">
        <v>0.53125</v>
      </c>
      <c r="B71" s="18" t="s">
        <v>761</v>
      </c>
      <c r="C71" s="18" t="s">
        <v>762</v>
      </c>
      <c r="D71" s="18" t="s">
        <v>1020</v>
      </c>
      <c r="F71" s="25">
        <v>0.53125</v>
      </c>
      <c r="G71" s="18" t="s">
        <v>761</v>
      </c>
      <c r="H71" s="18" t="s">
        <v>762</v>
      </c>
      <c r="I71" s="18" t="s">
        <v>1020</v>
      </c>
    </row>
    <row r="72" spans="1:9">
      <c r="A72" s="25">
        <v>0.54166666666666663</v>
      </c>
      <c r="B72" s="18" t="s">
        <v>763</v>
      </c>
      <c r="C72" s="18" t="s">
        <v>764</v>
      </c>
      <c r="D72" s="18" t="s">
        <v>1021</v>
      </c>
      <c r="F72" s="25">
        <v>0.54166666666666663</v>
      </c>
      <c r="G72" s="18" t="s">
        <v>763</v>
      </c>
      <c r="H72" s="18" t="s">
        <v>764</v>
      </c>
      <c r="I72" s="18" t="s">
        <v>1021</v>
      </c>
    </row>
    <row r="73" spans="1:9">
      <c r="A73" s="25">
        <v>0.55208333333333337</v>
      </c>
      <c r="B73" s="18" t="s">
        <v>765</v>
      </c>
      <c r="C73" s="18" t="s">
        <v>766</v>
      </c>
      <c r="D73" s="18" t="s">
        <v>1022</v>
      </c>
      <c r="F73" s="25">
        <v>0.55208333333333337</v>
      </c>
      <c r="G73" s="18" t="s">
        <v>765</v>
      </c>
      <c r="H73" s="18" t="s">
        <v>766</v>
      </c>
      <c r="I73" s="18" t="s">
        <v>1022</v>
      </c>
    </row>
    <row r="74" spans="1:9">
      <c r="A74" s="25">
        <v>0.5625</v>
      </c>
      <c r="B74" s="18" t="s">
        <v>767</v>
      </c>
      <c r="C74" s="18" t="s">
        <v>768</v>
      </c>
      <c r="D74" s="18" t="s">
        <v>1023</v>
      </c>
      <c r="F74" s="25">
        <v>0.5625</v>
      </c>
      <c r="G74" s="18" t="s">
        <v>767</v>
      </c>
      <c r="H74" s="18" t="s">
        <v>768</v>
      </c>
      <c r="I74" s="18" t="s">
        <v>1023</v>
      </c>
    </row>
    <row r="75" spans="1:9">
      <c r="A75" s="25">
        <v>0.57291666666666663</v>
      </c>
      <c r="B75" s="18" t="s">
        <v>769</v>
      </c>
      <c r="C75" s="18" t="s">
        <v>770</v>
      </c>
      <c r="D75" s="18" t="s">
        <v>1024</v>
      </c>
      <c r="F75" s="25">
        <v>0.57291666666666663</v>
      </c>
      <c r="G75" s="18" t="s">
        <v>769</v>
      </c>
      <c r="H75" s="18" t="s">
        <v>770</v>
      </c>
      <c r="I75" s="18" t="s">
        <v>1024</v>
      </c>
    </row>
    <row r="76" spans="1:9">
      <c r="A76" s="25">
        <v>0.58333333333333337</v>
      </c>
      <c r="B76" s="18" t="s">
        <v>771</v>
      </c>
      <c r="C76" s="18" t="s">
        <v>772</v>
      </c>
      <c r="D76" s="18" t="s">
        <v>1025</v>
      </c>
      <c r="F76" s="25">
        <v>0.58333333333333337</v>
      </c>
      <c r="G76" s="18" t="s">
        <v>771</v>
      </c>
      <c r="H76" s="18" t="s">
        <v>772</v>
      </c>
      <c r="I76" s="18" t="s">
        <v>1025</v>
      </c>
    </row>
    <row r="77" spans="1:9">
      <c r="A77" s="25">
        <v>0.59375</v>
      </c>
      <c r="B77" s="18" t="s">
        <v>773</v>
      </c>
      <c r="C77" s="18" t="s">
        <v>774</v>
      </c>
      <c r="D77" s="18" t="s">
        <v>1026</v>
      </c>
      <c r="F77" s="25">
        <v>0.59375</v>
      </c>
      <c r="G77" s="18" t="s">
        <v>773</v>
      </c>
      <c r="H77" s="18" t="s">
        <v>774</v>
      </c>
      <c r="I77" s="18" t="s">
        <v>1026</v>
      </c>
    </row>
    <row r="78" spans="1:9">
      <c r="A78" s="25">
        <v>0.60416666666666663</v>
      </c>
      <c r="B78" s="18" t="s">
        <v>775</v>
      </c>
      <c r="C78" s="18" t="s">
        <v>776</v>
      </c>
      <c r="D78" s="18" t="s">
        <v>1027</v>
      </c>
      <c r="F78" s="25">
        <v>0.60416666666666663</v>
      </c>
      <c r="G78" s="18" t="s">
        <v>775</v>
      </c>
      <c r="H78" s="18" t="s">
        <v>776</v>
      </c>
      <c r="I78" s="18" t="s">
        <v>1027</v>
      </c>
    </row>
    <row r="79" spans="1:9">
      <c r="A79" s="25">
        <v>0.61458333333333337</v>
      </c>
      <c r="B79" s="18" t="s">
        <v>777</v>
      </c>
      <c r="C79" s="18" t="s">
        <v>778</v>
      </c>
      <c r="D79" s="18" t="s">
        <v>1028</v>
      </c>
      <c r="F79" s="25">
        <v>0.61458333333333337</v>
      </c>
      <c r="G79" s="18" t="s">
        <v>777</v>
      </c>
      <c r="H79" s="18" t="s">
        <v>778</v>
      </c>
      <c r="I79" s="18" t="s">
        <v>1028</v>
      </c>
    </row>
    <row r="80" spans="1:9">
      <c r="A80" s="25">
        <v>0.625</v>
      </c>
      <c r="B80" s="18" t="s">
        <v>779</v>
      </c>
      <c r="C80" s="18" t="s">
        <v>780</v>
      </c>
      <c r="D80" s="18" t="s">
        <v>1075</v>
      </c>
      <c r="F80" s="25">
        <v>0.625</v>
      </c>
      <c r="G80" s="18" t="s">
        <v>779</v>
      </c>
      <c r="H80" s="18" t="s">
        <v>780</v>
      </c>
      <c r="I80" s="18" t="s">
        <v>1075</v>
      </c>
    </row>
    <row r="81" spans="1:9">
      <c r="A81" s="25">
        <v>0.63541666666666663</v>
      </c>
      <c r="B81" s="18" t="s">
        <v>781</v>
      </c>
      <c r="C81" s="18" t="s">
        <v>782</v>
      </c>
      <c r="D81" s="18" t="s">
        <v>1029</v>
      </c>
      <c r="F81" s="25">
        <v>0.63541666666666663</v>
      </c>
      <c r="G81" s="18" t="s">
        <v>781</v>
      </c>
      <c r="H81" s="18" t="s">
        <v>782</v>
      </c>
      <c r="I81" s="18" t="s">
        <v>1029</v>
      </c>
    </row>
    <row r="82" spans="1:9">
      <c r="A82" s="25">
        <v>0.64583333333333337</v>
      </c>
      <c r="B82" s="18" t="s">
        <v>783</v>
      </c>
      <c r="C82" s="18" t="s">
        <v>784</v>
      </c>
      <c r="D82" s="18" t="s">
        <v>1030</v>
      </c>
      <c r="F82" s="25">
        <v>0.64583333333333337</v>
      </c>
      <c r="G82" s="18" t="s">
        <v>783</v>
      </c>
      <c r="H82" s="18" t="s">
        <v>784</v>
      </c>
      <c r="I82" s="18" t="s">
        <v>1030</v>
      </c>
    </row>
    <row r="83" spans="1:9">
      <c r="A83" s="25">
        <v>0.65625</v>
      </c>
      <c r="B83" s="18" t="s">
        <v>785</v>
      </c>
      <c r="C83" s="18" t="s">
        <v>786</v>
      </c>
      <c r="D83" s="18" t="s">
        <v>1031</v>
      </c>
      <c r="F83" s="25">
        <v>0.65625</v>
      </c>
      <c r="G83" s="18" t="s">
        <v>785</v>
      </c>
      <c r="H83" s="18" t="s">
        <v>786</v>
      </c>
      <c r="I83" s="18" t="s">
        <v>1031</v>
      </c>
    </row>
    <row r="84" spans="1:9">
      <c r="A84" s="25">
        <v>0.66666666666666663</v>
      </c>
      <c r="B84" s="18" t="s">
        <v>787</v>
      </c>
      <c r="C84" s="18" t="s">
        <v>788</v>
      </c>
      <c r="D84" s="18" t="s">
        <v>1032</v>
      </c>
      <c r="F84" s="25">
        <v>0.66666666666666663</v>
      </c>
      <c r="G84" s="18" t="s">
        <v>787</v>
      </c>
      <c r="H84" s="18" t="s">
        <v>788</v>
      </c>
      <c r="I84" s="18" t="s">
        <v>1032</v>
      </c>
    </row>
    <row r="85" spans="1:9">
      <c r="A85" s="25">
        <v>0.67708333333333337</v>
      </c>
      <c r="B85" s="18" t="s">
        <v>789</v>
      </c>
      <c r="C85" s="18" t="s">
        <v>790</v>
      </c>
      <c r="D85" s="18" t="s">
        <v>1033</v>
      </c>
      <c r="F85" s="25">
        <v>0.67708333333333337</v>
      </c>
      <c r="G85" s="18" t="s">
        <v>789</v>
      </c>
      <c r="H85" s="18" t="s">
        <v>790</v>
      </c>
      <c r="I85" s="18" t="s">
        <v>1033</v>
      </c>
    </row>
    <row r="86" spans="1:9">
      <c r="A86" s="25">
        <v>0.6875</v>
      </c>
      <c r="B86" s="18" t="s">
        <v>791</v>
      </c>
      <c r="C86" s="18" t="s">
        <v>792</v>
      </c>
      <c r="D86" s="18" t="s">
        <v>1034</v>
      </c>
      <c r="F86" s="25">
        <v>0.6875</v>
      </c>
      <c r="G86" s="18" t="s">
        <v>791</v>
      </c>
      <c r="H86" s="18" t="s">
        <v>792</v>
      </c>
      <c r="I86" s="18" t="s">
        <v>1034</v>
      </c>
    </row>
    <row r="87" spans="1:9">
      <c r="A87" s="25">
        <v>0.69791666666666663</v>
      </c>
      <c r="B87" s="18" t="s">
        <v>793</v>
      </c>
      <c r="C87" s="18" t="s">
        <v>794</v>
      </c>
      <c r="D87" s="18" t="s">
        <v>1035</v>
      </c>
      <c r="F87" s="25">
        <v>0.69791666666666663</v>
      </c>
      <c r="G87" s="18" t="s">
        <v>793</v>
      </c>
      <c r="H87" s="18" t="s">
        <v>794</v>
      </c>
      <c r="I87" s="18" t="s">
        <v>1035</v>
      </c>
    </row>
    <row r="88" spans="1:9">
      <c r="A88" s="25">
        <v>0.70833333333333337</v>
      </c>
      <c r="B88" s="18" t="s">
        <v>795</v>
      </c>
      <c r="C88" s="18" t="s">
        <v>796</v>
      </c>
      <c r="D88" s="18" t="s">
        <v>1036</v>
      </c>
      <c r="F88" s="25">
        <v>0.70833333333333337</v>
      </c>
      <c r="G88" s="18" t="s">
        <v>795</v>
      </c>
      <c r="H88" s="18" t="s">
        <v>796</v>
      </c>
      <c r="I88" s="18" t="s">
        <v>1036</v>
      </c>
    </row>
    <row r="89" spans="1:9">
      <c r="A89" s="25">
        <v>0.71875</v>
      </c>
      <c r="B89" s="18" t="s">
        <v>797</v>
      </c>
      <c r="C89" s="18" t="s">
        <v>798</v>
      </c>
      <c r="D89" s="18" t="s">
        <v>1037</v>
      </c>
      <c r="F89" s="25">
        <v>0.71875</v>
      </c>
      <c r="G89" s="18" t="s">
        <v>797</v>
      </c>
      <c r="H89" s="18" t="s">
        <v>798</v>
      </c>
      <c r="I89" s="18" t="s">
        <v>1037</v>
      </c>
    </row>
    <row r="90" spans="1:9">
      <c r="A90" s="25">
        <v>0.72916666666666663</v>
      </c>
      <c r="B90" s="18" t="s">
        <v>799</v>
      </c>
      <c r="C90" s="18" t="s">
        <v>800</v>
      </c>
      <c r="D90" s="18" t="s">
        <v>1076</v>
      </c>
      <c r="F90" s="25">
        <v>0.72916666666666663</v>
      </c>
      <c r="G90" s="18" t="s">
        <v>799</v>
      </c>
      <c r="H90" s="18" t="s">
        <v>800</v>
      </c>
      <c r="I90" s="18" t="s">
        <v>1076</v>
      </c>
    </row>
    <row r="91" spans="1:9">
      <c r="A91" s="25">
        <v>0.73958333333333337</v>
      </c>
      <c r="B91" s="18" t="s">
        <v>801</v>
      </c>
      <c r="C91" s="18" t="s">
        <v>802</v>
      </c>
      <c r="D91" s="18" t="s">
        <v>1038</v>
      </c>
      <c r="F91" s="25">
        <v>0.73958333333333337</v>
      </c>
      <c r="G91" s="18" t="s">
        <v>801</v>
      </c>
      <c r="H91" s="18" t="s">
        <v>802</v>
      </c>
      <c r="I91" s="18" t="s">
        <v>1038</v>
      </c>
    </row>
    <row r="92" spans="1:9">
      <c r="A92" s="25">
        <v>0.75</v>
      </c>
      <c r="B92" s="18" t="s">
        <v>803</v>
      </c>
      <c r="C92" s="18" t="s">
        <v>804</v>
      </c>
      <c r="D92" s="18" t="s">
        <v>1039</v>
      </c>
      <c r="F92" s="25">
        <v>0.75</v>
      </c>
      <c r="G92" s="18" t="s">
        <v>803</v>
      </c>
      <c r="H92" s="18" t="s">
        <v>804</v>
      </c>
      <c r="I92" s="18" t="s">
        <v>1039</v>
      </c>
    </row>
    <row r="93" spans="1:9">
      <c r="A93" s="25">
        <v>0.76041666666666663</v>
      </c>
      <c r="B93" s="18" t="s">
        <v>805</v>
      </c>
      <c r="C93" s="18" t="s">
        <v>806</v>
      </c>
      <c r="D93" s="18" t="s">
        <v>1040</v>
      </c>
      <c r="F93" s="25">
        <v>0.76041666666666663</v>
      </c>
      <c r="G93" s="18" t="s">
        <v>805</v>
      </c>
      <c r="H93" s="18" t="s">
        <v>806</v>
      </c>
      <c r="I93" s="18" t="s">
        <v>1040</v>
      </c>
    </row>
    <row r="94" spans="1:9">
      <c r="A94" s="25">
        <v>0.77083333333333337</v>
      </c>
      <c r="B94" s="18" t="s">
        <v>807</v>
      </c>
      <c r="C94" s="18" t="s">
        <v>808</v>
      </c>
      <c r="D94" s="18" t="s">
        <v>1041</v>
      </c>
      <c r="F94" s="25">
        <v>0.77083333333333337</v>
      </c>
      <c r="G94" s="18" t="s">
        <v>807</v>
      </c>
      <c r="H94" s="18" t="s">
        <v>808</v>
      </c>
      <c r="I94" s="18" t="s">
        <v>1041</v>
      </c>
    </row>
    <row r="95" spans="1:9">
      <c r="A95" s="25">
        <v>0.78125</v>
      </c>
      <c r="B95" s="18" t="s">
        <v>809</v>
      </c>
      <c r="C95" s="18" t="s">
        <v>810</v>
      </c>
      <c r="D95" s="18" t="s">
        <v>1042</v>
      </c>
      <c r="F95" s="25">
        <v>0.78125</v>
      </c>
      <c r="G95" s="18" t="s">
        <v>809</v>
      </c>
      <c r="H95" s="18" t="s">
        <v>810</v>
      </c>
      <c r="I95" s="18" t="s">
        <v>1042</v>
      </c>
    </row>
    <row r="96" spans="1:9">
      <c r="A96" s="25">
        <v>0.79166666666666663</v>
      </c>
      <c r="B96" s="18" t="s">
        <v>811</v>
      </c>
      <c r="C96" s="18" t="s">
        <v>812</v>
      </c>
      <c r="D96" s="18" t="s">
        <v>1043</v>
      </c>
      <c r="F96" s="25">
        <v>0.79166666666666663</v>
      </c>
      <c r="G96" s="18" t="s">
        <v>811</v>
      </c>
      <c r="H96" s="18" t="s">
        <v>812</v>
      </c>
      <c r="I96" s="18" t="s">
        <v>1043</v>
      </c>
    </row>
    <row r="97" spans="1:9">
      <c r="A97" s="25">
        <v>0.80208333333333337</v>
      </c>
      <c r="B97" s="18" t="s">
        <v>813</v>
      </c>
      <c r="C97" s="18" t="s">
        <v>814</v>
      </c>
      <c r="D97" s="18" t="s">
        <v>1044</v>
      </c>
      <c r="F97" s="25">
        <v>0.80208333333333337</v>
      </c>
      <c r="G97" s="18" t="s">
        <v>813</v>
      </c>
      <c r="H97" s="18" t="s">
        <v>814</v>
      </c>
      <c r="I97" s="18" t="s">
        <v>1044</v>
      </c>
    </row>
    <row r="98" spans="1:9">
      <c r="A98" s="25">
        <v>0.8125</v>
      </c>
      <c r="B98" s="18" t="s">
        <v>815</v>
      </c>
      <c r="C98" s="18" t="s">
        <v>816</v>
      </c>
      <c r="D98" s="18" t="s">
        <v>1045</v>
      </c>
      <c r="F98" s="25">
        <v>0.8125</v>
      </c>
      <c r="G98" s="18" t="s">
        <v>815</v>
      </c>
      <c r="H98" s="18" t="s">
        <v>816</v>
      </c>
      <c r="I98" s="18" t="s">
        <v>1045</v>
      </c>
    </row>
    <row r="99" spans="1:9">
      <c r="A99" s="25">
        <v>0.82291666666666663</v>
      </c>
      <c r="B99" s="18" t="s">
        <v>817</v>
      </c>
      <c r="C99" s="18" t="s">
        <v>818</v>
      </c>
      <c r="D99" s="18" t="s">
        <v>1046</v>
      </c>
      <c r="F99" s="25">
        <v>0.82291666666666663</v>
      </c>
      <c r="G99" s="18" t="s">
        <v>817</v>
      </c>
      <c r="H99" s="18" t="s">
        <v>818</v>
      </c>
      <c r="I99" s="18" t="s">
        <v>1046</v>
      </c>
    </row>
    <row r="100" spans="1:9">
      <c r="A100" s="25">
        <v>0.83333333333333337</v>
      </c>
      <c r="B100" s="18" t="s">
        <v>819</v>
      </c>
      <c r="C100" s="18" t="s">
        <v>820</v>
      </c>
      <c r="D100" s="18" t="s">
        <v>1077</v>
      </c>
      <c r="F100" s="25">
        <v>0.83333333333333337</v>
      </c>
      <c r="G100" s="18" t="s">
        <v>819</v>
      </c>
      <c r="H100" s="18" t="s">
        <v>820</v>
      </c>
      <c r="I100" s="18" t="s">
        <v>1077</v>
      </c>
    </row>
    <row r="101" spans="1:9">
      <c r="A101" s="25">
        <v>0.84375</v>
      </c>
      <c r="B101" s="18" t="s">
        <v>821</v>
      </c>
      <c r="C101" s="18" t="s">
        <v>822</v>
      </c>
      <c r="D101" s="18" t="s">
        <v>1047</v>
      </c>
      <c r="F101" s="25">
        <v>0.84375</v>
      </c>
      <c r="G101" s="18" t="s">
        <v>821</v>
      </c>
      <c r="H101" s="18" t="s">
        <v>822</v>
      </c>
      <c r="I101" s="18" t="s">
        <v>1047</v>
      </c>
    </row>
    <row r="102" spans="1:9">
      <c r="A102" s="25">
        <v>0.85416666666666663</v>
      </c>
      <c r="B102" s="18" t="s">
        <v>823</v>
      </c>
      <c r="C102" s="18" t="s">
        <v>824</v>
      </c>
      <c r="D102" s="18" t="s">
        <v>1048</v>
      </c>
      <c r="F102" s="25">
        <v>0.85416666666666663</v>
      </c>
      <c r="G102" s="18" t="s">
        <v>823</v>
      </c>
      <c r="H102" s="18" t="s">
        <v>824</v>
      </c>
      <c r="I102" s="18" t="s">
        <v>1048</v>
      </c>
    </row>
    <row r="103" spans="1:9">
      <c r="A103" s="25">
        <v>0.86458333333333337</v>
      </c>
      <c r="B103" s="18" t="s">
        <v>825</v>
      </c>
      <c r="C103" s="18" t="s">
        <v>826</v>
      </c>
      <c r="D103" s="18" t="s">
        <v>1049</v>
      </c>
      <c r="F103" s="25">
        <v>0.86458333333333337</v>
      </c>
      <c r="G103" s="18" t="s">
        <v>825</v>
      </c>
      <c r="H103" s="18" t="s">
        <v>826</v>
      </c>
      <c r="I103" s="18" t="s">
        <v>1049</v>
      </c>
    </row>
    <row r="104" spans="1:9">
      <c r="A104" s="25">
        <v>0.875</v>
      </c>
      <c r="B104" s="18" t="s">
        <v>827</v>
      </c>
      <c r="C104" s="18" t="s">
        <v>828</v>
      </c>
      <c r="D104" s="18" t="s">
        <v>1050</v>
      </c>
      <c r="F104" s="25">
        <v>0.875</v>
      </c>
      <c r="G104" s="18" t="s">
        <v>827</v>
      </c>
      <c r="H104" s="18" t="s">
        <v>828</v>
      </c>
      <c r="I104" s="18" t="s">
        <v>1050</v>
      </c>
    </row>
    <row r="105" spans="1:9">
      <c r="A105" s="25">
        <v>0.88541666666666663</v>
      </c>
      <c r="B105" s="18" t="s">
        <v>829</v>
      </c>
      <c r="C105" s="18" t="s">
        <v>830</v>
      </c>
      <c r="D105" s="18" t="s">
        <v>1051</v>
      </c>
      <c r="F105" s="25">
        <v>0.88541666666666663</v>
      </c>
      <c r="G105" s="18" t="s">
        <v>829</v>
      </c>
      <c r="H105" s="18" t="s">
        <v>830</v>
      </c>
      <c r="I105" s="18" t="s">
        <v>1051</v>
      </c>
    </row>
    <row r="106" spans="1:9">
      <c r="A106" s="25">
        <v>0.89583333333333337</v>
      </c>
      <c r="B106" s="18" t="s">
        <v>831</v>
      </c>
      <c r="C106" s="18" t="s">
        <v>832</v>
      </c>
      <c r="D106" s="18" t="s">
        <v>1052</v>
      </c>
      <c r="F106" s="25">
        <v>0.89583333333333337</v>
      </c>
      <c r="G106" s="18" t="s">
        <v>831</v>
      </c>
      <c r="H106" s="18" t="s">
        <v>832</v>
      </c>
      <c r="I106" s="18" t="s">
        <v>1052</v>
      </c>
    </row>
    <row r="107" spans="1:9">
      <c r="A107" s="25">
        <v>0.90625</v>
      </c>
      <c r="B107" s="18" t="s">
        <v>833</v>
      </c>
      <c r="C107" s="18" t="s">
        <v>834</v>
      </c>
      <c r="D107" s="18" t="s">
        <v>1053</v>
      </c>
      <c r="F107" s="25">
        <v>0.90625</v>
      </c>
      <c r="G107" s="18" t="s">
        <v>833</v>
      </c>
      <c r="H107" s="18" t="s">
        <v>834</v>
      </c>
      <c r="I107" s="18" t="s">
        <v>1053</v>
      </c>
    </row>
    <row r="108" spans="1:9">
      <c r="A108" s="25">
        <v>0.91666666666666663</v>
      </c>
      <c r="B108" s="18" t="s">
        <v>835</v>
      </c>
      <c r="C108" s="18" t="s">
        <v>836</v>
      </c>
      <c r="D108" s="18" t="s">
        <v>1054</v>
      </c>
      <c r="F108" s="25">
        <v>0.91666666666666663</v>
      </c>
      <c r="G108" s="18" t="s">
        <v>835</v>
      </c>
      <c r="H108" s="18" t="s">
        <v>836</v>
      </c>
      <c r="I108" s="18" t="s">
        <v>1054</v>
      </c>
    </row>
    <row r="109" spans="1:9">
      <c r="A109" s="25">
        <v>0.92708333333333337</v>
      </c>
      <c r="B109" s="18" t="s">
        <v>837</v>
      </c>
      <c r="C109" s="18" t="s">
        <v>838</v>
      </c>
      <c r="D109" s="18" t="s">
        <v>1055</v>
      </c>
      <c r="F109" s="25">
        <v>0.92708333333333337</v>
      </c>
      <c r="G109" s="18" t="s">
        <v>837</v>
      </c>
      <c r="H109" s="18" t="s">
        <v>838</v>
      </c>
      <c r="I109" s="18" t="s">
        <v>1055</v>
      </c>
    </row>
    <row r="110" spans="1:9">
      <c r="A110" s="25">
        <v>0.9375</v>
      </c>
      <c r="B110" s="18" t="s">
        <v>839</v>
      </c>
      <c r="C110" s="18" t="s">
        <v>840</v>
      </c>
      <c r="D110" s="18" t="s">
        <v>1078</v>
      </c>
      <c r="F110" s="25">
        <v>0.9375</v>
      </c>
      <c r="G110" s="18" t="s">
        <v>839</v>
      </c>
      <c r="H110" s="18" t="s">
        <v>840</v>
      </c>
      <c r="I110" s="18" t="s">
        <v>1078</v>
      </c>
    </row>
    <row r="111" spans="1:9">
      <c r="A111" s="25">
        <v>0.94791666666666663</v>
      </c>
      <c r="B111" s="18" t="s">
        <v>841</v>
      </c>
      <c r="C111" s="18" t="s">
        <v>842</v>
      </c>
      <c r="D111" s="18" t="s">
        <v>1056</v>
      </c>
      <c r="F111" s="25">
        <v>0.94791666666666663</v>
      </c>
      <c r="G111" s="18" t="s">
        <v>841</v>
      </c>
      <c r="H111" s="18" t="s">
        <v>842</v>
      </c>
      <c r="I111" s="18" t="s">
        <v>1056</v>
      </c>
    </row>
    <row r="112" spans="1:9">
      <c r="A112" s="25">
        <v>0.95833333333333337</v>
      </c>
      <c r="B112" s="18" t="s">
        <v>843</v>
      </c>
      <c r="C112" s="18" t="s">
        <v>844</v>
      </c>
      <c r="D112" s="18" t="s">
        <v>1057</v>
      </c>
      <c r="F112" s="25">
        <v>0.95833333333333337</v>
      </c>
      <c r="G112" s="18" t="s">
        <v>843</v>
      </c>
      <c r="H112" s="18" t="s">
        <v>844</v>
      </c>
      <c r="I112" s="18" t="s">
        <v>1057</v>
      </c>
    </row>
    <row r="113" spans="1:9">
      <c r="A113" s="25">
        <v>0.96875</v>
      </c>
      <c r="B113" s="18" t="s">
        <v>845</v>
      </c>
      <c r="C113" s="18" t="s">
        <v>846</v>
      </c>
      <c r="D113" s="18" t="s">
        <v>1058</v>
      </c>
      <c r="F113" s="25">
        <v>0.96875</v>
      </c>
      <c r="G113" s="18" t="s">
        <v>845</v>
      </c>
      <c r="H113" s="18" t="s">
        <v>846</v>
      </c>
      <c r="I113" s="18" t="s">
        <v>1058</v>
      </c>
    </row>
    <row r="114" spans="1:9">
      <c r="A114" s="25">
        <v>0.97916666666666663</v>
      </c>
      <c r="B114" s="18" t="s">
        <v>847</v>
      </c>
      <c r="C114" s="18" t="s">
        <v>848</v>
      </c>
      <c r="D114" s="18" t="s">
        <v>1059</v>
      </c>
      <c r="F114" s="25">
        <v>0.97916666666666663</v>
      </c>
      <c r="G114" s="18" t="s">
        <v>847</v>
      </c>
      <c r="H114" s="18" t="s">
        <v>848</v>
      </c>
      <c r="I114" s="18" t="s">
        <v>1059</v>
      </c>
    </row>
    <row r="115" spans="1:9">
      <c r="A115" s="25">
        <v>0.98958333333333337</v>
      </c>
      <c r="B115" s="18" t="s">
        <v>849</v>
      </c>
      <c r="C115" s="18" t="s">
        <v>850</v>
      </c>
      <c r="D115" s="18" t="s">
        <v>1060</v>
      </c>
      <c r="F115" s="25">
        <v>0.98958333333333337</v>
      </c>
      <c r="G115" s="18" t="s">
        <v>849</v>
      </c>
      <c r="H115" s="18" t="s">
        <v>850</v>
      </c>
      <c r="I115" s="18" t="s">
        <v>1060</v>
      </c>
    </row>
    <row r="117" spans="1:9" ht="14.25">
      <c r="A117" s="12" t="s">
        <v>645</v>
      </c>
      <c r="F117" t="s">
        <v>632</v>
      </c>
    </row>
    <row r="118" spans="1:9">
      <c r="A118" s="26">
        <v>0</v>
      </c>
      <c r="B118" s="10" t="e">
        <f t="shared" ref="B118:B149" si="5">G20+B$13</f>
        <v>#VALUE!</v>
      </c>
      <c r="C118" s="10" t="e">
        <f t="shared" ref="C118:C149" si="6">H20+C$13</f>
        <v>#VALUE!</v>
      </c>
      <c r="D118" s="10" t="e">
        <f t="shared" ref="D118:D149" si="7">I20+D$13</f>
        <v>#VALUE!</v>
      </c>
      <c r="F118" s="26">
        <v>0</v>
      </c>
      <c r="G118" s="10" t="e">
        <f t="shared" ref="G118:G149" si="8">B118*$B$16</f>
        <v>#VALUE!</v>
      </c>
      <c r="H118" s="10" t="e">
        <f t="shared" ref="H118:H149" si="9">C118*$C$16</f>
        <v>#VALUE!</v>
      </c>
      <c r="I118" s="10" t="e">
        <f t="shared" ref="I118:I149" si="10">D118*$D$16</f>
        <v>#VALUE!</v>
      </c>
    </row>
    <row r="119" spans="1:9">
      <c r="A119" s="26">
        <v>1.0416666666666666E-2</v>
      </c>
      <c r="B119" s="10" t="e">
        <f t="shared" si="5"/>
        <v>#VALUE!</v>
      </c>
      <c r="C119" s="10" t="e">
        <f t="shared" si="6"/>
        <v>#VALUE!</v>
      </c>
      <c r="D119" s="10" t="e">
        <f t="shared" si="7"/>
        <v>#VALUE!</v>
      </c>
      <c r="F119" s="26">
        <v>1.0416666666666666E-2</v>
      </c>
      <c r="G119" s="10" t="e">
        <f t="shared" si="8"/>
        <v>#VALUE!</v>
      </c>
      <c r="H119" s="10" t="e">
        <f t="shared" si="9"/>
        <v>#VALUE!</v>
      </c>
      <c r="I119" s="10" t="e">
        <f t="shared" si="10"/>
        <v>#VALUE!</v>
      </c>
    </row>
    <row r="120" spans="1:9">
      <c r="A120" s="26">
        <v>2.0833333333333332E-2</v>
      </c>
      <c r="B120" s="10" t="e">
        <f t="shared" si="5"/>
        <v>#VALUE!</v>
      </c>
      <c r="C120" s="10" t="e">
        <f t="shared" si="6"/>
        <v>#VALUE!</v>
      </c>
      <c r="D120" s="10" t="e">
        <f t="shared" si="7"/>
        <v>#VALUE!</v>
      </c>
      <c r="F120" s="26">
        <v>2.0833333333333332E-2</v>
      </c>
      <c r="G120" s="10" t="e">
        <f t="shared" si="8"/>
        <v>#VALUE!</v>
      </c>
      <c r="H120" s="10" t="e">
        <f t="shared" si="9"/>
        <v>#VALUE!</v>
      </c>
      <c r="I120" s="10" t="e">
        <f t="shared" si="10"/>
        <v>#VALUE!</v>
      </c>
    </row>
    <row r="121" spans="1:9">
      <c r="A121" s="26">
        <v>3.125E-2</v>
      </c>
      <c r="B121" s="10" t="e">
        <f t="shared" si="5"/>
        <v>#VALUE!</v>
      </c>
      <c r="C121" s="10" t="e">
        <f t="shared" si="6"/>
        <v>#VALUE!</v>
      </c>
      <c r="D121" s="10" t="e">
        <f t="shared" si="7"/>
        <v>#VALUE!</v>
      </c>
      <c r="F121" s="26">
        <v>3.125E-2</v>
      </c>
      <c r="G121" s="10" t="e">
        <f t="shared" si="8"/>
        <v>#VALUE!</v>
      </c>
      <c r="H121" s="10" t="e">
        <f t="shared" si="9"/>
        <v>#VALUE!</v>
      </c>
      <c r="I121" s="10" t="e">
        <f t="shared" si="10"/>
        <v>#VALUE!</v>
      </c>
    </row>
    <row r="122" spans="1:9">
      <c r="A122" s="26">
        <v>4.1666666666666664E-2</v>
      </c>
      <c r="B122" s="10" t="e">
        <f t="shared" si="5"/>
        <v>#VALUE!</v>
      </c>
      <c r="C122" s="10" t="e">
        <f t="shared" si="6"/>
        <v>#VALUE!</v>
      </c>
      <c r="D122" s="10" t="e">
        <f t="shared" si="7"/>
        <v>#VALUE!</v>
      </c>
      <c r="F122" s="26">
        <v>4.1666666666666664E-2</v>
      </c>
      <c r="G122" s="10" t="e">
        <f t="shared" si="8"/>
        <v>#VALUE!</v>
      </c>
      <c r="H122" s="10" t="e">
        <f t="shared" si="9"/>
        <v>#VALUE!</v>
      </c>
      <c r="I122" s="10" t="e">
        <f t="shared" si="10"/>
        <v>#VALUE!</v>
      </c>
    </row>
    <row r="123" spans="1:9">
      <c r="A123" s="26">
        <v>5.2083333333333336E-2</v>
      </c>
      <c r="B123" s="10" t="e">
        <f t="shared" si="5"/>
        <v>#VALUE!</v>
      </c>
      <c r="C123" s="10" t="e">
        <f t="shared" si="6"/>
        <v>#VALUE!</v>
      </c>
      <c r="D123" s="10" t="e">
        <f t="shared" si="7"/>
        <v>#VALUE!</v>
      </c>
      <c r="F123" s="26">
        <v>5.2083333333333336E-2</v>
      </c>
      <c r="G123" s="10" t="e">
        <f t="shared" si="8"/>
        <v>#VALUE!</v>
      </c>
      <c r="H123" s="10" t="e">
        <f t="shared" si="9"/>
        <v>#VALUE!</v>
      </c>
      <c r="I123" s="10" t="e">
        <f t="shared" si="10"/>
        <v>#VALUE!</v>
      </c>
    </row>
    <row r="124" spans="1:9">
      <c r="A124" s="26">
        <v>6.25E-2</v>
      </c>
      <c r="B124" s="10" t="e">
        <f t="shared" si="5"/>
        <v>#VALUE!</v>
      </c>
      <c r="C124" s="10" t="e">
        <f t="shared" si="6"/>
        <v>#VALUE!</v>
      </c>
      <c r="D124" s="10" t="e">
        <f t="shared" si="7"/>
        <v>#VALUE!</v>
      </c>
      <c r="F124" s="26">
        <v>6.25E-2</v>
      </c>
      <c r="G124" s="10" t="e">
        <f t="shared" si="8"/>
        <v>#VALUE!</v>
      </c>
      <c r="H124" s="10" t="e">
        <f t="shared" si="9"/>
        <v>#VALUE!</v>
      </c>
      <c r="I124" s="10" t="e">
        <f t="shared" si="10"/>
        <v>#VALUE!</v>
      </c>
    </row>
    <row r="125" spans="1:9">
      <c r="A125" s="26">
        <v>7.2916666666666671E-2</v>
      </c>
      <c r="B125" s="10" t="e">
        <f t="shared" si="5"/>
        <v>#VALUE!</v>
      </c>
      <c r="C125" s="10" t="e">
        <f t="shared" si="6"/>
        <v>#VALUE!</v>
      </c>
      <c r="D125" s="10" t="e">
        <f t="shared" si="7"/>
        <v>#VALUE!</v>
      </c>
      <c r="F125" s="26">
        <v>7.2916666666666671E-2</v>
      </c>
      <c r="G125" s="10" t="e">
        <f t="shared" si="8"/>
        <v>#VALUE!</v>
      </c>
      <c r="H125" s="10" t="e">
        <f t="shared" si="9"/>
        <v>#VALUE!</v>
      </c>
      <c r="I125" s="10" t="e">
        <f t="shared" si="10"/>
        <v>#VALUE!</v>
      </c>
    </row>
    <row r="126" spans="1:9">
      <c r="A126" s="26">
        <v>8.3333333333333329E-2</v>
      </c>
      <c r="B126" s="10" t="e">
        <f t="shared" si="5"/>
        <v>#VALUE!</v>
      </c>
      <c r="C126" s="10" t="e">
        <f t="shared" si="6"/>
        <v>#VALUE!</v>
      </c>
      <c r="D126" s="10" t="e">
        <f t="shared" si="7"/>
        <v>#VALUE!</v>
      </c>
      <c r="F126" s="26">
        <v>8.3333333333333329E-2</v>
      </c>
      <c r="G126" s="10" t="e">
        <f t="shared" si="8"/>
        <v>#VALUE!</v>
      </c>
      <c r="H126" s="10" t="e">
        <f t="shared" si="9"/>
        <v>#VALUE!</v>
      </c>
      <c r="I126" s="10" t="e">
        <f t="shared" si="10"/>
        <v>#VALUE!</v>
      </c>
    </row>
    <row r="127" spans="1:9">
      <c r="A127" s="26">
        <v>9.375E-2</v>
      </c>
      <c r="B127" s="10" t="e">
        <f t="shared" si="5"/>
        <v>#VALUE!</v>
      </c>
      <c r="C127" s="10" t="e">
        <f t="shared" si="6"/>
        <v>#VALUE!</v>
      </c>
      <c r="D127" s="10" t="e">
        <f t="shared" si="7"/>
        <v>#VALUE!</v>
      </c>
      <c r="F127" s="26">
        <v>9.375E-2</v>
      </c>
      <c r="G127" s="10" t="e">
        <f t="shared" si="8"/>
        <v>#VALUE!</v>
      </c>
      <c r="H127" s="10" t="e">
        <f t="shared" si="9"/>
        <v>#VALUE!</v>
      </c>
      <c r="I127" s="10" t="e">
        <f t="shared" si="10"/>
        <v>#VALUE!</v>
      </c>
    </row>
    <row r="128" spans="1:9">
      <c r="A128" s="26">
        <v>0.10416666666666667</v>
      </c>
      <c r="B128" s="10" t="e">
        <f t="shared" si="5"/>
        <v>#VALUE!</v>
      </c>
      <c r="C128" s="10" t="e">
        <f t="shared" si="6"/>
        <v>#VALUE!</v>
      </c>
      <c r="D128" s="10" t="e">
        <f t="shared" si="7"/>
        <v>#VALUE!</v>
      </c>
      <c r="F128" s="26">
        <v>0.10416666666666667</v>
      </c>
      <c r="G128" s="10" t="e">
        <f t="shared" si="8"/>
        <v>#VALUE!</v>
      </c>
      <c r="H128" s="10" t="e">
        <f t="shared" si="9"/>
        <v>#VALUE!</v>
      </c>
      <c r="I128" s="10" t="e">
        <f t="shared" si="10"/>
        <v>#VALUE!</v>
      </c>
    </row>
    <row r="129" spans="1:9">
      <c r="A129" s="26">
        <v>0.11458333333333333</v>
      </c>
      <c r="B129" s="10" t="e">
        <f t="shared" si="5"/>
        <v>#VALUE!</v>
      </c>
      <c r="C129" s="10" t="e">
        <f t="shared" si="6"/>
        <v>#VALUE!</v>
      </c>
      <c r="D129" s="10" t="e">
        <f t="shared" si="7"/>
        <v>#VALUE!</v>
      </c>
      <c r="F129" s="26">
        <v>0.11458333333333333</v>
      </c>
      <c r="G129" s="10" t="e">
        <f t="shared" si="8"/>
        <v>#VALUE!</v>
      </c>
      <c r="H129" s="10" t="e">
        <f t="shared" si="9"/>
        <v>#VALUE!</v>
      </c>
      <c r="I129" s="10" t="e">
        <f t="shared" si="10"/>
        <v>#VALUE!</v>
      </c>
    </row>
    <row r="130" spans="1:9">
      <c r="A130" s="26">
        <v>0.125</v>
      </c>
      <c r="B130" s="10" t="e">
        <f t="shared" si="5"/>
        <v>#VALUE!</v>
      </c>
      <c r="C130" s="10" t="e">
        <f t="shared" si="6"/>
        <v>#VALUE!</v>
      </c>
      <c r="D130" s="10" t="e">
        <f t="shared" si="7"/>
        <v>#VALUE!</v>
      </c>
      <c r="F130" s="26">
        <v>0.125</v>
      </c>
      <c r="G130" s="10" t="e">
        <f t="shared" si="8"/>
        <v>#VALUE!</v>
      </c>
      <c r="H130" s="10" t="e">
        <f t="shared" si="9"/>
        <v>#VALUE!</v>
      </c>
      <c r="I130" s="10" t="e">
        <f t="shared" si="10"/>
        <v>#VALUE!</v>
      </c>
    </row>
    <row r="131" spans="1:9">
      <c r="A131" s="26">
        <v>0.13541666666666666</v>
      </c>
      <c r="B131" s="10" t="e">
        <f t="shared" si="5"/>
        <v>#VALUE!</v>
      </c>
      <c r="C131" s="10" t="e">
        <f t="shared" si="6"/>
        <v>#VALUE!</v>
      </c>
      <c r="D131" s="10" t="e">
        <f t="shared" si="7"/>
        <v>#VALUE!</v>
      </c>
      <c r="F131" s="26">
        <v>0.13541666666666666</v>
      </c>
      <c r="G131" s="10" t="e">
        <f t="shared" si="8"/>
        <v>#VALUE!</v>
      </c>
      <c r="H131" s="10" t="e">
        <f t="shared" si="9"/>
        <v>#VALUE!</v>
      </c>
      <c r="I131" s="10" t="e">
        <f t="shared" si="10"/>
        <v>#VALUE!</v>
      </c>
    </row>
    <row r="132" spans="1:9">
      <c r="A132" s="26">
        <v>0.14583333333333334</v>
      </c>
      <c r="B132" s="10" t="e">
        <f t="shared" si="5"/>
        <v>#VALUE!</v>
      </c>
      <c r="C132" s="10" t="e">
        <f t="shared" si="6"/>
        <v>#VALUE!</v>
      </c>
      <c r="D132" s="10" t="e">
        <f t="shared" si="7"/>
        <v>#VALUE!</v>
      </c>
      <c r="F132" s="26">
        <v>0.14583333333333334</v>
      </c>
      <c r="G132" s="10" t="e">
        <f t="shared" si="8"/>
        <v>#VALUE!</v>
      </c>
      <c r="H132" s="10" t="e">
        <f t="shared" si="9"/>
        <v>#VALUE!</v>
      </c>
      <c r="I132" s="10" t="e">
        <f t="shared" si="10"/>
        <v>#VALUE!</v>
      </c>
    </row>
    <row r="133" spans="1:9">
      <c r="A133" s="26">
        <v>0.15625</v>
      </c>
      <c r="B133" s="10" t="e">
        <f t="shared" si="5"/>
        <v>#VALUE!</v>
      </c>
      <c r="C133" s="10" t="e">
        <f t="shared" si="6"/>
        <v>#VALUE!</v>
      </c>
      <c r="D133" s="10" t="e">
        <f t="shared" si="7"/>
        <v>#VALUE!</v>
      </c>
      <c r="F133" s="26">
        <v>0.15625</v>
      </c>
      <c r="G133" s="10" t="e">
        <f t="shared" si="8"/>
        <v>#VALUE!</v>
      </c>
      <c r="H133" s="10" t="e">
        <f t="shared" si="9"/>
        <v>#VALUE!</v>
      </c>
      <c r="I133" s="10" t="e">
        <f t="shared" si="10"/>
        <v>#VALUE!</v>
      </c>
    </row>
    <row r="134" spans="1:9">
      <c r="A134" s="26">
        <v>0.16666666666666666</v>
      </c>
      <c r="B134" s="10" t="e">
        <f t="shared" si="5"/>
        <v>#VALUE!</v>
      </c>
      <c r="C134" s="10" t="e">
        <f t="shared" si="6"/>
        <v>#VALUE!</v>
      </c>
      <c r="D134" s="10" t="e">
        <f t="shared" si="7"/>
        <v>#VALUE!</v>
      </c>
      <c r="F134" s="26">
        <v>0.16666666666666666</v>
      </c>
      <c r="G134" s="10" t="e">
        <f t="shared" si="8"/>
        <v>#VALUE!</v>
      </c>
      <c r="H134" s="10" t="e">
        <f t="shared" si="9"/>
        <v>#VALUE!</v>
      </c>
      <c r="I134" s="10" t="e">
        <f t="shared" si="10"/>
        <v>#VALUE!</v>
      </c>
    </row>
    <row r="135" spans="1:9">
      <c r="A135" s="26">
        <v>0.17708333333333334</v>
      </c>
      <c r="B135" s="10" t="e">
        <f t="shared" si="5"/>
        <v>#VALUE!</v>
      </c>
      <c r="C135" s="10" t="e">
        <f t="shared" si="6"/>
        <v>#VALUE!</v>
      </c>
      <c r="D135" s="10" t="e">
        <f t="shared" si="7"/>
        <v>#VALUE!</v>
      </c>
      <c r="F135" s="26">
        <v>0.17708333333333334</v>
      </c>
      <c r="G135" s="10" t="e">
        <f t="shared" si="8"/>
        <v>#VALUE!</v>
      </c>
      <c r="H135" s="10" t="e">
        <f t="shared" si="9"/>
        <v>#VALUE!</v>
      </c>
      <c r="I135" s="10" t="e">
        <f t="shared" si="10"/>
        <v>#VALUE!</v>
      </c>
    </row>
    <row r="136" spans="1:9">
      <c r="A136" s="26">
        <v>0.1875</v>
      </c>
      <c r="B136" s="10" t="e">
        <f t="shared" si="5"/>
        <v>#VALUE!</v>
      </c>
      <c r="C136" s="10" t="e">
        <f t="shared" si="6"/>
        <v>#VALUE!</v>
      </c>
      <c r="D136" s="10" t="e">
        <f t="shared" si="7"/>
        <v>#VALUE!</v>
      </c>
      <c r="F136" s="26">
        <v>0.1875</v>
      </c>
      <c r="G136" s="10" t="e">
        <f t="shared" si="8"/>
        <v>#VALUE!</v>
      </c>
      <c r="H136" s="10" t="e">
        <f t="shared" si="9"/>
        <v>#VALUE!</v>
      </c>
      <c r="I136" s="10" t="e">
        <f t="shared" si="10"/>
        <v>#VALUE!</v>
      </c>
    </row>
    <row r="137" spans="1:9">
      <c r="A137" s="26">
        <v>0.19791666666666666</v>
      </c>
      <c r="B137" s="10" t="e">
        <f t="shared" si="5"/>
        <v>#VALUE!</v>
      </c>
      <c r="C137" s="10" t="e">
        <f t="shared" si="6"/>
        <v>#VALUE!</v>
      </c>
      <c r="D137" s="10" t="e">
        <f t="shared" si="7"/>
        <v>#VALUE!</v>
      </c>
      <c r="F137" s="26">
        <v>0.19791666666666666</v>
      </c>
      <c r="G137" s="10" t="e">
        <f t="shared" si="8"/>
        <v>#VALUE!</v>
      </c>
      <c r="H137" s="10" t="e">
        <f t="shared" si="9"/>
        <v>#VALUE!</v>
      </c>
      <c r="I137" s="10" t="e">
        <f t="shared" si="10"/>
        <v>#VALUE!</v>
      </c>
    </row>
    <row r="138" spans="1:9">
      <c r="A138" s="26">
        <v>0.20833333333333334</v>
      </c>
      <c r="B138" s="10" t="e">
        <f t="shared" si="5"/>
        <v>#VALUE!</v>
      </c>
      <c r="C138" s="10" t="e">
        <f t="shared" si="6"/>
        <v>#VALUE!</v>
      </c>
      <c r="D138" s="10" t="e">
        <f t="shared" si="7"/>
        <v>#VALUE!</v>
      </c>
      <c r="F138" s="26">
        <v>0.20833333333333334</v>
      </c>
      <c r="G138" s="10" t="e">
        <f t="shared" si="8"/>
        <v>#VALUE!</v>
      </c>
      <c r="H138" s="10" t="e">
        <f t="shared" si="9"/>
        <v>#VALUE!</v>
      </c>
      <c r="I138" s="10" t="e">
        <f t="shared" si="10"/>
        <v>#VALUE!</v>
      </c>
    </row>
    <row r="139" spans="1:9">
      <c r="A139" s="26">
        <v>0.21875</v>
      </c>
      <c r="B139" s="10" t="e">
        <f t="shared" si="5"/>
        <v>#VALUE!</v>
      </c>
      <c r="C139" s="10" t="e">
        <f t="shared" si="6"/>
        <v>#VALUE!</v>
      </c>
      <c r="D139" s="10" t="e">
        <f t="shared" si="7"/>
        <v>#VALUE!</v>
      </c>
      <c r="F139" s="26">
        <v>0.21875</v>
      </c>
      <c r="G139" s="10" t="e">
        <f t="shared" si="8"/>
        <v>#VALUE!</v>
      </c>
      <c r="H139" s="10" t="e">
        <f t="shared" si="9"/>
        <v>#VALUE!</v>
      </c>
      <c r="I139" s="10" t="e">
        <f t="shared" si="10"/>
        <v>#VALUE!</v>
      </c>
    </row>
    <row r="140" spans="1:9">
      <c r="A140" s="26">
        <v>0.22916666666666666</v>
      </c>
      <c r="B140" s="10" t="e">
        <f t="shared" si="5"/>
        <v>#VALUE!</v>
      </c>
      <c r="C140" s="10" t="e">
        <f t="shared" si="6"/>
        <v>#VALUE!</v>
      </c>
      <c r="D140" s="10" t="e">
        <f t="shared" si="7"/>
        <v>#VALUE!</v>
      </c>
      <c r="F140" s="26">
        <v>0.22916666666666666</v>
      </c>
      <c r="G140" s="10" t="e">
        <f t="shared" si="8"/>
        <v>#VALUE!</v>
      </c>
      <c r="H140" s="10" t="e">
        <f t="shared" si="9"/>
        <v>#VALUE!</v>
      </c>
      <c r="I140" s="10" t="e">
        <f t="shared" si="10"/>
        <v>#VALUE!</v>
      </c>
    </row>
    <row r="141" spans="1:9">
      <c r="A141" s="26">
        <v>0.23958333333333334</v>
      </c>
      <c r="B141" s="10" t="e">
        <f t="shared" si="5"/>
        <v>#VALUE!</v>
      </c>
      <c r="C141" s="10" t="e">
        <f t="shared" si="6"/>
        <v>#VALUE!</v>
      </c>
      <c r="D141" s="10" t="e">
        <f t="shared" si="7"/>
        <v>#VALUE!</v>
      </c>
      <c r="F141" s="26">
        <v>0.23958333333333334</v>
      </c>
      <c r="G141" s="10" t="e">
        <f t="shared" si="8"/>
        <v>#VALUE!</v>
      </c>
      <c r="H141" s="10" t="e">
        <f t="shared" si="9"/>
        <v>#VALUE!</v>
      </c>
      <c r="I141" s="10" t="e">
        <f t="shared" si="10"/>
        <v>#VALUE!</v>
      </c>
    </row>
    <row r="142" spans="1:9">
      <c r="A142" s="26">
        <v>0.25</v>
      </c>
      <c r="B142" s="10" t="e">
        <f t="shared" si="5"/>
        <v>#VALUE!</v>
      </c>
      <c r="C142" s="10" t="e">
        <f t="shared" si="6"/>
        <v>#VALUE!</v>
      </c>
      <c r="D142" s="10" t="e">
        <f t="shared" si="7"/>
        <v>#VALUE!</v>
      </c>
      <c r="F142" s="26">
        <v>0.25</v>
      </c>
      <c r="G142" s="10" t="e">
        <f t="shared" si="8"/>
        <v>#VALUE!</v>
      </c>
      <c r="H142" s="10" t="e">
        <f t="shared" si="9"/>
        <v>#VALUE!</v>
      </c>
      <c r="I142" s="10" t="e">
        <f t="shared" si="10"/>
        <v>#VALUE!</v>
      </c>
    </row>
    <row r="143" spans="1:9">
      <c r="A143" s="26">
        <v>0.26041666666666669</v>
      </c>
      <c r="B143" s="10" t="e">
        <f t="shared" si="5"/>
        <v>#VALUE!</v>
      </c>
      <c r="C143" s="10" t="e">
        <f t="shared" si="6"/>
        <v>#VALUE!</v>
      </c>
      <c r="D143" s="10" t="e">
        <f t="shared" si="7"/>
        <v>#VALUE!</v>
      </c>
      <c r="F143" s="26">
        <v>0.26041666666666669</v>
      </c>
      <c r="G143" s="10" t="e">
        <f t="shared" si="8"/>
        <v>#VALUE!</v>
      </c>
      <c r="H143" s="10" t="e">
        <f t="shared" si="9"/>
        <v>#VALUE!</v>
      </c>
      <c r="I143" s="10" t="e">
        <f t="shared" si="10"/>
        <v>#VALUE!</v>
      </c>
    </row>
    <row r="144" spans="1:9">
      <c r="A144" s="26">
        <v>0.27083333333333331</v>
      </c>
      <c r="B144" s="10" t="e">
        <f t="shared" si="5"/>
        <v>#VALUE!</v>
      </c>
      <c r="C144" s="10" t="e">
        <f t="shared" si="6"/>
        <v>#VALUE!</v>
      </c>
      <c r="D144" s="10" t="e">
        <f t="shared" si="7"/>
        <v>#VALUE!</v>
      </c>
      <c r="F144" s="26">
        <v>0.27083333333333331</v>
      </c>
      <c r="G144" s="10" t="e">
        <f t="shared" si="8"/>
        <v>#VALUE!</v>
      </c>
      <c r="H144" s="10" t="e">
        <f t="shared" si="9"/>
        <v>#VALUE!</v>
      </c>
      <c r="I144" s="10" t="e">
        <f t="shared" si="10"/>
        <v>#VALUE!</v>
      </c>
    </row>
    <row r="145" spans="1:9">
      <c r="A145" s="26">
        <v>0.28125</v>
      </c>
      <c r="B145" s="10" t="e">
        <f t="shared" si="5"/>
        <v>#VALUE!</v>
      </c>
      <c r="C145" s="10" t="e">
        <f t="shared" si="6"/>
        <v>#VALUE!</v>
      </c>
      <c r="D145" s="10" t="e">
        <f t="shared" si="7"/>
        <v>#VALUE!</v>
      </c>
      <c r="F145" s="26">
        <v>0.28125</v>
      </c>
      <c r="G145" s="10" t="e">
        <f t="shared" si="8"/>
        <v>#VALUE!</v>
      </c>
      <c r="H145" s="10" t="e">
        <f t="shared" si="9"/>
        <v>#VALUE!</v>
      </c>
      <c r="I145" s="10" t="e">
        <f t="shared" si="10"/>
        <v>#VALUE!</v>
      </c>
    </row>
    <row r="146" spans="1:9">
      <c r="A146" s="26">
        <v>0.29166666666666669</v>
      </c>
      <c r="B146" s="10" t="e">
        <f t="shared" si="5"/>
        <v>#VALUE!</v>
      </c>
      <c r="C146" s="10" t="e">
        <f t="shared" si="6"/>
        <v>#VALUE!</v>
      </c>
      <c r="D146" s="10" t="e">
        <f t="shared" si="7"/>
        <v>#VALUE!</v>
      </c>
      <c r="F146" s="26">
        <v>0.29166666666666669</v>
      </c>
      <c r="G146" s="10" t="e">
        <f t="shared" si="8"/>
        <v>#VALUE!</v>
      </c>
      <c r="H146" s="10" t="e">
        <f t="shared" si="9"/>
        <v>#VALUE!</v>
      </c>
      <c r="I146" s="10" t="e">
        <f t="shared" si="10"/>
        <v>#VALUE!</v>
      </c>
    </row>
    <row r="147" spans="1:9">
      <c r="A147" s="26">
        <v>0.30208333333333331</v>
      </c>
      <c r="B147" s="10" t="e">
        <f t="shared" si="5"/>
        <v>#VALUE!</v>
      </c>
      <c r="C147" s="10" t="e">
        <f t="shared" si="6"/>
        <v>#VALUE!</v>
      </c>
      <c r="D147" s="10" t="e">
        <f t="shared" si="7"/>
        <v>#VALUE!</v>
      </c>
      <c r="F147" s="26">
        <v>0.30208333333333331</v>
      </c>
      <c r="G147" s="10" t="e">
        <f t="shared" si="8"/>
        <v>#VALUE!</v>
      </c>
      <c r="H147" s="10" t="e">
        <f t="shared" si="9"/>
        <v>#VALUE!</v>
      </c>
      <c r="I147" s="10" t="e">
        <f t="shared" si="10"/>
        <v>#VALUE!</v>
      </c>
    </row>
    <row r="148" spans="1:9">
      <c r="A148" s="26">
        <v>0.3125</v>
      </c>
      <c r="B148" s="10" t="e">
        <f t="shared" si="5"/>
        <v>#VALUE!</v>
      </c>
      <c r="C148" s="10" t="e">
        <f t="shared" si="6"/>
        <v>#VALUE!</v>
      </c>
      <c r="D148" s="10" t="e">
        <f t="shared" si="7"/>
        <v>#VALUE!</v>
      </c>
      <c r="F148" s="26">
        <v>0.3125</v>
      </c>
      <c r="G148" s="10" t="e">
        <f t="shared" si="8"/>
        <v>#VALUE!</v>
      </c>
      <c r="H148" s="10" t="e">
        <f t="shared" si="9"/>
        <v>#VALUE!</v>
      </c>
      <c r="I148" s="10" t="e">
        <f t="shared" si="10"/>
        <v>#VALUE!</v>
      </c>
    </row>
    <row r="149" spans="1:9">
      <c r="A149" s="26">
        <v>0.32291666666666669</v>
      </c>
      <c r="B149" s="10" t="e">
        <f t="shared" si="5"/>
        <v>#VALUE!</v>
      </c>
      <c r="C149" s="10" t="e">
        <f t="shared" si="6"/>
        <v>#VALUE!</v>
      </c>
      <c r="D149" s="10" t="e">
        <f t="shared" si="7"/>
        <v>#VALUE!</v>
      </c>
      <c r="F149" s="26">
        <v>0.32291666666666669</v>
      </c>
      <c r="G149" s="10" t="e">
        <f t="shared" si="8"/>
        <v>#VALUE!</v>
      </c>
      <c r="H149" s="10" t="e">
        <f t="shared" si="9"/>
        <v>#VALUE!</v>
      </c>
      <c r="I149" s="10" t="e">
        <f t="shared" si="10"/>
        <v>#VALUE!</v>
      </c>
    </row>
    <row r="150" spans="1:9">
      <c r="A150" s="27">
        <v>0.33333333333333331</v>
      </c>
      <c r="B150" s="10" t="e">
        <f t="shared" ref="B150:B181" si="11">G52+B$12</f>
        <v>#VALUE!</v>
      </c>
      <c r="C150" s="10" t="e">
        <f t="shared" ref="C150:C181" si="12">H52+C$12</f>
        <v>#VALUE!</v>
      </c>
      <c r="D150" s="10" t="e">
        <f t="shared" ref="D150:D181" si="13">I52+D$12</f>
        <v>#VALUE!</v>
      </c>
      <c r="F150" s="27">
        <v>0.33333333333333331</v>
      </c>
      <c r="G150" s="10" t="e">
        <f t="shared" ref="G150:G181" si="14">B150*$B$16</f>
        <v>#VALUE!</v>
      </c>
      <c r="H150" s="10" t="e">
        <f t="shared" ref="H150:H181" si="15">C150*$C$16</f>
        <v>#VALUE!</v>
      </c>
      <c r="I150" s="10" t="e">
        <f t="shared" ref="I150:I181" si="16">D150*$D$16</f>
        <v>#VALUE!</v>
      </c>
    </row>
    <row r="151" spans="1:9">
      <c r="A151" s="26">
        <v>0.34375</v>
      </c>
      <c r="B151" s="10" t="e">
        <f t="shared" si="11"/>
        <v>#VALUE!</v>
      </c>
      <c r="C151" s="10" t="e">
        <f t="shared" si="12"/>
        <v>#VALUE!</v>
      </c>
      <c r="D151" s="10" t="e">
        <f t="shared" si="13"/>
        <v>#VALUE!</v>
      </c>
      <c r="F151" s="26">
        <v>0.34375</v>
      </c>
      <c r="G151" s="10" t="e">
        <f t="shared" si="14"/>
        <v>#VALUE!</v>
      </c>
      <c r="H151" s="10" t="e">
        <f t="shared" si="15"/>
        <v>#VALUE!</v>
      </c>
      <c r="I151" s="10" t="e">
        <f t="shared" si="16"/>
        <v>#VALUE!</v>
      </c>
    </row>
    <row r="152" spans="1:9">
      <c r="A152" s="26">
        <v>0.35416666666666669</v>
      </c>
      <c r="B152" s="10" t="e">
        <f t="shared" si="11"/>
        <v>#VALUE!</v>
      </c>
      <c r="C152" s="10" t="e">
        <f t="shared" si="12"/>
        <v>#VALUE!</v>
      </c>
      <c r="D152" s="10" t="e">
        <f t="shared" si="13"/>
        <v>#VALUE!</v>
      </c>
      <c r="F152" s="26">
        <v>0.35416666666666669</v>
      </c>
      <c r="G152" s="10" t="e">
        <f t="shared" si="14"/>
        <v>#VALUE!</v>
      </c>
      <c r="H152" s="10" t="e">
        <f t="shared" si="15"/>
        <v>#VALUE!</v>
      </c>
      <c r="I152" s="10" t="e">
        <f t="shared" si="16"/>
        <v>#VALUE!</v>
      </c>
    </row>
    <row r="153" spans="1:9">
      <c r="A153" s="26">
        <v>0.36458333333333331</v>
      </c>
      <c r="B153" s="10" t="e">
        <f t="shared" si="11"/>
        <v>#VALUE!</v>
      </c>
      <c r="C153" s="10" t="e">
        <f t="shared" si="12"/>
        <v>#VALUE!</v>
      </c>
      <c r="D153" s="10" t="e">
        <f t="shared" si="13"/>
        <v>#VALUE!</v>
      </c>
      <c r="F153" s="26">
        <v>0.36458333333333331</v>
      </c>
      <c r="G153" s="10" t="e">
        <f t="shared" si="14"/>
        <v>#VALUE!</v>
      </c>
      <c r="H153" s="10" t="e">
        <f t="shared" si="15"/>
        <v>#VALUE!</v>
      </c>
      <c r="I153" s="10" t="e">
        <f t="shared" si="16"/>
        <v>#VALUE!</v>
      </c>
    </row>
    <row r="154" spans="1:9">
      <c r="A154" s="26">
        <v>0.375</v>
      </c>
      <c r="B154" s="10" t="e">
        <f t="shared" si="11"/>
        <v>#VALUE!</v>
      </c>
      <c r="C154" s="10" t="e">
        <f t="shared" si="12"/>
        <v>#VALUE!</v>
      </c>
      <c r="D154" s="10" t="e">
        <f t="shared" si="13"/>
        <v>#VALUE!</v>
      </c>
      <c r="F154" s="26">
        <v>0.375</v>
      </c>
      <c r="G154" s="10" t="e">
        <f t="shared" si="14"/>
        <v>#VALUE!</v>
      </c>
      <c r="H154" s="10" t="e">
        <f t="shared" si="15"/>
        <v>#VALUE!</v>
      </c>
      <c r="I154" s="10" t="e">
        <f t="shared" si="16"/>
        <v>#VALUE!</v>
      </c>
    </row>
    <row r="155" spans="1:9">
      <c r="A155" s="26">
        <v>0.38541666666666669</v>
      </c>
      <c r="B155" s="10" t="e">
        <f t="shared" si="11"/>
        <v>#VALUE!</v>
      </c>
      <c r="C155" s="10" t="e">
        <f t="shared" si="12"/>
        <v>#VALUE!</v>
      </c>
      <c r="D155" s="10" t="e">
        <f t="shared" si="13"/>
        <v>#VALUE!</v>
      </c>
      <c r="F155" s="26">
        <v>0.38541666666666669</v>
      </c>
      <c r="G155" s="10" t="e">
        <f t="shared" si="14"/>
        <v>#VALUE!</v>
      </c>
      <c r="H155" s="10" t="e">
        <f t="shared" si="15"/>
        <v>#VALUE!</v>
      </c>
      <c r="I155" s="10" t="e">
        <f t="shared" si="16"/>
        <v>#VALUE!</v>
      </c>
    </row>
    <row r="156" spans="1:9">
      <c r="A156" s="26">
        <v>0.39583333333333331</v>
      </c>
      <c r="B156" s="10" t="e">
        <f t="shared" si="11"/>
        <v>#VALUE!</v>
      </c>
      <c r="C156" s="10" t="e">
        <f t="shared" si="12"/>
        <v>#VALUE!</v>
      </c>
      <c r="D156" s="10" t="e">
        <f t="shared" si="13"/>
        <v>#VALUE!</v>
      </c>
      <c r="F156" s="26">
        <v>0.39583333333333331</v>
      </c>
      <c r="G156" s="10" t="e">
        <f t="shared" si="14"/>
        <v>#VALUE!</v>
      </c>
      <c r="H156" s="10" t="e">
        <f t="shared" si="15"/>
        <v>#VALUE!</v>
      </c>
      <c r="I156" s="10" t="e">
        <f t="shared" si="16"/>
        <v>#VALUE!</v>
      </c>
    </row>
    <row r="157" spans="1:9">
      <c r="A157" s="26">
        <v>0.40625</v>
      </c>
      <c r="B157" s="10" t="e">
        <f t="shared" si="11"/>
        <v>#VALUE!</v>
      </c>
      <c r="C157" s="10" t="e">
        <f t="shared" si="12"/>
        <v>#VALUE!</v>
      </c>
      <c r="D157" s="10" t="e">
        <f t="shared" si="13"/>
        <v>#VALUE!</v>
      </c>
      <c r="F157" s="26">
        <v>0.40625</v>
      </c>
      <c r="G157" s="10" t="e">
        <f t="shared" si="14"/>
        <v>#VALUE!</v>
      </c>
      <c r="H157" s="10" t="e">
        <f t="shared" si="15"/>
        <v>#VALUE!</v>
      </c>
      <c r="I157" s="10" t="e">
        <f t="shared" si="16"/>
        <v>#VALUE!</v>
      </c>
    </row>
    <row r="158" spans="1:9">
      <c r="A158" s="26">
        <v>0.41666666666666669</v>
      </c>
      <c r="B158" s="10" t="e">
        <f t="shared" si="11"/>
        <v>#VALUE!</v>
      </c>
      <c r="C158" s="10" t="e">
        <f t="shared" si="12"/>
        <v>#VALUE!</v>
      </c>
      <c r="D158" s="10" t="e">
        <f t="shared" si="13"/>
        <v>#VALUE!</v>
      </c>
      <c r="F158" s="26">
        <v>0.41666666666666669</v>
      </c>
      <c r="G158" s="10" t="e">
        <f t="shared" si="14"/>
        <v>#VALUE!</v>
      </c>
      <c r="H158" s="10" t="e">
        <f t="shared" si="15"/>
        <v>#VALUE!</v>
      </c>
      <c r="I158" s="10" t="e">
        <f t="shared" si="16"/>
        <v>#VALUE!</v>
      </c>
    </row>
    <row r="159" spans="1:9">
      <c r="A159" s="26">
        <v>0.42708333333333331</v>
      </c>
      <c r="B159" s="10" t="e">
        <f t="shared" si="11"/>
        <v>#VALUE!</v>
      </c>
      <c r="C159" s="10" t="e">
        <f t="shared" si="12"/>
        <v>#VALUE!</v>
      </c>
      <c r="D159" s="10" t="e">
        <f t="shared" si="13"/>
        <v>#VALUE!</v>
      </c>
      <c r="F159" s="26">
        <v>0.42708333333333331</v>
      </c>
      <c r="G159" s="10" t="e">
        <f t="shared" si="14"/>
        <v>#VALUE!</v>
      </c>
      <c r="H159" s="10" t="e">
        <f t="shared" si="15"/>
        <v>#VALUE!</v>
      </c>
      <c r="I159" s="10" t="e">
        <f t="shared" si="16"/>
        <v>#VALUE!</v>
      </c>
    </row>
    <row r="160" spans="1:9">
      <c r="A160" s="26">
        <v>0.4375</v>
      </c>
      <c r="B160" s="10" t="e">
        <f t="shared" si="11"/>
        <v>#VALUE!</v>
      </c>
      <c r="C160" s="10" t="e">
        <f t="shared" si="12"/>
        <v>#VALUE!</v>
      </c>
      <c r="D160" s="10" t="e">
        <f t="shared" si="13"/>
        <v>#VALUE!</v>
      </c>
      <c r="F160" s="26">
        <v>0.4375</v>
      </c>
      <c r="G160" s="10" t="e">
        <f t="shared" si="14"/>
        <v>#VALUE!</v>
      </c>
      <c r="H160" s="10" t="e">
        <f t="shared" si="15"/>
        <v>#VALUE!</v>
      </c>
      <c r="I160" s="10" t="e">
        <f t="shared" si="16"/>
        <v>#VALUE!</v>
      </c>
    </row>
    <row r="161" spans="1:9">
      <c r="A161" s="26">
        <v>0.44791666666666669</v>
      </c>
      <c r="B161" s="10" t="e">
        <f t="shared" si="11"/>
        <v>#VALUE!</v>
      </c>
      <c r="C161" s="10" t="e">
        <f t="shared" si="12"/>
        <v>#VALUE!</v>
      </c>
      <c r="D161" s="10" t="e">
        <f t="shared" si="13"/>
        <v>#VALUE!</v>
      </c>
      <c r="F161" s="26">
        <v>0.44791666666666669</v>
      </c>
      <c r="G161" s="10" t="e">
        <f t="shared" si="14"/>
        <v>#VALUE!</v>
      </c>
      <c r="H161" s="10" t="e">
        <f t="shared" si="15"/>
        <v>#VALUE!</v>
      </c>
      <c r="I161" s="10" t="e">
        <f t="shared" si="16"/>
        <v>#VALUE!</v>
      </c>
    </row>
    <row r="162" spans="1:9">
      <c r="A162" s="26">
        <v>0.45833333333333331</v>
      </c>
      <c r="B162" s="10" t="e">
        <f t="shared" si="11"/>
        <v>#VALUE!</v>
      </c>
      <c r="C162" s="10" t="e">
        <f t="shared" si="12"/>
        <v>#VALUE!</v>
      </c>
      <c r="D162" s="10" t="e">
        <f t="shared" si="13"/>
        <v>#VALUE!</v>
      </c>
      <c r="F162" s="26">
        <v>0.45833333333333331</v>
      </c>
      <c r="G162" s="10" t="e">
        <f t="shared" si="14"/>
        <v>#VALUE!</v>
      </c>
      <c r="H162" s="10" t="e">
        <f t="shared" si="15"/>
        <v>#VALUE!</v>
      </c>
      <c r="I162" s="10" t="e">
        <f t="shared" si="16"/>
        <v>#VALUE!</v>
      </c>
    </row>
    <row r="163" spans="1:9">
      <c r="A163" s="26">
        <v>0.46875</v>
      </c>
      <c r="B163" s="10" t="e">
        <f t="shared" si="11"/>
        <v>#VALUE!</v>
      </c>
      <c r="C163" s="10" t="e">
        <f t="shared" si="12"/>
        <v>#VALUE!</v>
      </c>
      <c r="D163" s="10" t="e">
        <f t="shared" si="13"/>
        <v>#VALUE!</v>
      </c>
      <c r="F163" s="26">
        <v>0.46875</v>
      </c>
      <c r="G163" s="10" t="e">
        <f t="shared" si="14"/>
        <v>#VALUE!</v>
      </c>
      <c r="H163" s="10" t="e">
        <f t="shared" si="15"/>
        <v>#VALUE!</v>
      </c>
      <c r="I163" s="10" t="e">
        <f t="shared" si="16"/>
        <v>#VALUE!</v>
      </c>
    </row>
    <row r="164" spans="1:9">
      <c r="A164" s="26">
        <v>0.47916666666666669</v>
      </c>
      <c r="B164" s="10" t="e">
        <f t="shared" si="11"/>
        <v>#VALUE!</v>
      </c>
      <c r="C164" s="10" t="e">
        <f t="shared" si="12"/>
        <v>#VALUE!</v>
      </c>
      <c r="D164" s="10" t="e">
        <f t="shared" si="13"/>
        <v>#VALUE!</v>
      </c>
      <c r="F164" s="26">
        <v>0.47916666666666669</v>
      </c>
      <c r="G164" s="10" t="e">
        <f t="shared" si="14"/>
        <v>#VALUE!</v>
      </c>
      <c r="H164" s="10" t="e">
        <f t="shared" si="15"/>
        <v>#VALUE!</v>
      </c>
      <c r="I164" s="10" t="e">
        <f t="shared" si="16"/>
        <v>#VALUE!</v>
      </c>
    </row>
    <row r="165" spans="1:9">
      <c r="A165" s="26">
        <v>0.48958333333333331</v>
      </c>
      <c r="B165" s="10" t="e">
        <f t="shared" si="11"/>
        <v>#VALUE!</v>
      </c>
      <c r="C165" s="10" t="e">
        <f t="shared" si="12"/>
        <v>#VALUE!</v>
      </c>
      <c r="D165" s="10" t="e">
        <f t="shared" si="13"/>
        <v>#VALUE!</v>
      </c>
      <c r="F165" s="26">
        <v>0.48958333333333331</v>
      </c>
      <c r="G165" s="10" t="e">
        <f t="shared" si="14"/>
        <v>#VALUE!</v>
      </c>
      <c r="H165" s="10" t="e">
        <f t="shared" si="15"/>
        <v>#VALUE!</v>
      </c>
      <c r="I165" s="10" t="e">
        <f t="shared" si="16"/>
        <v>#VALUE!</v>
      </c>
    </row>
    <row r="166" spans="1:9">
      <c r="A166" s="26">
        <v>0.5</v>
      </c>
      <c r="B166" s="10" t="e">
        <f t="shared" si="11"/>
        <v>#VALUE!</v>
      </c>
      <c r="C166" s="10" t="e">
        <f t="shared" si="12"/>
        <v>#VALUE!</v>
      </c>
      <c r="D166" s="10" t="e">
        <f t="shared" si="13"/>
        <v>#VALUE!</v>
      </c>
      <c r="F166" s="26">
        <v>0.5</v>
      </c>
      <c r="G166" s="10" t="e">
        <f t="shared" si="14"/>
        <v>#VALUE!</v>
      </c>
      <c r="H166" s="10" t="e">
        <f t="shared" si="15"/>
        <v>#VALUE!</v>
      </c>
      <c r="I166" s="10" t="e">
        <f t="shared" si="16"/>
        <v>#VALUE!</v>
      </c>
    </row>
    <row r="167" spans="1:9">
      <c r="A167" s="26">
        <v>0.51041666666666663</v>
      </c>
      <c r="B167" s="10" t="e">
        <f t="shared" si="11"/>
        <v>#VALUE!</v>
      </c>
      <c r="C167" s="10" t="e">
        <f t="shared" si="12"/>
        <v>#VALUE!</v>
      </c>
      <c r="D167" s="10" t="e">
        <f t="shared" si="13"/>
        <v>#VALUE!</v>
      </c>
      <c r="F167" s="26">
        <v>0.51041666666666663</v>
      </c>
      <c r="G167" s="10" t="e">
        <f t="shared" si="14"/>
        <v>#VALUE!</v>
      </c>
      <c r="H167" s="10" t="e">
        <f t="shared" si="15"/>
        <v>#VALUE!</v>
      </c>
      <c r="I167" s="10" t="e">
        <f t="shared" si="16"/>
        <v>#VALUE!</v>
      </c>
    </row>
    <row r="168" spans="1:9">
      <c r="A168" s="26">
        <v>0.52083333333333337</v>
      </c>
      <c r="B168" s="10" t="e">
        <f t="shared" si="11"/>
        <v>#VALUE!</v>
      </c>
      <c r="C168" s="10" t="e">
        <f t="shared" si="12"/>
        <v>#VALUE!</v>
      </c>
      <c r="D168" s="10" t="e">
        <f t="shared" si="13"/>
        <v>#VALUE!</v>
      </c>
      <c r="F168" s="26">
        <v>0.52083333333333337</v>
      </c>
      <c r="G168" s="10" t="e">
        <f t="shared" si="14"/>
        <v>#VALUE!</v>
      </c>
      <c r="H168" s="10" t="e">
        <f t="shared" si="15"/>
        <v>#VALUE!</v>
      </c>
      <c r="I168" s="10" t="e">
        <f t="shared" si="16"/>
        <v>#VALUE!</v>
      </c>
    </row>
    <row r="169" spans="1:9">
      <c r="A169" s="26">
        <v>0.53125</v>
      </c>
      <c r="B169" s="10" t="e">
        <f t="shared" si="11"/>
        <v>#VALUE!</v>
      </c>
      <c r="C169" s="10" t="e">
        <f t="shared" si="12"/>
        <v>#VALUE!</v>
      </c>
      <c r="D169" s="10" t="e">
        <f t="shared" si="13"/>
        <v>#VALUE!</v>
      </c>
      <c r="F169" s="26">
        <v>0.53125</v>
      </c>
      <c r="G169" s="10" t="e">
        <f t="shared" si="14"/>
        <v>#VALUE!</v>
      </c>
      <c r="H169" s="10" t="e">
        <f t="shared" si="15"/>
        <v>#VALUE!</v>
      </c>
      <c r="I169" s="10" t="e">
        <f t="shared" si="16"/>
        <v>#VALUE!</v>
      </c>
    </row>
    <row r="170" spans="1:9">
      <c r="A170" s="26">
        <v>0.54166666666666663</v>
      </c>
      <c r="B170" s="10" t="e">
        <f t="shared" si="11"/>
        <v>#VALUE!</v>
      </c>
      <c r="C170" s="10" t="e">
        <f t="shared" si="12"/>
        <v>#VALUE!</v>
      </c>
      <c r="D170" s="10" t="e">
        <f t="shared" si="13"/>
        <v>#VALUE!</v>
      </c>
      <c r="F170" s="26">
        <v>0.54166666666666663</v>
      </c>
      <c r="G170" s="10" t="e">
        <f t="shared" si="14"/>
        <v>#VALUE!</v>
      </c>
      <c r="H170" s="10" t="e">
        <f t="shared" si="15"/>
        <v>#VALUE!</v>
      </c>
      <c r="I170" s="10" t="e">
        <f t="shared" si="16"/>
        <v>#VALUE!</v>
      </c>
    </row>
    <row r="171" spans="1:9">
      <c r="A171" s="26">
        <v>0.55208333333333337</v>
      </c>
      <c r="B171" s="10" t="e">
        <f t="shared" si="11"/>
        <v>#VALUE!</v>
      </c>
      <c r="C171" s="10" t="e">
        <f t="shared" si="12"/>
        <v>#VALUE!</v>
      </c>
      <c r="D171" s="10" t="e">
        <f t="shared" si="13"/>
        <v>#VALUE!</v>
      </c>
      <c r="F171" s="26">
        <v>0.55208333333333337</v>
      </c>
      <c r="G171" s="10" t="e">
        <f t="shared" si="14"/>
        <v>#VALUE!</v>
      </c>
      <c r="H171" s="10" t="e">
        <f t="shared" si="15"/>
        <v>#VALUE!</v>
      </c>
      <c r="I171" s="10" t="e">
        <f t="shared" si="16"/>
        <v>#VALUE!</v>
      </c>
    </row>
    <row r="172" spans="1:9">
      <c r="A172" s="26">
        <v>0.5625</v>
      </c>
      <c r="B172" s="10" t="e">
        <f t="shared" si="11"/>
        <v>#VALUE!</v>
      </c>
      <c r="C172" s="10" t="e">
        <f t="shared" si="12"/>
        <v>#VALUE!</v>
      </c>
      <c r="D172" s="10" t="e">
        <f t="shared" si="13"/>
        <v>#VALUE!</v>
      </c>
      <c r="F172" s="26">
        <v>0.5625</v>
      </c>
      <c r="G172" s="10" t="e">
        <f t="shared" si="14"/>
        <v>#VALUE!</v>
      </c>
      <c r="H172" s="10" t="e">
        <f t="shared" si="15"/>
        <v>#VALUE!</v>
      </c>
      <c r="I172" s="10" t="e">
        <f t="shared" si="16"/>
        <v>#VALUE!</v>
      </c>
    </row>
    <row r="173" spans="1:9">
      <c r="A173" s="26">
        <v>0.57291666666666663</v>
      </c>
      <c r="B173" s="10" t="e">
        <f t="shared" si="11"/>
        <v>#VALUE!</v>
      </c>
      <c r="C173" s="10" t="e">
        <f t="shared" si="12"/>
        <v>#VALUE!</v>
      </c>
      <c r="D173" s="10" t="e">
        <f t="shared" si="13"/>
        <v>#VALUE!</v>
      </c>
      <c r="F173" s="26">
        <v>0.57291666666666663</v>
      </c>
      <c r="G173" s="10" t="e">
        <f t="shared" si="14"/>
        <v>#VALUE!</v>
      </c>
      <c r="H173" s="10" t="e">
        <f t="shared" si="15"/>
        <v>#VALUE!</v>
      </c>
      <c r="I173" s="10" t="e">
        <f t="shared" si="16"/>
        <v>#VALUE!</v>
      </c>
    </row>
    <row r="174" spans="1:9">
      <c r="A174" s="26">
        <v>0.58333333333333337</v>
      </c>
      <c r="B174" s="10" t="e">
        <f t="shared" si="11"/>
        <v>#VALUE!</v>
      </c>
      <c r="C174" s="10" t="e">
        <f t="shared" si="12"/>
        <v>#VALUE!</v>
      </c>
      <c r="D174" s="10" t="e">
        <f t="shared" si="13"/>
        <v>#VALUE!</v>
      </c>
      <c r="F174" s="26">
        <v>0.58333333333333337</v>
      </c>
      <c r="G174" s="10" t="e">
        <f t="shared" si="14"/>
        <v>#VALUE!</v>
      </c>
      <c r="H174" s="10" t="e">
        <f t="shared" si="15"/>
        <v>#VALUE!</v>
      </c>
      <c r="I174" s="10" t="e">
        <f t="shared" si="16"/>
        <v>#VALUE!</v>
      </c>
    </row>
    <row r="175" spans="1:9">
      <c r="A175" s="26">
        <v>0.59375</v>
      </c>
      <c r="B175" s="10" t="e">
        <f t="shared" si="11"/>
        <v>#VALUE!</v>
      </c>
      <c r="C175" s="10" t="e">
        <f t="shared" si="12"/>
        <v>#VALUE!</v>
      </c>
      <c r="D175" s="10" t="e">
        <f t="shared" si="13"/>
        <v>#VALUE!</v>
      </c>
      <c r="F175" s="26">
        <v>0.59375</v>
      </c>
      <c r="G175" s="10" t="e">
        <f t="shared" si="14"/>
        <v>#VALUE!</v>
      </c>
      <c r="H175" s="10" t="e">
        <f t="shared" si="15"/>
        <v>#VALUE!</v>
      </c>
      <c r="I175" s="10" t="e">
        <f t="shared" si="16"/>
        <v>#VALUE!</v>
      </c>
    </row>
    <row r="176" spans="1:9">
      <c r="A176" s="26">
        <v>0.60416666666666663</v>
      </c>
      <c r="B176" s="10" t="e">
        <f t="shared" si="11"/>
        <v>#VALUE!</v>
      </c>
      <c r="C176" s="10" t="e">
        <f t="shared" si="12"/>
        <v>#VALUE!</v>
      </c>
      <c r="D176" s="10" t="e">
        <f t="shared" si="13"/>
        <v>#VALUE!</v>
      </c>
      <c r="F176" s="26">
        <v>0.60416666666666663</v>
      </c>
      <c r="G176" s="10" t="e">
        <f t="shared" si="14"/>
        <v>#VALUE!</v>
      </c>
      <c r="H176" s="10" t="e">
        <f t="shared" si="15"/>
        <v>#VALUE!</v>
      </c>
      <c r="I176" s="10" t="e">
        <f t="shared" si="16"/>
        <v>#VALUE!</v>
      </c>
    </row>
    <row r="177" spans="1:9">
      <c r="A177" s="26">
        <v>0.61458333333333337</v>
      </c>
      <c r="B177" s="10" t="e">
        <f t="shared" si="11"/>
        <v>#VALUE!</v>
      </c>
      <c r="C177" s="10" t="e">
        <f t="shared" si="12"/>
        <v>#VALUE!</v>
      </c>
      <c r="D177" s="10" t="e">
        <f t="shared" si="13"/>
        <v>#VALUE!</v>
      </c>
      <c r="F177" s="26">
        <v>0.61458333333333337</v>
      </c>
      <c r="G177" s="10" t="e">
        <f t="shared" si="14"/>
        <v>#VALUE!</v>
      </c>
      <c r="H177" s="10" t="e">
        <f t="shared" si="15"/>
        <v>#VALUE!</v>
      </c>
      <c r="I177" s="10" t="e">
        <f t="shared" si="16"/>
        <v>#VALUE!</v>
      </c>
    </row>
    <row r="178" spans="1:9">
      <c r="A178" s="26">
        <v>0.625</v>
      </c>
      <c r="B178" s="10" t="e">
        <f t="shared" si="11"/>
        <v>#VALUE!</v>
      </c>
      <c r="C178" s="10" t="e">
        <f t="shared" si="12"/>
        <v>#VALUE!</v>
      </c>
      <c r="D178" s="10" t="e">
        <f t="shared" si="13"/>
        <v>#VALUE!</v>
      </c>
      <c r="F178" s="26">
        <v>0.625</v>
      </c>
      <c r="G178" s="10" t="e">
        <f t="shared" si="14"/>
        <v>#VALUE!</v>
      </c>
      <c r="H178" s="10" t="e">
        <f t="shared" si="15"/>
        <v>#VALUE!</v>
      </c>
      <c r="I178" s="10" t="e">
        <f t="shared" si="16"/>
        <v>#VALUE!</v>
      </c>
    </row>
    <row r="179" spans="1:9">
      <c r="A179" s="26">
        <v>0.63541666666666663</v>
      </c>
      <c r="B179" s="10" t="e">
        <f t="shared" si="11"/>
        <v>#VALUE!</v>
      </c>
      <c r="C179" s="10" t="e">
        <f t="shared" si="12"/>
        <v>#VALUE!</v>
      </c>
      <c r="D179" s="10" t="e">
        <f t="shared" si="13"/>
        <v>#VALUE!</v>
      </c>
      <c r="F179" s="26">
        <v>0.63541666666666663</v>
      </c>
      <c r="G179" s="10" t="e">
        <f t="shared" si="14"/>
        <v>#VALUE!</v>
      </c>
      <c r="H179" s="10" t="e">
        <f t="shared" si="15"/>
        <v>#VALUE!</v>
      </c>
      <c r="I179" s="10" t="e">
        <f t="shared" si="16"/>
        <v>#VALUE!</v>
      </c>
    </row>
    <row r="180" spans="1:9">
      <c r="A180" s="26">
        <v>0.64583333333333337</v>
      </c>
      <c r="B180" s="10" t="e">
        <f t="shared" si="11"/>
        <v>#VALUE!</v>
      </c>
      <c r="C180" s="10" t="e">
        <f t="shared" si="12"/>
        <v>#VALUE!</v>
      </c>
      <c r="D180" s="10" t="e">
        <f t="shared" si="13"/>
        <v>#VALUE!</v>
      </c>
      <c r="F180" s="26">
        <v>0.64583333333333337</v>
      </c>
      <c r="G180" s="10" t="e">
        <f t="shared" si="14"/>
        <v>#VALUE!</v>
      </c>
      <c r="H180" s="10" t="e">
        <f t="shared" si="15"/>
        <v>#VALUE!</v>
      </c>
      <c r="I180" s="10" t="e">
        <f t="shared" si="16"/>
        <v>#VALUE!</v>
      </c>
    </row>
    <row r="181" spans="1:9">
      <c r="A181" s="26">
        <v>0.65625</v>
      </c>
      <c r="B181" s="10" t="e">
        <f t="shared" si="11"/>
        <v>#VALUE!</v>
      </c>
      <c r="C181" s="10" t="e">
        <f t="shared" si="12"/>
        <v>#VALUE!</v>
      </c>
      <c r="D181" s="10" t="e">
        <f t="shared" si="13"/>
        <v>#VALUE!</v>
      </c>
      <c r="F181" s="26">
        <v>0.65625</v>
      </c>
      <c r="G181" s="10" t="e">
        <f t="shared" si="14"/>
        <v>#VALUE!</v>
      </c>
      <c r="H181" s="10" t="e">
        <f t="shared" si="15"/>
        <v>#VALUE!</v>
      </c>
      <c r="I181" s="10" t="e">
        <f t="shared" si="16"/>
        <v>#VALUE!</v>
      </c>
    </row>
    <row r="182" spans="1:9">
      <c r="A182" s="26">
        <v>0.66666666666666663</v>
      </c>
      <c r="B182" s="10" t="e">
        <f t="shared" ref="B182:B213" si="17">G84+B$12</f>
        <v>#VALUE!</v>
      </c>
      <c r="C182" s="10" t="e">
        <f t="shared" ref="C182:C213" si="18">H84+C$12</f>
        <v>#VALUE!</v>
      </c>
      <c r="D182" s="10" t="e">
        <f t="shared" ref="D182:D213" si="19">I84+D$12</f>
        <v>#VALUE!</v>
      </c>
      <c r="F182" s="26">
        <v>0.66666666666666663</v>
      </c>
      <c r="G182" s="10" t="e">
        <f t="shared" ref="G182:G213" si="20">B182*$B$16</f>
        <v>#VALUE!</v>
      </c>
      <c r="H182" s="10" t="e">
        <f t="shared" ref="H182:H213" si="21">C182*$C$16</f>
        <v>#VALUE!</v>
      </c>
      <c r="I182" s="10" t="e">
        <f t="shared" ref="I182:I213" si="22">D182*$D$16</f>
        <v>#VALUE!</v>
      </c>
    </row>
    <row r="183" spans="1:9">
      <c r="A183" s="26">
        <v>0.67708333333333337</v>
      </c>
      <c r="B183" s="10" t="e">
        <f t="shared" si="17"/>
        <v>#VALUE!</v>
      </c>
      <c r="C183" s="10" t="e">
        <f t="shared" si="18"/>
        <v>#VALUE!</v>
      </c>
      <c r="D183" s="10" t="e">
        <f t="shared" si="19"/>
        <v>#VALUE!</v>
      </c>
      <c r="F183" s="26">
        <v>0.67708333333333337</v>
      </c>
      <c r="G183" s="10" t="e">
        <f t="shared" si="20"/>
        <v>#VALUE!</v>
      </c>
      <c r="H183" s="10" t="e">
        <f t="shared" si="21"/>
        <v>#VALUE!</v>
      </c>
      <c r="I183" s="10" t="e">
        <f t="shared" si="22"/>
        <v>#VALUE!</v>
      </c>
    </row>
    <row r="184" spans="1:9">
      <c r="A184" s="26">
        <v>0.6875</v>
      </c>
      <c r="B184" s="10" t="e">
        <f t="shared" si="17"/>
        <v>#VALUE!</v>
      </c>
      <c r="C184" s="10" t="e">
        <f t="shared" si="18"/>
        <v>#VALUE!</v>
      </c>
      <c r="D184" s="10" t="e">
        <f t="shared" si="19"/>
        <v>#VALUE!</v>
      </c>
      <c r="F184" s="26">
        <v>0.6875</v>
      </c>
      <c r="G184" s="10" t="e">
        <f t="shared" si="20"/>
        <v>#VALUE!</v>
      </c>
      <c r="H184" s="10" t="e">
        <f t="shared" si="21"/>
        <v>#VALUE!</v>
      </c>
      <c r="I184" s="10" t="e">
        <f t="shared" si="22"/>
        <v>#VALUE!</v>
      </c>
    </row>
    <row r="185" spans="1:9">
      <c r="A185" s="26">
        <v>0.69791666666666663</v>
      </c>
      <c r="B185" s="10" t="e">
        <f t="shared" si="17"/>
        <v>#VALUE!</v>
      </c>
      <c r="C185" s="10" t="e">
        <f t="shared" si="18"/>
        <v>#VALUE!</v>
      </c>
      <c r="D185" s="10" t="e">
        <f t="shared" si="19"/>
        <v>#VALUE!</v>
      </c>
      <c r="F185" s="26">
        <v>0.69791666666666663</v>
      </c>
      <c r="G185" s="10" t="e">
        <f t="shared" si="20"/>
        <v>#VALUE!</v>
      </c>
      <c r="H185" s="10" t="e">
        <f t="shared" si="21"/>
        <v>#VALUE!</v>
      </c>
      <c r="I185" s="10" t="e">
        <f t="shared" si="22"/>
        <v>#VALUE!</v>
      </c>
    </row>
    <row r="186" spans="1:9">
      <c r="A186" s="26">
        <v>0.70833333333333337</v>
      </c>
      <c r="B186" s="10" t="e">
        <f t="shared" si="17"/>
        <v>#VALUE!</v>
      </c>
      <c r="C186" s="10" t="e">
        <f t="shared" si="18"/>
        <v>#VALUE!</v>
      </c>
      <c r="D186" s="10" t="e">
        <f t="shared" si="19"/>
        <v>#VALUE!</v>
      </c>
      <c r="F186" s="26">
        <v>0.70833333333333337</v>
      </c>
      <c r="G186" s="10" t="e">
        <f t="shared" si="20"/>
        <v>#VALUE!</v>
      </c>
      <c r="H186" s="10" t="e">
        <f t="shared" si="21"/>
        <v>#VALUE!</v>
      </c>
      <c r="I186" s="10" t="e">
        <f t="shared" si="22"/>
        <v>#VALUE!</v>
      </c>
    </row>
    <row r="187" spans="1:9">
      <c r="A187" s="26">
        <v>0.71875</v>
      </c>
      <c r="B187" s="10" t="e">
        <f t="shared" si="17"/>
        <v>#VALUE!</v>
      </c>
      <c r="C187" s="10" t="e">
        <f t="shared" si="18"/>
        <v>#VALUE!</v>
      </c>
      <c r="D187" s="10" t="e">
        <f t="shared" si="19"/>
        <v>#VALUE!</v>
      </c>
      <c r="F187" s="26">
        <v>0.71875</v>
      </c>
      <c r="G187" s="10" t="e">
        <f t="shared" si="20"/>
        <v>#VALUE!</v>
      </c>
      <c r="H187" s="10" t="e">
        <f t="shared" si="21"/>
        <v>#VALUE!</v>
      </c>
      <c r="I187" s="10" t="e">
        <f t="shared" si="22"/>
        <v>#VALUE!</v>
      </c>
    </row>
    <row r="188" spans="1:9">
      <c r="A188" s="26">
        <v>0.72916666666666663</v>
      </c>
      <c r="B188" s="10" t="e">
        <f t="shared" si="17"/>
        <v>#VALUE!</v>
      </c>
      <c r="C188" s="10" t="e">
        <f t="shared" si="18"/>
        <v>#VALUE!</v>
      </c>
      <c r="D188" s="10" t="e">
        <f t="shared" si="19"/>
        <v>#VALUE!</v>
      </c>
      <c r="F188" s="26">
        <v>0.72916666666666663</v>
      </c>
      <c r="G188" s="10" t="e">
        <f t="shared" si="20"/>
        <v>#VALUE!</v>
      </c>
      <c r="H188" s="10" t="e">
        <f t="shared" si="21"/>
        <v>#VALUE!</v>
      </c>
      <c r="I188" s="10" t="e">
        <f t="shared" si="22"/>
        <v>#VALUE!</v>
      </c>
    </row>
    <row r="189" spans="1:9">
      <c r="A189" s="26">
        <v>0.73958333333333337</v>
      </c>
      <c r="B189" s="10" t="e">
        <f t="shared" si="17"/>
        <v>#VALUE!</v>
      </c>
      <c r="C189" s="10" t="e">
        <f t="shared" si="18"/>
        <v>#VALUE!</v>
      </c>
      <c r="D189" s="10" t="e">
        <f t="shared" si="19"/>
        <v>#VALUE!</v>
      </c>
      <c r="F189" s="26">
        <v>0.73958333333333337</v>
      </c>
      <c r="G189" s="10" t="e">
        <f t="shared" si="20"/>
        <v>#VALUE!</v>
      </c>
      <c r="H189" s="10" t="e">
        <f t="shared" si="21"/>
        <v>#VALUE!</v>
      </c>
      <c r="I189" s="10" t="e">
        <f t="shared" si="22"/>
        <v>#VALUE!</v>
      </c>
    </row>
    <row r="190" spans="1:9">
      <c r="A190" s="26">
        <v>0.75</v>
      </c>
      <c r="B190" s="10" t="e">
        <f t="shared" si="17"/>
        <v>#VALUE!</v>
      </c>
      <c r="C190" s="10" t="e">
        <f t="shared" si="18"/>
        <v>#VALUE!</v>
      </c>
      <c r="D190" s="10" t="e">
        <f t="shared" si="19"/>
        <v>#VALUE!</v>
      </c>
      <c r="F190" s="26">
        <v>0.75</v>
      </c>
      <c r="G190" s="10" t="e">
        <f t="shared" si="20"/>
        <v>#VALUE!</v>
      </c>
      <c r="H190" s="10" t="e">
        <f t="shared" si="21"/>
        <v>#VALUE!</v>
      </c>
      <c r="I190" s="10" t="e">
        <f t="shared" si="22"/>
        <v>#VALUE!</v>
      </c>
    </row>
    <row r="191" spans="1:9">
      <c r="A191" s="26">
        <v>0.76041666666666663</v>
      </c>
      <c r="B191" s="10" t="e">
        <f t="shared" si="17"/>
        <v>#VALUE!</v>
      </c>
      <c r="C191" s="10" t="e">
        <f t="shared" si="18"/>
        <v>#VALUE!</v>
      </c>
      <c r="D191" s="10" t="e">
        <f t="shared" si="19"/>
        <v>#VALUE!</v>
      </c>
      <c r="F191" s="26">
        <v>0.76041666666666663</v>
      </c>
      <c r="G191" s="10" t="e">
        <f t="shared" si="20"/>
        <v>#VALUE!</v>
      </c>
      <c r="H191" s="10" t="e">
        <f t="shared" si="21"/>
        <v>#VALUE!</v>
      </c>
      <c r="I191" s="10" t="e">
        <f t="shared" si="22"/>
        <v>#VALUE!</v>
      </c>
    </row>
    <row r="192" spans="1:9">
      <c r="A192" s="26">
        <v>0.77083333333333337</v>
      </c>
      <c r="B192" s="10" t="e">
        <f t="shared" si="17"/>
        <v>#VALUE!</v>
      </c>
      <c r="C192" s="10" t="e">
        <f t="shared" si="18"/>
        <v>#VALUE!</v>
      </c>
      <c r="D192" s="10" t="e">
        <f t="shared" si="19"/>
        <v>#VALUE!</v>
      </c>
      <c r="F192" s="26">
        <v>0.77083333333333337</v>
      </c>
      <c r="G192" s="10" t="e">
        <f t="shared" si="20"/>
        <v>#VALUE!</v>
      </c>
      <c r="H192" s="10" t="e">
        <f t="shared" si="21"/>
        <v>#VALUE!</v>
      </c>
      <c r="I192" s="10" t="e">
        <f t="shared" si="22"/>
        <v>#VALUE!</v>
      </c>
    </row>
    <row r="193" spans="1:9">
      <c r="A193" s="26">
        <v>0.78125</v>
      </c>
      <c r="B193" s="10" t="e">
        <f t="shared" si="17"/>
        <v>#VALUE!</v>
      </c>
      <c r="C193" s="10" t="e">
        <f t="shared" si="18"/>
        <v>#VALUE!</v>
      </c>
      <c r="D193" s="10" t="e">
        <f t="shared" si="19"/>
        <v>#VALUE!</v>
      </c>
      <c r="F193" s="26">
        <v>0.78125</v>
      </c>
      <c r="G193" s="10" t="e">
        <f t="shared" si="20"/>
        <v>#VALUE!</v>
      </c>
      <c r="H193" s="10" t="e">
        <f t="shared" si="21"/>
        <v>#VALUE!</v>
      </c>
      <c r="I193" s="10" t="e">
        <f t="shared" si="22"/>
        <v>#VALUE!</v>
      </c>
    </row>
    <row r="194" spans="1:9">
      <c r="A194" s="26">
        <v>0.79166666666666663</v>
      </c>
      <c r="B194" s="10" t="e">
        <f t="shared" si="17"/>
        <v>#VALUE!</v>
      </c>
      <c r="C194" s="10" t="e">
        <f t="shared" si="18"/>
        <v>#VALUE!</v>
      </c>
      <c r="D194" s="10" t="e">
        <f t="shared" si="19"/>
        <v>#VALUE!</v>
      </c>
      <c r="F194" s="26">
        <v>0.79166666666666663</v>
      </c>
      <c r="G194" s="10" t="e">
        <f t="shared" si="20"/>
        <v>#VALUE!</v>
      </c>
      <c r="H194" s="10" t="e">
        <f t="shared" si="21"/>
        <v>#VALUE!</v>
      </c>
      <c r="I194" s="10" t="e">
        <f t="shared" si="22"/>
        <v>#VALUE!</v>
      </c>
    </row>
    <row r="195" spans="1:9">
      <c r="A195" s="26">
        <v>0.80208333333333337</v>
      </c>
      <c r="B195" s="10" t="e">
        <f t="shared" si="17"/>
        <v>#VALUE!</v>
      </c>
      <c r="C195" s="10" t="e">
        <f t="shared" si="18"/>
        <v>#VALUE!</v>
      </c>
      <c r="D195" s="10" t="e">
        <f t="shared" si="19"/>
        <v>#VALUE!</v>
      </c>
      <c r="F195" s="26">
        <v>0.80208333333333337</v>
      </c>
      <c r="G195" s="10" t="e">
        <f t="shared" si="20"/>
        <v>#VALUE!</v>
      </c>
      <c r="H195" s="10" t="e">
        <f t="shared" si="21"/>
        <v>#VALUE!</v>
      </c>
      <c r="I195" s="10" t="e">
        <f t="shared" si="22"/>
        <v>#VALUE!</v>
      </c>
    </row>
    <row r="196" spans="1:9">
      <c r="A196" s="26">
        <v>0.8125</v>
      </c>
      <c r="B196" s="10" t="e">
        <f t="shared" si="17"/>
        <v>#VALUE!</v>
      </c>
      <c r="C196" s="10" t="e">
        <f t="shared" si="18"/>
        <v>#VALUE!</v>
      </c>
      <c r="D196" s="10" t="e">
        <f t="shared" si="19"/>
        <v>#VALUE!</v>
      </c>
      <c r="F196" s="26">
        <v>0.8125</v>
      </c>
      <c r="G196" s="10" t="e">
        <f t="shared" si="20"/>
        <v>#VALUE!</v>
      </c>
      <c r="H196" s="10" t="e">
        <f t="shared" si="21"/>
        <v>#VALUE!</v>
      </c>
      <c r="I196" s="10" t="e">
        <f t="shared" si="22"/>
        <v>#VALUE!</v>
      </c>
    </row>
    <row r="197" spans="1:9">
      <c r="A197" s="26">
        <v>0.82291666666666663</v>
      </c>
      <c r="B197" s="10" t="e">
        <f t="shared" si="17"/>
        <v>#VALUE!</v>
      </c>
      <c r="C197" s="10" t="e">
        <f t="shared" si="18"/>
        <v>#VALUE!</v>
      </c>
      <c r="D197" s="10" t="e">
        <f t="shared" si="19"/>
        <v>#VALUE!</v>
      </c>
      <c r="F197" s="26">
        <v>0.82291666666666663</v>
      </c>
      <c r="G197" s="10" t="e">
        <f t="shared" si="20"/>
        <v>#VALUE!</v>
      </c>
      <c r="H197" s="10" t="e">
        <f t="shared" si="21"/>
        <v>#VALUE!</v>
      </c>
      <c r="I197" s="10" t="e">
        <f t="shared" si="22"/>
        <v>#VALUE!</v>
      </c>
    </row>
    <row r="198" spans="1:9">
      <c r="A198" s="26">
        <v>0.83333333333333337</v>
      </c>
      <c r="B198" s="10" t="e">
        <f t="shared" si="17"/>
        <v>#VALUE!</v>
      </c>
      <c r="C198" s="10" t="e">
        <f t="shared" si="18"/>
        <v>#VALUE!</v>
      </c>
      <c r="D198" s="10" t="e">
        <f t="shared" si="19"/>
        <v>#VALUE!</v>
      </c>
      <c r="F198" s="26">
        <v>0.83333333333333337</v>
      </c>
      <c r="G198" s="10" t="e">
        <f t="shared" si="20"/>
        <v>#VALUE!</v>
      </c>
      <c r="H198" s="10" t="e">
        <f t="shared" si="21"/>
        <v>#VALUE!</v>
      </c>
      <c r="I198" s="10" t="e">
        <f t="shared" si="22"/>
        <v>#VALUE!</v>
      </c>
    </row>
    <row r="199" spans="1:9">
      <c r="A199" s="26">
        <v>0.84375</v>
      </c>
      <c r="B199" s="10" t="e">
        <f t="shared" si="17"/>
        <v>#VALUE!</v>
      </c>
      <c r="C199" s="10" t="e">
        <f t="shared" si="18"/>
        <v>#VALUE!</v>
      </c>
      <c r="D199" s="10" t="e">
        <f t="shared" si="19"/>
        <v>#VALUE!</v>
      </c>
      <c r="F199" s="26">
        <v>0.84375</v>
      </c>
      <c r="G199" s="10" t="e">
        <f t="shared" si="20"/>
        <v>#VALUE!</v>
      </c>
      <c r="H199" s="10" t="e">
        <f t="shared" si="21"/>
        <v>#VALUE!</v>
      </c>
      <c r="I199" s="10" t="e">
        <f t="shared" si="22"/>
        <v>#VALUE!</v>
      </c>
    </row>
    <row r="200" spans="1:9">
      <c r="A200" s="26">
        <v>0.85416666666666663</v>
      </c>
      <c r="B200" s="10" t="e">
        <f t="shared" si="17"/>
        <v>#VALUE!</v>
      </c>
      <c r="C200" s="10" t="e">
        <f t="shared" si="18"/>
        <v>#VALUE!</v>
      </c>
      <c r="D200" s="10" t="e">
        <f t="shared" si="19"/>
        <v>#VALUE!</v>
      </c>
      <c r="F200" s="26">
        <v>0.85416666666666663</v>
      </c>
      <c r="G200" s="10" t="e">
        <f t="shared" si="20"/>
        <v>#VALUE!</v>
      </c>
      <c r="H200" s="10" t="e">
        <f t="shared" si="21"/>
        <v>#VALUE!</v>
      </c>
      <c r="I200" s="10" t="e">
        <f t="shared" si="22"/>
        <v>#VALUE!</v>
      </c>
    </row>
    <row r="201" spans="1:9">
      <c r="A201" s="26">
        <v>0.86458333333333337</v>
      </c>
      <c r="B201" s="10" t="e">
        <f t="shared" si="17"/>
        <v>#VALUE!</v>
      </c>
      <c r="C201" s="10" t="e">
        <f t="shared" si="18"/>
        <v>#VALUE!</v>
      </c>
      <c r="D201" s="10" t="e">
        <f t="shared" si="19"/>
        <v>#VALUE!</v>
      </c>
      <c r="F201" s="26">
        <v>0.86458333333333337</v>
      </c>
      <c r="G201" s="10" t="e">
        <f t="shared" si="20"/>
        <v>#VALUE!</v>
      </c>
      <c r="H201" s="10" t="e">
        <f t="shared" si="21"/>
        <v>#VALUE!</v>
      </c>
      <c r="I201" s="10" t="e">
        <f t="shared" si="22"/>
        <v>#VALUE!</v>
      </c>
    </row>
    <row r="202" spans="1:9">
      <c r="A202" s="26">
        <v>0.875</v>
      </c>
      <c r="B202" s="10" t="e">
        <f t="shared" si="17"/>
        <v>#VALUE!</v>
      </c>
      <c r="C202" s="10" t="e">
        <f t="shared" si="18"/>
        <v>#VALUE!</v>
      </c>
      <c r="D202" s="10" t="e">
        <f t="shared" si="19"/>
        <v>#VALUE!</v>
      </c>
      <c r="F202" s="26">
        <v>0.875</v>
      </c>
      <c r="G202" s="10" t="e">
        <f t="shared" si="20"/>
        <v>#VALUE!</v>
      </c>
      <c r="H202" s="10" t="e">
        <f t="shared" si="21"/>
        <v>#VALUE!</v>
      </c>
      <c r="I202" s="10" t="e">
        <f t="shared" si="22"/>
        <v>#VALUE!</v>
      </c>
    </row>
    <row r="203" spans="1:9">
      <c r="A203" s="26">
        <v>0.88541666666666663</v>
      </c>
      <c r="B203" s="10" t="e">
        <f t="shared" si="17"/>
        <v>#VALUE!</v>
      </c>
      <c r="C203" s="10" t="e">
        <f t="shared" si="18"/>
        <v>#VALUE!</v>
      </c>
      <c r="D203" s="10" t="e">
        <f t="shared" si="19"/>
        <v>#VALUE!</v>
      </c>
      <c r="F203" s="26">
        <v>0.88541666666666663</v>
      </c>
      <c r="G203" s="10" t="e">
        <f t="shared" si="20"/>
        <v>#VALUE!</v>
      </c>
      <c r="H203" s="10" t="e">
        <f t="shared" si="21"/>
        <v>#VALUE!</v>
      </c>
      <c r="I203" s="10" t="e">
        <f t="shared" si="22"/>
        <v>#VALUE!</v>
      </c>
    </row>
    <row r="204" spans="1:9">
      <c r="A204" s="26">
        <v>0.89583333333333337</v>
      </c>
      <c r="B204" s="10" t="e">
        <f t="shared" si="17"/>
        <v>#VALUE!</v>
      </c>
      <c r="C204" s="10" t="e">
        <f t="shared" si="18"/>
        <v>#VALUE!</v>
      </c>
      <c r="D204" s="10" t="e">
        <f t="shared" si="19"/>
        <v>#VALUE!</v>
      </c>
      <c r="F204" s="26">
        <v>0.89583333333333337</v>
      </c>
      <c r="G204" s="10" t="e">
        <f t="shared" si="20"/>
        <v>#VALUE!</v>
      </c>
      <c r="H204" s="10" t="e">
        <f t="shared" si="21"/>
        <v>#VALUE!</v>
      </c>
      <c r="I204" s="10" t="e">
        <f t="shared" si="22"/>
        <v>#VALUE!</v>
      </c>
    </row>
    <row r="205" spans="1:9">
      <c r="A205" s="26">
        <v>0.90625</v>
      </c>
      <c r="B205" s="10" t="e">
        <f t="shared" si="17"/>
        <v>#VALUE!</v>
      </c>
      <c r="C205" s="10" t="e">
        <f t="shared" si="18"/>
        <v>#VALUE!</v>
      </c>
      <c r="D205" s="10" t="e">
        <f t="shared" si="19"/>
        <v>#VALUE!</v>
      </c>
      <c r="F205" s="26">
        <v>0.90625</v>
      </c>
      <c r="G205" s="10" t="e">
        <f t="shared" si="20"/>
        <v>#VALUE!</v>
      </c>
      <c r="H205" s="10" t="e">
        <f t="shared" si="21"/>
        <v>#VALUE!</v>
      </c>
      <c r="I205" s="10" t="e">
        <f t="shared" si="22"/>
        <v>#VALUE!</v>
      </c>
    </row>
    <row r="206" spans="1:9">
      <c r="A206" s="26">
        <v>0.91666666666666663</v>
      </c>
      <c r="B206" s="10" t="e">
        <f t="shared" si="17"/>
        <v>#VALUE!</v>
      </c>
      <c r="C206" s="10" t="e">
        <f t="shared" si="18"/>
        <v>#VALUE!</v>
      </c>
      <c r="D206" s="10" t="e">
        <f t="shared" si="19"/>
        <v>#VALUE!</v>
      </c>
      <c r="F206" s="26">
        <v>0.91666666666666663</v>
      </c>
      <c r="G206" s="10" t="e">
        <f t="shared" si="20"/>
        <v>#VALUE!</v>
      </c>
      <c r="H206" s="10" t="e">
        <f t="shared" si="21"/>
        <v>#VALUE!</v>
      </c>
      <c r="I206" s="10" t="e">
        <f t="shared" si="22"/>
        <v>#VALUE!</v>
      </c>
    </row>
    <row r="207" spans="1:9">
      <c r="A207" s="26">
        <v>0.92708333333333337</v>
      </c>
      <c r="B207" s="10" t="e">
        <f t="shared" si="17"/>
        <v>#VALUE!</v>
      </c>
      <c r="C207" s="10" t="e">
        <f t="shared" si="18"/>
        <v>#VALUE!</v>
      </c>
      <c r="D207" s="10" t="e">
        <f t="shared" si="19"/>
        <v>#VALUE!</v>
      </c>
      <c r="F207" s="26">
        <v>0.92708333333333337</v>
      </c>
      <c r="G207" s="10" t="e">
        <f t="shared" si="20"/>
        <v>#VALUE!</v>
      </c>
      <c r="H207" s="10" t="e">
        <f t="shared" si="21"/>
        <v>#VALUE!</v>
      </c>
      <c r="I207" s="10" t="e">
        <f t="shared" si="22"/>
        <v>#VALUE!</v>
      </c>
    </row>
    <row r="208" spans="1:9">
      <c r="A208" s="26">
        <v>0.9375</v>
      </c>
      <c r="B208" s="10" t="e">
        <f t="shared" si="17"/>
        <v>#VALUE!</v>
      </c>
      <c r="C208" s="10" t="e">
        <f t="shared" si="18"/>
        <v>#VALUE!</v>
      </c>
      <c r="D208" s="10" t="e">
        <f t="shared" si="19"/>
        <v>#VALUE!</v>
      </c>
      <c r="F208" s="26">
        <v>0.9375</v>
      </c>
      <c r="G208" s="10" t="e">
        <f t="shared" si="20"/>
        <v>#VALUE!</v>
      </c>
      <c r="H208" s="10" t="e">
        <f t="shared" si="21"/>
        <v>#VALUE!</v>
      </c>
      <c r="I208" s="10" t="e">
        <f t="shared" si="22"/>
        <v>#VALUE!</v>
      </c>
    </row>
    <row r="209" spans="1:9">
      <c r="A209" s="26">
        <v>0.94791666666666663</v>
      </c>
      <c r="B209" s="10" t="e">
        <f t="shared" si="17"/>
        <v>#VALUE!</v>
      </c>
      <c r="C209" s="10" t="e">
        <f t="shared" si="18"/>
        <v>#VALUE!</v>
      </c>
      <c r="D209" s="10" t="e">
        <f t="shared" si="19"/>
        <v>#VALUE!</v>
      </c>
      <c r="F209" s="26">
        <v>0.94791666666666663</v>
      </c>
      <c r="G209" s="10" t="e">
        <f t="shared" si="20"/>
        <v>#VALUE!</v>
      </c>
      <c r="H209" s="10" t="e">
        <f t="shared" si="21"/>
        <v>#VALUE!</v>
      </c>
      <c r="I209" s="10" t="e">
        <f t="shared" si="22"/>
        <v>#VALUE!</v>
      </c>
    </row>
    <row r="210" spans="1:9">
      <c r="A210" s="26">
        <v>0.95833333333333337</v>
      </c>
      <c r="B210" s="10" t="e">
        <f t="shared" si="17"/>
        <v>#VALUE!</v>
      </c>
      <c r="C210" s="10" t="e">
        <f t="shared" si="18"/>
        <v>#VALUE!</v>
      </c>
      <c r="D210" s="10" t="e">
        <f t="shared" si="19"/>
        <v>#VALUE!</v>
      </c>
      <c r="F210" s="26">
        <v>0.95833333333333337</v>
      </c>
      <c r="G210" s="10" t="e">
        <f t="shared" si="20"/>
        <v>#VALUE!</v>
      </c>
      <c r="H210" s="10" t="e">
        <f t="shared" si="21"/>
        <v>#VALUE!</v>
      </c>
      <c r="I210" s="10" t="e">
        <f t="shared" si="22"/>
        <v>#VALUE!</v>
      </c>
    </row>
    <row r="211" spans="1:9">
      <c r="A211" s="26">
        <v>0.96875</v>
      </c>
      <c r="B211" s="10" t="e">
        <f t="shared" si="17"/>
        <v>#VALUE!</v>
      </c>
      <c r="C211" s="10" t="e">
        <f t="shared" si="18"/>
        <v>#VALUE!</v>
      </c>
      <c r="D211" s="10" t="e">
        <f t="shared" si="19"/>
        <v>#VALUE!</v>
      </c>
      <c r="F211" s="26">
        <v>0.96875</v>
      </c>
      <c r="G211" s="10" t="e">
        <f t="shared" si="20"/>
        <v>#VALUE!</v>
      </c>
      <c r="H211" s="10" t="e">
        <f t="shared" si="21"/>
        <v>#VALUE!</v>
      </c>
      <c r="I211" s="10" t="e">
        <f t="shared" si="22"/>
        <v>#VALUE!</v>
      </c>
    </row>
    <row r="212" spans="1:9">
      <c r="A212" s="26">
        <v>0.97916666666666663</v>
      </c>
      <c r="B212" s="10" t="e">
        <f t="shared" si="17"/>
        <v>#VALUE!</v>
      </c>
      <c r="C212" s="10" t="e">
        <f t="shared" si="18"/>
        <v>#VALUE!</v>
      </c>
      <c r="D212" s="10" t="e">
        <f t="shared" si="19"/>
        <v>#VALUE!</v>
      </c>
      <c r="F212" s="26">
        <v>0.97916666666666663</v>
      </c>
      <c r="G212" s="10" t="e">
        <f t="shared" si="20"/>
        <v>#VALUE!</v>
      </c>
      <c r="H212" s="10" t="e">
        <f t="shared" si="21"/>
        <v>#VALUE!</v>
      </c>
      <c r="I212" s="10" t="e">
        <f t="shared" si="22"/>
        <v>#VALUE!</v>
      </c>
    </row>
    <row r="213" spans="1:9">
      <c r="A213" s="26">
        <v>0.98958333333333337</v>
      </c>
      <c r="B213" s="10" t="e">
        <f t="shared" si="17"/>
        <v>#VALUE!</v>
      </c>
      <c r="C213" s="10" t="e">
        <f t="shared" si="18"/>
        <v>#VALUE!</v>
      </c>
      <c r="D213" s="10" t="e">
        <f t="shared" si="19"/>
        <v>#VALUE!</v>
      </c>
      <c r="F213" s="26">
        <v>0.98958333333333337</v>
      </c>
      <c r="G213" s="10" t="e">
        <f t="shared" si="20"/>
        <v>#VALUE!</v>
      </c>
      <c r="H213" s="10" t="e">
        <f t="shared" si="21"/>
        <v>#VALUE!</v>
      </c>
      <c r="I213" s="10" t="e">
        <f t="shared" si="22"/>
        <v>#VALUE!</v>
      </c>
    </row>
    <row r="215" spans="1:9">
      <c r="F215" t="s">
        <v>196</v>
      </c>
      <c r="G215" s="33" t="e">
        <f>MAX(G118:G213)</f>
        <v>#VALUE!</v>
      </c>
      <c r="H215" s="33" t="e">
        <f>MAX(H118:H213)</f>
        <v>#VALUE!</v>
      </c>
    </row>
    <row r="216" spans="1:9">
      <c r="F216" t="s">
        <v>648</v>
      </c>
      <c r="G216" s="33" t="e">
        <f>AVERAGE(G118:G213)</f>
        <v>#VALUE!</v>
      </c>
      <c r="H216" s="33" t="e">
        <f>AVERAGE(H118:H213)</f>
        <v>#VALUE!</v>
      </c>
    </row>
    <row r="217" spans="1:9">
      <c r="F217" t="s">
        <v>197</v>
      </c>
      <c r="G217" s="33" t="e">
        <f>MIN(G118:G213)</f>
        <v>#VALUE!</v>
      </c>
      <c r="H217" s="33" t="e">
        <f>MIN(H118:H213)</f>
        <v>#VALUE!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输出</vt:lpstr>
      <vt:lpstr>db_求气象因子的极值</vt:lpstr>
      <vt:lpstr>3天节假日气象数据</vt:lpstr>
      <vt:lpstr>各年冬夏季的相关系数</vt:lpstr>
      <vt:lpstr>相似日查找-相似日为工作日</vt:lpstr>
      <vt:lpstr>各年负荷实际值和相似日值</vt:lpstr>
      <vt:lpstr>最值预测-相似日为工作日</vt:lpstr>
      <vt:lpstr>相似日查找-相似日为同类型日</vt:lpstr>
      <vt:lpstr>3天假期96节点负荷预测</vt:lpstr>
      <vt:lpstr>待测节假日实际负荷数据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2015-03-16T01:40:03Z</dcterms:modified>
</cp:coreProperties>
</file>