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1ºSEMESTRE/FSIAP(32225)/Trabalhos/Relatório Final Sobre o Trabalho 1/Nova pasta/"/>
    </mc:Choice>
  </mc:AlternateContent>
  <xr:revisionPtr revIDLastSave="851" documentId="8_{3D5280B4-3A76-4621-99D4-EC6CE0E6A746}" xr6:coauthVersionLast="45" xr6:coauthVersionMax="45" xr10:uidLastSave="{9B38E093-D792-4A84-810F-5BD03657B926}"/>
  <bookViews>
    <workbookView xWindow="-108" yWindow="-108" windowWidth="23256" windowHeight="12720" firstSheet="1" activeTab="1" xr2:uid="{9DC178CC-FA85-43FB-92DB-53DC37206B2B}"/>
  </bookViews>
  <sheets>
    <sheet name="Dados Experimentais e Gráfico" sheetId="2" r:id="rId1"/>
    <sheet name="EXERCÍCIOS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5" i="3" l="1"/>
  <c r="I138" i="3" l="1"/>
  <c r="E112" i="3" l="1"/>
  <c r="M108" i="3"/>
  <c r="L114" i="3" l="1"/>
  <c r="I137" i="3" s="1"/>
  <c r="Q119" i="3"/>
  <c r="I131" i="3" l="1"/>
  <c r="Q118" i="3"/>
  <c r="R17" i="3"/>
  <c r="R14" i="3"/>
  <c r="R11" i="3"/>
  <c r="R8" i="3"/>
  <c r="R5" i="3"/>
  <c r="R82" i="2"/>
  <c r="R83" i="2" s="1"/>
  <c r="R84" i="2" s="1"/>
  <c r="R85" i="2" s="1"/>
  <c r="R86" i="2" s="1"/>
  <c r="R87" i="2" s="1"/>
  <c r="R88" i="2" s="1"/>
  <c r="R81" i="2"/>
  <c r="T26" i="2"/>
  <c r="T23" i="2"/>
  <c r="T20" i="2"/>
  <c r="T17" i="2"/>
  <c r="T14" i="2"/>
  <c r="I140" i="3" l="1"/>
  <c r="K81" i="2"/>
  <c r="K82" i="2" s="1"/>
  <c r="K83" i="2" s="1"/>
  <c r="K84" i="2" s="1"/>
  <c r="K85" i="2" s="1"/>
  <c r="K86" i="2" s="1"/>
  <c r="K87" i="2" s="1"/>
  <c r="K88" i="2" s="1"/>
</calcChain>
</file>

<file path=xl/sharedStrings.xml><?xml version="1.0" encoding="utf-8"?>
<sst xmlns="http://schemas.openxmlformats.org/spreadsheetml/2006/main" count="150" uniqueCount="57">
  <si>
    <t>Organização e Tratamento de Dados:</t>
  </si>
  <si>
    <t>Dados Experimentais:</t>
  </si>
  <si>
    <t>Linha1</t>
  </si>
  <si>
    <t>Linha3</t>
  </si>
  <si>
    <t>Linha5</t>
  </si>
  <si>
    <t>x(cm)</t>
  </si>
  <si>
    <t>y(cm)</t>
  </si>
  <si>
    <t>tensão(v)</t>
  </si>
  <si>
    <t>Diferença de Potencial ()</t>
  </si>
  <si>
    <t>V</t>
  </si>
  <si>
    <t>Linha2</t>
  </si>
  <si>
    <t>Linha4</t>
  </si>
  <si>
    <t>Exercício 6:</t>
  </si>
  <si>
    <t>Exercício 7:</t>
  </si>
  <si>
    <t>Alínea 7.1:</t>
  </si>
  <si>
    <t>Valores</t>
  </si>
  <si>
    <t>Alínea 7.2:</t>
  </si>
  <si>
    <t>Diferença de potencial (V) relativamente ao elétrodo cilindríco</t>
  </si>
  <si>
    <t>Diferença de potencial (V) relativamente ao elétrodo plano</t>
  </si>
  <si>
    <t>Gráfico:</t>
  </si>
  <si>
    <t>Distância(mm)</t>
  </si>
  <si>
    <t>Distância (mm)</t>
  </si>
  <si>
    <t>EXERCÍCIOS 1 E 2</t>
  </si>
  <si>
    <t xml:space="preserve">Diferença de Potencial </t>
  </si>
  <si>
    <t>X(cm)</t>
  </si>
  <si>
    <t>Y(cm)</t>
  </si>
  <si>
    <t>Localização Elétrodo Cilíndrico</t>
  </si>
  <si>
    <t>Localização Elétrodo Plano</t>
  </si>
  <si>
    <t>EXERCÍCIO 3</t>
  </si>
  <si>
    <t>EXERCÍCIO 4</t>
  </si>
  <si>
    <t>Ponto a 3 cm do polo +</t>
  </si>
  <si>
    <t>Distância ao elétrodo Positivo(cm):</t>
  </si>
  <si>
    <t>=</t>
  </si>
  <si>
    <t>m</t>
  </si>
  <si>
    <t>Fórmula Utilizada para calcular q:</t>
  </si>
  <si>
    <t>Carga Q=</t>
  </si>
  <si>
    <t>N·m²/C²</t>
  </si>
  <si>
    <t>d^2=</t>
  </si>
  <si>
    <t>m^2</t>
  </si>
  <si>
    <t>Fórmula Utilizada para calcular o valor do campo elétrico:</t>
  </si>
  <si>
    <t>Campo Elétrico=</t>
  </si>
  <si>
    <t>N/C</t>
  </si>
  <si>
    <t>Constante k na agua:</t>
  </si>
  <si>
    <t>Constante K no ar:</t>
  </si>
  <si>
    <t>Direção:</t>
  </si>
  <si>
    <t>Horizontal - linha que une os elétrodos (linha reta de menor distância)</t>
  </si>
  <si>
    <t>Sentido:</t>
  </si>
  <si>
    <t>Do elétrodo Positivo para o Elétrodo Negativo</t>
  </si>
  <si>
    <t>EXERCÍCIO 5</t>
  </si>
  <si>
    <t>Carga Elementar:</t>
  </si>
  <si>
    <t>C</t>
  </si>
  <si>
    <t>Força Elétrica na água:</t>
  </si>
  <si>
    <t>N</t>
  </si>
  <si>
    <t>Força Elétrica no ar:</t>
  </si>
  <si>
    <t>Razão entre a Força Elétrica no ponto e um ponto acima da linha de água:</t>
  </si>
  <si>
    <t>EXERCÍCIO 6</t>
  </si>
  <si>
    <t xml:space="preserve">W(A →B) = -ΔEpe = -(Ep(B)-Ep(A))= -(V(B) * q -V(A) * q) = q * (V(A) -V(B))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</si>
</sst>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Hp"/>
    </font>
    <font>
      <b/>
      <sz val="11"/>
      <color rgb="FF0070C0"/>
      <name val="Hp"/>
    </font>
    <font>
      <sz val="11"/>
      <color rgb="FF0070C0"/>
      <name val="Hp"/>
    </font>
    <font>
      <b/>
      <sz val="11"/>
      <color rgb="FF00B050"/>
      <name val="Hp"/>
    </font>
    <font>
      <sz val="11"/>
      <color rgb="FF00B050"/>
      <name val="Hp"/>
    </font>
    <font>
      <b/>
      <sz val="11"/>
      <color rgb="FF7030A0"/>
      <name val="Hp"/>
    </font>
    <font>
      <sz val="11"/>
      <color rgb="FF7030A0"/>
      <name val="Hp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3" fillId="6" borderId="6" applyNumberFormat="0" applyFont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/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 indent="2"/>
    </xf>
    <xf numFmtId="164" fontId="10" fillId="0" borderId="4" xfId="0" applyNumberFormat="1" applyFont="1" applyBorder="1" applyAlignment="1">
      <alignment horizontal="left" indent="2"/>
    </xf>
    <xf numFmtId="0" fontId="17" fillId="0" borderId="0" xfId="0" applyFont="1"/>
    <xf numFmtId="0" fontId="16" fillId="5" borderId="5" xfId="7"/>
    <xf numFmtId="165" fontId="16" fillId="5" borderId="5" xfId="7" applyNumberFormat="1"/>
    <xf numFmtId="164" fontId="8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4" fillId="3" borderId="4" xfId="5" applyBorder="1"/>
    <xf numFmtId="0" fontId="0" fillId="0" borderId="4" xfId="0" applyBorder="1"/>
    <xf numFmtId="0" fontId="18" fillId="0" borderId="4" xfId="0" applyFont="1" applyBorder="1"/>
    <xf numFmtId="0" fontId="20" fillId="0" borderId="0" xfId="0" applyFont="1"/>
    <xf numFmtId="164" fontId="0" fillId="0" borderId="0" xfId="0" applyNumberFormat="1"/>
    <xf numFmtId="11" fontId="15" fillId="4" borderId="4" xfId="6" applyNumberFormat="1" applyBorder="1"/>
    <xf numFmtId="11" fontId="15" fillId="4" borderId="7" xfId="6" applyNumberFormat="1" applyBorder="1"/>
    <xf numFmtId="164" fontId="16" fillId="5" borderId="5" xfId="7" applyNumberFormat="1" applyAlignment="1"/>
    <xf numFmtId="11" fontId="16" fillId="5" borderId="5" xfId="7" applyNumberFormat="1"/>
    <xf numFmtId="0" fontId="0" fillId="6" borderId="6" xfId="8" applyFont="1"/>
    <xf numFmtId="0" fontId="13" fillId="9" borderId="0" xfId="11"/>
    <xf numFmtId="11" fontId="16" fillId="5" borderId="5" xfId="7" applyNumberFormat="1" applyAlignment="1"/>
    <xf numFmtId="0" fontId="17" fillId="0" borderId="0" xfId="0" applyFont="1" applyAlignment="1"/>
    <xf numFmtId="0" fontId="0" fillId="0" borderId="0" xfId="0"/>
    <xf numFmtId="0" fontId="6" fillId="2" borderId="0" xfId="4" applyFont="1" applyBorder="1" applyAlignment="1">
      <alignment horizontal="center"/>
    </xf>
    <xf numFmtId="0" fontId="1" fillId="0" borderId="1" xfId="1" applyAlignment="1">
      <alignment horizontal="left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/>
    <xf numFmtId="11" fontId="16" fillId="5" borderId="10" xfId="7" applyNumberFormat="1" applyBorder="1" applyAlignment="1">
      <alignment horizontal="center"/>
    </xf>
    <xf numFmtId="11" fontId="16" fillId="5" borderId="11" xfId="7" applyNumberFormat="1" applyBorder="1" applyAlignment="1">
      <alignment horizontal="center"/>
    </xf>
    <xf numFmtId="11" fontId="16" fillId="5" borderId="12" xfId="7" applyNumberFormat="1" applyBorder="1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3" fillId="8" borderId="0" xfId="10" applyAlignment="1">
      <alignment horizontal="center"/>
    </xf>
    <xf numFmtId="0" fontId="13" fillId="8" borderId="9" xfId="10" applyBorder="1" applyAlignment="1">
      <alignment horizontal="center"/>
    </xf>
    <xf numFmtId="0" fontId="0" fillId="0" borderId="8" xfId="0" applyBorder="1" applyAlignment="1">
      <alignment horizontal="center"/>
    </xf>
    <xf numFmtId="0" fontId="13" fillId="9" borderId="0" xfId="11" applyAlignment="1">
      <alignment horizontal="center"/>
    </xf>
    <xf numFmtId="11" fontId="15" fillId="4" borderId="0" xfId="6" applyNumberFormat="1" applyAlignment="1">
      <alignment horizontal="center"/>
    </xf>
    <xf numFmtId="0" fontId="15" fillId="4" borderId="0" xfId="6" applyAlignment="1">
      <alignment horizontal="center"/>
    </xf>
    <xf numFmtId="0" fontId="13" fillId="7" borderId="4" xfId="9" applyBorder="1" applyAlignment="1">
      <alignment horizontal="center"/>
    </xf>
  </cellXfs>
  <cellStyles count="12">
    <cellStyle name="20% - Cor1" xfId="9" builtinId="30"/>
    <cellStyle name="40% - Cor2" xfId="10" builtinId="35"/>
    <cellStyle name="60% - Cor2" xfId="11" builtinId="36"/>
    <cellStyle name="Cabeçalho 1" xfId="1" builtinId="16"/>
    <cellStyle name="Cabeçalho 2" xfId="2" builtinId="17"/>
    <cellStyle name="Cabeçalho 3" xfId="3" builtinId="18"/>
    <cellStyle name="Cálculo" xfId="7" builtinId="22"/>
    <cellStyle name="Cor2" xfId="4" builtinId="33"/>
    <cellStyle name="Correto" xfId="5" builtinId="26"/>
    <cellStyle name="Neutro" xfId="6" builtinId="28"/>
    <cellStyle name="Normal" xfId="0" builtinId="0"/>
    <cellStyle name="Nota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Linhas Equipotenciais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F5-44FC-AABD-A64E6EF2C0FC}"/>
              </c:ext>
            </c:extLst>
          </c:dPt>
          <c:xVal>
            <c:numRef>
              <c:f>'Dados Experimentais e Gráfico'!$B$88:$B$128</c:f>
              <c:numCache>
                <c:formatCode>0.00</c:formatCode>
                <c:ptCount val="41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  <c:pt idx="8">
                  <c:v>15.6</c:v>
                </c:pt>
                <c:pt idx="9">
                  <c:v>15.8</c:v>
                </c:pt>
                <c:pt idx="10">
                  <c:v>15.9</c:v>
                </c:pt>
                <c:pt idx="11">
                  <c:v>16</c:v>
                </c:pt>
                <c:pt idx="12">
                  <c:v>15.9</c:v>
                </c:pt>
                <c:pt idx="13">
                  <c:v>15.8</c:v>
                </c:pt>
                <c:pt idx="14">
                  <c:v>15.7</c:v>
                </c:pt>
                <c:pt idx="15">
                  <c:v>15.5</c:v>
                </c:pt>
                <c:pt idx="16">
                  <c:v>17.8</c:v>
                </c:pt>
                <c:pt idx="17">
                  <c:v>17.899999999999999</c:v>
                </c:pt>
                <c:pt idx="18">
                  <c:v>17.899999999999999</c:v>
                </c:pt>
                <c:pt idx="19">
                  <c:v>18</c:v>
                </c:pt>
                <c:pt idx="20">
                  <c:v>17.899999999999999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17.8</c:v>
                </c:pt>
                <c:pt idx="24">
                  <c:v>11.2</c:v>
                </c:pt>
                <c:pt idx="25">
                  <c:v>11.5</c:v>
                </c:pt>
                <c:pt idx="26">
                  <c:v>11.7</c:v>
                </c:pt>
                <c:pt idx="27">
                  <c:v>12</c:v>
                </c:pt>
                <c:pt idx="28">
                  <c:v>11.9</c:v>
                </c:pt>
                <c:pt idx="29">
                  <c:v>11.7</c:v>
                </c:pt>
                <c:pt idx="30">
                  <c:v>11.2</c:v>
                </c:pt>
                <c:pt idx="31">
                  <c:v>11</c:v>
                </c:pt>
                <c:pt idx="32">
                  <c:v>7.6</c:v>
                </c:pt>
                <c:pt idx="33">
                  <c:v>8</c:v>
                </c:pt>
                <c:pt idx="34">
                  <c:v>8.6999999999999993</c:v>
                </c:pt>
                <c:pt idx="35">
                  <c:v>9</c:v>
                </c:pt>
                <c:pt idx="36">
                  <c:v>8.6999999999999993</c:v>
                </c:pt>
                <c:pt idx="37">
                  <c:v>8.3000000000000007</c:v>
                </c:pt>
                <c:pt idx="38">
                  <c:v>8</c:v>
                </c:pt>
                <c:pt idx="39">
                  <c:v>7.6</c:v>
                </c:pt>
                <c:pt idx="40">
                  <c:v>6</c:v>
                </c:pt>
              </c:numCache>
            </c:numRef>
          </c:xVal>
          <c:yVal>
            <c:numRef>
              <c:f>'Dados Experimentais e Gráfico'!$C$88:$C$128</c:f>
              <c:numCache>
                <c:formatCode>0.00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10.5</c:v>
                </c:pt>
                <c:pt idx="39">
                  <c:v>11</c:v>
                </c:pt>
                <c:pt idx="4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4FC-AABD-A64E6EF2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48320"/>
        <c:axId val="615647992"/>
      </c:scatterChart>
      <c:valAx>
        <c:axId val="6156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647992"/>
        <c:crosses val="autoZero"/>
        <c:crossBetween val="midCat"/>
      </c:valAx>
      <c:valAx>
        <c:axId val="6156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6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Gráfico dos Pontos de Prova e as Respetivas Linhas Equipotenciais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6955667068753443E-2"/>
          <c:y val="0.22159946313109766"/>
          <c:w val="0.60836818533272863"/>
          <c:h val="0.63031509347386205"/>
        </c:manualLayout>
      </c:layout>
      <c:scatterChart>
        <c:scatterStyle val="lineMarker"/>
        <c:varyColors val="0"/>
        <c:ser>
          <c:idx val="0"/>
          <c:order val="0"/>
          <c:tx>
            <c:v>Linha Equipotencial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EXERCÍCIOS!$C$6:$C$13</c:f>
              <c:numCache>
                <c:formatCode>0.0</c:formatCode>
                <c:ptCount val="8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</c:numCache>
            </c:numRef>
          </c:xVal>
          <c:yVal>
            <c:numRef>
              <c:f>EXERCÍCIOS!$D$6:$D$13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1-4DDF-8005-E0588612D943}"/>
            </c:ext>
          </c:extLst>
        </c:ser>
        <c:ser>
          <c:idx val="1"/>
          <c:order val="1"/>
          <c:tx>
            <c:v>Linha Equipotencial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EXERCÍCIOS!$C$17:$C$24</c:f>
              <c:numCache>
                <c:formatCode>0.0</c:formatCode>
                <c:ptCount val="8"/>
                <c:pt idx="0">
                  <c:v>15.6</c:v>
                </c:pt>
                <c:pt idx="1">
                  <c:v>15.8</c:v>
                </c:pt>
                <c:pt idx="2">
                  <c:v>15.9</c:v>
                </c:pt>
                <c:pt idx="3">
                  <c:v>16</c:v>
                </c:pt>
                <c:pt idx="4">
                  <c:v>15.9</c:v>
                </c:pt>
                <c:pt idx="5">
                  <c:v>15.8</c:v>
                </c:pt>
                <c:pt idx="6">
                  <c:v>15.7</c:v>
                </c:pt>
                <c:pt idx="7">
                  <c:v>15.5</c:v>
                </c:pt>
              </c:numCache>
            </c:numRef>
          </c:xVal>
          <c:yVal>
            <c:numRef>
              <c:f>EXERCÍCIOS!$D$17:$D$24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1-4DDF-8005-E0588612D943}"/>
            </c:ext>
          </c:extLst>
        </c:ser>
        <c:ser>
          <c:idx val="2"/>
          <c:order val="2"/>
          <c:tx>
            <c:v>Linha Equipotencial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EXERCÍCIOS!$G$6:$G$13</c:f>
              <c:numCache>
                <c:formatCode>0.0</c:formatCode>
                <c:ptCount val="8"/>
                <c:pt idx="0">
                  <c:v>17.8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18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17.8</c:v>
                </c:pt>
                <c:pt idx="7">
                  <c:v>17.8</c:v>
                </c:pt>
              </c:numCache>
            </c:numRef>
          </c:xVal>
          <c:yVal>
            <c:numRef>
              <c:f>EXERCÍCIOS!$H$6:$H$13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1-4DDF-8005-E0588612D943}"/>
            </c:ext>
          </c:extLst>
        </c:ser>
        <c:ser>
          <c:idx val="3"/>
          <c:order val="3"/>
          <c:tx>
            <c:v>Linha Equipotencial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EXERCÍCIOS!$G$17:$G$24</c:f>
              <c:numCache>
                <c:formatCode>0.0</c:formatCode>
                <c:ptCount val="8"/>
                <c:pt idx="0">
                  <c:v>11.2</c:v>
                </c:pt>
                <c:pt idx="1">
                  <c:v>11.5</c:v>
                </c:pt>
                <c:pt idx="2">
                  <c:v>11.7</c:v>
                </c:pt>
                <c:pt idx="3">
                  <c:v>12</c:v>
                </c:pt>
                <c:pt idx="4">
                  <c:v>11.9</c:v>
                </c:pt>
                <c:pt idx="5">
                  <c:v>11.7</c:v>
                </c:pt>
                <c:pt idx="6">
                  <c:v>11.2</c:v>
                </c:pt>
                <c:pt idx="7">
                  <c:v>11</c:v>
                </c:pt>
              </c:numCache>
            </c:numRef>
          </c:xVal>
          <c:yVal>
            <c:numRef>
              <c:f>EXERCÍCIOS!$H$17:$H$24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1-4DDF-8005-E0588612D943}"/>
            </c:ext>
          </c:extLst>
        </c:ser>
        <c:ser>
          <c:idx val="4"/>
          <c:order val="4"/>
          <c:tx>
            <c:v>Linha Equipotencial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EXERCÍCIOS!$K$6:$K$13</c:f>
              <c:numCache>
                <c:formatCode>0.0</c:formatCode>
                <c:ptCount val="8"/>
                <c:pt idx="0">
                  <c:v>7.6</c:v>
                </c:pt>
                <c:pt idx="1">
                  <c:v>8</c:v>
                </c:pt>
                <c:pt idx="2">
                  <c:v>8.6999999999999993</c:v>
                </c:pt>
                <c:pt idx="3">
                  <c:v>9</c:v>
                </c:pt>
                <c:pt idx="4">
                  <c:v>8.6999999999999993</c:v>
                </c:pt>
                <c:pt idx="5">
                  <c:v>8.3000000000000007</c:v>
                </c:pt>
                <c:pt idx="6">
                  <c:v>8</c:v>
                </c:pt>
                <c:pt idx="7">
                  <c:v>7.6</c:v>
                </c:pt>
              </c:numCache>
            </c:numRef>
          </c:xVal>
          <c:yVal>
            <c:numRef>
              <c:f>EXERCÍCIOS!$L$6:$L$13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DDF-8005-E0588612D943}"/>
            </c:ext>
          </c:extLst>
        </c:ser>
        <c:ser>
          <c:idx val="5"/>
          <c:order val="5"/>
          <c:tx>
            <c:v>Localização Elétrodo Cilíndrico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471-4DDF-8005-E0588612D943}"/>
            </c:ext>
          </c:extLst>
        </c:ser>
        <c:ser>
          <c:idx val="6"/>
          <c:order val="6"/>
          <c:tx>
            <c:v>Localização Elétrodo Plano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EXERCÍCIOS!$S$23:$S$24</c:f>
              <c:numCache>
                <c:formatCode>0.0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EXERCÍCIOS!$T$23:$T$24</c:f>
              <c:numCache>
                <c:formatCode>0.0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71-4DDF-8005-E0588612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6272"/>
        <c:axId val="684544632"/>
      </c:scatterChart>
      <c:valAx>
        <c:axId val="6845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4632"/>
        <c:crosses val="autoZero"/>
        <c:crossBetween val="midCat"/>
      </c:valAx>
      <c:valAx>
        <c:axId val="6845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Diferença de potencial com leituras de 2cm em 2cm a partir do elétrodo cilíndrico</a:t>
            </a:r>
            <a:endParaRPr lang="pt-PT"/>
          </a:p>
        </c:rich>
      </c:tx>
      <c:layout>
        <c:manualLayout>
          <c:xMode val="edge"/>
          <c:yMode val="edge"/>
          <c:x val="0.224631587735165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EXERCÍCIOS!$D$54:$D$62</c:f>
              <c:numCache>
                <c:formatCode>0.0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</c:numCache>
            </c:numRef>
          </c:xVal>
          <c:yVal>
            <c:numRef>
              <c:f>EXERCÍCIOS!$F$54:$F$62</c:f>
              <c:numCache>
                <c:formatCode>0.000</c:formatCode>
                <c:ptCount val="9"/>
                <c:pt idx="0">
                  <c:v>6.83</c:v>
                </c:pt>
                <c:pt idx="1">
                  <c:v>5.29</c:v>
                </c:pt>
                <c:pt idx="2">
                  <c:v>4.59</c:v>
                </c:pt>
                <c:pt idx="3">
                  <c:v>4.03</c:v>
                </c:pt>
                <c:pt idx="4">
                  <c:v>3.5019999999999998</c:v>
                </c:pt>
                <c:pt idx="5">
                  <c:v>2.9630000000000001</c:v>
                </c:pt>
                <c:pt idx="6">
                  <c:v>2.415</c:v>
                </c:pt>
                <c:pt idx="7">
                  <c:v>1.94</c:v>
                </c:pt>
                <c:pt idx="8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5-4597-88BD-70C1FF6D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70976"/>
        <c:axId val="841271960"/>
      </c:scatterChart>
      <c:valAx>
        <c:axId val="8412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em relação à origem do referencial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1271960"/>
        <c:crosses val="autoZero"/>
        <c:crossBetween val="midCat"/>
      </c:valAx>
      <c:valAx>
        <c:axId val="8412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12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Diferença potencial em ambos elétrodos com leituras de 4mm em 4mm</a:t>
            </a:r>
            <a:endParaRPr lang="pt-PT"/>
          </a:p>
        </c:rich>
      </c:tx>
      <c:layout>
        <c:manualLayout>
          <c:xMode val="edge"/>
          <c:yMode val="edge"/>
          <c:x val="0.1425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091898233221641"/>
          <c:y val="0.10182978554140397"/>
          <c:w val="0.83309986498938216"/>
          <c:h val="0.65441387238464344"/>
        </c:manualLayout>
      </c:layout>
      <c:scatterChart>
        <c:scatterStyle val="lineMarker"/>
        <c:varyColors val="0"/>
        <c:ser>
          <c:idx val="0"/>
          <c:order val="0"/>
          <c:tx>
            <c:v>Diferença de potencial (V) relativamente ao elétrodo cilindríco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 3'!$C$30:$C$39</c:f>
              <c:numCache>
                <c:formatCode>0.0</c:formatCode>
                <c:ptCount val="10"/>
                <c:pt idx="0">
                  <c:v>6</c:v>
                </c:pt>
                <c:pt idx="1">
                  <c:v>6.4</c:v>
                </c:pt>
                <c:pt idx="2">
                  <c:v>6.8000000000000007</c:v>
                </c:pt>
                <c:pt idx="3">
                  <c:v>7.2000000000000011</c:v>
                </c:pt>
                <c:pt idx="4">
                  <c:v>7.6000000000000014</c:v>
                </c:pt>
                <c:pt idx="5">
                  <c:v>8.0000000000000018</c:v>
                </c:pt>
                <c:pt idx="6">
                  <c:v>8.4000000000000021</c:v>
                </c:pt>
                <c:pt idx="7">
                  <c:v>8.8000000000000025</c:v>
                </c:pt>
                <c:pt idx="8">
                  <c:v>9.2000000000000028</c:v>
                </c:pt>
                <c:pt idx="9">
                  <c:v>9.6000000000000032</c:v>
                </c:pt>
              </c:numCache>
            </c:numRef>
          </c:xVal>
          <c:yVal>
            <c:numRef>
              <c:f>'[1]EX 3'!$E$30:$E$39</c:f>
              <c:numCache>
                <c:formatCode>0.000</c:formatCode>
                <c:ptCount val="10"/>
                <c:pt idx="0">
                  <c:v>6.83</c:v>
                </c:pt>
                <c:pt idx="1">
                  <c:v>6.49</c:v>
                </c:pt>
                <c:pt idx="2">
                  <c:v>6.2</c:v>
                </c:pt>
                <c:pt idx="3">
                  <c:v>5.9</c:v>
                </c:pt>
                <c:pt idx="4">
                  <c:v>5.61</c:v>
                </c:pt>
                <c:pt idx="5">
                  <c:v>5.29</c:v>
                </c:pt>
                <c:pt idx="6">
                  <c:v>5.0999999999999996</c:v>
                </c:pt>
                <c:pt idx="7">
                  <c:v>4.96</c:v>
                </c:pt>
                <c:pt idx="8">
                  <c:v>4.82</c:v>
                </c:pt>
                <c:pt idx="9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4142-99AD-1C94C91ACF56}"/>
            </c:ext>
          </c:extLst>
        </c:ser>
        <c:ser>
          <c:idx val="1"/>
          <c:order val="1"/>
          <c:tx>
            <c:v>Diferença de potencial (V) relativamente ao elétrodo plano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 3'!$J$30:$J$39</c:f>
              <c:numCache>
                <c:formatCode>0.0</c:formatCode>
                <c:ptCount val="10"/>
                <c:pt idx="0">
                  <c:v>22</c:v>
                </c:pt>
                <c:pt idx="1">
                  <c:v>21.6</c:v>
                </c:pt>
                <c:pt idx="2">
                  <c:v>21.200000000000003</c:v>
                </c:pt>
                <c:pt idx="3">
                  <c:v>20.800000000000004</c:v>
                </c:pt>
                <c:pt idx="4">
                  <c:v>20.400000000000006</c:v>
                </c:pt>
                <c:pt idx="5">
                  <c:v>20.000000000000007</c:v>
                </c:pt>
                <c:pt idx="6">
                  <c:v>19.600000000000009</c:v>
                </c:pt>
                <c:pt idx="7">
                  <c:v>19.20000000000001</c:v>
                </c:pt>
                <c:pt idx="8">
                  <c:v>18.800000000000011</c:v>
                </c:pt>
                <c:pt idx="9">
                  <c:v>18.400000000000013</c:v>
                </c:pt>
              </c:numCache>
            </c:numRef>
          </c:xVal>
          <c:yVal>
            <c:numRef>
              <c:f>'[1]EX 3'!$L$30:$L$39</c:f>
              <c:numCache>
                <c:formatCode>0.000</c:formatCode>
                <c:ptCount val="10"/>
                <c:pt idx="0">
                  <c:v>0.4</c:v>
                </c:pt>
                <c:pt idx="1">
                  <c:v>1.04</c:v>
                </c:pt>
                <c:pt idx="2">
                  <c:v>1.21</c:v>
                </c:pt>
                <c:pt idx="3">
                  <c:v>1.32</c:v>
                </c:pt>
                <c:pt idx="4">
                  <c:v>1.43</c:v>
                </c:pt>
                <c:pt idx="5">
                  <c:v>1.51</c:v>
                </c:pt>
                <c:pt idx="6">
                  <c:v>1.55</c:v>
                </c:pt>
                <c:pt idx="7">
                  <c:v>1.58</c:v>
                </c:pt>
                <c:pt idx="8">
                  <c:v>1.64</c:v>
                </c:pt>
                <c:pt idx="9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4-4142-99AD-1C94C91A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0632"/>
        <c:axId val="799167680"/>
      </c:scatterChart>
      <c:valAx>
        <c:axId val="7991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Distância em relação à origem do referencial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9167680"/>
        <c:crosses val="autoZero"/>
        <c:crossBetween val="midCat"/>
      </c:valAx>
      <c:valAx>
        <c:axId val="799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Tensão (V)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91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640728556445"/>
          <c:y val="0.9160609453262113"/>
          <c:w val="0.63385975812822593"/>
          <c:h val="6.726551238405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Gráfico dos Pontos de Prova e as Respetivas Linhas Equipotenciais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Linha Equipotencial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EXERCÍCIOS!$C$6:$C$13</c:f>
              <c:numCache>
                <c:formatCode>0.0</c:formatCode>
                <c:ptCount val="8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</c:numCache>
            </c:numRef>
          </c:xVal>
          <c:yVal>
            <c:numRef>
              <c:f>EXERCÍCIOS!$D$6:$D$13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D-4E90-8F86-C95D5C15ABFA}"/>
            </c:ext>
          </c:extLst>
        </c:ser>
        <c:ser>
          <c:idx val="1"/>
          <c:order val="1"/>
          <c:tx>
            <c:v>Linha Equipotencial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EXERCÍCIOS!$C$17:$C$24</c:f>
              <c:numCache>
                <c:formatCode>0.0</c:formatCode>
                <c:ptCount val="8"/>
                <c:pt idx="0">
                  <c:v>15.6</c:v>
                </c:pt>
                <c:pt idx="1">
                  <c:v>15.8</c:v>
                </c:pt>
                <c:pt idx="2">
                  <c:v>15.9</c:v>
                </c:pt>
                <c:pt idx="3">
                  <c:v>16</c:v>
                </c:pt>
                <c:pt idx="4">
                  <c:v>15.9</c:v>
                </c:pt>
                <c:pt idx="5">
                  <c:v>15.8</c:v>
                </c:pt>
                <c:pt idx="6">
                  <c:v>15.7</c:v>
                </c:pt>
                <c:pt idx="7">
                  <c:v>15.5</c:v>
                </c:pt>
              </c:numCache>
            </c:numRef>
          </c:xVal>
          <c:yVal>
            <c:numRef>
              <c:f>EXERCÍCIOS!$D$17:$D$24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D-4E90-8F86-C95D5C15ABFA}"/>
            </c:ext>
          </c:extLst>
        </c:ser>
        <c:ser>
          <c:idx val="2"/>
          <c:order val="2"/>
          <c:tx>
            <c:v>Linha Equipotencial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EXERCÍCIOS!$G$6:$G$13</c:f>
              <c:numCache>
                <c:formatCode>0.0</c:formatCode>
                <c:ptCount val="8"/>
                <c:pt idx="0">
                  <c:v>17.8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18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17.8</c:v>
                </c:pt>
                <c:pt idx="7">
                  <c:v>17.8</c:v>
                </c:pt>
              </c:numCache>
            </c:numRef>
          </c:xVal>
          <c:yVal>
            <c:numRef>
              <c:f>EXERCÍCIOS!$H$6:$H$13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D-4E90-8F86-C95D5C15ABFA}"/>
            </c:ext>
          </c:extLst>
        </c:ser>
        <c:ser>
          <c:idx val="3"/>
          <c:order val="3"/>
          <c:tx>
            <c:v>Linha Equipotencial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EXERCÍCIOS!$G$17:$G$24</c:f>
              <c:numCache>
                <c:formatCode>0.0</c:formatCode>
                <c:ptCount val="8"/>
                <c:pt idx="0">
                  <c:v>11.2</c:v>
                </c:pt>
                <c:pt idx="1">
                  <c:v>11.5</c:v>
                </c:pt>
                <c:pt idx="2">
                  <c:v>11.7</c:v>
                </c:pt>
                <c:pt idx="3">
                  <c:v>12</c:v>
                </c:pt>
                <c:pt idx="4">
                  <c:v>11.9</c:v>
                </c:pt>
                <c:pt idx="5">
                  <c:v>11.7</c:v>
                </c:pt>
                <c:pt idx="6">
                  <c:v>11.2</c:v>
                </c:pt>
                <c:pt idx="7">
                  <c:v>11</c:v>
                </c:pt>
              </c:numCache>
            </c:numRef>
          </c:xVal>
          <c:yVal>
            <c:numRef>
              <c:f>EXERCÍCIOS!$H$17:$H$24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8D-4E90-8F86-C95D5C15ABFA}"/>
            </c:ext>
          </c:extLst>
        </c:ser>
        <c:ser>
          <c:idx val="4"/>
          <c:order val="4"/>
          <c:tx>
            <c:v>Linha Equipotencial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EXERCÍCIOS!$K$6:$K$13</c:f>
              <c:numCache>
                <c:formatCode>0.0</c:formatCode>
                <c:ptCount val="8"/>
                <c:pt idx="0">
                  <c:v>7.6</c:v>
                </c:pt>
                <c:pt idx="1">
                  <c:v>8</c:v>
                </c:pt>
                <c:pt idx="2">
                  <c:v>8.6999999999999993</c:v>
                </c:pt>
                <c:pt idx="3">
                  <c:v>9</c:v>
                </c:pt>
                <c:pt idx="4">
                  <c:v>8.6999999999999993</c:v>
                </c:pt>
                <c:pt idx="5">
                  <c:v>8.3000000000000007</c:v>
                </c:pt>
                <c:pt idx="6">
                  <c:v>8</c:v>
                </c:pt>
                <c:pt idx="7">
                  <c:v>7.6</c:v>
                </c:pt>
              </c:numCache>
            </c:numRef>
          </c:xVal>
          <c:yVal>
            <c:numRef>
              <c:f>EXERCÍCIOS!$L$6:$L$13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8D-4E90-8F86-C95D5C15ABFA}"/>
            </c:ext>
          </c:extLst>
        </c:ser>
        <c:ser>
          <c:idx val="5"/>
          <c:order val="5"/>
          <c:tx>
            <c:v>Localização Elétrodo Cilíndrico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F8D-4E90-8F86-C95D5C15ABFA}"/>
            </c:ext>
          </c:extLst>
        </c:ser>
        <c:ser>
          <c:idx val="6"/>
          <c:order val="6"/>
          <c:tx>
            <c:v>Localização Elétrodo Plano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EXERCÍCIOS!$S$23:$S$24</c:f>
              <c:numCache>
                <c:formatCode>0.0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EXERCÍCIOS!$T$23:$T$24</c:f>
              <c:numCache>
                <c:formatCode>0.0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8D-4E90-8F86-C95D5C15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6272"/>
        <c:axId val="684544632"/>
      </c:scatterChart>
      <c:valAx>
        <c:axId val="6845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4632"/>
        <c:crosses val="autoZero"/>
        <c:crossBetween val="midCat"/>
      </c:valAx>
      <c:valAx>
        <c:axId val="6845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89</xdr:row>
      <xdr:rowOff>41910</xdr:rowOff>
    </xdr:from>
    <xdr:to>
      <xdr:col>14</xdr:col>
      <xdr:colOff>137160</xdr:colOff>
      <xdr:row>104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20BE8-6524-4281-833F-87C40915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125676</xdr:colOff>
      <xdr:row>26</xdr:row>
      <xdr:rowOff>167740</xdr:rowOff>
    </xdr:from>
    <xdr:to>
      <xdr:col>12</xdr:col>
      <xdr:colOff>592289</xdr:colOff>
      <xdr:row>47</xdr:row>
      <xdr:rowOff>27512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3260CE-4049-457A-9BB9-7D433D5E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185056</xdr:colOff>
      <xdr:row>49</xdr:row>
      <xdr:rowOff>163286</xdr:rowOff>
    </xdr:from>
    <xdr:to>
      <xdr:col>17</xdr:col>
      <xdr:colOff>533399</xdr:colOff>
      <xdr:row>69</xdr:row>
      <xdr:rowOff>119743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54B22C38-20FD-4573-87A9-B96C9560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116541</xdr:colOff>
      <xdr:row>75</xdr:row>
      <xdr:rowOff>53788</xdr:rowOff>
    </xdr:from>
    <xdr:to>
      <xdr:col>25</xdr:col>
      <xdr:colOff>528918</xdr:colOff>
      <xdr:row>95</xdr:row>
      <xdr:rowOff>116542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16B9D24D-F9A5-4096-A507-4CC994850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201705</xdr:colOff>
      <xdr:row>113</xdr:row>
      <xdr:rowOff>128644</xdr:rowOff>
    </xdr:from>
    <xdr:ext cx="1232647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1">
              <a:extLst>
                <a:ext uri="{FF2B5EF4-FFF2-40B4-BE49-F238E27FC236}">
                  <a16:creationId xmlns:a16="http://schemas.microsoft.com/office/drawing/2014/main" id="{266D0192-C38B-433B-8373-52AC81B11729}"/>
                </a:ext>
              </a:extLst>
            </xdr:cNvPr>
            <xdr:cNvSpPr txBox="1"/>
          </xdr:nvSpPr>
          <xdr:spPr>
            <a:xfrm>
              <a:off x="11326905" y="20550244"/>
              <a:ext cx="1232647" cy="409086"/>
            </a:xfrm>
            <a:custGeom>
              <a:avLst/>
              <a:gdLst>
                <a:gd name="connsiteX0" fmla="*/ 0 w 1232647"/>
                <a:gd name="connsiteY0" fmla="*/ 0 h 409086"/>
                <a:gd name="connsiteX1" fmla="*/ 410882 w 1232647"/>
                <a:gd name="connsiteY1" fmla="*/ 0 h 409086"/>
                <a:gd name="connsiteX2" fmla="*/ 797112 w 1232647"/>
                <a:gd name="connsiteY2" fmla="*/ 0 h 409086"/>
                <a:gd name="connsiteX3" fmla="*/ 1232647 w 1232647"/>
                <a:gd name="connsiteY3" fmla="*/ 0 h 409086"/>
                <a:gd name="connsiteX4" fmla="*/ 1232647 w 1232647"/>
                <a:gd name="connsiteY4" fmla="*/ 409086 h 409086"/>
                <a:gd name="connsiteX5" fmla="*/ 858744 w 1232647"/>
                <a:gd name="connsiteY5" fmla="*/ 409086 h 409086"/>
                <a:gd name="connsiteX6" fmla="*/ 423209 w 1232647"/>
                <a:gd name="connsiteY6" fmla="*/ 409086 h 409086"/>
                <a:gd name="connsiteX7" fmla="*/ 0 w 1232647"/>
                <a:gd name="connsiteY7" fmla="*/ 409086 h 409086"/>
                <a:gd name="connsiteX8" fmla="*/ 0 w 1232647"/>
                <a:gd name="connsiteY8" fmla="*/ 0 h 40908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232647" h="409086" fill="none" extrusionOk="0">
                  <a:moveTo>
                    <a:pt x="0" y="0"/>
                  </a:moveTo>
                  <a:cubicBezTo>
                    <a:pt x="98054" y="-11191"/>
                    <a:pt x="279876" y="27232"/>
                    <a:pt x="410882" y="0"/>
                  </a:cubicBezTo>
                  <a:cubicBezTo>
                    <a:pt x="541888" y="-27232"/>
                    <a:pt x="687685" y="20395"/>
                    <a:pt x="797112" y="0"/>
                  </a:cubicBezTo>
                  <a:cubicBezTo>
                    <a:pt x="906539" y="-20395"/>
                    <a:pt x="1118692" y="13639"/>
                    <a:pt x="1232647" y="0"/>
                  </a:cubicBezTo>
                  <a:cubicBezTo>
                    <a:pt x="1277750" y="153012"/>
                    <a:pt x="1205964" y="267713"/>
                    <a:pt x="1232647" y="409086"/>
                  </a:cubicBezTo>
                  <a:cubicBezTo>
                    <a:pt x="1099961" y="412665"/>
                    <a:pt x="1004502" y="373082"/>
                    <a:pt x="858744" y="409086"/>
                  </a:cubicBezTo>
                  <a:cubicBezTo>
                    <a:pt x="712986" y="445090"/>
                    <a:pt x="559219" y="360455"/>
                    <a:pt x="423209" y="409086"/>
                  </a:cubicBezTo>
                  <a:cubicBezTo>
                    <a:pt x="287200" y="457717"/>
                    <a:pt x="180467" y="363136"/>
                    <a:pt x="0" y="409086"/>
                  </a:cubicBezTo>
                  <a:cubicBezTo>
                    <a:pt x="-6888" y="273283"/>
                    <a:pt x="48427" y="117942"/>
                    <a:pt x="0" y="0"/>
                  </a:cubicBezTo>
                  <a:close/>
                </a:path>
                <a:path w="1232647" h="409086" stroke="0" extrusionOk="0">
                  <a:moveTo>
                    <a:pt x="0" y="0"/>
                  </a:moveTo>
                  <a:cubicBezTo>
                    <a:pt x="89536" y="-2098"/>
                    <a:pt x="293275" y="28881"/>
                    <a:pt x="373903" y="0"/>
                  </a:cubicBezTo>
                  <a:cubicBezTo>
                    <a:pt x="454531" y="-28881"/>
                    <a:pt x="640751" y="20682"/>
                    <a:pt x="784785" y="0"/>
                  </a:cubicBezTo>
                  <a:cubicBezTo>
                    <a:pt x="928819" y="-20682"/>
                    <a:pt x="1125265" y="12018"/>
                    <a:pt x="1232647" y="0"/>
                  </a:cubicBezTo>
                  <a:cubicBezTo>
                    <a:pt x="1244905" y="156392"/>
                    <a:pt x="1227291" y="266031"/>
                    <a:pt x="1232647" y="409086"/>
                  </a:cubicBezTo>
                  <a:cubicBezTo>
                    <a:pt x="1071655" y="449124"/>
                    <a:pt x="960453" y="376667"/>
                    <a:pt x="834091" y="409086"/>
                  </a:cubicBezTo>
                  <a:cubicBezTo>
                    <a:pt x="707729" y="441505"/>
                    <a:pt x="512264" y="365600"/>
                    <a:pt x="423209" y="409086"/>
                  </a:cubicBezTo>
                  <a:cubicBezTo>
                    <a:pt x="334154" y="452572"/>
                    <a:pt x="106918" y="367201"/>
                    <a:pt x="0" y="409086"/>
                  </a:cubicBezTo>
                  <a:cubicBezTo>
                    <a:pt x="-22328" y="236657"/>
                    <a:pt x="14615" y="107825"/>
                    <a:pt x="0" y="0"/>
                  </a:cubicBezTo>
                  <a:close/>
                </a:path>
              </a:pathLst>
            </a:custGeom>
            <a:ln>
              <a:extLst>
                <a:ext uri="{C807C97D-BFC1-408E-A445-0C87EB9F89A2}">
                  <ask:lineSketchStyleProps xmlns:ask="http://schemas.microsoft.com/office/drawing/2018/sketchyshapes" sd="1817578238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.|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p>
                          <m:sSup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3" name="TextBox 1">
              <a:extLst>
                <a:ext uri="{FF2B5EF4-FFF2-40B4-BE49-F238E27FC236}">
                  <a16:creationId xmlns:a16="http://schemas.microsoft.com/office/drawing/2014/main" id="{266D0192-C38B-433B-8373-52AC81B11729}"/>
                </a:ext>
              </a:extLst>
            </xdr:cNvPr>
            <xdr:cNvSpPr txBox="1"/>
          </xdr:nvSpPr>
          <xdr:spPr>
            <a:xfrm>
              <a:off x="11326905" y="20550244"/>
              <a:ext cx="1232647" cy="409086"/>
            </a:xfrm>
            <a:prstGeom prst="rect">
              <a:avLst/>
            </a:prstGeom>
            <a:ln>
              <a:extLst>
                <a:ext uri="{C807C97D-BFC1-408E-A445-0C87EB9F89A2}">
                  <ask:lineSketchStyleProps xmlns:ask="http://schemas.microsoft.com/office/drawing/2018/sketchyshapes" sd="1817578238">
                    <a:custGeom>
                      <a:avLst/>
                      <a:gdLst>
                        <a:gd name="connsiteX0" fmla="*/ 0 w 1232647"/>
                        <a:gd name="connsiteY0" fmla="*/ 0 h 409086"/>
                        <a:gd name="connsiteX1" fmla="*/ 410882 w 1232647"/>
                        <a:gd name="connsiteY1" fmla="*/ 0 h 409086"/>
                        <a:gd name="connsiteX2" fmla="*/ 797112 w 1232647"/>
                        <a:gd name="connsiteY2" fmla="*/ 0 h 409086"/>
                        <a:gd name="connsiteX3" fmla="*/ 1232647 w 1232647"/>
                        <a:gd name="connsiteY3" fmla="*/ 0 h 409086"/>
                        <a:gd name="connsiteX4" fmla="*/ 1232647 w 1232647"/>
                        <a:gd name="connsiteY4" fmla="*/ 409086 h 409086"/>
                        <a:gd name="connsiteX5" fmla="*/ 858744 w 1232647"/>
                        <a:gd name="connsiteY5" fmla="*/ 409086 h 409086"/>
                        <a:gd name="connsiteX6" fmla="*/ 423209 w 1232647"/>
                        <a:gd name="connsiteY6" fmla="*/ 409086 h 409086"/>
                        <a:gd name="connsiteX7" fmla="*/ 0 w 1232647"/>
                        <a:gd name="connsiteY7" fmla="*/ 409086 h 409086"/>
                        <a:gd name="connsiteX8" fmla="*/ 0 w 1232647"/>
                        <a:gd name="connsiteY8" fmla="*/ 0 h 409086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32647" h="409086" fill="none" extrusionOk="0">
                          <a:moveTo>
                            <a:pt x="0" y="0"/>
                          </a:moveTo>
                          <a:cubicBezTo>
                            <a:pt x="98054" y="-11191"/>
                            <a:pt x="279876" y="27232"/>
                            <a:pt x="410882" y="0"/>
                          </a:cubicBezTo>
                          <a:cubicBezTo>
                            <a:pt x="541888" y="-27232"/>
                            <a:pt x="687685" y="20395"/>
                            <a:pt x="797112" y="0"/>
                          </a:cubicBezTo>
                          <a:cubicBezTo>
                            <a:pt x="906539" y="-20395"/>
                            <a:pt x="1118692" y="13639"/>
                            <a:pt x="1232647" y="0"/>
                          </a:cubicBezTo>
                          <a:cubicBezTo>
                            <a:pt x="1277750" y="153012"/>
                            <a:pt x="1205964" y="267713"/>
                            <a:pt x="1232647" y="409086"/>
                          </a:cubicBezTo>
                          <a:cubicBezTo>
                            <a:pt x="1099961" y="412665"/>
                            <a:pt x="1004502" y="373082"/>
                            <a:pt x="858744" y="409086"/>
                          </a:cubicBezTo>
                          <a:cubicBezTo>
                            <a:pt x="712986" y="445090"/>
                            <a:pt x="559219" y="360455"/>
                            <a:pt x="423209" y="409086"/>
                          </a:cubicBezTo>
                          <a:cubicBezTo>
                            <a:pt x="287200" y="457717"/>
                            <a:pt x="180467" y="363136"/>
                            <a:pt x="0" y="409086"/>
                          </a:cubicBezTo>
                          <a:cubicBezTo>
                            <a:pt x="-6888" y="273283"/>
                            <a:pt x="48427" y="117942"/>
                            <a:pt x="0" y="0"/>
                          </a:cubicBezTo>
                          <a:close/>
                        </a:path>
                        <a:path w="1232647" h="409086" stroke="0" extrusionOk="0">
                          <a:moveTo>
                            <a:pt x="0" y="0"/>
                          </a:moveTo>
                          <a:cubicBezTo>
                            <a:pt x="89536" y="-2098"/>
                            <a:pt x="293275" y="28881"/>
                            <a:pt x="373903" y="0"/>
                          </a:cubicBezTo>
                          <a:cubicBezTo>
                            <a:pt x="454531" y="-28881"/>
                            <a:pt x="640751" y="20682"/>
                            <a:pt x="784785" y="0"/>
                          </a:cubicBezTo>
                          <a:cubicBezTo>
                            <a:pt x="928819" y="-20682"/>
                            <a:pt x="1125265" y="12018"/>
                            <a:pt x="1232647" y="0"/>
                          </a:cubicBezTo>
                          <a:cubicBezTo>
                            <a:pt x="1244905" y="156392"/>
                            <a:pt x="1227291" y="266031"/>
                            <a:pt x="1232647" y="409086"/>
                          </a:cubicBezTo>
                          <a:cubicBezTo>
                            <a:pt x="1071655" y="449124"/>
                            <a:pt x="960453" y="376667"/>
                            <a:pt x="834091" y="409086"/>
                          </a:cubicBezTo>
                          <a:cubicBezTo>
                            <a:pt x="707729" y="441505"/>
                            <a:pt x="512264" y="365600"/>
                            <a:pt x="423209" y="409086"/>
                          </a:cubicBezTo>
                          <a:cubicBezTo>
                            <a:pt x="334154" y="452572"/>
                            <a:pt x="106918" y="367201"/>
                            <a:pt x="0" y="409086"/>
                          </a:cubicBezTo>
                          <a:cubicBezTo>
                            <a:pt x="-22328" y="236657"/>
                            <a:pt x="14615" y="10782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𝐸=(𝑘.|𝑄|)/𝑑^2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17</xdr:col>
      <xdr:colOff>206188</xdr:colOff>
      <xdr:row>107</xdr:row>
      <xdr:rowOff>116539</xdr:rowOff>
    </xdr:from>
    <xdr:ext cx="986117" cy="4303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3">
              <a:extLst>
                <a:ext uri="{FF2B5EF4-FFF2-40B4-BE49-F238E27FC236}">
                  <a16:creationId xmlns:a16="http://schemas.microsoft.com/office/drawing/2014/main" id="{03D83FC2-D87E-4F56-ABA1-2C3D014DD0DC}"/>
                </a:ext>
              </a:extLst>
            </xdr:cNvPr>
            <xdr:cNvSpPr txBox="1"/>
          </xdr:nvSpPr>
          <xdr:spPr>
            <a:xfrm>
              <a:off x="10721788" y="19462374"/>
              <a:ext cx="986117" cy="430308"/>
            </a:xfrm>
            <a:custGeom>
              <a:avLst/>
              <a:gdLst>
                <a:gd name="connsiteX0" fmla="*/ 0 w 986117"/>
                <a:gd name="connsiteY0" fmla="*/ 0 h 430308"/>
                <a:gd name="connsiteX1" fmla="*/ 483197 w 986117"/>
                <a:gd name="connsiteY1" fmla="*/ 0 h 430308"/>
                <a:gd name="connsiteX2" fmla="*/ 986117 w 986117"/>
                <a:gd name="connsiteY2" fmla="*/ 0 h 430308"/>
                <a:gd name="connsiteX3" fmla="*/ 986117 w 986117"/>
                <a:gd name="connsiteY3" fmla="*/ 430308 h 430308"/>
                <a:gd name="connsiteX4" fmla="*/ 502920 w 986117"/>
                <a:gd name="connsiteY4" fmla="*/ 430308 h 430308"/>
                <a:gd name="connsiteX5" fmla="*/ 0 w 986117"/>
                <a:gd name="connsiteY5" fmla="*/ 430308 h 430308"/>
                <a:gd name="connsiteX6" fmla="*/ 0 w 986117"/>
                <a:gd name="connsiteY6" fmla="*/ 0 h 4303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86117" h="430308" fill="none" extrusionOk="0">
                  <a:moveTo>
                    <a:pt x="0" y="0"/>
                  </a:moveTo>
                  <a:cubicBezTo>
                    <a:pt x="239271" y="-33868"/>
                    <a:pt x="342427" y="53893"/>
                    <a:pt x="483197" y="0"/>
                  </a:cubicBezTo>
                  <a:cubicBezTo>
                    <a:pt x="623967" y="-53893"/>
                    <a:pt x="760235" y="15666"/>
                    <a:pt x="986117" y="0"/>
                  </a:cubicBezTo>
                  <a:cubicBezTo>
                    <a:pt x="1018888" y="86893"/>
                    <a:pt x="961416" y="279058"/>
                    <a:pt x="986117" y="430308"/>
                  </a:cubicBezTo>
                  <a:cubicBezTo>
                    <a:pt x="758360" y="474147"/>
                    <a:pt x="645947" y="426168"/>
                    <a:pt x="502920" y="430308"/>
                  </a:cubicBezTo>
                  <a:cubicBezTo>
                    <a:pt x="359893" y="434448"/>
                    <a:pt x="102150" y="418594"/>
                    <a:pt x="0" y="430308"/>
                  </a:cubicBezTo>
                  <a:cubicBezTo>
                    <a:pt x="-17841" y="246900"/>
                    <a:pt x="19997" y="141558"/>
                    <a:pt x="0" y="0"/>
                  </a:cubicBezTo>
                  <a:close/>
                </a:path>
                <a:path w="986117" h="430308" stroke="0" extrusionOk="0">
                  <a:moveTo>
                    <a:pt x="0" y="0"/>
                  </a:moveTo>
                  <a:cubicBezTo>
                    <a:pt x="211191" y="-16446"/>
                    <a:pt x="284337" y="8949"/>
                    <a:pt x="473336" y="0"/>
                  </a:cubicBezTo>
                  <a:cubicBezTo>
                    <a:pt x="662335" y="-8949"/>
                    <a:pt x="836825" y="36804"/>
                    <a:pt x="986117" y="0"/>
                  </a:cubicBezTo>
                  <a:cubicBezTo>
                    <a:pt x="998746" y="134466"/>
                    <a:pt x="973101" y="237787"/>
                    <a:pt x="986117" y="430308"/>
                  </a:cubicBezTo>
                  <a:cubicBezTo>
                    <a:pt x="863099" y="438681"/>
                    <a:pt x="628823" y="421997"/>
                    <a:pt x="522642" y="430308"/>
                  </a:cubicBezTo>
                  <a:cubicBezTo>
                    <a:pt x="416461" y="438619"/>
                    <a:pt x="181916" y="391743"/>
                    <a:pt x="0" y="430308"/>
                  </a:cubicBezTo>
                  <a:cubicBezTo>
                    <a:pt x="-38681" y="221477"/>
                    <a:pt x="34734" y="89827"/>
                    <a:pt x="0" y="0"/>
                  </a:cubicBezTo>
                  <a:close/>
                </a:path>
              </a:pathLst>
            </a:custGeom>
            <a:ln>
              <a:extLst>
                <a:ext uri="{C807C97D-BFC1-408E-A445-0C87EB9F89A2}">
                  <ask:lineSketchStyleProps xmlns:ask="http://schemas.microsoft.com/office/drawing/2018/sketchyshapes" sd="2425601036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3">
              <a:extLst>
                <a:ext uri="{FF2B5EF4-FFF2-40B4-BE49-F238E27FC236}">
                  <a16:creationId xmlns:a16="http://schemas.microsoft.com/office/drawing/2014/main" id="{03D83FC2-D87E-4F56-ABA1-2C3D014DD0DC}"/>
                </a:ext>
              </a:extLst>
            </xdr:cNvPr>
            <xdr:cNvSpPr txBox="1"/>
          </xdr:nvSpPr>
          <xdr:spPr>
            <a:xfrm>
              <a:off x="10721788" y="19462374"/>
              <a:ext cx="986117" cy="430308"/>
            </a:xfrm>
            <a:prstGeom prst="rect">
              <a:avLst/>
            </a:prstGeom>
            <a:ln>
              <a:extLst>
                <a:ext uri="{C807C97D-BFC1-408E-A445-0C87EB9F89A2}">
                  <ask:lineSketchStyleProps xmlns:ask="http://schemas.microsoft.com/office/drawing/2018/sketchyshapes" sd="2425601036">
                    <a:custGeom>
                      <a:avLst/>
                      <a:gdLst>
                        <a:gd name="connsiteX0" fmla="*/ 0 w 986117"/>
                        <a:gd name="connsiteY0" fmla="*/ 0 h 430308"/>
                        <a:gd name="connsiteX1" fmla="*/ 483197 w 986117"/>
                        <a:gd name="connsiteY1" fmla="*/ 0 h 430308"/>
                        <a:gd name="connsiteX2" fmla="*/ 986117 w 986117"/>
                        <a:gd name="connsiteY2" fmla="*/ 0 h 430308"/>
                        <a:gd name="connsiteX3" fmla="*/ 986117 w 986117"/>
                        <a:gd name="connsiteY3" fmla="*/ 430308 h 430308"/>
                        <a:gd name="connsiteX4" fmla="*/ 502920 w 986117"/>
                        <a:gd name="connsiteY4" fmla="*/ 430308 h 430308"/>
                        <a:gd name="connsiteX5" fmla="*/ 0 w 986117"/>
                        <a:gd name="connsiteY5" fmla="*/ 430308 h 430308"/>
                        <a:gd name="connsiteX6" fmla="*/ 0 w 986117"/>
                        <a:gd name="connsiteY6" fmla="*/ 0 h 430308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986117" h="430308" fill="none" extrusionOk="0">
                          <a:moveTo>
                            <a:pt x="0" y="0"/>
                          </a:moveTo>
                          <a:cubicBezTo>
                            <a:pt x="239271" y="-33868"/>
                            <a:pt x="342427" y="53893"/>
                            <a:pt x="483197" y="0"/>
                          </a:cubicBezTo>
                          <a:cubicBezTo>
                            <a:pt x="623967" y="-53893"/>
                            <a:pt x="760235" y="15666"/>
                            <a:pt x="986117" y="0"/>
                          </a:cubicBezTo>
                          <a:cubicBezTo>
                            <a:pt x="1018888" y="86893"/>
                            <a:pt x="961416" y="279058"/>
                            <a:pt x="986117" y="430308"/>
                          </a:cubicBezTo>
                          <a:cubicBezTo>
                            <a:pt x="758360" y="474147"/>
                            <a:pt x="645947" y="426168"/>
                            <a:pt x="502920" y="430308"/>
                          </a:cubicBezTo>
                          <a:cubicBezTo>
                            <a:pt x="359893" y="434448"/>
                            <a:pt x="102150" y="418594"/>
                            <a:pt x="0" y="430308"/>
                          </a:cubicBezTo>
                          <a:cubicBezTo>
                            <a:pt x="-17841" y="246900"/>
                            <a:pt x="19997" y="141558"/>
                            <a:pt x="0" y="0"/>
                          </a:cubicBezTo>
                          <a:close/>
                        </a:path>
                        <a:path w="986117" h="430308" stroke="0" extrusionOk="0">
                          <a:moveTo>
                            <a:pt x="0" y="0"/>
                          </a:moveTo>
                          <a:cubicBezTo>
                            <a:pt x="211191" y="-16446"/>
                            <a:pt x="284337" y="8949"/>
                            <a:pt x="473336" y="0"/>
                          </a:cubicBezTo>
                          <a:cubicBezTo>
                            <a:pt x="662335" y="-8949"/>
                            <a:pt x="836825" y="36804"/>
                            <a:pt x="986117" y="0"/>
                          </a:cubicBezTo>
                          <a:cubicBezTo>
                            <a:pt x="998746" y="134466"/>
                            <a:pt x="973101" y="237787"/>
                            <a:pt x="986117" y="430308"/>
                          </a:cubicBezTo>
                          <a:cubicBezTo>
                            <a:pt x="863099" y="438681"/>
                            <a:pt x="628823" y="421997"/>
                            <a:pt x="522642" y="430308"/>
                          </a:cubicBezTo>
                          <a:cubicBezTo>
                            <a:pt x="416461" y="438619"/>
                            <a:pt x="181916" y="391743"/>
                            <a:pt x="0" y="430308"/>
                          </a:cubicBezTo>
                          <a:cubicBezTo>
                            <a:pt x="-38681" y="221477"/>
                            <a:pt x="34734" y="89827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𝑉=(𝑘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∙𝑄)/</a:t>
              </a:r>
              <a:r>
                <a:rPr lang="pt-PT" sz="1100" b="0" i="0">
                  <a:latin typeface="Cambria Math" panose="02040503050406030204" pitchFamily="18" charset="0"/>
                </a:rPr>
                <a:t>𝑟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5</xdr:col>
      <xdr:colOff>44823</xdr:colOff>
      <xdr:row>132</xdr:row>
      <xdr:rowOff>53789</xdr:rowOff>
    </xdr:from>
    <xdr:to>
      <xdr:col>6</xdr:col>
      <xdr:colOff>519561</xdr:colOff>
      <xdr:row>135</xdr:row>
      <xdr:rowOff>39853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9F813C49-D63E-4FA0-AA86-4CC678F5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2823" y="23881977"/>
          <a:ext cx="1209844" cy="523948"/>
        </a:xfrm>
        <a:prstGeom prst="rect">
          <a:avLst/>
        </a:prstGeom>
      </xdr:spPr>
    </xdr:pic>
    <xdr:clientData/>
  </xdr:twoCellAnchor>
  <xdr:twoCellAnchor>
    <xdr:from>
      <xdr:col>14</xdr:col>
      <xdr:colOff>286870</xdr:colOff>
      <xdr:row>25</xdr:row>
      <xdr:rowOff>89648</xdr:rowOff>
    </xdr:from>
    <xdr:to>
      <xdr:col>25</xdr:col>
      <xdr:colOff>502471</xdr:colOff>
      <xdr:row>45</xdr:row>
      <xdr:rowOff>133350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2D64360E-13C7-4523-AA33-109E30BD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1190402_isep_ipp_pt/Documents/Engenharia%20Inform&#225;tica/2&#186;ANO/1&#186;SEMESTRE/FSIAP(32225)/Trabalhos/Relat&#243;rio%20Final%20Sobre%20o%20Trabalho%201/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s 1 E 2"/>
      <sheetName val="EX 3"/>
      <sheetName val="EX 4"/>
      <sheetName val="EX 5"/>
      <sheetName val="EX6"/>
    </sheetNames>
    <sheetDataSet>
      <sheetData sheetId="0"/>
      <sheetData sheetId="1">
        <row r="30">
          <cell r="C30">
            <v>6</v>
          </cell>
          <cell r="E30">
            <v>6.83</v>
          </cell>
          <cell r="J30">
            <v>22</v>
          </cell>
          <cell r="L30">
            <v>0.4</v>
          </cell>
        </row>
        <row r="31">
          <cell r="C31">
            <v>6.4</v>
          </cell>
          <cell r="E31">
            <v>6.49</v>
          </cell>
          <cell r="J31">
            <v>21.6</v>
          </cell>
          <cell r="L31">
            <v>1.04</v>
          </cell>
        </row>
        <row r="32">
          <cell r="C32">
            <v>6.8000000000000007</v>
          </cell>
          <cell r="E32">
            <v>6.2</v>
          </cell>
          <cell r="J32">
            <v>21.200000000000003</v>
          </cell>
          <cell r="L32">
            <v>1.21</v>
          </cell>
        </row>
        <row r="33">
          <cell r="C33">
            <v>7.2000000000000011</v>
          </cell>
          <cell r="E33">
            <v>5.9</v>
          </cell>
          <cell r="J33">
            <v>20.800000000000004</v>
          </cell>
          <cell r="L33">
            <v>1.32</v>
          </cell>
        </row>
        <row r="34">
          <cell r="C34">
            <v>7.6000000000000014</v>
          </cell>
          <cell r="E34">
            <v>5.61</v>
          </cell>
          <cell r="J34">
            <v>20.400000000000006</v>
          </cell>
          <cell r="L34">
            <v>1.43</v>
          </cell>
        </row>
        <row r="35">
          <cell r="C35">
            <v>8.0000000000000018</v>
          </cell>
          <cell r="E35">
            <v>5.29</v>
          </cell>
          <cell r="J35">
            <v>20.000000000000007</v>
          </cell>
          <cell r="L35">
            <v>1.51</v>
          </cell>
        </row>
        <row r="36">
          <cell r="C36">
            <v>8.4000000000000021</v>
          </cell>
          <cell r="E36">
            <v>5.0999999999999996</v>
          </cell>
          <cell r="J36">
            <v>19.600000000000009</v>
          </cell>
          <cell r="L36">
            <v>1.55</v>
          </cell>
        </row>
        <row r="37">
          <cell r="C37">
            <v>8.8000000000000025</v>
          </cell>
          <cell r="E37">
            <v>4.96</v>
          </cell>
          <cell r="J37">
            <v>19.20000000000001</v>
          </cell>
          <cell r="L37">
            <v>1.58</v>
          </cell>
        </row>
        <row r="38">
          <cell r="C38">
            <v>9.2000000000000028</v>
          </cell>
          <cell r="E38">
            <v>4.82</v>
          </cell>
          <cell r="J38">
            <v>18.800000000000011</v>
          </cell>
          <cell r="L38">
            <v>1.64</v>
          </cell>
        </row>
        <row r="39">
          <cell r="C39">
            <v>9.6000000000000032</v>
          </cell>
          <cell r="E39">
            <v>4.6900000000000004</v>
          </cell>
          <cell r="J39">
            <v>18.400000000000013</v>
          </cell>
          <cell r="L39">
            <v>1.69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2367-EDE1-4EFA-8449-05165FF418EB}">
  <sheetPr>
    <tabColor theme="4"/>
  </sheetPr>
  <dimension ref="A1:W128"/>
  <sheetViews>
    <sheetView topLeftCell="D52" zoomScale="85" zoomScaleNormal="85" workbookViewId="0">
      <selection activeCell="O67" sqref="O67"/>
    </sheetView>
  </sheetViews>
  <sheetFormatPr defaultRowHeight="14.4"/>
  <cols>
    <col min="3" max="4" width="9.6640625" customWidth="1"/>
    <col min="5" max="6" width="10" bestFit="1" customWidth="1"/>
    <col min="7" max="7" width="9.88671875" customWidth="1"/>
    <col min="10" max="10" width="9.5546875" customWidth="1"/>
    <col min="11" max="11" width="9.88671875" customWidth="1"/>
    <col min="13" max="14" width="9.5546875" customWidth="1"/>
    <col min="15" max="15" width="9.33203125" customWidth="1"/>
    <col min="18" max="18" width="9.6640625" customWidth="1"/>
    <col min="20" max="20" width="9.6640625" customWidth="1"/>
  </cols>
  <sheetData>
    <row r="1" spans="1:2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5"/>
      <c r="P1" s="35"/>
      <c r="Q1" s="35"/>
      <c r="R1" s="35"/>
      <c r="S1" s="35"/>
      <c r="T1" s="35"/>
      <c r="U1" s="35"/>
    </row>
    <row r="2" spans="1:2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35"/>
      <c r="P2" s="35"/>
      <c r="Q2" s="35"/>
      <c r="R2" s="35"/>
      <c r="S2" s="35"/>
      <c r="T2" s="35"/>
      <c r="U2" s="35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35"/>
      <c r="P3" s="35"/>
      <c r="Q3" s="35"/>
      <c r="R3" s="35"/>
      <c r="S3" s="35"/>
      <c r="T3" s="35"/>
      <c r="U3" s="35"/>
    </row>
    <row r="5" spans="1:21" ht="20.399999999999999" thickBot="1">
      <c r="A5" s="42" t="s">
        <v>0</v>
      </c>
      <c r="B5" s="42"/>
      <c r="C5" s="42"/>
      <c r="D5" s="42"/>
      <c r="E5" s="42"/>
      <c r="F5" s="35"/>
      <c r="G5" s="35"/>
      <c r="H5" s="2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5" thickTop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18" thickBot="1">
      <c r="A7" s="35"/>
      <c r="B7" s="35"/>
      <c r="C7" s="35"/>
      <c r="D7" s="35"/>
      <c r="E7" s="38" t="s">
        <v>1</v>
      </c>
      <c r="F7" s="38"/>
      <c r="G7" s="38"/>
      <c r="H7" s="38"/>
      <c r="I7" s="38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ht="15" thickTop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ht="15.6">
      <c r="A9" s="35"/>
      <c r="B9" s="35"/>
      <c r="C9" s="35"/>
      <c r="D9" s="35"/>
      <c r="E9" s="36" t="s">
        <v>2</v>
      </c>
      <c r="F9" s="36"/>
      <c r="G9" s="36"/>
      <c r="H9" s="35"/>
      <c r="I9" s="36" t="s">
        <v>3</v>
      </c>
      <c r="J9" s="36"/>
      <c r="K9" s="36"/>
      <c r="L9" s="35"/>
      <c r="M9" s="36" t="s">
        <v>4</v>
      </c>
      <c r="N9" s="36"/>
      <c r="O9" s="36"/>
      <c r="P9" s="35"/>
      <c r="Q9" s="35"/>
      <c r="R9" s="35"/>
      <c r="S9" s="35"/>
      <c r="T9" s="35"/>
      <c r="U9" s="35"/>
    </row>
    <row r="10" spans="1:21">
      <c r="A10" s="35"/>
      <c r="B10" s="35"/>
      <c r="C10" s="35"/>
      <c r="D10" s="35"/>
      <c r="E10" s="3" t="s">
        <v>5</v>
      </c>
      <c r="F10" s="4" t="s">
        <v>6</v>
      </c>
      <c r="G10" s="5" t="s">
        <v>7</v>
      </c>
      <c r="H10" s="35"/>
      <c r="I10" s="3" t="s">
        <v>5</v>
      </c>
      <c r="J10" s="4" t="s">
        <v>6</v>
      </c>
      <c r="K10" s="5" t="s">
        <v>7</v>
      </c>
      <c r="L10" s="35"/>
      <c r="M10" s="3" t="s">
        <v>5</v>
      </c>
      <c r="N10" s="4" t="s">
        <v>6</v>
      </c>
      <c r="O10" s="5" t="s">
        <v>7</v>
      </c>
      <c r="P10" s="35"/>
      <c r="Q10" s="35"/>
      <c r="R10" s="35"/>
      <c r="S10" s="35"/>
      <c r="T10" s="35"/>
      <c r="U10" s="35"/>
    </row>
    <row r="11" spans="1:21">
      <c r="A11" s="35"/>
      <c r="B11" s="35"/>
      <c r="C11" s="35"/>
      <c r="D11" s="35"/>
      <c r="E11" s="14">
        <v>13.6</v>
      </c>
      <c r="F11" s="15">
        <v>5</v>
      </c>
      <c r="G11" s="8">
        <v>3.4830000000000001</v>
      </c>
      <c r="H11" s="35"/>
      <c r="I11" s="6">
        <v>17.8</v>
      </c>
      <c r="J11" s="7">
        <v>5</v>
      </c>
      <c r="K11" s="8">
        <v>2.5379999999999998</v>
      </c>
      <c r="L11" s="35"/>
      <c r="M11" s="6">
        <v>7.6</v>
      </c>
      <c r="N11" s="7">
        <v>5</v>
      </c>
      <c r="O11" s="8">
        <v>4.87</v>
      </c>
      <c r="P11" s="35"/>
      <c r="Q11" s="35"/>
      <c r="R11" s="35"/>
      <c r="S11" s="35"/>
      <c r="T11" s="35"/>
      <c r="U11" s="35"/>
    </row>
    <row r="12" spans="1:21">
      <c r="A12" s="35"/>
      <c r="B12" s="35"/>
      <c r="C12" s="35"/>
      <c r="D12" s="35"/>
      <c r="E12" s="14">
        <v>13.8</v>
      </c>
      <c r="F12" s="15">
        <v>6</v>
      </c>
      <c r="G12" s="8">
        <v>3.4820000000000002</v>
      </c>
      <c r="H12" s="35"/>
      <c r="I12" s="6">
        <v>17.899999999999999</v>
      </c>
      <c r="J12" s="7">
        <v>6</v>
      </c>
      <c r="K12" s="8">
        <v>2.4870000000000001</v>
      </c>
      <c r="L12" s="35"/>
      <c r="M12" s="6">
        <v>8</v>
      </c>
      <c r="N12" s="7">
        <v>6</v>
      </c>
      <c r="O12" s="8">
        <v>4.9000000000000004</v>
      </c>
      <c r="P12" s="35"/>
      <c r="Q12" s="35"/>
      <c r="R12" s="35"/>
      <c r="S12" s="35"/>
      <c r="T12" s="35"/>
      <c r="U12" s="35"/>
    </row>
    <row r="13" spans="1:21" ht="15.6">
      <c r="A13" s="35"/>
      <c r="B13" s="35"/>
      <c r="C13" s="35"/>
      <c r="D13" s="35"/>
      <c r="E13" s="14">
        <v>13.9</v>
      </c>
      <c r="F13" s="15">
        <v>7</v>
      </c>
      <c r="G13" s="8">
        <v>3.5110000000000001</v>
      </c>
      <c r="H13" s="35"/>
      <c r="I13" s="6">
        <v>17.899999999999999</v>
      </c>
      <c r="J13" s="7">
        <v>7</v>
      </c>
      <c r="K13" s="8">
        <v>2.512</v>
      </c>
      <c r="L13" s="35"/>
      <c r="M13" s="6">
        <v>8.6999999999999993</v>
      </c>
      <c r="N13" s="7">
        <v>7</v>
      </c>
      <c r="O13" s="8">
        <v>4.78</v>
      </c>
      <c r="P13" s="35"/>
      <c r="Q13" s="36" t="s">
        <v>2</v>
      </c>
      <c r="R13" s="36"/>
      <c r="S13" s="36"/>
      <c r="T13" s="35"/>
      <c r="U13" s="35"/>
    </row>
    <row r="14" spans="1:21">
      <c r="A14" s="35"/>
      <c r="B14" s="35"/>
      <c r="C14" s="35"/>
      <c r="D14" s="35"/>
      <c r="E14" s="14">
        <v>14</v>
      </c>
      <c r="F14" s="15">
        <v>8</v>
      </c>
      <c r="G14" s="8">
        <v>3.5019999999999998</v>
      </c>
      <c r="H14" s="35"/>
      <c r="I14" s="6">
        <v>18</v>
      </c>
      <c r="J14" s="7">
        <v>8</v>
      </c>
      <c r="K14" s="8">
        <v>2.415</v>
      </c>
      <c r="L14" s="35"/>
      <c r="M14" s="6">
        <v>9</v>
      </c>
      <c r="N14" s="7">
        <v>8</v>
      </c>
      <c r="O14" s="8">
        <v>4.9000000000000004</v>
      </c>
      <c r="P14" s="35"/>
      <c r="Q14" s="40" t="s">
        <v>8</v>
      </c>
      <c r="R14" s="40"/>
      <c r="S14" s="40"/>
      <c r="T14" s="18">
        <f>AVERAGE(G11:G18)</f>
        <v>3.4966249999999999</v>
      </c>
      <c r="U14" s="16" t="s">
        <v>9</v>
      </c>
    </row>
    <row r="15" spans="1:21">
      <c r="A15" s="35"/>
      <c r="B15" s="35"/>
      <c r="C15" s="35"/>
      <c r="D15" s="35"/>
      <c r="E15" s="14">
        <v>13.9</v>
      </c>
      <c r="F15" s="15">
        <v>9</v>
      </c>
      <c r="G15" s="8">
        <v>3.5110000000000001</v>
      </c>
      <c r="H15" s="35"/>
      <c r="I15" s="6">
        <v>17.899999999999999</v>
      </c>
      <c r="J15" s="7">
        <v>9</v>
      </c>
      <c r="K15" s="8">
        <v>2.5049999999999999</v>
      </c>
      <c r="L15" s="35"/>
      <c r="M15" s="6">
        <v>8.6999999999999993</v>
      </c>
      <c r="N15" s="7">
        <v>9</v>
      </c>
      <c r="O15" s="8">
        <v>4.91</v>
      </c>
      <c r="P15" s="35"/>
      <c r="Q15" s="40"/>
      <c r="R15" s="40"/>
      <c r="S15" s="40"/>
      <c r="T15" s="16"/>
      <c r="U15" s="16"/>
    </row>
    <row r="16" spans="1:21" ht="15.6">
      <c r="A16" s="35"/>
      <c r="B16" s="35"/>
      <c r="C16" s="35"/>
      <c r="D16" s="35"/>
      <c r="E16" s="14">
        <v>13.7</v>
      </c>
      <c r="F16" s="15">
        <v>10</v>
      </c>
      <c r="G16" s="8">
        <v>3.5059999999999998</v>
      </c>
      <c r="H16" s="35"/>
      <c r="I16" s="6">
        <v>17.899999999999999</v>
      </c>
      <c r="J16" s="7">
        <v>10</v>
      </c>
      <c r="K16" s="8">
        <v>2.4820000000000002</v>
      </c>
      <c r="L16" s="35"/>
      <c r="M16" s="6">
        <v>8.3000000000000007</v>
      </c>
      <c r="N16" s="7">
        <v>10</v>
      </c>
      <c r="O16" s="8">
        <v>4.7699999999999996</v>
      </c>
      <c r="P16" s="35"/>
      <c r="Q16" s="36" t="s">
        <v>10</v>
      </c>
      <c r="R16" s="36"/>
      <c r="S16" s="36"/>
      <c r="T16" s="35"/>
      <c r="U16" s="35"/>
    </row>
    <row r="17" spans="5:21">
      <c r="E17" s="14">
        <v>13.7</v>
      </c>
      <c r="F17" s="15">
        <v>11</v>
      </c>
      <c r="G17" s="8">
        <v>3.504</v>
      </c>
      <c r="H17" s="35"/>
      <c r="I17" s="6">
        <v>17.8</v>
      </c>
      <c r="J17" s="7">
        <v>11</v>
      </c>
      <c r="K17" s="8">
        <v>2.484</v>
      </c>
      <c r="L17" s="35"/>
      <c r="M17" s="6">
        <v>8</v>
      </c>
      <c r="N17" s="7">
        <v>10.5</v>
      </c>
      <c r="O17" s="8">
        <v>4.75</v>
      </c>
      <c r="P17" s="35"/>
      <c r="Q17" s="40" t="s">
        <v>8</v>
      </c>
      <c r="R17" s="40"/>
      <c r="S17" s="40"/>
      <c r="T17" s="18">
        <f>AVERAGE(G22:G29)</f>
        <v>2.9628750000000004</v>
      </c>
      <c r="U17" s="16" t="s">
        <v>9</v>
      </c>
    </row>
    <row r="18" spans="5:21">
      <c r="E18" s="14">
        <v>13.4</v>
      </c>
      <c r="F18" s="15">
        <v>12</v>
      </c>
      <c r="G18" s="8">
        <v>3.4740000000000002</v>
      </c>
      <c r="H18" s="35"/>
      <c r="I18" s="6">
        <v>17.8</v>
      </c>
      <c r="J18" s="7">
        <v>12</v>
      </c>
      <c r="K18" s="8">
        <v>2.5739999999999998</v>
      </c>
      <c r="L18" s="35"/>
      <c r="M18" s="6">
        <v>7.6</v>
      </c>
      <c r="N18" s="7">
        <v>11</v>
      </c>
      <c r="O18" s="8">
        <v>4.7699999999999996</v>
      </c>
      <c r="P18" s="35"/>
      <c r="Q18" s="40"/>
      <c r="R18" s="40"/>
      <c r="S18" s="40"/>
      <c r="T18" s="16"/>
      <c r="U18" s="16"/>
    </row>
    <row r="19" spans="5:21" ht="15.6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 t="s">
        <v>3</v>
      </c>
      <c r="R19" s="36"/>
      <c r="S19" s="36"/>
      <c r="T19" s="35"/>
      <c r="U19" s="35"/>
    </row>
    <row r="20" spans="5:21" ht="15.6">
      <c r="E20" s="36" t="s">
        <v>10</v>
      </c>
      <c r="F20" s="36"/>
      <c r="G20" s="36"/>
      <c r="H20" s="35"/>
      <c r="I20" s="36" t="s">
        <v>11</v>
      </c>
      <c r="J20" s="36"/>
      <c r="K20" s="36"/>
      <c r="L20" s="35"/>
      <c r="M20" s="35"/>
      <c r="N20" s="35"/>
      <c r="O20" s="35"/>
      <c r="P20" s="35"/>
      <c r="Q20" s="40" t="s">
        <v>8</v>
      </c>
      <c r="R20" s="40"/>
      <c r="S20" s="40"/>
      <c r="T20" s="18">
        <f>AVERAGE(K11:K18)</f>
        <v>2.499625</v>
      </c>
      <c r="U20" s="16" t="s">
        <v>9</v>
      </c>
    </row>
    <row r="21" spans="5:21">
      <c r="E21" s="3" t="s">
        <v>5</v>
      </c>
      <c r="F21" s="4" t="s">
        <v>6</v>
      </c>
      <c r="G21" s="5" t="s">
        <v>7</v>
      </c>
      <c r="H21" s="35"/>
      <c r="I21" s="3" t="s">
        <v>5</v>
      </c>
      <c r="J21" s="4" t="s">
        <v>6</v>
      </c>
      <c r="K21" s="5" t="s">
        <v>7</v>
      </c>
      <c r="L21" s="35"/>
      <c r="M21" s="35"/>
      <c r="N21" s="35"/>
      <c r="O21" s="35"/>
      <c r="P21" s="35"/>
      <c r="Q21" s="40"/>
      <c r="R21" s="40"/>
      <c r="S21" s="40"/>
      <c r="T21" s="16"/>
      <c r="U21" s="16"/>
    </row>
    <row r="22" spans="5:21" ht="15.6">
      <c r="E22" s="6">
        <v>15.6</v>
      </c>
      <c r="F22" s="7">
        <v>5</v>
      </c>
      <c r="G22" s="8">
        <v>3.085</v>
      </c>
      <c r="H22" s="35"/>
      <c r="I22" s="6">
        <v>11.2</v>
      </c>
      <c r="J22" s="7">
        <v>5</v>
      </c>
      <c r="K22" s="8">
        <v>4</v>
      </c>
      <c r="L22" s="35"/>
      <c r="M22" s="35"/>
      <c r="N22" s="35"/>
      <c r="O22" s="35"/>
      <c r="P22" s="35"/>
      <c r="Q22" s="36" t="s">
        <v>11</v>
      </c>
      <c r="R22" s="36"/>
      <c r="S22" s="36"/>
      <c r="T22" s="35"/>
      <c r="U22" s="35"/>
    </row>
    <row r="23" spans="5:21">
      <c r="E23" s="6">
        <v>15.8</v>
      </c>
      <c r="F23" s="7">
        <v>6</v>
      </c>
      <c r="G23" s="8">
        <v>2.911</v>
      </c>
      <c r="H23" s="35"/>
      <c r="I23" s="6">
        <v>11.5</v>
      </c>
      <c r="J23" s="7">
        <v>6</v>
      </c>
      <c r="K23" s="8">
        <v>3.93</v>
      </c>
      <c r="L23" s="35"/>
      <c r="M23" s="35"/>
      <c r="N23" s="35"/>
      <c r="O23" s="35"/>
      <c r="P23" s="35"/>
      <c r="Q23" s="40" t="s">
        <v>8</v>
      </c>
      <c r="R23" s="40"/>
      <c r="S23" s="40"/>
      <c r="T23" s="18">
        <f>AVERAGE(K22:K29)</f>
        <v>3.9713749999999997</v>
      </c>
      <c r="U23" s="16" t="s">
        <v>9</v>
      </c>
    </row>
    <row r="24" spans="5:21">
      <c r="E24" s="6">
        <v>15.9</v>
      </c>
      <c r="F24" s="7">
        <v>7</v>
      </c>
      <c r="G24" s="8">
        <v>2.9119999999999999</v>
      </c>
      <c r="H24" s="35"/>
      <c r="I24" s="6">
        <v>11.7</v>
      </c>
      <c r="J24" s="7">
        <v>7</v>
      </c>
      <c r="K24" s="8">
        <v>3.9630000000000001</v>
      </c>
      <c r="L24" s="35"/>
      <c r="M24" s="35"/>
      <c r="N24" s="35"/>
      <c r="O24" s="35"/>
      <c r="P24" s="35"/>
      <c r="Q24" s="40"/>
      <c r="R24" s="40"/>
      <c r="S24" s="40"/>
      <c r="T24" s="16"/>
      <c r="U24" s="16"/>
    </row>
    <row r="25" spans="5:21" ht="15.6">
      <c r="E25" s="6">
        <v>16</v>
      </c>
      <c r="F25" s="7">
        <v>8</v>
      </c>
      <c r="G25" s="8">
        <v>2.9630000000000001</v>
      </c>
      <c r="H25" s="35"/>
      <c r="I25" s="6">
        <v>12</v>
      </c>
      <c r="J25" s="7">
        <v>8</v>
      </c>
      <c r="K25" s="8">
        <v>4.03</v>
      </c>
      <c r="L25" s="35"/>
      <c r="M25" s="35"/>
      <c r="N25" s="35"/>
      <c r="O25" s="35"/>
      <c r="P25" s="35"/>
      <c r="Q25" s="36" t="s">
        <v>4</v>
      </c>
      <c r="R25" s="36"/>
      <c r="S25" s="36"/>
      <c r="T25" s="35"/>
      <c r="U25" s="35"/>
    </row>
    <row r="26" spans="5:21">
      <c r="E26" s="6">
        <v>15.9</v>
      </c>
      <c r="F26" s="7">
        <v>9</v>
      </c>
      <c r="G26" s="8">
        <v>2.9670000000000001</v>
      </c>
      <c r="H26" s="35"/>
      <c r="I26" s="6">
        <v>11.9</v>
      </c>
      <c r="J26" s="7">
        <v>9</v>
      </c>
      <c r="K26" s="8">
        <v>4.01</v>
      </c>
      <c r="L26" s="35"/>
      <c r="M26" s="35"/>
      <c r="N26" s="35"/>
      <c r="O26" s="35"/>
      <c r="P26" s="35"/>
      <c r="Q26" s="40" t="s">
        <v>8</v>
      </c>
      <c r="R26" s="40"/>
      <c r="S26" s="40"/>
      <c r="T26" s="18">
        <f>AVERAGE(O11:O18)</f>
        <v>4.8312500000000007</v>
      </c>
      <c r="U26" s="16" t="s">
        <v>9</v>
      </c>
    </row>
    <row r="27" spans="5:21">
      <c r="E27" s="6">
        <v>15.8</v>
      </c>
      <c r="F27" s="7">
        <v>10</v>
      </c>
      <c r="G27" s="8">
        <v>2.9620000000000002</v>
      </c>
      <c r="H27" s="35"/>
      <c r="I27" s="6">
        <v>11.7</v>
      </c>
      <c r="J27" s="7">
        <v>10</v>
      </c>
      <c r="K27" s="8">
        <v>3.8849999999999998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5:21">
      <c r="E28" s="6">
        <v>15.7</v>
      </c>
      <c r="F28" s="7">
        <v>11</v>
      </c>
      <c r="G28" s="8">
        <v>2.915</v>
      </c>
      <c r="H28" s="35"/>
      <c r="I28" s="6">
        <v>11.2</v>
      </c>
      <c r="J28" s="7">
        <v>11</v>
      </c>
      <c r="K28" s="8">
        <v>3.9990000000000001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5:21">
      <c r="E29" s="6">
        <v>15.5</v>
      </c>
      <c r="F29" s="7">
        <v>12</v>
      </c>
      <c r="G29" s="8">
        <v>2.988</v>
      </c>
      <c r="H29" s="35"/>
      <c r="I29" s="6">
        <v>11</v>
      </c>
      <c r="J29" s="7">
        <v>12</v>
      </c>
      <c r="K29" s="8">
        <v>3.9540000000000002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43" spans="5:10" ht="18" thickBot="1">
      <c r="E43" s="38" t="s">
        <v>12</v>
      </c>
      <c r="F43" s="38"/>
      <c r="G43" s="38"/>
      <c r="H43" s="38"/>
      <c r="I43" s="38"/>
      <c r="J43" s="35"/>
    </row>
    <row r="44" spans="5:10" ht="15" thickTop="1">
      <c r="E44" s="35"/>
      <c r="F44" s="35"/>
      <c r="G44" s="35"/>
      <c r="H44" s="35"/>
      <c r="I44" s="35"/>
      <c r="J44" s="35"/>
    </row>
    <row r="45" spans="5:10" ht="15.6">
      <c r="E45" s="35"/>
      <c r="F45" s="35"/>
      <c r="G45" s="35"/>
      <c r="H45" s="36" t="s">
        <v>4</v>
      </c>
      <c r="I45" s="36"/>
      <c r="J45" s="36"/>
    </row>
    <row r="46" spans="5:10">
      <c r="E46" s="35"/>
      <c r="F46" s="35"/>
      <c r="G46" s="35"/>
      <c r="H46" s="3" t="s">
        <v>5</v>
      </c>
      <c r="I46" s="4" t="s">
        <v>6</v>
      </c>
      <c r="J46" s="5" t="s">
        <v>7</v>
      </c>
    </row>
    <row r="47" spans="5:10">
      <c r="E47" s="35"/>
      <c r="F47" s="35"/>
      <c r="G47" s="35"/>
      <c r="H47" s="6">
        <v>9</v>
      </c>
      <c r="I47" s="7">
        <v>8</v>
      </c>
      <c r="J47" s="8">
        <v>4.9000000000000004</v>
      </c>
    </row>
    <row r="50" spans="5:18" ht="18" thickBot="1">
      <c r="E50" s="38" t="s">
        <v>13</v>
      </c>
      <c r="F50" s="38"/>
      <c r="G50" s="38"/>
      <c r="H50" s="38"/>
      <c r="I50" s="38"/>
      <c r="J50" s="35"/>
      <c r="K50" s="35"/>
      <c r="L50" s="35"/>
      <c r="M50" s="35"/>
      <c r="N50" s="35"/>
      <c r="O50" s="35"/>
      <c r="P50" s="35"/>
      <c r="Q50" s="35"/>
      <c r="R50" s="35"/>
    </row>
    <row r="51" spans="5:18" ht="15" thickTop="1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5:18" ht="15" thickBot="1">
      <c r="E52" s="35"/>
      <c r="F52" s="35"/>
      <c r="G52" s="39" t="s">
        <v>14</v>
      </c>
      <c r="H52" s="39"/>
      <c r="I52" s="39"/>
      <c r="J52" s="39"/>
      <c r="K52" s="35"/>
      <c r="L52" s="35"/>
      <c r="M52" s="35"/>
      <c r="N52" s="35"/>
      <c r="O52" s="35"/>
      <c r="P52" s="35"/>
      <c r="Q52" s="35"/>
      <c r="R52" s="35"/>
    </row>
    <row r="54" spans="5:18" ht="15.6">
      <c r="E54" s="35"/>
      <c r="F54" s="35"/>
      <c r="G54" s="35"/>
      <c r="H54" s="36" t="s">
        <v>15</v>
      </c>
      <c r="I54" s="36"/>
      <c r="J54" s="36"/>
      <c r="K54" s="35"/>
      <c r="L54" s="43"/>
      <c r="M54" s="43"/>
      <c r="N54" s="43"/>
      <c r="O54" s="35"/>
      <c r="P54" s="43"/>
      <c r="Q54" s="43"/>
      <c r="R54" s="43"/>
    </row>
    <row r="55" spans="5:18">
      <c r="E55" s="35"/>
      <c r="F55" s="35"/>
      <c r="G55" s="35"/>
      <c r="H55" s="3" t="s">
        <v>5</v>
      </c>
      <c r="I55" s="4" t="s">
        <v>6</v>
      </c>
      <c r="J55" s="5" t="s">
        <v>7</v>
      </c>
      <c r="K55" s="35"/>
      <c r="L55" s="35"/>
      <c r="M55" s="35"/>
      <c r="N55" s="35"/>
      <c r="O55" s="35"/>
      <c r="P55" s="35"/>
      <c r="Q55" s="35"/>
      <c r="R55" s="35"/>
    </row>
    <row r="56" spans="5:18">
      <c r="E56" s="35"/>
      <c r="F56" s="35"/>
      <c r="G56" s="35"/>
      <c r="H56" s="6">
        <v>6</v>
      </c>
      <c r="I56" s="7">
        <v>8</v>
      </c>
      <c r="J56" s="8">
        <v>6.83</v>
      </c>
      <c r="K56" s="35"/>
      <c r="L56" s="35"/>
      <c r="M56" s="35"/>
      <c r="N56" s="35"/>
      <c r="O56" s="35"/>
      <c r="P56" s="35"/>
      <c r="Q56" s="35"/>
      <c r="R56" s="35"/>
    </row>
    <row r="57" spans="5:18">
      <c r="E57" s="35"/>
      <c r="F57" s="35"/>
      <c r="G57" s="35"/>
      <c r="H57" s="6">
        <v>8</v>
      </c>
      <c r="I57" s="7">
        <v>8</v>
      </c>
      <c r="J57" s="8">
        <v>5.29</v>
      </c>
      <c r="K57" s="35"/>
      <c r="L57" s="35"/>
      <c r="M57" s="35"/>
      <c r="N57" s="35"/>
      <c r="O57" s="35"/>
      <c r="P57" s="35"/>
      <c r="Q57" s="35"/>
      <c r="R57" s="35"/>
    </row>
    <row r="58" spans="5:18">
      <c r="E58" s="35"/>
      <c r="F58" s="35"/>
      <c r="G58" s="35"/>
      <c r="H58" s="6">
        <v>10</v>
      </c>
      <c r="I58" s="7">
        <v>8</v>
      </c>
      <c r="J58" s="8">
        <v>4.59</v>
      </c>
      <c r="K58" s="35"/>
      <c r="L58" s="35"/>
      <c r="M58" s="35"/>
      <c r="N58" s="35"/>
      <c r="O58" s="35"/>
      <c r="P58" s="35"/>
      <c r="Q58" s="35"/>
      <c r="R58" s="35"/>
    </row>
    <row r="59" spans="5:18">
      <c r="E59" s="35"/>
      <c r="F59" s="35"/>
      <c r="G59" s="35"/>
      <c r="H59" s="6">
        <v>12</v>
      </c>
      <c r="I59" s="7">
        <v>8</v>
      </c>
      <c r="J59" s="8">
        <v>4.03</v>
      </c>
      <c r="K59" s="35"/>
      <c r="L59" s="35"/>
      <c r="M59" s="35"/>
      <c r="N59" s="35"/>
      <c r="O59" s="35"/>
      <c r="P59" s="35"/>
      <c r="Q59" s="35"/>
      <c r="R59" s="35"/>
    </row>
    <row r="60" spans="5:18">
      <c r="E60" s="35"/>
      <c r="F60" s="35"/>
      <c r="G60" s="35"/>
      <c r="H60" s="6">
        <v>14</v>
      </c>
      <c r="I60" s="7">
        <v>8</v>
      </c>
      <c r="J60" s="8">
        <v>3.5019999999999998</v>
      </c>
      <c r="K60" s="35"/>
      <c r="L60" s="35"/>
      <c r="M60" s="35"/>
      <c r="N60" s="35"/>
      <c r="O60" s="35"/>
      <c r="P60" s="35"/>
      <c r="Q60" s="35"/>
      <c r="R60" s="35"/>
    </row>
    <row r="61" spans="5:18">
      <c r="E61" s="35"/>
      <c r="F61" s="35"/>
      <c r="G61" s="35"/>
      <c r="H61" s="6">
        <v>16</v>
      </c>
      <c r="I61" s="7">
        <v>8</v>
      </c>
      <c r="J61" s="8">
        <v>2.9630000000000001</v>
      </c>
      <c r="K61" s="35"/>
      <c r="L61" s="35"/>
      <c r="M61" s="35"/>
      <c r="N61" s="35"/>
      <c r="O61" s="35"/>
      <c r="P61" s="35"/>
      <c r="Q61" s="35"/>
      <c r="R61" s="35"/>
    </row>
    <row r="62" spans="5:18">
      <c r="E62" s="35"/>
      <c r="F62" s="35"/>
      <c r="G62" s="35"/>
      <c r="H62" s="6">
        <v>18</v>
      </c>
      <c r="I62" s="7">
        <v>8</v>
      </c>
      <c r="J62" s="8">
        <v>2.415</v>
      </c>
      <c r="K62" s="35"/>
      <c r="L62" s="35"/>
      <c r="M62" s="35"/>
      <c r="N62" s="35"/>
      <c r="O62" s="35"/>
      <c r="P62" s="35"/>
      <c r="Q62" s="35"/>
      <c r="R62" s="35"/>
    </row>
    <row r="63" spans="5:18">
      <c r="E63" s="35"/>
      <c r="F63" s="35"/>
      <c r="G63" s="35"/>
      <c r="H63" s="6">
        <v>20</v>
      </c>
      <c r="I63" s="7">
        <v>8</v>
      </c>
      <c r="J63" s="8">
        <v>1.94</v>
      </c>
      <c r="K63" s="35"/>
      <c r="L63" s="35"/>
      <c r="M63" s="35"/>
      <c r="N63" s="35"/>
      <c r="O63" s="35"/>
      <c r="P63" s="35"/>
      <c r="Q63" s="35"/>
      <c r="R63" s="35"/>
    </row>
    <row r="64" spans="5:18">
      <c r="E64" s="35"/>
      <c r="F64" s="35"/>
      <c r="G64" s="35"/>
      <c r="H64" s="6">
        <v>22</v>
      </c>
      <c r="I64" s="7">
        <v>8</v>
      </c>
      <c r="J64" s="8">
        <v>1.59</v>
      </c>
      <c r="K64" s="35"/>
      <c r="L64" s="35"/>
      <c r="M64" s="35"/>
      <c r="N64" s="35"/>
      <c r="O64" s="35"/>
      <c r="P64" s="35"/>
      <c r="Q64" s="35"/>
      <c r="R64" s="35"/>
    </row>
    <row r="65" spans="7:22">
      <c r="G65" s="35"/>
      <c r="H65" s="9"/>
      <c r="I65" s="10"/>
      <c r="J65" s="11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7:22">
      <c r="G66" s="35"/>
      <c r="H66" s="9"/>
      <c r="I66" s="10"/>
      <c r="J66" s="11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7:22">
      <c r="G67" s="35"/>
      <c r="H67" s="9"/>
      <c r="I67" s="10"/>
      <c r="J67" s="1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7:22">
      <c r="G68" s="35"/>
      <c r="H68" s="9"/>
      <c r="I68" s="10"/>
      <c r="J68" s="11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7:22">
      <c r="G69" s="35"/>
      <c r="H69" s="9"/>
      <c r="I69" s="10"/>
      <c r="J69" s="11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7:22">
      <c r="G70" s="35"/>
      <c r="H70" s="9"/>
      <c r="I70" s="10"/>
      <c r="J70" s="11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2" spans="7:22" ht="15" thickBot="1">
      <c r="G72" s="39" t="s">
        <v>16</v>
      </c>
      <c r="H72" s="39"/>
      <c r="I72" s="39"/>
      <c r="J72" s="39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6" spans="7:22">
      <c r="G76" s="35"/>
      <c r="H76" s="35"/>
      <c r="I76" s="35"/>
      <c r="J76" s="41" t="s">
        <v>17</v>
      </c>
      <c r="K76" s="41"/>
      <c r="L76" s="41"/>
      <c r="M76" s="41"/>
      <c r="N76" s="41"/>
      <c r="O76" s="41"/>
      <c r="P76" s="35"/>
      <c r="Q76" s="41" t="s">
        <v>18</v>
      </c>
      <c r="R76" s="41"/>
      <c r="S76" s="41"/>
      <c r="T76" s="41"/>
      <c r="U76" s="41"/>
      <c r="V76" s="41"/>
    </row>
    <row r="78" spans="7:22" ht="15.6">
      <c r="G78" s="35"/>
      <c r="H78" s="35"/>
      <c r="I78" s="35"/>
      <c r="J78" s="35"/>
      <c r="K78" s="36" t="s">
        <v>15</v>
      </c>
      <c r="L78" s="36"/>
      <c r="M78" s="36"/>
      <c r="N78" s="35"/>
      <c r="O78" s="35"/>
      <c r="P78" s="35"/>
      <c r="Q78" s="35"/>
      <c r="R78" s="36" t="s">
        <v>15</v>
      </c>
      <c r="S78" s="36"/>
      <c r="T78" s="36"/>
      <c r="U78" s="35"/>
      <c r="V78" s="35"/>
    </row>
    <row r="79" spans="7:22">
      <c r="G79" s="35"/>
      <c r="H79" s="35"/>
      <c r="I79" s="35"/>
      <c r="J79" s="35"/>
      <c r="K79" s="3" t="s">
        <v>5</v>
      </c>
      <c r="L79" s="4" t="s">
        <v>6</v>
      </c>
      <c r="M79" s="5" t="s">
        <v>7</v>
      </c>
      <c r="N79" s="35"/>
      <c r="O79" s="35"/>
      <c r="P79" s="35"/>
      <c r="Q79" s="35"/>
      <c r="R79" s="3" t="s">
        <v>5</v>
      </c>
      <c r="S79" s="4" t="s">
        <v>6</v>
      </c>
      <c r="T79" s="5" t="s">
        <v>7</v>
      </c>
      <c r="U79" s="35"/>
      <c r="V79" s="35"/>
    </row>
    <row r="80" spans="7:22">
      <c r="G80" s="35"/>
      <c r="H80" s="35"/>
      <c r="I80" s="35"/>
      <c r="J80" s="35"/>
      <c r="K80" s="6">
        <v>6.4</v>
      </c>
      <c r="L80" s="7">
        <v>8</v>
      </c>
      <c r="M80" s="8">
        <v>6.49</v>
      </c>
      <c r="N80" s="35"/>
      <c r="O80" s="35"/>
      <c r="P80" s="35"/>
      <c r="Q80" s="35"/>
      <c r="R80" s="6">
        <v>22</v>
      </c>
      <c r="S80" s="7">
        <v>8</v>
      </c>
      <c r="T80" s="8"/>
      <c r="U80" s="35"/>
      <c r="V80" s="35"/>
    </row>
    <row r="81" spans="1:2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6">
        <f t="shared" ref="K81:K88" si="0">K80+0.4</f>
        <v>6.8000000000000007</v>
      </c>
      <c r="L81" s="7">
        <v>8</v>
      </c>
      <c r="M81" s="8">
        <v>6.2</v>
      </c>
      <c r="N81" s="35"/>
      <c r="O81" s="35"/>
      <c r="P81" s="35"/>
      <c r="Q81" s="35"/>
      <c r="R81" s="6">
        <f>R80-0.4</f>
        <v>21.6</v>
      </c>
      <c r="S81" s="7">
        <v>8</v>
      </c>
      <c r="T81" s="8"/>
      <c r="U81" s="35"/>
      <c r="V81" s="35"/>
      <c r="W81" s="35"/>
    </row>
    <row r="82" spans="1:2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6">
        <f t="shared" si="0"/>
        <v>7.2000000000000011</v>
      </c>
      <c r="L82" s="7">
        <v>8</v>
      </c>
      <c r="M82" s="8">
        <v>5.9</v>
      </c>
      <c r="N82" s="35"/>
      <c r="O82" s="35"/>
      <c r="P82" s="35"/>
      <c r="Q82" s="35"/>
      <c r="R82" s="6">
        <f t="shared" ref="R82:R88" si="1">R81-0.4</f>
        <v>21.200000000000003</v>
      </c>
      <c r="S82" s="7">
        <v>8</v>
      </c>
      <c r="T82" s="8"/>
      <c r="U82" s="35"/>
      <c r="V82" s="35"/>
      <c r="W82" s="35"/>
    </row>
    <row r="83" spans="1:2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6">
        <f t="shared" si="0"/>
        <v>7.6000000000000014</v>
      </c>
      <c r="L83" s="7">
        <v>8</v>
      </c>
      <c r="M83" s="8">
        <v>5.61</v>
      </c>
      <c r="N83" s="35"/>
      <c r="O83" s="35"/>
      <c r="P83" s="35"/>
      <c r="Q83" s="35"/>
      <c r="R83" s="6">
        <f t="shared" si="1"/>
        <v>20.800000000000004</v>
      </c>
      <c r="S83" s="7">
        <v>8</v>
      </c>
      <c r="T83" s="8"/>
      <c r="U83" s="35"/>
      <c r="V83" s="35"/>
      <c r="W83" s="35"/>
    </row>
    <row r="84" spans="1:2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6">
        <f t="shared" si="0"/>
        <v>8.0000000000000018</v>
      </c>
      <c r="L84" s="7">
        <v>8</v>
      </c>
      <c r="M84" s="8">
        <v>5.29</v>
      </c>
      <c r="N84" s="35"/>
      <c r="O84" s="35"/>
      <c r="P84" s="35"/>
      <c r="Q84" s="35"/>
      <c r="R84" s="6">
        <f t="shared" si="1"/>
        <v>20.400000000000006</v>
      </c>
      <c r="S84" s="7">
        <v>8</v>
      </c>
      <c r="T84" s="8"/>
      <c r="U84" s="35"/>
      <c r="V84" s="35"/>
      <c r="W84" s="35"/>
    </row>
    <row r="85" spans="1:23" ht="15.6" customHeight="1" thickBot="1">
      <c r="A85" s="37" t="s">
        <v>19</v>
      </c>
      <c r="B85" s="37"/>
      <c r="C85" s="37"/>
      <c r="D85" s="37"/>
      <c r="E85" s="37"/>
      <c r="F85" s="35"/>
      <c r="G85" s="35"/>
      <c r="H85" s="35"/>
      <c r="I85" s="35"/>
      <c r="J85" s="35"/>
      <c r="K85" s="19">
        <f t="shared" si="0"/>
        <v>8.4000000000000021</v>
      </c>
      <c r="L85" s="20">
        <v>8</v>
      </c>
      <c r="M85" s="21">
        <v>5.0999999999999996</v>
      </c>
      <c r="N85" s="35"/>
      <c r="O85" s="35"/>
      <c r="P85" s="35"/>
      <c r="Q85" s="35"/>
      <c r="R85" s="19">
        <f t="shared" si="1"/>
        <v>20.000000000000007</v>
      </c>
      <c r="S85" s="20">
        <v>8</v>
      </c>
      <c r="T85" s="21"/>
      <c r="U85" s="35"/>
      <c r="V85" s="35"/>
      <c r="W85" s="35"/>
    </row>
    <row r="86" spans="1:23" ht="15" thickTop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6">
        <f t="shared" si="0"/>
        <v>8.8000000000000025</v>
      </c>
      <c r="L86" s="7">
        <v>8</v>
      </c>
      <c r="M86" s="8">
        <v>4.96</v>
      </c>
      <c r="N86" s="35"/>
      <c r="O86" s="35"/>
      <c r="P86" s="35"/>
      <c r="Q86" s="35"/>
      <c r="R86" s="6">
        <f t="shared" si="1"/>
        <v>19.600000000000009</v>
      </c>
      <c r="S86" s="7">
        <v>8</v>
      </c>
      <c r="T86" s="8"/>
      <c r="U86" s="35"/>
      <c r="V86" s="35"/>
      <c r="W86" s="35"/>
    </row>
    <row r="87" spans="1:23">
      <c r="A87" s="35"/>
      <c r="B87" s="3" t="s">
        <v>5</v>
      </c>
      <c r="C87" s="4" t="s">
        <v>6</v>
      </c>
      <c r="D87" s="5" t="s">
        <v>7</v>
      </c>
      <c r="E87" s="35"/>
      <c r="F87" s="35"/>
      <c r="G87" s="35"/>
      <c r="H87" s="35"/>
      <c r="I87" s="35"/>
      <c r="J87" s="35"/>
      <c r="K87" s="6">
        <f t="shared" si="0"/>
        <v>9.2000000000000028</v>
      </c>
      <c r="L87" s="7">
        <v>8</v>
      </c>
      <c r="M87" s="8">
        <v>4.82</v>
      </c>
      <c r="N87" s="35"/>
      <c r="O87" s="35"/>
      <c r="P87" s="35"/>
      <c r="Q87" s="35"/>
      <c r="R87" s="6">
        <f t="shared" si="1"/>
        <v>19.20000000000001</v>
      </c>
      <c r="S87" s="7">
        <v>8</v>
      </c>
      <c r="T87" s="8"/>
      <c r="U87" s="35"/>
      <c r="V87" s="35"/>
      <c r="W87" s="35"/>
    </row>
    <row r="88" spans="1:23">
      <c r="A88" s="35"/>
      <c r="B88" s="12">
        <v>13.6</v>
      </c>
      <c r="C88" s="13">
        <v>5</v>
      </c>
      <c r="D88" s="8">
        <v>3.4830000000000001</v>
      </c>
      <c r="E88" s="35"/>
      <c r="F88" s="35"/>
      <c r="G88" s="35"/>
      <c r="H88" s="35"/>
      <c r="I88" s="35"/>
      <c r="J88" s="35"/>
      <c r="K88" s="6">
        <f t="shared" si="0"/>
        <v>9.6000000000000032</v>
      </c>
      <c r="L88" s="7">
        <v>8</v>
      </c>
      <c r="M88" s="8">
        <v>4.6900000000000004</v>
      </c>
      <c r="N88" s="35"/>
      <c r="O88" s="35"/>
      <c r="P88" s="35"/>
      <c r="Q88" s="35"/>
      <c r="R88" s="6">
        <f t="shared" si="1"/>
        <v>18.800000000000011</v>
      </c>
      <c r="S88" s="7">
        <v>8</v>
      </c>
      <c r="T88" s="8"/>
      <c r="U88" s="35"/>
      <c r="V88" s="35"/>
      <c r="W88" s="35"/>
    </row>
    <row r="89" spans="1:23">
      <c r="A89" s="35"/>
      <c r="B89" s="12">
        <v>13.8</v>
      </c>
      <c r="C89" s="13">
        <v>6</v>
      </c>
      <c r="D89" s="8">
        <v>3.4820000000000002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>
      <c r="A90" s="35"/>
      <c r="B90" s="12">
        <v>13.9</v>
      </c>
      <c r="C90" s="13">
        <v>7</v>
      </c>
      <c r="D90" s="8">
        <v>3.5110000000000001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>
      <c r="A91" s="35"/>
      <c r="B91" s="12">
        <v>14</v>
      </c>
      <c r="C91" s="13">
        <v>8</v>
      </c>
      <c r="D91" s="8">
        <v>3.5019999999999998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>
      <c r="A92" s="35"/>
      <c r="B92" s="12">
        <v>13.9</v>
      </c>
      <c r="C92" s="13">
        <v>9</v>
      </c>
      <c r="D92" s="8">
        <v>3.5110000000000001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>
      <c r="A93" s="35"/>
      <c r="B93" s="12">
        <v>13.7</v>
      </c>
      <c r="C93" s="13">
        <v>10</v>
      </c>
      <c r="D93" s="8">
        <v>3.5059999999999998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 t="s">
        <v>20</v>
      </c>
      <c r="T93" s="22" t="s">
        <v>18</v>
      </c>
      <c r="U93" s="35"/>
      <c r="V93" s="22" t="s">
        <v>21</v>
      </c>
      <c r="W93" s="22" t="s">
        <v>17</v>
      </c>
    </row>
    <row r="94" spans="1:23">
      <c r="A94" s="35"/>
      <c r="B94" s="12">
        <v>13.7</v>
      </c>
      <c r="C94" s="13">
        <v>11</v>
      </c>
      <c r="D94" s="8">
        <v>3.504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3">
        <v>0</v>
      </c>
      <c r="T94" s="23">
        <v>0.6</v>
      </c>
      <c r="U94" s="35"/>
      <c r="V94" s="24">
        <v>168</v>
      </c>
      <c r="W94" s="24">
        <v>7.92</v>
      </c>
    </row>
    <row r="95" spans="1:23">
      <c r="A95" s="35"/>
      <c r="B95" s="12">
        <v>13.4</v>
      </c>
      <c r="C95" s="13">
        <v>12</v>
      </c>
      <c r="D95" s="8">
        <v>3.4740000000000002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3">
        <v>4</v>
      </c>
      <c r="T95" s="23">
        <v>1.2</v>
      </c>
      <c r="U95" s="35"/>
      <c r="V95" s="24">
        <v>164</v>
      </c>
      <c r="W95" s="24">
        <v>7.02</v>
      </c>
    </row>
    <row r="96" spans="1:23">
      <c r="A96" s="35"/>
      <c r="B96" s="12">
        <v>15.6</v>
      </c>
      <c r="C96" s="13">
        <v>5</v>
      </c>
      <c r="D96" s="8">
        <v>3.085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3">
        <v>8</v>
      </c>
      <c r="T96" s="23">
        <v>1.34</v>
      </c>
      <c r="U96" s="35"/>
      <c r="V96" s="24">
        <v>160</v>
      </c>
      <c r="W96" s="24">
        <v>6.5</v>
      </c>
    </row>
    <row r="97" spans="2:23">
      <c r="B97" s="12">
        <v>15.8</v>
      </c>
      <c r="C97" s="13">
        <v>6</v>
      </c>
      <c r="D97" s="8">
        <v>2.911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3">
        <v>12</v>
      </c>
      <c r="T97" s="23">
        <v>1.44</v>
      </c>
      <c r="U97" s="35"/>
      <c r="V97" s="24">
        <v>156</v>
      </c>
      <c r="W97" s="24">
        <v>5.99</v>
      </c>
    </row>
    <row r="98" spans="2:23">
      <c r="B98" s="12">
        <v>15.9</v>
      </c>
      <c r="C98" s="13">
        <v>7</v>
      </c>
      <c r="D98" s="8">
        <v>2.9119999999999999</v>
      </c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3">
        <v>16</v>
      </c>
      <c r="T98" s="23">
        <v>1.53</v>
      </c>
      <c r="U98" s="35"/>
      <c r="V98" s="24">
        <v>152</v>
      </c>
      <c r="W98" s="24">
        <v>5.74</v>
      </c>
    </row>
    <row r="99" spans="2:23">
      <c r="B99" s="12">
        <v>16</v>
      </c>
      <c r="C99" s="13">
        <v>8</v>
      </c>
      <c r="D99" s="8">
        <v>2.9630000000000001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3">
        <v>20</v>
      </c>
      <c r="T99" s="23">
        <v>1.6</v>
      </c>
      <c r="U99" s="35"/>
      <c r="V99" s="24">
        <v>148</v>
      </c>
      <c r="W99" s="24">
        <v>5.5</v>
      </c>
    </row>
    <row r="100" spans="2:23">
      <c r="B100" s="12">
        <v>15.9</v>
      </c>
      <c r="C100" s="13">
        <v>9</v>
      </c>
      <c r="D100" s="8">
        <v>2.9670000000000001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3">
        <v>24</v>
      </c>
      <c r="T100" s="23">
        <v>1.63</v>
      </c>
      <c r="U100" s="35"/>
      <c r="V100" s="24">
        <v>144</v>
      </c>
      <c r="W100" s="24">
        <v>5.3</v>
      </c>
    </row>
    <row r="101" spans="2:23">
      <c r="B101" s="12">
        <v>15.8</v>
      </c>
      <c r="C101" s="13">
        <v>10</v>
      </c>
      <c r="D101" s="8">
        <v>2.9620000000000002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3">
        <v>28</v>
      </c>
      <c r="T101" s="23">
        <v>1.7</v>
      </c>
      <c r="U101" s="35"/>
      <c r="V101" s="24">
        <v>140</v>
      </c>
      <c r="W101" s="24">
        <v>5.13</v>
      </c>
    </row>
    <row r="102" spans="2:23">
      <c r="B102" s="12">
        <v>15.7</v>
      </c>
      <c r="C102" s="13">
        <v>11</v>
      </c>
      <c r="D102" s="8">
        <v>2.915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3">
        <v>32</v>
      </c>
      <c r="T102" s="23">
        <v>1.75</v>
      </c>
      <c r="U102" s="35"/>
      <c r="V102" s="24">
        <v>136</v>
      </c>
      <c r="W102" s="24">
        <v>4.92</v>
      </c>
    </row>
    <row r="103" spans="2:23">
      <c r="B103" s="12">
        <v>15.5</v>
      </c>
      <c r="C103" s="13">
        <v>12</v>
      </c>
      <c r="D103" s="8">
        <v>2.988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3">
        <v>36</v>
      </c>
      <c r="T103" s="23">
        <v>1.82</v>
      </c>
      <c r="U103" s="35"/>
      <c r="V103" s="24">
        <v>132</v>
      </c>
      <c r="W103" s="24">
        <v>4.6500000000000004</v>
      </c>
    </row>
    <row r="104" spans="2:23">
      <c r="B104" s="12">
        <v>17.8</v>
      </c>
      <c r="C104" s="13">
        <v>5</v>
      </c>
      <c r="D104" s="8">
        <v>2.5379999999999998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3">
        <v>40</v>
      </c>
      <c r="T104" s="23">
        <v>1.92</v>
      </c>
      <c r="U104" s="35"/>
      <c r="V104" s="24">
        <v>130</v>
      </c>
      <c r="W104" s="24">
        <v>4.38</v>
      </c>
    </row>
    <row r="105" spans="2:23">
      <c r="B105" s="12">
        <v>17.899999999999999</v>
      </c>
      <c r="C105" s="13">
        <v>6</v>
      </c>
      <c r="D105" s="8">
        <v>2.4870000000000001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2:23">
      <c r="B106" s="12">
        <v>17.899999999999999</v>
      </c>
      <c r="C106" s="13">
        <v>7</v>
      </c>
      <c r="D106" s="8">
        <v>2.512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2:23">
      <c r="B107" s="12">
        <v>18</v>
      </c>
      <c r="C107" s="13">
        <v>8</v>
      </c>
      <c r="D107" s="8">
        <v>2.415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2:23">
      <c r="B108" s="12">
        <v>17.899999999999999</v>
      </c>
      <c r="C108" s="13">
        <v>9</v>
      </c>
      <c r="D108" s="8">
        <v>2.5049999999999999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2:23">
      <c r="B109" s="12">
        <v>17.899999999999999</v>
      </c>
      <c r="C109" s="13">
        <v>10</v>
      </c>
      <c r="D109" s="8">
        <v>2.4820000000000002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2:23">
      <c r="B110" s="12">
        <v>17.8</v>
      </c>
      <c r="C110" s="13">
        <v>11</v>
      </c>
      <c r="D110" s="8">
        <v>2.484</v>
      </c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2:23">
      <c r="B111" s="12">
        <v>17.8</v>
      </c>
      <c r="C111" s="13">
        <v>12</v>
      </c>
      <c r="D111" s="8">
        <v>2.5739999999999998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2:23">
      <c r="B112" s="12">
        <v>11.2</v>
      </c>
      <c r="C112" s="13">
        <v>5</v>
      </c>
      <c r="D112" s="8">
        <v>4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2:8">
      <c r="B113" s="12">
        <v>11.5</v>
      </c>
      <c r="C113" s="13">
        <v>6</v>
      </c>
      <c r="D113" s="8">
        <v>3.93</v>
      </c>
      <c r="E113" s="35"/>
      <c r="F113" s="35"/>
      <c r="G113" s="35"/>
      <c r="H113" s="35"/>
    </row>
    <row r="114" spans="2:8">
      <c r="B114" s="12">
        <v>11.7</v>
      </c>
      <c r="C114" s="13">
        <v>7</v>
      </c>
      <c r="D114" s="8">
        <v>3.9630000000000001</v>
      </c>
      <c r="E114" s="35"/>
      <c r="F114" s="35"/>
      <c r="G114" s="35"/>
      <c r="H114" s="35"/>
    </row>
    <row r="115" spans="2:8">
      <c r="B115" s="12">
        <v>12</v>
      </c>
      <c r="C115" s="13">
        <v>8</v>
      </c>
      <c r="D115" s="8">
        <v>4.03</v>
      </c>
      <c r="E115" s="35"/>
      <c r="F115" s="35"/>
      <c r="G115" s="35"/>
      <c r="H115" s="35"/>
    </row>
    <row r="116" spans="2:8">
      <c r="B116" s="12">
        <v>11.9</v>
      </c>
      <c r="C116" s="13">
        <v>9</v>
      </c>
      <c r="D116" s="8">
        <v>4.01</v>
      </c>
      <c r="E116" s="35"/>
      <c r="F116" s="35"/>
      <c r="G116" s="35"/>
      <c r="H116" s="35"/>
    </row>
    <row r="117" spans="2:8">
      <c r="B117" s="12">
        <v>11.7</v>
      </c>
      <c r="C117" s="13">
        <v>10</v>
      </c>
      <c r="D117" s="8">
        <v>3.8849999999999998</v>
      </c>
      <c r="E117" s="35"/>
      <c r="F117" s="35"/>
      <c r="G117" s="35"/>
      <c r="H117" s="35"/>
    </row>
    <row r="118" spans="2:8">
      <c r="B118" s="12">
        <v>11.2</v>
      </c>
      <c r="C118" s="13">
        <v>11</v>
      </c>
      <c r="D118" s="8">
        <v>3.9990000000000001</v>
      </c>
      <c r="E118" s="35"/>
      <c r="F118" s="35"/>
      <c r="G118" s="35"/>
      <c r="H118" s="35"/>
    </row>
    <row r="119" spans="2:8">
      <c r="B119" s="12">
        <v>11</v>
      </c>
      <c r="C119" s="13">
        <v>12</v>
      </c>
      <c r="D119" s="8">
        <v>3.9540000000000002</v>
      </c>
      <c r="E119" s="35"/>
      <c r="F119" s="35"/>
      <c r="G119" s="35"/>
      <c r="H119" s="35"/>
    </row>
    <row r="120" spans="2:8">
      <c r="B120" s="12">
        <v>7.6</v>
      </c>
      <c r="C120" s="13">
        <v>5</v>
      </c>
      <c r="D120" s="8">
        <v>4.87</v>
      </c>
      <c r="E120" s="35"/>
      <c r="F120" s="35"/>
      <c r="G120" s="35"/>
      <c r="H120" s="35"/>
    </row>
    <row r="121" spans="2:8">
      <c r="B121" s="12">
        <v>8</v>
      </c>
      <c r="C121" s="13">
        <v>6</v>
      </c>
      <c r="D121" s="8">
        <v>4.9000000000000004</v>
      </c>
      <c r="E121" s="35"/>
      <c r="F121" s="35"/>
      <c r="G121" s="35"/>
      <c r="H121" s="35"/>
    </row>
    <row r="122" spans="2:8">
      <c r="B122" s="12">
        <v>8.6999999999999993</v>
      </c>
      <c r="C122" s="13">
        <v>7</v>
      </c>
      <c r="D122" s="8">
        <v>4.78</v>
      </c>
      <c r="E122" s="35"/>
      <c r="F122" s="35"/>
      <c r="G122" s="35"/>
      <c r="H122" s="35"/>
    </row>
    <row r="123" spans="2:8">
      <c r="B123" s="12">
        <v>9</v>
      </c>
      <c r="C123" s="13">
        <v>8</v>
      </c>
      <c r="D123" s="8">
        <v>4.9000000000000004</v>
      </c>
      <c r="E123" s="35"/>
      <c r="F123" s="35"/>
      <c r="G123" s="35"/>
      <c r="H123" s="1"/>
    </row>
    <row r="124" spans="2:8">
      <c r="B124" s="12">
        <v>8.6999999999999993</v>
      </c>
      <c r="C124" s="13">
        <v>9</v>
      </c>
      <c r="D124" s="8">
        <v>4.91</v>
      </c>
      <c r="E124" s="35"/>
      <c r="F124" s="35"/>
      <c r="G124" s="35"/>
      <c r="H124" s="35"/>
    </row>
    <row r="125" spans="2:8">
      <c r="B125" s="12">
        <v>8.3000000000000007</v>
      </c>
      <c r="C125" s="13">
        <v>10</v>
      </c>
      <c r="D125" s="8">
        <v>4.7699999999999996</v>
      </c>
      <c r="E125" s="35"/>
      <c r="F125" s="35"/>
      <c r="G125" s="35"/>
      <c r="H125" s="35"/>
    </row>
    <row r="126" spans="2:8">
      <c r="B126" s="12">
        <v>8</v>
      </c>
      <c r="C126" s="13">
        <v>10.5</v>
      </c>
      <c r="D126" s="8">
        <v>4.75</v>
      </c>
      <c r="E126" s="35"/>
      <c r="F126" s="35"/>
      <c r="G126" s="35"/>
      <c r="H126" s="35"/>
    </row>
    <row r="127" spans="2:8">
      <c r="B127" s="12">
        <v>7.6</v>
      </c>
      <c r="C127" s="13">
        <v>11</v>
      </c>
      <c r="D127" s="8">
        <v>4.7699999999999996</v>
      </c>
      <c r="E127" s="35"/>
      <c r="F127" s="35"/>
      <c r="G127" s="35"/>
      <c r="H127" s="35"/>
    </row>
    <row r="128" spans="2:8">
      <c r="B128" s="12">
        <v>6</v>
      </c>
      <c r="C128" s="13">
        <v>8</v>
      </c>
      <c r="D128" s="8"/>
      <c r="E128" s="35"/>
      <c r="F128" s="35"/>
      <c r="G128" s="35"/>
      <c r="H128" s="35"/>
    </row>
  </sheetData>
  <mergeCells count="35">
    <mergeCell ref="Q26:S26"/>
    <mergeCell ref="J76:O76"/>
    <mergeCell ref="Q76:V76"/>
    <mergeCell ref="Q17:S17"/>
    <mergeCell ref="Q18:S18"/>
    <mergeCell ref="Q20:S20"/>
    <mergeCell ref="Q21:S21"/>
    <mergeCell ref="Q23:S23"/>
    <mergeCell ref="P54:R54"/>
    <mergeCell ref="G72:J72"/>
    <mergeCell ref="L54:N54"/>
    <mergeCell ref="E43:I43"/>
    <mergeCell ref="A1:N3"/>
    <mergeCell ref="A5:E5"/>
    <mergeCell ref="E9:G9"/>
    <mergeCell ref="E20:G20"/>
    <mergeCell ref="I9:K9"/>
    <mergeCell ref="I20:K20"/>
    <mergeCell ref="M9:O9"/>
    <mergeCell ref="E7:I7"/>
    <mergeCell ref="Q13:S13"/>
    <mergeCell ref="Q16:S16"/>
    <mergeCell ref="Q19:S19"/>
    <mergeCell ref="Q22:S22"/>
    <mergeCell ref="Q25:S25"/>
    <mergeCell ref="Q14:S14"/>
    <mergeCell ref="Q15:S15"/>
    <mergeCell ref="Q24:S24"/>
    <mergeCell ref="K78:M78"/>
    <mergeCell ref="R78:T78"/>
    <mergeCell ref="A85:E85"/>
    <mergeCell ref="H45:J45"/>
    <mergeCell ref="E50:I50"/>
    <mergeCell ref="G52:J52"/>
    <mergeCell ref="H54:J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45AE-24BB-4873-B0CF-AEF507D59BC3}">
  <dimension ref="B2:W146"/>
  <sheetViews>
    <sheetView tabSelected="1" topLeftCell="A131" zoomScale="87" zoomScaleNormal="85" workbookViewId="0">
      <selection activeCell="M145" sqref="D145:M145"/>
    </sheetView>
  </sheetViews>
  <sheetFormatPr defaultRowHeight="14.4"/>
  <cols>
    <col min="6" max="6" width="10.6640625" customWidth="1"/>
    <col min="7" max="7" width="10.5546875" customWidth="1"/>
    <col min="9" max="9" width="12.44140625" bestFit="1" customWidth="1"/>
    <col min="13" max="13" width="11.109375" customWidth="1"/>
  </cols>
  <sheetData>
    <row r="2" spans="2:19">
      <c r="B2" s="41" t="s">
        <v>22</v>
      </c>
      <c r="C2" s="41"/>
      <c r="D2" s="41"/>
      <c r="E2" s="41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4" spans="2:19" ht="15.6">
      <c r="B4" s="35"/>
      <c r="C4" s="36" t="s">
        <v>2</v>
      </c>
      <c r="D4" s="36"/>
      <c r="E4" s="36"/>
      <c r="F4" s="35"/>
      <c r="G4" s="36" t="s">
        <v>3</v>
      </c>
      <c r="H4" s="36"/>
      <c r="I4" s="36"/>
      <c r="J4" s="35"/>
      <c r="K4" s="36" t="s">
        <v>4</v>
      </c>
      <c r="L4" s="36"/>
      <c r="M4" s="36"/>
      <c r="N4" s="35"/>
      <c r="O4" s="36" t="s">
        <v>2</v>
      </c>
      <c r="P4" s="36"/>
      <c r="Q4" s="36"/>
      <c r="R4" s="35"/>
      <c r="S4" s="35"/>
    </row>
    <row r="5" spans="2:19">
      <c r="B5" s="35"/>
      <c r="C5" s="3" t="s">
        <v>5</v>
      </c>
      <c r="D5" s="4" t="s">
        <v>6</v>
      </c>
      <c r="E5" s="5" t="s">
        <v>7</v>
      </c>
      <c r="F5" s="35"/>
      <c r="G5" s="3" t="s">
        <v>5</v>
      </c>
      <c r="H5" s="4" t="s">
        <v>6</v>
      </c>
      <c r="I5" s="5" t="s">
        <v>7</v>
      </c>
      <c r="J5" s="35"/>
      <c r="K5" s="3" t="s">
        <v>5</v>
      </c>
      <c r="L5" s="4" t="s">
        <v>6</v>
      </c>
      <c r="M5" s="5" t="s">
        <v>7</v>
      </c>
      <c r="N5" s="35"/>
      <c r="O5" s="40" t="s">
        <v>23</v>
      </c>
      <c r="P5" s="40"/>
      <c r="Q5" s="40"/>
      <c r="R5" s="18">
        <f>AVERAGE(E6:E13)</f>
        <v>3.4966249999999999</v>
      </c>
      <c r="S5" s="16" t="s">
        <v>9</v>
      </c>
    </row>
    <row r="6" spans="2:19">
      <c r="B6" s="35"/>
      <c r="C6" s="14">
        <v>13.6</v>
      </c>
      <c r="D6" s="15">
        <v>5</v>
      </c>
      <c r="E6" s="8">
        <v>3.4830000000000001</v>
      </c>
      <c r="F6" s="35"/>
      <c r="G6" s="6">
        <v>17.8</v>
      </c>
      <c r="H6" s="7">
        <v>5</v>
      </c>
      <c r="I6" s="8">
        <v>2.5379999999999998</v>
      </c>
      <c r="J6" s="35"/>
      <c r="K6" s="6">
        <v>7.6</v>
      </c>
      <c r="L6" s="7">
        <v>5</v>
      </c>
      <c r="M6" s="8">
        <v>4.87</v>
      </c>
      <c r="N6" s="35"/>
      <c r="O6" s="40"/>
      <c r="P6" s="40"/>
      <c r="Q6" s="40"/>
      <c r="R6" s="16"/>
      <c r="S6" s="16"/>
    </row>
    <row r="7" spans="2:19" ht="15.6">
      <c r="B7" s="35"/>
      <c r="C7" s="14">
        <v>13.8</v>
      </c>
      <c r="D7" s="15">
        <v>6</v>
      </c>
      <c r="E7" s="8">
        <v>3.4820000000000002</v>
      </c>
      <c r="F7" s="35"/>
      <c r="G7" s="6">
        <v>17.899999999999999</v>
      </c>
      <c r="H7" s="7">
        <v>6</v>
      </c>
      <c r="I7" s="8">
        <v>2.4870000000000001</v>
      </c>
      <c r="J7" s="35"/>
      <c r="K7" s="6">
        <v>8</v>
      </c>
      <c r="L7" s="7">
        <v>6</v>
      </c>
      <c r="M7" s="8">
        <v>4.9000000000000004</v>
      </c>
      <c r="N7" s="35"/>
      <c r="O7" s="36" t="s">
        <v>10</v>
      </c>
      <c r="P7" s="36"/>
      <c r="Q7" s="36"/>
      <c r="R7" s="35"/>
      <c r="S7" s="35"/>
    </row>
    <row r="8" spans="2:19">
      <c r="B8" s="35"/>
      <c r="C8" s="14">
        <v>13.9</v>
      </c>
      <c r="D8" s="15">
        <v>7</v>
      </c>
      <c r="E8" s="8">
        <v>3.5110000000000001</v>
      </c>
      <c r="F8" s="35"/>
      <c r="G8" s="6">
        <v>17.899999999999999</v>
      </c>
      <c r="H8" s="7">
        <v>7</v>
      </c>
      <c r="I8" s="8">
        <v>2.512</v>
      </c>
      <c r="J8" s="35"/>
      <c r="K8" s="6">
        <v>8.6999999999999993</v>
      </c>
      <c r="L8" s="7">
        <v>7</v>
      </c>
      <c r="M8" s="8">
        <v>4.78</v>
      </c>
      <c r="N8" s="35"/>
      <c r="O8" s="40" t="s">
        <v>23</v>
      </c>
      <c r="P8" s="40"/>
      <c r="Q8" s="40"/>
      <c r="R8" s="18">
        <f>AVERAGE(E17:E24)</f>
        <v>2.9628750000000004</v>
      </c>
      <c r="S8" s="16" t="s">
        <v>9</v>
      </c>
    </row>
    <row r="9" spans="2:19">
      <c r="B9" s="35"/>
      <c r="C9" s="14">
        <v>14</v>
      </c>
      <c r="D9" s="15">
        <v>8</v>
      </c>
      <c r="E9" s="8">
        <v>3.5019999999999998</v>
      </c>
      <c r="F9" s="35"/>
      <c r="G9" s="6">
        <v>18</v>
      </c>
      <c r="H9" s="7">
        <v>8</v>
      </c>
      <c r="I9" s="8">
        <v>2.415</v>
      </c>
      <c r="J9" s="35"/>
      <c r="K9" s="6">
        <v>9</v>
      </c>
      <c r="L9" s="7">
        <v>8</v>
      </c>
      <c r="M9" s="8">
        <v>4.9000000000000004</v>
      </c>
      <c r="N9" s="35"/>
      <c r="O9" s="40"/>
      <c r="P9" s="40"/>
      <c r="Q9" s="40"/>
      <c r="R9" s="16"/>
      <c r="S9" s="16"/>
    </row>
    <row r="10" spans="2:19" ht="15.6">
      <c r="B10" s="35"/>
      <c r="C10" s="14">
        <v>13.9</v>
      </c>
      <c r="D10" s="15">
        <v>9</v>
      </c>
      <c r="E10" s="8">
        <v>3.5110000000000001</v>
      </c>
      <c r="F10" s="35"/>
      <c r="G10" s="6">
        <v>17.899999999999999</v>
      </c>
      <c r="H10" s="7">
        <v>9</v>
      </c>
      <c r="I10" s="8">
        <v>2.5049999999999999</v>
      </c>
      <c r="J10" s="35"/>
      <c r="K10" s="6">
        <v>8.6999999999999993</v>
      </c>
      <c r="L10" s="7">
        <v>9</v>
      </c>
      <c r="M10" s="8">
        <v>4.91</v>
      </c>
      <c r="N10" s="35"/>
      <c r="O10" s="36" t="s">
        <v>3</v>
      </c>
      <c r="P10" s="36"/>
      <c r="Q10" s="36"/>
      <c r="R10" s="35"/>
      <c r="S10" s="35"/>
    </row>
    <row r="11" spans="2:19">
      <c r="B11" s="35"/>
      <c r="C11" s="14">
        <v>13.7</v>
      </c>
      <c r="D11" s="15">
        <v>10</v>
      </c>
      <c r="E11" s="8">
        <v>3.5059999999999998</v>
      </c>
      <c r="F11" s="35"/>
      <c r="G11" s="6">
        <v>17.899999999999999</v>
      </c>
      <c r="H11" s="7">
        <v>10</v>
      </c>
      <c r="I11" s="8">
        <v>2.4820000000000002</v>
      </c>
      <c r="J11" s="35"/>
      <c r="K11" s="6">
        <v>8.3000000000000007</v>
      </c>
      <c r="L11" s="7">
        <v>10</v>
      </c>
      <c r="M11" s="8">
        <v>4.7699999999999996</v>
      </c>
      <c r="N11" s="35"/>
      <c r="O11" s="40" t="s">
        <v>23</v>
      </c>
      <c r="P11" s="40"/>
      <c r="Q11" s="40"/>
      <c r="R11" s="18">
        <f>AVERAGE(I6:I13)</f>
        <v>2.499625</v>
      </c>
      <c r="S11" s="16" t="s">
        <v>9</v>
      </c>
    </row>
    <row r="12" spans="2:19">
      <c r="B12" s="35"/>
      <c r="C12" s="14">
        <v>13.7</v>
      </c>
      <c r="D12" s="15">
        <v>11</v>
      </c>
      <c r="E12" s="8">
        <v>3.504</v>
      </c>
      <c r="F12" s="35"/>
      <c r="G12" s="6">
        <v>17.8</v>
      </c>
      <c r="H12" s="7">
        <v>11</v>
      </c>
      <c r="I12" s="8">
        <v>2.484</v>
      </c>
      <c r="J12" s="35"/>
      <c r="K12" s="6">
        <v>8</v>
      </c>
      <c r="L12" s="7">
        <v>10.5</v>
      </c>
      <c r="M12" s="8">
        <v>4.75</v>
      </c>
      <c r="N12" s="35"/>
      <c r="O12" s="40"/>
      <c r="P12" s="40"/>
      <c r="Q12" s="40"/>
      <c r="R12" s="16"/>
      <c r="S12" s="16"/>
    </row>
    <row r="13" spans="2:19" ht="15.6">
      <c r="B13" s="35"/>
      <c r="C13" s="14">
        <v>13.4</v>
      </c>
      <c r="D13" s="15">
        <v>12</v>
      </c>
      <c r="E13" s="8">
        <v>3.4740000000000002</v>
      </c>
      <c r="F13" s="35"/>
      <c r="G13" s="6">
        <v>17.8</v>
      </c>
      <c r="H13" s="7">
        <v>12</v>
      </c>
      <c r="I13" s="8">
        <v>2.5739999999999998</v>
      </c>
      <c r="J13" s="35"/>
      <c r="K13" s="6">
        <v>7.6</v>
      </c>
      <c r="L13" s="7">
        <v>11</v>
      </c>
      <c r="M13" s="8">
        <v>4.7699999999999996</v>
      </c>
      <c r="N13" s="35"/>
      <c r="O13" s="36" t="s">
        <v>11</v>
      </c>
      <c r="P13" s="36"/>
      <c r="Q13" s="36"/>
      <c r="R13" s="35"/>
      <c r="S13" s="35"/>
    </row>
    <row r="14" spans="2:19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40" t="s">
        <v>23</v>
      </c>
      <c r="P14" s="40"/>
      <c r="Q14" s="40"/>
      <c r="R14" s="18">
        <f>AVERAGE(I17:I24)</f>
        <v>3.9713749999999997</v>
      </c>
      <c r="S14" s="16" t="s">
        <v>9</v>
      </c>
    </row>
    <row r="15" spans="2:19" ht="15.6">
      <c r="B15" s="35"/>
      <c r="C15" s="36" t="s">
        <v>10</v>
      </c>
      <c r="D15" s="36"/>
      <c r="E15" s="36"/>
      <c r="F15" s="35"/>
      <c r="G15" s="36" t="s">
        <v>11</v>
      </c>
      <c r="H15" s="36"/>
      <c r="I15" s="36"/>
      <c r="J15" s="35"/>
      <c r="K15" s="35"/>
      <c r="L15" s="35"/>
      <c r="M15" s="35"/>
      <c r="N15" s="35"/>
      <c r="O15" s="40"/>
      <c r="P15" s="40"/>
      <c r="Q15" s="40"/>
      <c r="R15" s="16"/>
      <c r="S15" s="16"/>
    </row>
    <row r="16" spans="2:19" ht="15.6">
      <c r="B16" s="35"/>
      <c r="C16" s="3" t="s">
        <v>5</v>
      </c>
      <c r="D16" s="4" t="s">
        <v>6</v>
      </c>
      <c r="E16" s="5" t="s">
        <v>7</v>
      </c>
      <c r="F16" s="35"/>
      <c r="G16" s="3" t="s">
        <v>5</v>
      </c>
      <c r="H16" s="4" t="s">
        <v>6</v>
      </c>
      <c r="I16" s="5" t="s">
        <v>7</v>
      </c>
      <c r="J16" s="35"/>
      <c r="K16" s="35"/>
      <c r="L16" s="35"/>
      <c r="M16" s="35"/>
      <c r="N16" s="35"/>
      <c r="O16" s="36" t="s">
        <v>4</v>
      </c>
      <c r="P16" s="36"/>
      <c r="Q16" s="36"/>
      <c r="R16" s="35"/>
      <c r="S16" s="35"/>
    </row>
    <row r="17" spans="3:20">
      <c r="C17" s="6">
        <v>15.6</v>
      </c>
      <c r="D17" s="7">
        <v>5</v>
      </c>
      <c r="E17" s="8">
        <v>3.085</v>
      </c>
      <c r="F17" s="35"/>
      <c r="G17" s="6">
        <v>11.2</v>
      </c>
      <c r="H17" s="7">
        <v>5</v>
      </c>
      <c r="I17" s="8">
        <v>4</v>
      </c>
      <c r="J17" s="35"/>
      <c r="K17" s="35"/>
      <c r="L17" s="35"/>
      <c r="M17" s="35"/>
      <c r="N17" s="35"/>
      <c r="O17" s="40" t="s">
        <v>23</v>
      </c>
      <c r="P17" s="40"/>
      <c r="Q17" s="40"/>
      <c r="R17" s="18">
        <f>AVERAGE(M6:M13)</f>
        <v>4.8312500000000007</v>
      </c>
      <c r="S17" s="16" t="s">
        <v>9</v>
      </c>
      <c r="T17" s="35"/>
    </row>
    <row r="18" spans="3:20">
      <c r="C18" s="6">
        <v>15.8</v>
      </c>
      <c r="D18" s="7">
        <v>6</v>
      </c>
      <c r="E18" s="8">
        <v>2.911</v>
      </c>
      <c r="F18" s="35"/>
      <c r="G18" s="6">
        <v>11.5</v>
      </c>
      <c r="H18" s="7">
        <v>6</v>
      </c>
      <c r="I18" s="8">
        <v>3.93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3:20">
      <c r="C19" s="6">
        <v>15.9</v>
      </c>
      <c r="D19" s="7">
        <v>7</v>
      </c>
      <c r="E19" s="8">
        <v>2.9119999999999999</v>
      </c>
      <c r="F19" s="35"/>
      <c r="G19" s="6">
        <v>11.7</v>
      </c>
      <c r="H19" s="7">
        <v>7</v>
      </c>
      <c r="I19" s="8">
        <v>3.9630000000000001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3:20">
      <c r="C20" s="6">
        <v>16</v>
      </c>
      <c r="D20" s="7">
        <v>8</v>
      </c>
      <c r="E20" s="8">
        <v>2.9630000000000001</v>
      </c>
      <c r="F20" s="35"/>
      <c r="G20" s="6">
        <v>12</v>
      </c>
      <c r="H20" s="7">
        <v>8</v>
      </c>
      <c r="I20" s="8">
        <v>4.03</v>
      </c>
      <c r="J20" s="35"/>
      <c r="K20" s="35"/>
      <c r="L20" s="35"/>
      <c r="M20" s="35"/>
      <c r="N20" s="35"/>
      <c r="O20" s="35"/>
      <c r="P20" s="35"/>
      <c r="Q20" s="35"/>
      <c r="R20" s="35"/>
      <c r="S20" s="25" t="s">
        <v>24</v>
      </c>
      <c r="T20" s="25" t="s">
        <v>25</v>
      </c>
    </row>
    <row r="21" spans="3:20">
      <c r="C21" s="6">
        <v>15.9</v>
      </c>
      <c r="D21" s="7">
        <v>9</v>
      </c>
      <c r="E21" s="8">
        <v>2.9670000000000001</v>
      </c>
      <c r="F21" s="35"/>
      <c r="G21" s="6">
        <v>11.9</v>
      </c>
      <c r="H21" s="7">
        <v>9</v>
      </c>
      <c r="I21" s="8">
        <v>4.01</v>
      </c>
      <c r="J21" s="35"/>
      <c r="K21" s="35"/>
      <c r="L21" s="35"/>
      <c r="M21" s="35"/>
      <c r="N21" s="35"/>
      <c r="O21" s="40" t="s">
        <v>26</v>
      </c>
      <c r="P21" s="40"/>
      <c r="Q21" s="40"/>
      <c r="R21" s="40"/>
      <c r="S21" s="26">
        <v>6</v>
      </c>
      <c r="T21" s="26">
        <v>8</v>
      </c>
    </row>
    <row r="22" spans="3:20">
      <c r="C22" s="6">
        <v>15.8</v>
      </c>
      <c r="D22" s="7">
        <v>10</v>
      </c>
      <c r="E22" s="8">
        <v>2.9620000000000002</v>
      </c>
      <c r="F22" s="35"/>
      <c r="G22" s="6">
        <v>11.7</v>
      </c>
      <c r="H22" s="7">
        <v>10</v>
      </c>
      <c r="I22" s="8">
        <v>3.8849999999999998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3:20">
      <c r="C23" s="6">
        <v>15.7</v>
      </c>
      <c r="D23" s="7">
        <v>11</v>
      </c>
      <c r="E23" s="8">
        <v>2.915</v>
      </c>
      <c r="F23" s="35"/>
      <c r="G23" s="6">
        <v>11.2</v>
      </c>
      <c r="H23" s="7">
        <v>11</v>
      </c>
      <c r="I23" s="8">
        <v>3.9990000000000001</v>
      </c>
      <c r="J23" s="35"/>
      <c r="K23" s="35"/>
      <c r="L23" s="35"/>
      <c r="M23" s="35"/>
      <c r="N23" s="35"/>
      <c r="O23" s="40" t="s">
        <v>27</v>
      </c>
      <c r="P23" s="40"/>
      <c r="Q23" s="40"/>
      <c r="R23" s="40"/>
      <c r="S23" s="26">
        <v>22</v>
      </c>
      <c r="T23" s="26">
        <v>3</v>
      </c>
    </row>
    <row r="24" spans="3:20">
      <c r="C24" s="6">
        <v>15.5</v>
      </c>
      <c r="D24" s="7">
        <v>12</v>
      </c>
      <c r="E24" s="8">
        <v>2.988</v>
      </c>
      <c r="F24" s="35"/>
      <c r="G24" s="6">
        <v>11</v>
      </c>
      <c r="H24" s="7">
        <v>12</v>
      </c>
      <c r="I24" s="8">
        <v>3.9540000000000002</v>
      </c>
      <c r="J24" s="35"/>
      <c r="K24" s="35"/>
      <c r="L24" s="35"/>
      <c r="M24" s="35"/>
      <c r="N24" s="35"/>
      <c r="O24" s="35"/>
      <c r="P24" s="35"/>
      <c r="Q24" s="35"/>
      <c r="R24" s="35"/>
      <c r="S24" s="26">
        <v>22</v>
      </c>
      <c r="T24" s="26">
        <v>13</v>
      </c>
    </row>
    <row r="50" spans="2:6">
      <c r="B50" s="41" t="s">
        <v>28</v>
      </c>
      <c r="C50" s="41"/>
      <c r="D50" s="41"/>
      <c r="E50" s="41"/>
      <c r="F50" s="35"/>
    </row>
    <row r="52" spans="2:6" ht="15.6">
      <c r="B52" s="35"/>
      <c r="C52" s="35"/>
      <c r="D52" s="36" t="s">
        <v>15</v>
      </c>
      <c r="E52" s="36"/>
      <c r="F52" s="36"/>
    </row>
    <row r="53" spans="2:6">
      <c r="B53" s="35"/>
      <c r="C53" s="35"/>
      <c r="D53" s="3" t="s">
        <v>5</v>
      </c>
      <c r="E53" s="4" t="s">
        <v>6</v>
      </c>
      <c r="F53" s="5" t="s">
        <v>7</v>
      </c>
    </row>
    <row r="54" spans="2:6">
      <c r="B54" s="35"/>
      <c r="C54" s="35"/>
      <c r="D54" s="6">
        <v>6</v>
      </c>
      <c r="E54" s="7">
        <v>8</v>
      </c>
      <c r="F54" s="8">
        <v>6.83</v>
      </c>
    </row>
    <row r="55" spans="2:6">
      <c r="B55" s="35"/>
      <c r="C55" s="35"/>
      <c r="D55" s="6">
        <v>8</v>
      </c>
      <c r="E55" s="7">
        <v>8</v>
      </c>
      <c r="F55" s="8">
        <v>5.29</v>
      </c>
    </row>
    <row r="56" spans="2:6">
      <c r="B56" s="35"/>
      <c r="C56" s="35"/>
      <c r="D56" s="6">
        <v>10</v>
      </c>
      <c r="E56" s="7">
        <v>8</v>
      </c>
      <c r="F56" s="8">
        <v>4.59</v>
      </c>
    </row>
    <row r="57" spans="2:6">
      <c r="B57" s="35"/>
      <c r="C57" s="35"/>
      <c r="D57" s="6">
        <v>12</v>
      </c>
      <c r="E57" s="7">
        <v>8</v>
      </c>
      <c r="F57" s="8">
        <v>4.03</v>
      </c>
    </row>
    <row r="58" spans="2:6">
      <c r="B58" s="35"/>
      <c r="C58" s="35"/>
      <c r="D58" s="6">
        <v>14</v>
      </c>
      <c r="E58" s="7">
        <v>8</v>
      </c>
      <c r="F58" s="8">
        <v>3.5019999999999998</v>
      </c>
    </row>
    <row r="59" spans="2:6">
      <c r="B59" s="35"/>
      <c r="C59" s="35"/>
      <c r="D59" s="6">
        <v>16</v>
      </c>
      <c r="E59" s="7">
        <v>8</v>
      </c>
      <c r="F59" s="8">
        <v>2.9630000000000001</v>
      </c>
    </row>
    <row r="60" spans="2:6">
      <c r="B60" s="35"/>
      <c r="C60" s="35"/>
      <c r="D60" s="6">
        <v>18</v>
      </c>
      <c r="E60" s="7">
        <v>8</v>
      </c>
      <c r="F60" s="8">
        <v>2.415</v>
      </c>
    </row>
    <row r="61" spans="2:6">
      <c r="B61" s="35"/>
      <c r="C61" s="35"/>
      <c r="D61" s="6">
        <v>20</v>
      </c>
      <c r="E61" s="7">
        <v>8</v>
      </c>
      <c r="F61" s="8">
        <v>1.94</v>
      </c>
    </row>
    <row r="62" spans="2:6">
      <c r="B62" s="35"/>
      <c r="C62" s="35"/>
      <c r="D62" s="6">
        <v>22</v>
      </c>
      <c r="E62" s="7">
        <v>8</v>
      </c>
      <c r="F62" s="8">
        <v>1.59</v>
      </c>
    </row>
    <row r="75" spans="3:15">
      <c r="C75" s="41" t="s">
        <v>17</v>
      </c>
      <c r="D75" s="41"/>
      <c r="E75" s="41"/>
      <c r="F75" s="41"/>
      <c r="G75" s="41"/>
      <c r="H75" s="41"/>
      <c r="I75" s="35"/>
      <c r="J75" s="41" t="s">
        <v>18</v>
      </c>
      <c r="K75" s="41"/>
      <c r="L75" s="41"/>
      <c r="M75" s="41"/>
      <c r="N75" s="41"/>
      <c r="O75" s="41"/>
    </row>
    <row r="76" spans="3:1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3:15">
      <c r="C77" s="35"/>
      <c r="K77" s="35"/>
      <c r="L77" s="35"/>
      <c r="M77" s="35"/>
      <c r="N77" s="35"/>
      <c r="O77" s="35"/>
    </row>
    <row r="78" spans="3:15">
      <c r="C78" s="35"/>
      <c r="K78" s="35"/>
      <c r="L78" s="35"/>
      <c r="M78" s="35"/>
      <c r="N78" s="35"/>
      <c r="O78" s="35"/>
    </row>
    <row r="79" spans="3:15">
      <c r="C79" s="35"/>
      <c r="K79" s="35"/>
      <c r="L79" s="35"/>
      <c r="M79" s="35"/>
      <c r="N79" s="35"/>
      <c r="O79" s="35"/>
    </row>
    <row r="80" spans="3:15">
      <c r="C80" s="35"/>
      <c r="K80" s="35"/>
      <c r="L80" s="35"/>
      <c r="M80" s="35"/>
      <c r="N80" s="35"/>
      <c r="O80" s="35"/>
    </row>
    <row r="81" spans="3:15">
      <c r="C81" s="35"/>
      <c r="K81" s="35"/>
      <c r="L81" s="35"/>
      <c r="M81" s="35"/>
      <c r="N81" s="35"/>
      <c r="O81" s="35"/>
    </row>
    <row r="82" spans="3:15">
      <c r="C82" s="35"/>
      <c r="K82" s="35"/>
      <c r="L82" s="35"/>
      <c r="M82" s="35"/>
      <c r="N82" s="35"/>
      <c r="O82" s="35"/>
    </row>
    <row r="83" spans="3:15">
      <c r="C83" s="35"/>
      <c r="K83" s="35"/>
      <c r="L83" s="35"/>
      <c r="M83" s="35"/>
      <c r="N83" s="35"/>
      <c r="O83" s="35"/>
    </row>
    <row r="84" spans="3:15">
      <c r="C84" s="35"/>
      <c r="K84" s="35"/>
      <c r="L84" s="35"/>
      <c r="M84" s="35"/>
      <c r="N84" s="35"/>
      <c r="O84" s="35"/>
    </row>
    <row r="85" spans="3:15">
      <c r="C85" s="35"/>
      <c r="K85" s="35"/>
      <c r="L85" s="35"/>
      <c r="M85" s="35"/>
      <c r="N85" s="35"/>
      <c r="O85" s="35"/>
    </row>
    <row r="86" spans="3:15">
      <c r="C86" s="35"/>
      <c r="K86" s="35"/>
      <c r="L86" s="35"/>
      <c r="M86" s="35"/>
      <c r="N86" s="35"/>
      <c r="O86" s="35"/>
    </row>
    <row r="87" spans="3:15">
      <c r="C87" s="35"/>
      <c r="K87" s="35"/>
      <c r="L87" s="35"/>
      <c r="M87" s="35"/>
      <c r="N87" s="35"/>
      <c r="O87" s="35"/>
    </row>
    <row r="88" spans="3:15">
      <c r="C88" s="35"/>
      <c r="K88" s="35"/>
      <c r="L88" s="35"/>
      <c r="M88" s="35"/>
      <c r="N88" s="35"/>
      <c r="O88" s="35"/>
    </row>
    <row r="102" spans="3:20">
      <c r="C102" s="41" t="s">
        <v>29</v>
      </c>
      <c r="D102" s="41"/>
      <c r="E102" s="41"/>
      <c r="F102" s="41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</row>
    <row r="103" spans="3:20" ht="15.6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 t="s">
        <v>30</v>
      </c>
      <c r="Q103" s="36"/>
      <c r="R103" s="36"/>
      <c r="S103" s="35"/>
      <c r="T103" s="35"/>
    </row>
    <row r="104" spans="3:20">
      <c r="C104" s="35"/>
      <c r="D104" s="35"/>
      <c r="E104" s="35"/>
      <c r="F104" s="35"/>
      <c r="G104" s="35"/>
      <c r="H104" s="2"/>
      <c r="I104" s="49" t="s">
        <v>31</v>
      </c>
      <c r="J104" s="49"/>
      <c r="K104" s="49"/>
      <c r="L104" s="50"/>
      <c r="M104" s="29">
        <v>3</v>
      </c>
      <c r="N104" s="2"/>
      <c r="O104" s="2"/>
      <c r="P104" s="3" t="s">
        <v>5</v>
      </c>
      <c r="Q104" s="4" t="s">
        <v>6</v>
      </c>
      <c r="R104" s="5" t="s">
        <v>7</v>
      </c>
      <c r="S104" s="35"/>
      <c r="T104" s="35"/>
    </row>
    <row r="105" spans="3:20">
      <c r="C105" s="35"/>
      <c r="D105" s="35"/>
      <c r="E105" s="35"/>
      <c r="F105" s="35"/>
      <c r="G105" s="35"/>
      <c r="H105" s="35"/>
      <c r="I105" s="35"/>
      <c r="J105" s="35"/>
      <c r="K105" s="35"/>
      <c r="L105" s="35" t="s">
        <v>32</v>
      </c>
      <c r="M105" s="31">
        <v>0.03</v>
      </c>
      <c r="N105" s="16" t="s">
        <v>33</v>
      </c>
      <c r="O105" s="35"/>
      <c r="P105" s="6">
        <v>9</v>
      </c>
      <c r="Q105" s="7">
        <v>8</v>
      </c>
      <c r="R105" s="8">
        <v>4.9000000000000004</v>
      </c>
      <c r="S105" s="35"/>
      <c r="T105" s="35"/>
    </row>
    <row r="106" spans="3:20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</row>
    <row r="107" spans="3:20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47" t="s">
        <v>34</v>
      </c>
      <c r="R107" s="41"/>
      <c r="S107" s="41"/>
      <c r="T107" s="41"/>
    </row>
    <row r="108" spans="3:20">
      <c r="C108" s="35"/>
      <c r="D108" s="35"/>
      <c r="E108" s="35"/>
      <c r="F108" s="35"/>
      <c r="G108" s="35"/>
      <c r="H108" s="35"/>
      <c r="I108" s="35"/>
      <c r="J108" s="35"/>
      <c r="K108" s="35"/>
      <c r="L108" s="16" t="s">
        <v>35</v>
      </c>
      <c r="M108" s="44">
        <f>(R105*(M105))/(Q118)</f>
        <v>1.3081201334816462E-9</v>
      </c>
      <c r="N108" s="45"/>
      <c r="O108" s="46"/>
      <c r="P108" s="23" t="s">
        <v>36</v>
      </c>
      <c r="Q108" s="2"/>
      <c r="R108" s="2"/>
      <c r="S108" s="2"/>
      <c r="T108" s="2"/>
    </row>
    <row r="109" spans="3:20"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48"/>
      <c r="O109" s="48"/>
      <c r="P109" s="48"/>
      <c r="Q109" s="35"/>
      <c r="R109" s="35"/>
      <c r="S109" s="35"/>
      <c r="T109" s="35"/>
    </row>
    <row r="110" spans="3:20"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</row>
    <row r="111" spans="3:20"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</row>
    <row r="112" spans="3:20">
      <c r="C112" s="35"/>
      <c r="D112" s="32" t="s">
        <v>37</v>
      </c>
      <c r="E112" s="17">
        <f>POWER(M105,2)</f>
        <v>8.9999999999999998E-4</v>
      </c>
      <c r="F112" s="35" t="s">
        <v>38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</row>
    <row r="113" spans="5:23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47" t="s">
        <v>39</v>
      </c>
      <c r="R113" s="47"/>
      <c r="S113" s="47"/>
      <c r="T113" s="47"/>
      <c r="U113" s="47"/>
      <c r="V113" s="47"/>
      <c r="W113" s="47"/>
    </row>
    <row r="114" spans="5:23">
      <c r="E114" s="35"/>
      <c r="F114" s="35"/>
      <c r="G114" s="35"/>
      <c r="H114" s="35"/>
      <c r="I114" s="49" t="s">
        <v>40</v>
      </c>
      <c r="J114" s="49"/>
      <c r="K114" s="49"/>
      <c r="L114" s="30">
        <f>(Q118*ABS(M108))/E112</f>
        <v>163.33333333333334</v>
      </c>
      <c r="M114" s="16" t="s">
        <v>41</v>
      </c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5:23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5:23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5:23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5:23">
      <c r="E118" s="35"/>
      <c r="F118" s="35"/>
      <c r="G118" s="35"/>
      <c r="H118" s="35"/>
      <c r="I118" s="35"/>
      <c r="J118" s="35"/>
      <c r="K118" s="35"/>
      <c r="L118" s="35"/>
      <c r="M118" s="35"/>
      <c r="N118" s="55" t="s">
        <v>42</v>
      </c>
      <c r="O118" s="55"/>
      <c r="P118" s="55"/>
      <c r="Q118" s="27">
        <f>(8.99*POWER(10,9))/80</f>
        <v>112375000</v>
      </c>
      <c r="R118" s="23" t="s">
        <v>36</v>
      </c>
      <c r="S118" s="35"/>
      <c r="T118" s="35"/>
      <c r="U118" s="35"/>
      <c r="V118" s="35"/>
      <c r="W118" s="35"/>
    </row>
    <row r="119" spans="5:23">
      <c r="E119" s="35"/>
      <c r="F119" s="35"/>
      <c r="G119" s="35"/>
      <c r="H119" s="35"/>
      <c r="I119" s="35"/>
      <c r="J119" s="35"/>
      <c r="K119" s="35"/>
      <c r="L119" s="35"/>
      <c r="M119" s="35"/>
      <c r="N119" s="55" t="s">
        <v>43</v>
      </c>
      <c r="O119" s="55"/>
      <c r="P119" s="55"/>
      <c r="Q119" s="28">
        <f>8.99*POWER(10,9)</f>
        <v>8990000000</v>
      </c>
      <c r="R119" s="23" t="s">
        <v>36</v>
      </c>
      <c r="S119" s="35"/>
      <c r="T119" s="35"/>
      <c r="U119" s="35"/>
      <c r="V119" s="35"/>
      <c r="W119" s="35"/>
    </row>
    <row r="120" spans="5:23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5:23">
      <c r="E121" s="35"/>
      <c r="F121" s="35"/>
      <c r="G121" s="25" t="s">
        <v>44</v>
      </c>
      <c r="H121" s="51" t="s">
        <v>45</v>
      </c>
      <c r="I121" s="51"/>
      <c r="J121" s="51"/>
      <c r="K121" s="51"/>
      <c r="L121" s="51"/>
      <c r="M121" s="51"/>
      <c r="N121" s="51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5:23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5:23">
      <c r="E123" s="35"/>
      <c r="F123" s="35"/>
      <c r="G123" s="25" t="s">
        <v>46</v>
      </c>
      <c r="H123" s="51" t="s">
        <v>47</v>
      </c>
      <c r="I123" s="51"/>
      <c r="J123" s="51"/>
      <c r="K123" s="51"/>
      <c r="L123" s="51"/>
      <c r="M123" s="51"/>
      <c r="N123" s="51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5:23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W124" s="35"/>
    </row>
    <row r="129" spans="2:11">
      <c r="B129" s="35"/>
      <c r="C129" s="41" t="s">
        <v>48</v>
      </c>
      <c r="D129" s="41"/>
      <c r="E129" s="41"/>
      <c r="F129" s="41"/>
      <c r="G129" s="35"/>
      <c r="H129" s="35"/>
      <c r="I129" s="35"/>
      <c r="J129" s="35"/>
      <c r="K129" s="35"/>
    </row>
    <row r="131" spans="2:11">
      <c r="B131" s="35"/>
      <c r="C131" s="35"/>
      <c r="D131" s="35"/>
      <c r="E131" s="35"/>
      <c r="F131" s="52" t="s">
        <v>49</v>
      </c>
      <c r="G131" s="52"/>
      <c r="H131" s="52"/>
      <c r="I131" s="53">
        <f>1.60217653E-19*(0-8.7)</f>
        <v>-1.3938935811E-18</v>
      </c>
      <c r="J131" s="54"/>
      <c r="K131" s="16" t="s">
        <v>50</v>
      </c>
    </row>
    <row r="137" spans="2:11">
      <c r="B137" s="35"/>
      <c r="C137" s="35"/>
      <c r="D137" s="35"/>
      <c r="E137" s="35"/>
      <c r="F137" s="41" t="s">
        <v>51</v>
      </c>
      <c r="G137" s="41"/>
      <c r="H137" s="41"/>
      <c r="I137" s="30">
        <f>PRODUCT(I131,L114)</f>
        <v>-2.2766928491300002E-16</v>
      </c>
      <c r="J137" s="16" t="s">
        <v>52</v>
      </c>
      <c r="K137" s="35"/>
    </row>
    <row r="138" spans="2:11">
      <c r="B138" s="35"/>
      <c r="C138" s="35"/>
      <c r="D138" s="35"/>
      <c r="E138" s="35"/>
      <c r="F138" s="41" t="s">
        <v>53</v>
      </c>
      <c r="G138" s="41"/>
      <c r="H138" s="41"/>
      <c r="I138" s="30">
        <f>((Q119*ABS(M108))/E112)*I131</f>
        <v>-1.8213542793039999E-14</v>
      </c>
      <c r="J138" s="16" t="s">
        <v>52</v>
      </c>
      <c r="K138" s="35"/>
    </row>
    <row r="140" spans="2:11">
      <c r="B140" s="41" t="s">
        <v>54</v>
      </c>
      <c r="C140" s="41"/>
      <c r="D140" s="41"/>
      <c r="E140" s="41"/>
      <c r="F140" s="41"/>
      <c r="G140" s="41"/>
      <c r="H140" s="41"/>
      <c r="I140" s="17" t="str">
        <f>IMDIV(I137,I138)</f>
        <v>0,0125</v>
      </c>
      <c r="J140" s="35"/>
      <c r="K140" s="35"/>
    </row>
    <row r="142" spans="2:11"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spans="2:11">
      <c r="B143" s="35"/>
      <c r="C143" s="41" t="s">
        <v>55</v>
      </c>
      <c r="D143" s="41"/>
      <c r="E143" s="41"/>
      <c r="F143" s="41"/>
      <c r="G143" s="35"/>
      <c r="H143" s="35"/>
      <c r="I143" s="35"/>
      <c r="J143" s="35"/>
      <c r="K143" s="35"/>
    </row>
    <row r="145" spans="4:15">
      <c r="D145" s="41" t="s">
        <v>56</v>
      </c>
      <c r="E145" s="41"/>
      <c r="F145" s="41"/>
      <c r="G145" s="41"/>
      <c r="H145" s="41"/>
      <c r="I145" s="41"/>
      <c r="J145" s="41"/>
      <c r="K145" s="2" t="s">
        <v>32</v>
      </c>
      <c r="L145" s="33">
        <f>I131*(0-8.7)</f>
        <v>1.2126874155569999E-17</v>
      </c>
      <c r="M145" s="34" t="s">
        <v>9</v>
      </c>
      <c r="N145" s="2"/>
      <c r="O145" s="2"/>
    </row>
    <row r="146" spans="4:15"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</row>
  </sheetData>
  <mergeCells count="46">
    <mergeCell ref="F137:H137"/>
    <mergeCell ref="F138:H138"/>
    <mergeCell ref="B140:H140"/>
    <mergeCell ref="C143:F143"/>
    <mergeCell ref="D145:J145"/>
    <mergeCell ref="I114:K114"/>
    <mergeCell ref="H121:N121"/>
    <mergeCell ref="H123:N123"/>
    <mergeCell ref="C129:F129"/>
    <mergeCell ref="F131:H131"/>
    <mergeCell ref="I131:J131"/>
    <mergeCell ref="N118:P118"/>
    <mergeCell ref="N119:P119"/>
    <mergeCell ref="M108:O108"/>
    <mergeCell ref="Q107:T107"/>
    <mergeCell ref="Q113:W113"/>
    <mergeCell ref="C102:F102"/>
    <mergeCell ref="P103:R103"/>
    <mergeCell ref="N109:P109"/>
    <mergeCell ref="I104:L104"/>
    <mergeCell ref="D52:F52"/>
    <mergeCell ref="C75:H75"/>
    <mergeCell ref="J75:O75"/>
    <mergeCell ref="O16:Q16"/>
    <mergeCell ref="O17:Q17"/>
    <mergeCell ref="O21:R21"/>
    <mergeCell ref="O23:R23"/>
    <mergeCell ref="B50:E50"/>
    <mergeCell ref="B2:E2"/>
    <mergeCell ref="O7:Q7"/>
    <mergeCell ref="O8:Q8"/>
    <mergeCell ref="O9:Q9"/>
    <mergeCell ref="O10:Q10"/>
    <mergeCell ref="O4:Q4"/>
    <mergeCell ref="O5:Q5"/>
    <mergeCell ref="O6:Q6"/>
    <mergeCell ref="C4:E4"/>
    <mergeCell ref="G4:I4"/>
    <mergeCell ref="K4:M4"/>
    <mergeCell ref="C15:E15"/>
    <mergeCell ref="G15:I15"/>
    <mergeCell ref="O11:Q11"/>
    <mergeCell ref="O12:Q12"/>
    <mergeCell ref="O13:Q13"/>
    <mergeCell ref="O14:Q14"/>
    <mergeCell ref="O15:Q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 Experimentais e Gráfico</vt:lpstr>
      <vt:lpstr>EXERCÍCIOS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António Daniel</cp:lastModifiedBy>
  <cp:revision/>
  <dcterms:created xsi:type="dcterms:W3CDTF">2020-10-23T09:02:57Z</dcterms:created>
  <dcterms:modified xsi:type="dcterms:W3CDTF">2020-12-11T15:54:23Z</dcterms:modified>
  <cp:category/>
  <cp:contentStatus/>
</cp:coreProperties>
</file>