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okem\Desktop\Trabalho\"/>
    </mc:Choice>
  </mc:AlternateContent>
  <xr:revisionPtr revIDLastSave="0" documentId="8_{1D3EB0A3-EEDB-48A1-B17B-2EC9A675485A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1" l="1"/>
  <c r="H65" i="1"/>
  <c r="H64" i="1"/>
  <c r="F95" i="1"/>
  <c r="F120" i="1" l="1"/>
  <c r="N129" i="1" s="1"/>
  <c r="G110" i="1"/>
  <c r="F105" i="1"/>
  <c r="G24" i="1"/>
  <c r="R53" i="1"/>
  <c r="F90" i="1"/>
  <c r="D77" i="1"/>
  <c r="D78" i="1"/>
  <c r="H67" i="1" l="1"/>
  <c r="N128" i="1"/>
  <c r="N127" i="1"/>
  <c r="N130" i="1" l="1"/>
</calcChain>
</file>

<file path=xl/sharedStrings.xml><?xml version="1.0" encoding="utf-8"?>
<sst xmlns="http://schemas.openxmlformats.org/spreadsheetml/2006/main" count="65" uniqueCount="52">
  <si>
    <t>Turma 1DK</t>
  </si>
  <si>
    <t>António Fernandes</t>
  </si>
  <si>
    <t>Rui Soares</t>
  </si>
  <si>
    <t>Tiago Magalhães</t>
  </si>
  <si>
    <t>Pedro Nascimento</t>
  </si>
  <si>
    <t>Gabriel Barros</t>
  </si>
  <si>
    <t xml:space="preserve">(b)  A probabilidade de em 12 remates do especialista, este falhar mais de 4 quando remata para o centro da baliza sabendo que é bem sucedido em não mais de 8 remates. </t>
  </si>
  <si>
    <t>(c) A probabilidade de um especialista falhar dois golos em 5 remates, supondo que 3 foram para o lado direito e dois para o lado esquerdo.</t>
  </si>
  <si>
    <t>(d) A probabilidade de em 20 remates para o lado esquerdo do guarda-redes, o especialista converter em golos num número superior à sua variancia.</t>
  </si>
  <si>
    <t>(a) A probabilidade de em 10 remates do especialista, este falhar pelo menos metade quando remata para o lado esquerdo.</t>
  </si>
  <si>
    <t>2.</t>
  </si>
  <si>
    <t>(a) Probabilidade de em 2 jogos não serem marcados penalties.</t>
  </si>
  <si>
    <t>(b) Probabilidade de em 20 jogos serem marcados pelo menos 5 penalties , sabendo que não foram marcados mais de 12 penalties.</t>
  </si>
  <si>
    <t>(c) Probabilidade de serem marcados 2 penalties em dois pares independentes de jogos.</t>
  </si>
  <si>
    <t>𝑋~𝐵_𝑖 (5;0,40)</t>
  </si>
  <si>
    <t>𝑋~𝐵_𝑖 (5;0,45)</t>
  </si>
  <si>
    <t xml:space="preserve">Esquerda </t>
  </si>
  <si>
    <t>Direita</t>
  </si>
  <si>
    <t>Total</t>
  </si>
  <si>
    <t>𝑃(𝑋=1)×𝑃(𝑋=1)=</t>
  </si>
  <si>
    <t>X~Bi(10;0,55)</t>
  </si>
  <si>
    <t>𝑃(𝑋=2)×𝑃(𝑋=0)=</t>
  </si>
  <si>
    <t>𝑃(𝑋=0)×𝑃(𝑋=2)=</t>
  </si>
  <si>
    <t>TOTAL</t>
  </si>
  <si>
    <t>P(X≥5)=1-P(X≤4)= 1-DISTR.BINOM(4;10;0,55;VERDADEIRO)=</t>
  </si>
  <si>
    <t>𝑋~𝐵_𝑖 (20;0,45)</t>
  </si>
  <si>
    <t>𝑉(𝑋)=20×0,45×0,55 =</t>
  </si>
  <si>
    <t>𝑃(𝑋≥5)=1−𝑃(𝑋≤4)=</t>
  </si>
  <si>
    <t>X ~ Bi (12; 0,15)</t>
  </si>
  <si>
    <t>Penaltis</t>
  </si>
  <si>
    <t>Jogos</t>
  </si>
  <si>
    <t>x</t>
  </si>
  <si>
    <t>x=</t>
  </si>
  <si>
    <t>∆~𝑃_𝑜 (2,5000)</t>
  </si>
  <si>
    <t>R: A probabilidade do especialista falhar PELO MENOS metade quando remata para o lardo esquerdo em 10 remates, é 0.7384</t>
  </si>
  <si>
    <t>P(X &gt; 4 | X &lt;= 8) = (P &gt; 4) ∩ P(X &lt;= 8)) / P(X &lt;=8)=(1-(DISTR.BINOM(4;12;0,15;VERDADEIRO)+(1-DISTR.BINOM(8;12;0,15;VERDADEIRO)))/DISTR.BINOM(8;12;0,15;VERDADEIRO))=</t>
  </si>
  <si>
    <t>∆~𝑃_𝑜 (25)</t>
  </si>
  <si>
    <t>1 PAR</t>
  </si>
  <si>
    <t>2 PAR</t>
  </si>
  <si>
    <t>R: A probabilidade de em 12 remates do especialista, ele falhar MAIS DE 4 quando remata para o centro da baliza, sabendo que é bem sucedido em NÃO mais de 8 remates, é 0.0239</t>
  </si>
  <si>
    <t>R: A probabilidade de em 2 jogos, NÃO serem marcados penalties, ou seja, P(X=0) = 0.0821</t>
  </si>
  <si>
    <t xml:space="preserve">1. </t>
  </si>
  <si>
    <t>R: A probabilidade de um especialista falhar DOIS golos em 5 remates, supondo que 3 foram para o lado direito e dois para o lado esquerdo, é 0.3447</t>
  </si>
  <si>
    <t>𝑃(𝑋≥5 ┤|  𝑋≤12) = ((𝑃(𝑋≥5) ∩ P(X≤12))) / (𝑃(𝑋≤12))</t>
  </si>
  <si>
    <t>R: A probabilidade de em 20 remates para o lado ESQUERDO, o especialista converter em golos num número SUPERIOR à sua variancia, equivale a 0.9811</t>
  </si>
  <si>
    <t>R: A probabilidade de em 20 jogos, serem marcados PELO MENOS 5 penalties (P(X&gt;=5), sabendo que não foram marcados MAIS  de 12 penalties (P(X&lt;=12), é de 0.9999</t>
  </si>
  <si>
    <t>R: A probabilidade de serem marcados 2 penalties em dois pares independentes de jogos, é 0.0842</t>
  </si>
  <si>
    <t>x =</t>
  </si>
  <si>
    <t>DIST.POISSON(0;F120;FALSO)*DIST.POISSON(2;F120;FALSO)=</t>
  </si>
  <si>
    <t>DIST.POISSON(1;F120;FALSO)*DIST.POISSON(1;F120;FALSO)=</t>
  </si>
  <si>
    <t>𝑃(𝑋=0) = DIST.POISSON(0;F90;FALSO) =</t>
  </si>
  <si>
    <t>DIST.POISSON(2;F120;FALSO)*DIST.POISSON(0;F120;FALSO)=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</si>
</sst>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9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1"/>
      <color theme="1"/>
      <name val="HP Simplified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HP Simplified"/>
    </font>
    <font>
      <b/>
      <sz val="11"/>
      <color theme="1"/>
      <name val="HP Simplified"/>
    </font>
    <font>
      <b/>
      <sz val="11"/>
      <color rgb="FF0070C0"/>
      <name val="HP Simplified"/>
      <family val="2"/>
    </font>
    <font>
      <b/>
      <sz val="11"/>
      <color rgb="FF0070C0"/>
      <name val="HP Simplified"/>
    </font>
    <font>
      <b/>
      <sz val="12"/>
      <color rgb="FFFFFFFF"/>
      <name val="HP Simplified"/>
      <family val="2"/>
    </font>
    <font>
      <b/>
      <sz val="11"/>
      <color rgb="FF000000"/>
      <name val="HP Simplified"/>
    </font>
    <font>
      <b/>
      <sz val="11"/>
      <color rgb="FFFFFFFF"/>
      <name val="HP Simplified"/>
    </font>
    <font>
      <b/>
      <sz val="11"/>
      <name val="HP Simplified"/>
      <family val="2"/>
    </font>
    <font>
      <b/>
      <sz val="11"/>
      <color rgb="FF000000"/>
      <name val="HP Simplified"/>
      <family val="2"/>
    </font>
    <font>
      <b/>
      <sz val="11"/>
      <color rgb="FFFFFFFF"/>
      <name val="HP Simplified"/>
      <family val="2"/>
    </font>
    <font>
      <b/>
      <sz val="11"/>
      <color theme="0"/>
      <name val="Calibri"/>
      <family val="2"/>
      <scheme val="minor"/>
    </font>
    <font>
      <sz val="11"/>
      <color rgb="FF000000"/>
      <name val="HP Simplified"/>
    </font>
    <font>
      <b/>
      <sz val="11"/>
      <name val="HP Simplified"/>
    </font>
    <font>
      <b/>
      <sz val="11"/>
      <color rgb="FFFF0000"/>
      <name val="HP Simplified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BDD7EE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 style="thin">
        <color rgb="FF000000"/>
      </top>
      <bottom/>
      <diagonal/>
    </border>
  </borders>
  <cellStyleXfs count="8">
    <xf numFmtId="0" fontId="0" fillId="0" borderId="0"/>
    <xf numFmtId="0" fontId="4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5" fillId="11" borderId="26" applyNumberFormat="0" applyAlignment="0" applyProtection="0"/>
    <xf numFmtId="0" fontId="3" fillId="12" borderId="0" applyNumberFormat="0" applyBorder="0" applyAlignment="0" applyProtection="0"/>
  </cellStyleXfs>
  <cellXfs count="110">
    <xf numFmtId="0" fontId="0" fillId="0" borderId="0" xfId="0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8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1" applyAlignment="1">
      <alignment horizontal="left"/>
    </xf>
    <xf numFmtId="0" fontId="14" fillId="6" borderId="6" xfId="3" applyFont="1" applyFill="1" applyBorder="1" applyAlignment="1">
      <alignment horizontal="center" vertical="center"/>
    </xf>
    <xf numFmtId="0" fontId="14" fillId="6" borderId="23" xfId="3" applyFont="1" applyFill="1" applyBorder="1" applyAlignment="1">
      <alignment horizontal="center" vertical="center"/>
    </xf>
    <xf numFmtId="0" fontId="14" fillId="6" borderId="24" xfId="3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14" fillId="6" borderId="6" xfId="0" applyFont="1" applyFill="1" applyBorder="1" applyAlignment="1">
      <alignment horizontal="center" vertical="center"/>
    </xf>
    <xf numFmtId="0" fontId="14" fillId="6" borderId="25" xfId="5" applyFont="1" applyFill="1" applyBorder="1" applyAlignment="1">
      <alignment horizontal="center" vertical="center"/>
    </xf>
    <xf numFmtId="0" fontId="14" fillId="6" borderId="24" xfId="5" applyFont="1" applyFill="1" applyBorder="1" applyAlignment="1">
      <alignment horizontal="center" vertical="center"/>
    </xf>
    <xf numFmtId="0" fontId="5" fillId="0" borderId="0" xfId="0" applyFont="1" applyAlignment="1"/>
    <xf numFmtId="0" fontId="12" fillId="9" borderId="5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9" borderId="5" xfId="0" applyFont="1" applyFill="1" applyBorder="1" applyAlignment="1">
      <alignment horizontal="left"/>
    </xf>
    <xf numFmtId="0" fontId="14" fillId="6" borderId="25" xfId="4" applyFont="1" applyFill="1" applyBorder="1" applyAlignment="1">
      <alignment horizontal="center" vertical="center"/>
    </xf>
    <xf numFmtId="0" fontId="14" fillId="6" borderId="24" xfId="4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4" fillId="6" borderId="25" xfId="2" applyFont="1" applyFill="1" applyBorder="1" applyAlignment="1">
      <alignment horizontal="center" vertical="center"/>
    </xf>
    <xf numFmtId="0" fontId="14" fillId="6" borderId="23" xfId="2" applyFont="1" applyFill="1" applyBorder="1" applyAlignment="1">
      <alignment horizontal="center" vertical="center"/>
    </xf>
    <xf numFmtId="0" fontId="14" fillId="6" borderId="24" xfId="2" applyFont="1" applyFill="1" applyBorder="1" applyAlignment="1">
      <alignment horizontal="center" vertical="center"/>
    </xf>
    <xf numFmtId="0" fontId="15" fillId="11" borderId="26" xfId="6" applyAlignment="1"/>
    <xf numFmtId="0" fontId="15" fillId="11" borderId="26" xfId="6" applyAlignment="1">
      <alignment horizontal="left"/>
    </xf>
    <xf numFmtId="0" fontId="3" fillId="12" borderId="11" xfId="7" applyBorder="1" applyAlignment="1">
      <alignment horizontal="center" vertical="center"/>
    </xf>
    <xf numFmtId="0" fontId="3" fillId="12" borderId="12" xfId="7" applyBorder="1" applyAlignment="1">
      <alignment horizontal="center" vertical="center"/>
    </xf>
    <xf numFmtId="0" fontId="3" fillId="12" borderId="13" xfId="7" applyBorder="1" applyAlignment="1">
      <alignment horizontal="center" vertical="center"/>
    </xf>
    <xf numFmtId="0" fontId="3" fillId="12" borderId="14" xfId="7" applyBorder="1" applyAlignment="1">
      <alignment horizontal="center" vertical="center"/>
    </xf>
    <xf numFmtId="165" fontId="3" fillId="12" borderId="20" xfId="7" applyNumberFormat="1" applyBorder="1" applyAlignment="1">
      <alignment horizontal="center" vertical="center"/>
    </xf>
    <xf numFmtId="0" fontId="8" fillId="8" borderId="0" xfId="0" applyFont="1" applyFill="1" applyAlignment="1">
      <alignment horizontal="left"/>
    </xf>
    <xf numFmtId="164" fontId="3" fillId="12" borderId="20" xfId="7" applyNumberFormat="1" applyBorder="1" applyAlignment="1">
      <alignment horizontal="center" vertical="center"/>
    </xf>
    <xf numFmtId="0" fontId="3" fillId="12" borderId="20" xfId="7" applyBorder="1" applyAlignment="1">
      <alignment horizontal="center" vertical="center"/>
    </xf>
    <xf numFmtId="164" fontId="3" fillId="12" borderId="6" xfId="7" applyNumberFormat="1" applyBorder="1" applyAlignment="1">
      <alignment horizontal="center" vertical="center"/>
    </xf>
    <xf numFmtId="0" fontId="3" fillId="12" borderId="2" xfId="7" applyBorder="1" applyAlignment="1">
      <alignment horizontal="center" vertical="center"/>
    </xf>
    <xf numFmtId="0" fontId="3" fillId="12" borderId="8" xfId="7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164" fontId="3" fillId="12" borderId="10" xfId="7" applyNumberFormat="1" applyBorder="1" applyAlignment="1">
      <alignment horizontal="center" vertical="center"/>
    </xf>
    <xf numFmtId="164" fontId="3" fillId="12" borderId="14" xfId="7" applyNumberFormat="1" applyBorder="1" applyAlignment="1">
      <alignment horizontal="center" vertical="center"/>
    </xf>
    <xf numFmtId="164" fontId="3" fillId="12" borderId="12" xfId="7" applyNumberFormat="1" applyBorder="1" applyAlignment="1">
      <alignment horizontal="center" vertical="center"/>
    </xf>
    <xf numFmtId="0" fontId="3" fillId="12" borderId="21" xfId="7" applyBorder="1" applyAlignment="1">
      <alignment horizontal="center" vertical="center"/>
    </xf>
    <xf numFmtId="0" fontId="3" fillId="12" borderId="22" xfId="7" applyBorder="1" applyAlignment="1">
      <alignment horizontal="center" vertical="center"/>
    </xf>
    <xf numFmtId="164" fontId="16" fillId="13" borderId="35" xfId="0" applyNumberFormat="1" applyFont="1" applyFill="1" applyBorder="1" applyAlignment="1">
      <alignment horizontal="center" vertical="center"/>
    </xf>
    <xf numFmtId="164" fontId="16" fillId="13" borderId="21" xfId="0" applyNumberFormat="1" applyFont="1" applyFill="1" applyBorder="1" applyAlignment="1">
      <alignment horizontal="center" vertical="center"/>
    </xf>
    <xf numFmtId="164" fontId="16" fillId="13" borderId="22" xfId="0" applyNumberFormat="1" applyFont="1" applyFill="1" applyBorder="1" applyAlignment="1">
      <alignment horizontal="center" vertical="center"/>
    </xf>
    <xf numFmtId="0" fontId="18" fillId="0" borderId="0" xfId="0" applyFont="1" applyAlignment="1"/>
    <xf numFmtId="0" fontId="3" fillId="12" borderId="18" xfId="7" applyBorder="1" applyAlignment="1">
      <alignment horizontal="center"/>
    </xf>
    <xf numFmtId="0" fontId="3" fillId="12" borderId="20" xfId="7" applyBorder="1" applyAlignment="1">
      <alignment horizontal="center"/>
    </xf>
    <xf numFmtId="0" fontId="12" fillId="9" borderId="5" xfId="0" applyFont="1" applyFill="1" applyBorder="1" applyAlignment="1">
      <alignment horizontal="left"/>
    </xf>
    <xf numFmtId="0" fontId="11" fillId="6" borderId="27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horizontal="center" vertical="center"/>
    </xf>
    <xf numFmtId="0" fontId="11" fillId="6" borderId="32" xfId="0" applyFont="1" applyFill="1" applyBorder="1" applyAlignment="1">
      <alignment horizontal="center" vertical="center"/>
    </xf>
    <xf numFmtId="0" fontId="11" fillId="6" borderId="33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left"/>
    </xf>
    <xf numFmtId="0" fontId="4" fillId="0" borderId="1" xfId="1" applyAlignment="1">
      <alignment horizontal="left"/>
    </xf>
    <xf numFmtId="0" fontId="6" fillId="9" borderId="5" xfId="0" applyFont="1" applyFill="1" applyBorder="1"/>
    <xf numFmtId="0" fontId="3" fillId="12" borderId="18" xfId="7" applyBorder="1" applyAlignment="1">
      <alignment horizontal="center" vertical="center"/>
    </xf>
    <xf numFmtId="0" fontId="3" fillId="12" borderId="20" xfId="7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4" fillId="0" borderId="1" xfId="1" applyAlignment="1">
      <alignment horizontal="left" wrapText="1"/>
    </xf>
    <xf numFmtId="0" fontId="13" fillId="9" borderId="5" xfId="0" applyFont="1" applyFill="1" applyBorder="1" applyAlignment="1">
      <alignment horizontal="left"/>
    </xf>
    <xf numFmtId="0" fontId="11" fillId="6" borderId="18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0" fontId="11" fillId="6" borderId="20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</cellXfs>
  <cellStyles count="8">
    <cellStyle name="40% - Cor1" xfId="7" builtinId="31"/>
    <cellStyle name="60% - Cor1" xfId="2" builtinId="32"/>
    <cellStyle name="60% - Cor2" xfId="3" builtinId="36"/>
    <cellStyle name="60% - Cor4" xfId="4" builtinId="44"/>
    <cellStyle name="60% - Cor6" xfId="5" builtinId="52"/>
    <cellStyle name="Cabeçalho 2" xfId="1" builtinId="17"/>
    <cellStyle name="Normal" xfId="0" builtinId="0"/>
    <cellStyle name="Verificar Célula" xfId="6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7</xdr:row>
      <xdr:rowOff>152400</xdr:rowOff>
    </xdr:from>
    <xdr:to>
      <xdr:col>7</xdr:col>
      <xdr:colOff>624840</xdr:colOff>
      <xdr:row>14</xdr:row>
      <xdr:rowOff>167640</xdr:rowOff>
    </xdr:to>
    <xdr:sp macro="" textlink="">
      <xdr:nvSpPr>
        <xdr:cNvPr id="196" name="CaixaDeTexto 1">
          <a:extLst>
            <a:ext uri="{FF2B5EF4-FFF2-40B4-BE49-F238E27FC236}">
              <a16:creationId xmlns:a16="http://schemas.microsoft.com/office/drawing/2014/main" id="{0F23E936-3495-49A2-A7D0-D5DD3C6620E1}"/>
            </a:ext>
          </a:extLst>
        </xdr:cNvPr>
        <xdr:cNvSpPr txBox="1"/>
      </xdr:nvSpPr>
      <xdr:spPr>
        <a:xfrm>
          <a:off x="561975" y="1508760"/>
          <a:ext cx="5617845" cy="12420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Probabilidade</a:t>
          </a:r>
          <a:r>
            <a:rPr lang="pt-PT" sz="1100" baseline="0"/>
            <a:t> de </a:t>
          </a:r>
          <a:r>
            <a:rPr lang="pt-PT" sz="1100"/>
            <a:t>marca golo:</a:t>
          </a:r>
        </a:p>
        <a:p>
          <a:r>
            <a:rPr lang="pt-PT" sz="1100"/>
            <a:t>40% quando remata para o lado direito do guarda</a:t>
          </a:r>
          <a:r>
            <a:rPr lang="pt-PT" sz="1100" baseline="0"/>
            <a:t>-redes.</a:t>
          </a:r>
          <a:endParaRPr lang="pt-PT" sz="1100"/>
        </a:p>
        <a:p>
          <a:r>
            <a:rPr lang="pt-PT" sz="1100"/>
            <a:t>15% quando remata para o meio da baliza.</a:t>
          </a:r>
        </a:p>
        <a:p>
          <a:r>
            <a:rPr lang="pt-PT" sz="1100"/>
            <a:t>45% quando remata para o lado esquerdo do guarda-redes. </a:t>
          </a:r>
        </a:p>
      </xdr:txBody>
    </xdr:sp>
    <xdr:clientData/>
  </xdr:twoCellAnchor>
  <xdr:twoCellAnchor>
    <xdr:from>
      <xdr:col>1</xdr:col>
      <xdr:colOff>9525</xdr:colOff>
      <xdr:row>26</xdr:row>
      <xdr:rowOff>19050</xdr:rowOff>
    </xdr:from>
    <xdr:to>
      <xdr:col>19</xdr:col>
      <xdr:colOff>7620</xdr:colOff>
      <xdr:row>43</xdr:row>
      <xdr:rowOff>59634</xdr:rowOff>
    </xdr:to>
    <xdr:sp macro="" textlink="">
      <xdr:nvSpPr>
        <xdr:cNvPr id="256" name="CaixaDeTexto 2">
          <a:extLst>
            <a:ext uri="{FF2B5EF4-FFF2-40B4-BE49-F238E27FC236}">
              <a16:creationId xmlns:a16="http://schemas.microsoft.com/office/drawing/2014/main" id="{B0A0CDE4-9F94-4CCE-8C51-6219CD426DE2}"/>
            </a:ext>
            <a:ext uri="{147F2762-F138-4A5C-976F-8EAC2B608ADB}">
              <a16:predDERef xmlns:a16="http://schemas.microsoft.com/office/drawing/2014/main" pred="{0F23E936-3495-49A2-A7D0-D5DD3C6620E1}"/>
            </a:ext>
          </a:extLst>
        </xdr:cNvPr>
        <xdr:cNvSpPr txBox="1"/>
      </xdr:nvSpPr>
      <xdr:spPr>
        <a:xfrm>
          <a:off x="603885" y="4872990"/>
          <a:ext cx="13279755" cy="3020004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>
              <a:solidFill>
                <a:sysClr val="windowText" lastClr="000000"/>
              </a:solidFill>
            </a:rPr>
            <a:t> </a:t>
          </a:r>
        </a:p>
        <a:p>
          <a:r>
            <a:rPr lang="pt-PT" sz="1100" b="1">
              <a:solidFill>
                <a:sysClr val="windowText" lastClr="000000"/>
              </a:solidFill>
            </a:rPr>
            <a:t>X-"nº de golos marcados"</a:t>
          </a:r>
        </a:p>
        <a:p>
          <a:r>
            <a:rPr lang="pt-PT" sz="1100" b="1">
              <a:solidFill>
                <a:sysClr val="windowText" lastClr="000000"/>
              </a:solidFill>
            </a:rPr>
            <a:t>O ato de rematar é uma prova de Bernoulli, que só pode ter 2 resultados possíveis = (sucesso ou insucesso)marcar ou</a:t>
          </a:r>
          <a:r>
            <a:rPr lang="pt-PT" sz="1100" b="1" baseline="0">
              <a:solidFill>
                <a:sysClr val="windowText" lastClr="000000"/>
              </a:solidFill>
            </a:rPr>
            <a:t> falhar.</a:t>
          </a:r>
          <a:endParaRPr lang="pt-PT" sz="1100" b="1">
            <a:solidFill>
              <a:sysClr val="windowText" lastClr="000000"/>
            </a:solidFill>
          </a:endParaRPr>
        </a:p>
        <a:p>
          <a:endParaRPr lang="pt-PT" sz="1100" b="1">
            <a:solidFill>
              <a:sysClr val="windowText" lastClr="000000"/>
            </a:solidFill>
          </a:endParaRPr>
        </a:p>
        <a:p>
          <a:r>
            <a:rPr lang="pt-PT" sz="1100" b="1">
              <a:solidFill>
                <a:sysClr val="windowText" lastClr="000000"/>
              </a:solidFill>
            </a:rPr>
            <a:t>.Sucesso     -    S   - Caso marque</a:t>
          </a:r>
        </a:p>
        <a:p>
          <a:r>
            <a:rPr lang="pt-PT" sz="1100" b="1">
              <a:solidFill>
                <a:sysClr val="windowText" lastClr="000000"/>
              </a:solidFill>
            </a:rPr>
            <a:t>.Insucesso  -  ~S    -Caso falhe</a:t>
          </a:r>
        </a:p>
        <a:p>
          <a:endParaRPr lang="pt-PT" sz="1100" b="1">
            <a:solidFill>
              <a:sysClr val="windowText" lastClr="000000"/>
            </a:solidFill>
          </a:endParaRPr>
        </a:p>
        <a:p>
          <a:r>
            <a:rPr lang="pt-PT" sz="1100" b="1">
              <a:solidFill>
                <a:sysClr val="windowText" lastClr="000000"/>
              </a:solidFill>
            </a:rPr>
            <a:t>X é uma variável aleatória que conta que conta o nº de sucessos em n tentativas onde:</a:t>
          </a:r>
        </a:p>
        <a:p>
          <a:endParaRPr lang="pt-PT" sz="1100" b="1">
            <a:solidFill>
              <a:sysClr val="windowText" lastClr="000000"/>
            </a:solidFill>
          </a:endParaRPr>
        </a:p>
        <a:p>
          <a:r>
            <a:rPr lang="pt-PT" sz="1100" b="1">
              <a:solidFill>
                <a:sysClr val="windowText" lastClr="000000"/>
              </a:solidFill>
            </a:rPr>
            <a:t>-cada remate é uma prova de Bernoulli;</a:t>
          </a:r>
        </a:p>
        <a:p>
          <a:r>
            <a:rPr lang="pt-PT" sz="1100" b="1">
              <a:solidFill>
                <a:sysClr val="windowText" lastClr="000000"/>
              </a:solidFill>
            </a:rPr>
            <a:t>-os</a:t>
          </a:r>
          <a:r>
            <a:rPr lang="pt-PT" sz="1100" b="1" baseline="0">
              <a:solidFill>
                <a:sysClr val="windowText" lastClr="000000"/>
              </a:solidFill>
            </a:rPr>
            <a:t> remates</a:t>
          </a:r>
          <a:r>
            <a:rPr lang="pt-PT" sz="1100" b="1">
              <a:solidFill>
                <a:sysClr val="windowText" lastClr="000000"/>
              </a:solidFill>
            </a:rPr>
            <a:t> são independentes (os resultados de umas não afetam os resultados de outras);</a:t>
          </a:r>
        </a:p>
        <a:p>
          <a:r>
            <a:rPr lang="pt-PT" sz="1100" b="1">
              <a:solidFill>
                <a:sysClr val="windowText" lastClr="000000"/>
              </a:solidFill>
            </a:rPr>
            <a:t>-a probabilidade de sucesso é igual em todos os</a:t>
          </a:r>
          <a:r>
            <a:rPr lang="pt-PT" sz="1100" b="1" baseline="0">
              <a:solidFill>
                <a:sysClr val="windowText" lastClr="000000"/>
              </a:solidFill>
            </a:rPr>
            <a:t> remates</a:t>
          </a:r>
          <a:endParaRPr lang="pt-PT" sz="1100" b="1">
            <a:solidFill>
              <a:sysClr val="windowText" lastClr="000000"/>
            </a:solidFill>
          </a:endParaRPr>
        </a:p>
        <a:p>
          <a:endParaRPr lang="pt-PT" sz="1100" b="1">
            <a:solidFill>
              <a:sysClr val="windowText" lastClr="000000"/>
            </a:solidFill>
          </a:endParaRPr>
        </a:p>
        <a:p>
          <a:r>
            <a:rPr lang="pt-PT" sz="1100" b="1">
              <a:solidFill>
                <a:sysClr val="windowText" lastClr="000000"/>
              </a:solidFill>
            </a:rPr>
            <a:t>Logo X tem uma distribuição Binomial de parâmetros (n= 10 , p=0.55)</a:t>
          </a:r>
        </a:p>
        <a:p>
          <a:endParaRPr lang="pt-PT" sz="1100" b="1">
            <a:solidFill>
              <a:sysClr val="windowText" lastClr="000000"/>
            </a:solidFill>
          </a:endParaRPr>
        </a:p>
        <a:p>
          <a:r>
            <a:rPr lang="pt-PT" sz="1100" b="1">
              <a:solidFill>
                <a:sysClr val="windowText" lastClr="000000"/>
              </a:solidFill>
            </a:rPr>
            <a:t>X~Bi(10 ,</a:t>
          </a:r>
          <a:r>
            <a:rPr lang="pt-PT" sz="1100" b="1" baseline="0">
              <a:solidFill>
                <a:sysClr val="windowText" lastClr="000000"/>
              </a:solidFill>
            </a:rPr>
            <a:t> 0.55</a:t>
          </a:r>
          <a:r>
            <a:rPr lang="pt-PT" sz="1100" b="1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A89" workbookViewId="0">
      <selection activeCell="J105" sqref="J105"/>
    </sheetView>
  </sheetViews>
  <sheetFormatPr defaultColWidth="9.08984375" defaultRowHeight="14"/>
  <cols>
    <col min="1" max="1" width="8.6328125" style="2" customWidth="1"/>
    <col min="2" max="2" width="10.453125" style="2" customWidth="1"/>
    <col min="3" max="3" width="18.90625" style="2" customWidth="1"/>
    <col min="4" max="5" width="9.36328125" style="2" bestFit="1" customWidth="1"/>
    <col min="6" max="6" width="15" style="2" bestFit="1" customWidth="1"/>
    <col min="7" max="8" width="9.36328125" style="2" bestFit="1" customWidth="1"/>
    <col min="9" max="10" width="15" style="2" bestFit="1" customWidth="1"/>
    <col min="11" max="16384" width="9.08984375" style="2"/>
  </cols>
  <sheetData>
    <row r="1" spans="3:13" ht="15" customHeight="1" thickBot="1"/>
    <row r="2" spans="3:13" ht="15.75" customHeight="1">
      <c r="C2" s="79" t="s">
        <v>0</v>
      </c>
      <c r="D2" s="11">
        <v>1</v>
      </c>
      <c r="E2" s="11">
        <v>1</v>
      </c>
      <c r="F2" s="11">
        <v>9</v>
      </c>
      <c r="G2" s="11">
        <v>0</v>
      </c>
      <c r="H2" s="11">
        <v>4</v>
      </c>
      <c r="I2" s="11">
        <v>0</v>
      </c>
      <c r="J2" s="11">
        <v>2</v>
      </c>
      <c r="K2" s="82" t="s">
        <v>1</v>
      </c>
      <c r="L2" s="83"/>
      <c r="M2" s="84"/>
    </row>
    <row r="3" spans="3:13" ht="15.75" customHeight="1">
      <c r="C3" s="80"/>
      <c r="D3" s="12">
        <v>1</v>
      </c>
      <c r="E3" s="12">
        <v>1</v>
      </c>
      <c r="F3" s="12">
        <v>9</v>
      </c>
      <c r="G3" s="12">
        <v>1</v>
      </c>
      <c r="H3" s="12">
        <v>0</v>
      </c>
      <c r="I3" s="12">
        <v>4</v>
      </c>
      <c r="J3" s="12">
        <v>5</v>
      </c>
      <c r="K3" s="85" t="s">
        <v>2</v>
      </c>
      <c r="L3" s="86"/>
      <c r="M3" s="87"/>
    </row>
    <row r="4" spans="3:13" ht="15.75" customHeight="1">
      <c r="C4" s="80"/>
      <c r="D4" s="12">
        <v>1</v>
      </c>
      <c r="E4" s="12">
        <v>1</v>
      </c>
      <c r="F4" s="12">
        <v>9</v>
      </c>
      <c r="G4" s="12">
        <v>1</v>
      </c>
      <c r="H4" s="12">
        <v>0</v>
      </c>
      <c r="I4" s="12">
        <v>9</v>
      </c>
      <c r="J4" s="12">
        <v>1</v>
      </c>
      <c r="K4" s="85" t="s">
        <v>3</v>
      </c>
      <c r="L4" s="86"/>
      <c r="M4" s="87"/>
    </row>
    <row r="5" spans="3:13" ht="15.75" customHeight="1">
      <c r="C5" s="80"/>
      <c r="D5" s="12">
        <v>1</v>
      </c>
      <c r="E5" s="12">
        <v>1</v>
      </c>
      <c r="F5" s="12">
        <v>9</v>
      </c>
      <c r="G5" s="12">
        <v>1</v>
      </c>
      <c r="H5" s="12">
        <v>6</v>
      </c>
      <c r="I5" s="12">
        <v>0</v>
      </c>
      <c r="J5" s="12">
        <v>4</v>
      </c>
      <c r="K5" s="85" t="s">
        <v>4</v>
      </c>
      <c r="L5" s="86"/>
      <c r="M5" s="87"/>
    </row>
    <row r="6" spans="3:13" ht="15.75" customHeight="1" thickBot="1">
      <c r="C6" s="81"/>
      <c r="D6" s="13">
        <v>1</v>
      </c>
      <c r="E6" s="13">
        <v>1</v>
      </c>
      <c r="F6" s="13">
        <v>9</v>
      </c>
      <c r="G6" s="13">
        <v>1</v>
      </c>
      <c r="H6" s="13">
        <v>8</v>
      </c>
      <c r="I6" s="13">
        <v>7</v>
      </c>
      <c r="J6" s="13">
        <v>9</v>
      </c>
      <c r="K6" s="88" t="s">
        <v>5</v>
      </c>
      <c r="L6" s="89"/>
      <c r="M6" s="90"/>
    </row>
    <row r="17" spans="1:19" ht="14.5" thickBot="1"/>
    <row r="18" spans="1:19" ht="15.5" thickTop="1" thickBot="1">
      <c r="B18" s="36" t="s">
        <v>41</v>
      </c>
      <c r="C18"/>
      <c r="D18"/>
      <c r="E18"/>
      <c r="F18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9" ht="14.25" customHeight="1" thickTop="1">
      <c r="B19"/>
      <c r="C19"/>
      <c r="D19"/>
      <c r="E19"/>
      <c r="F1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9" ht="17.5" thickBot="1">
      <c r="B20" s="75" t="s">
        <v>9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18"/>
      <c r="R20" s="18"/>
      <c r="S20" s="18"/>
    </row>
    <row r="21" spans="1:19" ht="15" thickTop="1" thickBot="1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6"/>
    </row>
    <row r="22" spans="1:19" ht="15" thickBot="1">
      <c r="B22" s="77" t="s">
        <v>20</v>
      </c>
      <c r="C22" s="78"/>
      <c r="D22" s="15"/>
      <c r="E22" s="16"/>
      <c r="F22" s="16"/>
      <c r="G22" s="17"/>
      <c r="J22" s="6"/>
      <c r="K22" s="6"/>
      <c r="L22" s="6"/>
      <c r="M22" s="6"/>
      <c r="N22" s="6"/>
      <c r="O22" s="6"/>
      <c r="P22" s="6"/>
      <c r="Q22" s="6"/>
    </row>
    <row r="23" spans="1:19" ht="14.25" customHeight="1" thickBot="1">
      <c r="B23" s="16"/>
      <c r="C23" s="16"/>
      <c r="D23" s="16"/>
      <c r="E23" s="16"/>
      <c r="F23" s="16"/>
      <c r="G23" s="1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9" ht="15" thickBot="1">
      <c r="B24" s="71" t="s">
        <v>24</v>
      </c>
      <c r="C24" s="72"/>
      <c r="D24" s="72"/>
      <c r="E24" s="72"/>
      <c r="F24" s="73"/>
      <c r="G24" s="44">
        <f>1-_xlfn.BINOM.DIST(4,10,0.55,TRUE)</f>
        <v>0.73843729924550794</v>
      </c>
      <c r="H24" s="14"/>
      <c r="J24" s="6"/>
      <c r="K24" s="6"/>
      <c r="L24" s="6"/>
      <c r="M24" s="6"/>
      <c r="N24" s="6"/>
      <c r="O24" s="6"/>
      <c r="P24" s="6"/>
      <c r="Q24" s="6"/>
    </row>
    <row r="25" spans="1:19">
      <c r="B25" s="6"/>
      <c r="C25" s="6"/>
      <c r="D25" s="6"/>
      <c r="E25" s="6"/>
      <c r="F25" s="6"/>
      <c r="G25" s="9"/>
      <c r="H25" s="9"/>
      <c r="I25" s="9"/>
      <c r="J25" s="9"/>
      <c r="K25" s="9"/>
      <c r="L25" s="9"/>
      <c r="M25" s="6"/>
      <c r="N25" s="6"/>
      <c r="O25" s="6"/>
      <c r="P25" s="6"/>
      <c r="Q25" s="6"/>
    </row>
    <row r="26" spans="1:19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9" spans="1:19">
      <c r="P29" s="4"/>
    </row>
    <row r="46" spans="2:19">
      <c r="B46" s="27" t="s">
        <v>34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9"/>
      <c r="R46" s="29"/>
      <c r="S46" s="29"/>
    </row>
    <row r="49" spans="2:19" ht="17.5" thickBot="1">
      <c r="B49" s="75" t="s">
        <v>6</v>
      </c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</row>
    <row r="50" spans="2:19" ht="15" thickTop="1" thickBot="1"/>
    <row r="51" spans="2:19" ht="15" thickBot="1">
      <c r="B51" s="59" t="s">
        <v>28</v>
      </c>
      <c r="C51" s="60"/>
      <c r="D51" s="3"/>
      <c r="E51" s="3"/>
      <c r="F51" s="3"/>
      <c r="G51" s="3"/>
    </row>
    <row r="52" spans="2:19" ht="14.5" thickBot="1">
      <c r="B52" s="3"/>
      <c r="C52" s="3"/>
      <c r="D52" s="3"/>
      <c r="E52" s="3"/>
      <c r="F52" s="3"/>
      <c r="G52" s="3"/>
    </row>
    <row r="53" spans="2:19" ht="15" thickBot="1">
      <c r="B53" s="93" t="s">
        <v>35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5"/>
      <c r="R53" s="46">
        <f>(1-(_xlfn.BINOM.DIST(4,12,0.15,TRUE)+(1-_xlfn.BINOM.DIST(8,12,0.15,TRUE)))/_xlfn.BINOM.DIST(8,12,0.15,TRUE))</f>
        <v>2.3911083806308131E-2</v>
      </c>
    </row>
    <row r="54" spans="2:19" ht="14.25" customHeight="1">
      <c r="Q54" s="3"/>
    </row>
    <row r="56" spans="2:19">
      <c r="B56" s="92" t="s">
        <v>39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2:19">
      <c r="J57" s="4"/>
      <c r="K57" s="4"/>
      <c r="L57" s="4"/>
    </row>
    <row r="59" spans="2:19" ht="17.5" thickBot="1">
      <c r="B59" s="75" t="s">
        <v>7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</row>
    <row r="60" spans="2:19" ht="15" thickTop="1" thickBot="1"/>
    <row r="61" spans="2:19" ht="15" thickBot="1">
      <c r="B61" s="77" t="s">
        <v>14</v>
      </c>
      <c r="C61" s="78"/>
      <c r="D61" s="1"/>
      <c r="E61" s="77" t="s">
        <v>15</v>
      </c>
      <c r="F61" s="78"/>
    </row>
    <row r="62" spans="2:19" ht="14.5" thickBot="1">
      <c r="D62" s="9"/>
      <c r="G62" s="6"/>
      <c r="H62" s="6"/>
    </row>
    <row r="63" spans="2:19" ht="14.5" thickBot="1">
      <c r="B63" s="19" t="s">
        <v>16</v>
      </c>
      <c r="C63" s="20" t="s">
        <v>17</v>
      </c>
      <c r="D63" s="21" t="s">
        <v>18</v>
      </c>
      <c r="E63" s="6"/>
      <c r="F63" s="6"/>
      <c r="G63" s="6"/>
      <c r="H63" s="6"/>
    </row>
    <row r="64" spans="2:19" ht="14.25" customHeight="1">
      <c r="B64" s="53">
        <v>1</v>
      </c>
      <c r="C64" s="47">
        <v>1</v>
      </c>
      <c r="D64" s="39">
        <v>2</v>
      </c>
      <c r="E64" s="6"/>
      <c r="F64" s="96" t="s">
        <v>19</v>
      </c>
      <c r="G64" s="97"/>
      <c r="H64" s="50">
        <f>_xlfn.BINOM.DIST(1,2,0.55,FALSE)*_xlfn.BINOM.DIST(1,3,0.6,FALSE)</f>
        <v>0.14256000000000002</v>
      </c>
    </row>
    <row r="65" spans="1:21" ht="14.5">
      <c r="B65" s="53">
        <v>2</v>
      </c>
      <c r="C65" s="47">
        <v>0</v>
      </c>
      <c r="D65" s="39">
        <v>2</v>
      </c>
      <c r="E65" s="6"/>
      <c r="F65" s="98" t="s">
        <v>21</v>
      </c>
      <c r="G65" s="99"/>
      <c r="H65" s="52">
        <f>_xlfn.BINOM.DIST(2,2,0.55,FALSE)*_xlfn.BINOM.DIST(0,3,0.6,FALSE)</f>
        <v>1.9360000000000009E-2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21" ht="15" thickBot="1">
      <c r="B66" s="54">
        <v>0</v>
      </c>
      <c r="C66" s="48">
        <v>2</v>
      </c>
      <c r="D66" s="41">
        <v>2</v>
      </c>
      <c r="E66" s="6"/>
      <c r="F66" s="98" t="s">
        <v>22</v>
      </c>
      <c r="G66" s="99"/>
      <c r="H66" s="52">
        <f>_xlfn.BINOM.DIST(0,2,0.55,FALSE)*_xlfn.BINOM.DIST(2,3,0.6,FALSE)</f>
        <v>8.7479999999999974E-2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21" ht="15" thickBot="1">
      <c r="E67" s="6"/>
      <c r="F67" s="100" t="s">
        <v>23</v>
      </c>
      <c r="G67" s="101"/>
      <c r="H67" s="51">
        <f>SUM(H64:H66)</f>
        <v>0.24940000000000001</v>
      </c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>
      <c r="B68" s="6"/>
      <c r="C68" s="6"/>
      <c r="D68" s="6"/>
      <c r="E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>
      <c r="B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>
      <c r="B70" s="76" t="s">
        <v>42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</row>
    <row r="71" spans="1:2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ht="16.5" customHeight="1" thickBot="1">
      <c r="B73" s="91" t="s">
        <v>8</v>
      </c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22"/>
      <c r="U73" s="22"/>
    </row>
    <row r="74" spans="1:21" ht="15" thickTop="1" thickBo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21" ht="15" thickBot="1">
      <c r="B75" s="77" t="s">
        <v>25</v>
      </c>
      <c r="C75" s="78"/>
    </row>
    <row r="76" spans="1:21" ht="14.5" thickBot="1"/>
    <row r="77" spans="1:21" ht="14.5">
      <c r="B77" s="102" t="s">
        <v>26</v>
      </c>
      <c r="C77" s="103"/>
      <c r="D77" s="50">
        <f>20*0.45*0.55</f>
        <v>4.95</v>
      </c>
    </row>
    <row r="78" spans="1:21" ht="15" thickBot="1">
      <c r="B78" s="104" t="s">
        <v>27</v>
      </c>
      <c r="C78" s="105"/>
      <c r="D78" s="51">
        <f>1-_xlfn.BINOM.DIST(4,20,0.45,TRUE)</f>
        <v>0.98113672826885234</v>
      </c>
    </row>
    <row r="79" spans="1:21" ht="14.25" customHeight="1"/>
    <row r="80" spans="1:21">
      <c r="A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6"/>
    </row>
    <row r="81" spans="1:20">
      <c r="A81" s="6"/>
      <c r="B81" s="106" t="s">
        <v>44</v>
      </c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6"/>
    </row>
    <row r="82" spans="1:20">
      <c r="A82" s="6"/>
      <c r="B82" s="10"/>
      <c r="C82" s="9"/>
      <c r="D82" s="9"/>
      <c r="E82" s="9"/>
      <c r="F82" s="8"/>
      <c r="G82" s="9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6"/>
    </row>
    <row r="83" spans="1:20" ht="14.5" thickBot="1"/>
    <row r="84" spans="1:20" ht="15.5" thickTop="1" thickBot="1">
      <c r="B84" s="37" t="s">
        <v>10</v>
      </c>
      <c r="C84" s="6"/>
      <c r="D84" s="6"/>
      <c r="E84" s="6"/>
      <c r="F84" s="6"/>
      <c r="G84" s="6"/>
      <c r="H84" s="6"/>
    </row>
    <row r="85" spans="1:20" ht="15" thickTop="1">
      <c r="B85"/>
      <c r="C85" s="6"/>
      <c r="D85" s="6"/>
      <c r="E85" s="6"/>
      <c r="F85" s="6"/>
      <c r="G85" s="6"/>
      <c r="H85" s="6"/>
    </row>
    <row r="86" spans="1:20" ht="17.5" thickBot="1">
      <c r="B86" s="18" t="s">
        <v>11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20" ht="14.5" thickTop="1">
      <c r="A87" s="6"/>
      <c r="B87" s="6"/>
      <c r="C87" s="6"/>
      <c r="D87" s="6"/>
      <c r="E87" s="6"/>
      <c r="F87" s="6"/>
      <c r="G87" s="6"/>
      <c r="H87" s="108"/>
      <c r="I87" s="6"/>
    </row>
    <row r="88" spans="1:20" ht="14.5" thickBot="1">
      <c r="A88" s="6"/>
      <c r="B88" s="6"/>
      <c r="C88" s="6"/>
      <c r="D88" s="6"/>
      <c r="E88" s="6"/>
      <c r="F88" s="6"/>
      <c r="G88" s="6"/>
      <c r="H88" s="6"/>
      <c r="I88" s="6"/>
    </row>
    <row r="89" spans="1:20" ht="14.5" thickBot="1">
      <c r="A89" s="6"/>
      <c r="B89" s="24" t="s">
        <v>29</v>
      </c>
      <c r="C89" s="25" t="s">
        <v>30</v>
      </c>
      <c r="E89" s="6"/>
      <c r="F89" s="9"/>
      <c r="G89" s="9"/>
      <c r="H89" s="9"/>
      <c r="I89" s="6"/>
    </row>
    <row r="90" spans="1:20" ht="15" thickBot="1">
      <c r="A90" s="6"/>
      <c r="B90" s="38">
        <v>5</v>
      </c>
      <c r="C90" s="39">
        <v>4</v>
      </c>
      <c r="E90" s="23" t="s">
        <v>47</v>
      </c>
      <c r="F90" s="42">
        <f>(B90*C91)/C90</f>
        <v>2.5</v>
      </c>
      <c r="H90" s="9"/>
      <c r="I90" s="6"/>
    </row>
    <row r="91" spans="1:20" ht="15" thickBot="1">
      <c r="A91" s="6"/>
      <c r="B91" s="40" t="s">
        <v>31</v>
      </c>
      <c r="C91" s="41">
        <v>2</v>
      </c>
      <c r="E91" s="6"/>
      <c r="F91" s="6"/>
      <c r="G91" s="6"/>
      <c r="H91" s="6"/>
      <c r="I91" s="6"/>
    </row>
    <row r="92" spans="1:20" ht="14.5" thickBot="1">
      <c r="A92" s="6"/>
      <c r="B92" s="6"/>
      <c r="C92" s="6"/>
      <c r="D92" s="6"/>
      <c r="E92" s="6"/>
      <c r="F92" s="6"/>
      <c r="G92" s="6"/>
      <c r="H92" s="6"/>
      <c r="I92" s="6"/>
    </row>
    <row r="93" spans="1:20" ht="13.75" customHeight="1" thickBot="1">
      <c r="A93" s="6"/>
      <c r="B93" s="59" t="s">
        <v>33</v>
      </c>
      <c r="C93" s="60"/>
      <c r="D93" s="9"/>
      <c r="E93" s="9"/>
      <c r="F93" s="9"/>
      <c r="G93" s="6"/>
      <c r="H93" s="6"/>
      <c r="I93" s="6"/>
      <c r="K93" s="22"/>
      <c r="L93" s="26"/>
      <c r="M93" s="26"/>
      <c r="N93" s="26"/>
    </row>
    <row r="94" spans="1:20" ht="14.5" thickBot="1">
      <c r="A94" s="6"/>
      <c r="B94" s="6"/>
      <c r="D94" s="9"/>
      <c r="E94" s="9"/>
      <c r="F94" s="9"/>
      <c r="G94" s="6"/>
      <c r="H94" s="6"/>
      <c r="I94" s="6"/>
      <c r="K94" s="26"/>
      <c r="L94" s="26"/>
      <c r="M94" s="26"/>
      <c r="N94" s="26"/>
    </row>
    <row r="95" spans="1:20" ht="13.75" customHeight="1" thickBot="1">
      <c r="A95" s="6"/>
      <c r="B95" s="71" t="s">
        <v>50</v>
      </c>
      <c r="C95" s="72"/>
      <c r="D95" s="72"/>
      <c r="E95" s="73"/>
      <c r="F95" s="44">
        <f>_xlfn.POISSON.DIST(0,F90,FALSE)</f>
        <v>8.20849986238988E-2</v>
      </c>
      <c r="G95" s="6"/>
      <c r="H95" s="6"/>
      <c r="I95" s="6"/>
      <c r="K95" s="26"/>
      <c r="L95" s="26"/>
      <c r="M95" s="26"/>
      <c r="N95" s="26"/>
    </row>
    <row r="96" spans="1:20">
      <c r="A96" s="6"/>
      <c r="B96" s="6"/>
      <c r="C96" s="9"/>
      <c r="D96" s="9"/>
      <c r="E96" s="9"/>
      <c r="F96" s="9"/>
      <c r="G96" s="6"/>
      <c r="H96" s="6"/>
      <c r="I96" s="6"/>
      <c r="K96" s="26"/>
      <c r="L96" s="26"/>
      <c r="M96" s="26"/>
      <c r="N96" s="26"/>
    </row>
    <row r="97" spans="1:19">
      <c r="A97" s="6"/>
      <c r="B97" s="6"/>
      <c r="C97" s="6"/>
      <c r="D97" s="6"/>
      <c r="E97" s="6"/>
      <c r="F97" s="6"/>
      <c r="G97" s="6"/>
      <c r="H97" s="6"/>
      <c r="I97" s="6"/>
      <c r="K97" s="26"/>
      <c r="L97" s="26"/>
      <c r="M97" s="26"/>
      <c r="N97" s="26"/>
    </row>
    <row r="98" spans="1:19" ht="14.25" customHeight="1">
      <c r="A98" s="6"/>
      <c r="B98" s="107" t="s">
        <v>40</v>
      </c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</row>
    <row r="99" spans="1:19">
      <c r="A99" s="6"/>
      <c r="B99" s="6"/>
      <c r="C99" s="6"/>
      <c r="D99" s="6"/>
      <c r="E99" s="6"/>
      <c r="F99" s="6"/>
      <c r="G99" s="6"/>
      <c r="H99" s="6"/>
      <c r="I99" s="109"/>
    </row>
    <row r="100" spans="1:19">
      <c r="B100" s="6"/>
      <c r="C100" s="6"/>
      <c r="D100" s="6"/>
      <c r="E100" s="6"/>
      <c r="F100" s="6"/>
      <c r="G100" s="6"/>
      <c r="H100" s="6"/>
    </row>
    <row r="101" spans="1:19" ht="17.5" thickBot="1">
      <c r="A101" s="4"/>
      <c r="B101" s="75" t="s">
        <v>12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18"/>
      <c r="O101" s="18"/>
      <c r="P101" s="18"/>
      <c r="Q101" s="18"/>
      <c r="R101" s="18"/>
      <c r="S101" s="18"/>
    </row>
    <row r="102" spans="1:19" ht="14.5" thickTop="1"/>
    <row r="103" spans="1:19" ht="14.5" thickBot="1"/>
    <row r="104" spans="1:19" ht="14.5" thickBot="1">
      <c r="B104" s="30" t="s">
        <v>29</v>
      </c>
      <c r="C104" s="31" t="s">
        <v>30</v>
      </c>
    </row>
    <row r="105" spans="1:19" ht="15" thickBot="1">
      <c r="B105" s="38">
        <v>5</v>
      </c>
      <c r="C105" s="39">
        <v>4</v>
      </c>
      <c r="E105" s="23" t="s">
        <v>47</v>
      </c>
      <c r="F105" s="45">
        <f>B105*C106/C105</f>
        <v>25</v>
      </c>
    </row>
    <row r="106" spans="1:19" ht="15" thickBot="1">
      <c r="B106" s="40" t="s">
        <v>31</v>
      </c>
      <c r="C106" s="41">
        <v>20</v>
      </c>
    </row>
    <row r="107" spans="1:19" ht="14.5" thickBot="1"/>
    <row r="108" spans="1:19" ht="13.75" customHeight="1" thickBot="1">
      <c r="B108" s="59" t="s">
        <v>36</v>
      </c>
      <c r="C108" s="60"/>
      <c r="D108" s="3"/>
    </row>
    <row r="109" spans="1:19" ht="14.5" thickBot="1"/>
    <row r="110" spans="1:19" s="28" customFormat="1" ht="13.75" customHeight="1" thickBot="1">
      <c r="B110" s="71" t="s">
        <v>43</v>
      </c>
      <c r="C110" s="72"/>
      <c r="D110" s="72"/>
      <c r="E110" s="72"/>
      <c r="F110" s="73"/>
      <c r="G110" s="46">
        <f>(1-(_xlfn.POISSON.DIST(4,25,TRUE)+(1-_xlfn.POISSON.DIST(12,25,TRUE))))/_xlfn.POISSON.DIST(12,25,TRUE)</f>
        <v>0.99991510877257062</v>
      </c>
    </row>
    <row r="113" spans="2:19" ht="13.75" customHeight="1">
      <c r="B113" s="74" t="s">
        <v>45</v>
      </c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</row>
    <row r="116" spans="2:19" ht="17.5" thickBot="1">
      <c r="B116" s="18" t="s">
        <v>13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2:19" ht="14.5" thickTop="1"/>
    <row r="118" spans="2:19" ht="14.5" thickBot="1"/>
    <row r="119" spans="2:19" ht="14.5" thickBot="1">
      <c r="B119" s="30" t="s">
        <v>29</v>
      </c>
      <c r="C119" s="31" t="s">
        <v>30</v>
      </c>
    </row>
    <row r="120" spans="2:19" ht="15" thickBot="1">
      <c r="B120" s="38">
        <v>5</v>
      </c>
      <c r="C120" s="39">
        <v>4</v>
      </c>
      <c r="E120" s="23" t="s">
        <v>32</v>
      </c>
      <c r="F120" s="42">
        <f>B120*C121/C120</f>
        <v>2.5</v>
      </c>
      <c r="H120" s="3"/>
    </row>
    <row r="121" spans="2:19" ht="15" thickBot="1">
      <c r="B121" s="40" t="s">
        <v>31</v>
      </c>
      <c r="C121" s="41">
        <v>2</v>
      </c>
    </row>
    <row r="122" spans="2:19" ht="14.5" thickBot="1"/>
    <row r="123" spans="2:19" ht="13.75" customHeight="1" thickBot="1">
      <c r="B123" s="59" t="s">
        <v>33</v>
      </c>
      <c r="C123" s="60"/>
      <c r="D123" s="3"/>
      <c r="E123" s="3"/>
    </row>
    <row r="124" spans="2:19" ht="13.75" customHeight="1">
      <c r="G124" s="58"/>
      <c r="H124" s="58"/>
      <c r="I124" s="58"/>
      <c r="J124" s="58"/>
      <c r="K124" s="58"/>
      <c r="L124" s="58"/>
    </row>
    <row r="125" spans="2:19" ht="14.5" thickBot="1"/>
    <row r="126" spans="2:19" ht="14.5" thickBot="1">
      <c r="B126" s="33" t="s">
        <v>37</v>
      </c>
      <c r="C126" s="34" t="s">
        <v>38</v>
      </c>
      <c r="D126" s="35" t="s">
        <v>18</v>
      </c>
      <c r="H126" s="43"/>
      <c r="I126" s="49"/>
      <c r="J126" s="43"/>
      <c r="K126" s="43"/>
      <c r="L126" s="43"/>
      <c r="M126" s="43"/>
      <c r="N126" s="49"/>
      <c r="R126" s="32"/>
    </row>
    <row r="127" spans="2:19" ht="14.5">
      <c r="B127" s="38">
        <v>0</v>
      </c>
      <c r="C127" s="47">
        <v>2</v>
      </c>
      <c r="D127" s="39">
        <v>2</v>
      </c>
      <c r="F127" s="62" t="s">
        <v>22</v>
      </c>
      <c r="G127" s="63"/>
      <c r="H127" s="63" t="s">
        <v>48</v>
      </c>
      <c r="I127" s="63"/>
      <c r="J127" s="63"/>
      <c r="K127" s="63"/>
      <c r="L127" s="63"/>
      <c r="M127" s="66"/>
      <c r="N127" s="55">
        <f>_xlfn.POISSON.DIST(0,F120,FALSE)*_xlfn.POISSON.DIST(2,F120,FALSE)</f>
        <v>2.1056084372142087E-2</v>
      </c>
    </row>
    <row r="128" spans="2:19" ht="14.5">
      <c r="B128" s="38">
        <v>1</v>
      </c>
      <c r="C128" s="47">
        <v>1</v>
      </c>
      <c r="D128" s="39">
        <v>2</v>
      </c>
      <c r="F128" s="64" t="s">
        <v>19</v>
      </c>
      <c r="G128" s="65"/>
      <c r="H128" s="65" t="s">
        <v>49</v>
      </c>
      <c r="I128" s="65"/>
      <c r="J128" s="65"/>
      <c r="K128" s="65"/>
      <c r="L128" s="65"/>
      <c r="M128" s="67"/>
      <c r="N128" s="56">
        <f>_xlfn.POISSON.DIST(1,F120,FALSE)*_xlfn.POISSON.DIST(1,F120,FALSE)</f>
        <v>4.2112168744284174E-2</v>
      </c>
    </row>
    <row r="129" spans="1:19" ht="15" thickBot="1">
      <c r="B129" s="40">
        <v>2</v>
      </c>
      <c r="C129" s="48">
        <v>0</v>
      </c>
      <c r="D129" s="41">
        <v>2</v>
      </c>
      <c r="F129" s="64" t="s">
        <v>21</v>
      </c>
      <c r="G129" s="65"/>
      <c r="H129" s="65" t="s">
        <v>51</v>
      </c>
      <c r="I129" s="65"/>
      <c r="J129" s="65"/>
      <c r="K129" s="65"/>
      <c r="L129" s="65"/>
      <c r="M129" s="67"/>
      <c r="N129" s="56">
        <f>_xlfn.POISSON.DIST(2,F120,FALSE)*_xlfn.POISSON.DIST(0,F120,FALSE)</f>
        <v>2.1056084372142087E-2</v>
      </c>
    </row>
    <row r="130" spans="1:19" ht="13.75" customHeight="1" thickBot="1">
      <c r="F130" s="68" t="s">
        <v>23</v>
      </c>
      <c r="G130" s="69"/>
      <c r="H130" s="69"/>
      <c r="I130" s="69"/>
      <c r="J130" s="69"/>
      <c r="K130" s="69"/>
      <c r="L130" s="69"/>
      <c r="M130" s="70"/>
      <c r="N130" s="57">
        <f>SUM(N127:N129)</f>
        <v>8.4224337488568349E-2</v>
      </c>
    </row>
    <row r="131" spans="1:19">
      <c r="G131" s="3"/>
      <c r="H131" s="3"/>
      <c r="I131" s="3"/>
    </row>
    <row r="132" spans="1:19">
      <c r="G132" s="3"/>
      <c r="H132" s="3"/>
      <c r="I132" s="3"/>
    </row>
    <row r="133" spans="1:19">
      <c r="A133" s="3"/>
      <c r="B133" s="61" t="s">
        <v>46</v>
      </c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</row>
  </sheetData>
  <mergeCells count="42">
    <mergeCell ref="B78:C78"/>
    <mergeCell ref="B101:M101"/>
    <mergeCell ref="B81:S81"/>
    <mergeCell ref="B93:C93"/>
    <mergeCell ref="B95:E95"/>
    <mergeCell ref="B98:S98"/>
    <mergeCell ref="F65:G65"/>
    <mergeCell ref="F66:G66"/>
    <mergeCell ref="F67:G67"/>
    <mergeCell ref="B75:C75"/>
    <mergeCell ref="B77:C77"/>
    <mergeCell ref="C2:C6"/>
    <mergeCell ref="K2:M2"/>
    <mergeCell ref="K3:M3"/>
    <mergeCell ref="K4:M4"/>
    <mergeCell ref="K5:M5"/>
    <mergeCell ref="K6:M6"/>
    <mergeCell ref="B108:C108"/>
    <mergeCell ref="B110:F110"/>
    <mergeCell ref="B113:S113"/>
    <mergeCell ref="B20:P20"/>
    <mergeCell ref="B49:S49"/>
    <mergeCell ref="B59:S59"/>
    <mergeCell ref="B70:S70"/>
    <mergeCell ref="B61:C61"/>
    <mergeCell ref="B73:S73"/>
    <mergeCell ref="B22:C22"/>
    <mergeCell ref="B24:F24"/>
    <mergeCell ref="B56:S56"/>
    <mergeCell ref="B51:C51"/>
    <mergeCell ref="B53:Q53"/>
    <mergeCell ref="E61:F61"/>
    <mergeCell ref="F64:G64"/>
    <mergeCell ref="B123:C123"/>
    <mergeCell ref="B133:S133"/>
    <mergeCell ref="F127:G127"/>
    <mergeCell ref="F128:G128"/>
    <mergeCell ref="F129:G129"/>
    <mergeCell ref="H127:M127"/>
    <mergeCell ref="H128:M128"/>
    <mergeCell ref="H129:M129"/>
    <mergeCell ref="F130:M1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>Rui Soares</cp:lastModifiedBy>
  <cp:revision/>
  <dcterms:created xsi:type="dcterms:W3CDTF">2015-06-05T18:19:34Z</dcterms:created>
  <dcterms:modified xsi:type="dcterms:W3CDTF">2020-03-20T13:09:56Z</dcterms:modified>
  <cp:category/>
  <cp:contentStatus/>
</cp:coreProperties>
</file>