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Telegram Desktop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9" i="2" l="1"/>
  <c r="G58" i="2"/>
  <c r="G8" i="2"/>
  <c r="F59" i="2"/>
  <c r="F58" i="2"/>
  <c r="F60" i="2" s="1"/>
  <c r="G54" i="2"/>
  <c r="G50" i="2"/>
  <c r="G46" i="2"/>
  <c r="G42" i="2"/>
  <c r="G38" i="2"/>
  <c r="G34" i="2"/>
  <c r="F30" i="2"/>
  <c r="G29" i="2"/>
  <c r="G30" i="2" s="1"/>
  <c r="E30" i="2"/>
  <c r="G25" i="2"/>
  <c r="G21" i="2"/>
  <c r="G17" i="2"/>
  <c r="E12" i="2"/>
  <c r="E13" i="2" s="1"/>
  <c r="E60" i="2"/>
  <c r="E54" i="2"/>
  <c r="E50" i="2"/>
  <c r="E46" i="2"/>
  <c r="E42" i="2"/>
  <c r="E38" i="2"/>
  <c r="E34" i="2"/>
  <c r="E25" i="2"/>
  <c r="E21" i="2"/>
  <c r="E17" i="2"/>
  <c r="F8" i="2"/>
  <c r="E8" i="2"/>
  <c r="G7" i="2"/>
  <c r="G60" i="2" l="1"/>
  <c r="G12" i="2"/>
  <c r="G13" i="2" s="1"/>
  <c r="E151" i="1" l="1"/>
  <c r="G151" i="1" s="1"/>
  <c r="G150" i="1"/>
  <c r="G135" i="1"/>
  <c r="G136" i="1" s="1"/>
  <c r="E128" i="1"/>
  <c r="G128" i="1" s="1"/>
  <c r="G126" i="1"/>
  <c r="G127" i="1" s="1"/>
  <c r="E96" i="1"/>
  <c r="E80" i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00" i="1" l="1"/>
  <c r="G101" i="1" s="1"/>
  <c r="G102" i="1" s="1"/>
  <c r="G83" i="1" l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58" i="1" l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F80" i="1" s="1"/>
  <c r="F45" i="1" l="1"/>
  <c r="E8" i="1"/>
  <c r="G8" i="1" s="1"/>
  <c r="E11" i="1" s="1"/>
  <c r="E45" i="1" s="1"/>
  <c r="G6" i="1"/>
  <c r="G7" i="1" s="1"/>
  <c r="F52" i="1"/>
  <c r="G45" i="1" l="1"/>
  <c r="E48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8" i="1" l="1"/>
  <c r="G49" i="1" s="1"/>
  <c r="G50" i="1" s="1"/>
  <c r="G51" i="1" s="1"/>
  <c r="E52" i="1"/>
  <c r="G52" i="1" s="1"/>
</calcChain>
</file>

<file path=xl/sharedStrings.xml><?xml version="1.0" encoding="utf-8"?>
<sst xmlns="http://schemas.openxmlformats.org/spreadsheetml/2006/main" count="207" uniqueCount="130">
  <si>
    <t>NO</t>
  </si>
  <si>
    <t>TANGGAL</t>
  </si>
  <si>
    <t>KETERANGAN</t>
  </si>
  <si>
    <t>DEBIT</t>
  </si>
  <si>
    <t>KREDIT</t>
  </si>
  <si>
    <t>SALDO</t>
  </si>
  <si>
    <t>@</t>
  </si>
  <si>
    <t>MARET</t>
  </si>
  <si>
    <t>LAPORAN KEUANGAN KAS PA</t>
  </si>
  <si>
    <t>24 maret 2019</t>
  </si>
  <si>
    <t>JUMLAH</t>
  </si>
  <si>
    <t>APRIL</t>
  </si>
  <si>
    <t>Membeli Buku absen</t>
  </si>
  <si>
    <t>Membeli Pulpen standart merah</t>
  </si>
  <si>
    <t>membeli buku kecil</t>
  </si>
  <si>
    <t>membeli pewangi ruangan bayfresh</t>
  </si>
  <si>
    <t xml:space="preserve">membeli gula merah                                </t>
  </si>
  <si>
    <t>1 ons</t>
  </si>
  <si>
    <t>membeli kelapa parut</t>
  </si>
  <si>
    <t>membeli gula pasir</t>
  </si>
  <si>
    <t>1 kg</t>
  </si>
  <si>
    <t>membeli kacang hijau</t>
  </si>
  <si>
    <t>2 kg</t>
  </si>
  <si>
    <t>membeli daun pandan</t>
  </si>
  <si>
    <t>membeli air galon</t>
  </si>
  <si>
    <t>membeli origami</t>
  </si>
  <si>
    <t>membeli kartom hitam</t>
  </si>
  <si>
    <t>membeli amplop</t>
  </si>
  <si>
    <t>membeli kain katun</t>
  </si>
  <si>
    <t>mengeprint dan menjilid</t>
  </si>
  <si>
    <t>membeli paku beton</t>
  </si>
  <si>
    <t>membeli thinner</t>
  </si>
  <si>
    <t>membeli kayu</t>
  </si>
  <si>
    <t>membeli lem kayu</t>
  </si>
  <si>
    <t>laundry gorden</t>
  </si>
  <si>
    <t>1,9 kg</t>
  </si>
  <si>
    <t>2,1 kg</t>
  </si>
  <si>
    <t>diterima uang iuran</t>
  </si>
  <si>
    <t>membeli minuman freshtea kotak</t>
  </si>
  <si>
    <t>membeli roti</t>
  </si>
  <si>
    <t>membeli pengharum ruangan glade</t>
  </si>
  <si>
    <t>membeli baterai abc alkaline</t>
  </si>
  <si>
    <t>mencetak foto</t>
  </si>
  <si>
    <t>diterima uang dari kas besar ( k ayu )</t>
  </si>
  <si>
    <t>membeli kertas kado</t>
  </si>
  <si>
    <t>membeli amplop coklat</t>
  </si>
  <si>
    <t>MEI</t>
  </si>
  <si>
    <t>JUNI</t>
  </si>
  <si>
    <t>JULI</t>
  </si>
  <si>
    <t>Membeli kuas</t>
  </si>
  <si>
    <t>Membeli cat</t>
  </si>
  <si>
    <t>Membeli Thinner</t>
  </si>
  <si>
    <t xml:space="preserve">Membeli Kuas </t>
  </si>
  <si>
    <t>Membeli Selotip kertas</t>
  </si>
  <si>
    <t>Membeli spidol</t>
  </si>
  <si>
    <t>Membeli sunlight</t>
  </si>
  <si>
    <t>Mengeprint formulir dan brosur</t>
  </si>
  <si>
    <t>Membeli baterai besar ABC</t>
  </si>
  <si>
    <t>Membeli Air galon</t>
  </si>
  <si>
    <t>Membeli air galon</t>
  </si>
  <si>
    <t>Melaundry Semaphore</t>
  </si>
  <si>
    <t>Melaundry gorden</t>
  </si>
  <si>
    <t xml:space="preserve"> </t>
  </si>
  <si>
    <t>saldo awal bulan april</t>
  </si>
  <si>
    <t>diterima utang dari bendahara putra</t>
  </si>
  <si>
    <t>dibayar utang bendahara putra</t>
  </si>
  <si>
    <t>Saldo awal bulan mei</t>
  </si>
  <si>
    <t>Pengisian kas kecil</t>
  </si>
  <si>
    <t>pengisian kas kecil Dari kas besar ( parpol )</t>
  </si>
  <si>
    <t>23 maret 2019</t>
  </si>
  <si>
    <t xml:space="preserve">diterima uang iuran </t>
  </si>
  <si>
    <t>dileterima uang dari kas besar { parpul }</t>
  </si>
  <si>
    <t>AGUSTUS</t>
  </si>
  <si>
    <t>Saldo awal bulan agustus</t>
  </si>
  <si>
    <t>Membeli galon</t>
  </si>
  <si>
    <t>membeli bensin tujuan tm ke cadika</t>
  </si>
  <si>
    <t>foto copy print proposal</t>
  </si>
  <si>
    <t>mengeprint proposal</t>
  </si>
  <si>
    <t>membeli es batu</t>
  </si>
  <si>
    <t>membeli nasi bungkus</t>
  </si>
  <si>
    <t>SEPTEMBER</t>
  </si>
  <si>
    <t>Saldo awal</t>
  </si>
  <si>
    <t>diterima uang dari kas besar (parpul)</t>
  </si>
  <si>
    <t>melaundry sarung tangan dan</t>
  </si>
  <si>
    <t>transportasi ke rumah k ilham</t>
  </si>
  <si>
    <t>Diterima uang dari kas besar ( k ilham )</t>
  </si>
  <si>
    <t>doorsmer tikar</t>
  </si>
  <si>
    <t>membeli cat</t>
  </si>
  <si>
    <t>membeli galon</t>
  </si>
  <si>
    <t>membeli bon faktur</t>
  </si>
  <si>
    <t>membeli materai 6000</t>
  </si>
  <si>
    <t>membeli sabun harmony</t>
  </si>
  <si>
    <t>membeli pasta gigi pepsodent</t>
  </si>
  <si>
    <t>membeli permen sidomuncul</t>
  </si>
  <si>
    <t>membeli bambu</t>
  </si>
  <si>
    <t>mengeprint surat izin dispensasi</t>
  </si>
  <si>
    <t>transportasi ke man 2 model medan</t>
  </si>
  <si>
    <t>laundry mukena dan taplak meja</t>
  </si>
  <si>
    <t>OKTOBER</t>
  </si>
  <si>
    <t>NOVEMBER</t>
  </si>
  <si>
    <t>DESEMBER</t>
  </si>
  <si>
    <t>-</t>
  </si>
  <si>
    <t>JANUARI</t>
  </si>
  <si>
    <t>Diterima uang iuran</t>
  </si>
  <si>
    <t xml:space="preserve">Dikeluarkan uang untuk makan makan </t>
  </si>
  <si>
    <t>Diterima uang dari kas besar (kak ayu)</t>
  </si>
  <si>
    <t>Dikeluarkan uang untuk makan makan</t>
  </si>
  <si>
    <t xml:space="preserve">Saldo awal </t>
  </si>
  <si>
    <t>FEBRUARI</t>
  </si>
  <si>
    <t>LAPORAN KEUANGAN KAS KECIL PA</t>
  </si>
  <si>
    <t>15-02-20</t>
  </si>
  <si>
    <t>Membeli Aqua Galon</t>
  </si>
  <si>
    <t>Saldo akhir bulan Februari</t>
  </si>
  <si>
    <t>Saldo akhir bulan Maret</t>
  </si>
  <si>
    <t>Saldo akhir bulan april</t>
  </si>
  <si>
    <t>Saldo akhir bulan Mei</t>
  </si>
  <si>
    <t>Saldo akhir bulan Juni</t>
  </si>
  <si>
    <t>1-Agt-20</t>
  </si>
  <si>
    <t>Saldo akhir bulan Juli</t>
  </si>
  <si>
    <t>Saldo akhir bulan Agustus</t>
  </si>
  <si>
    <t>1-Okt-20</t>
  </si>
  <si>
    <t>Saldo akhir bulan September</t>
  </si>
  <si>
    <t>Saldo akhir bulan Oktober</t>
  </si>
  <si>
    <t>1-Des-20</t>
  </si>
  <si>
    <t>Saldo akhir bulan November</t>
  </si>
  <si>
    <t>Saldo akhir bulan Desember</t>
  </si>
  <si>
    <t>Rp15,500</t>
  </si>
  <si>
    <t>Saldo akhir bulan  Januari</t>
  </si>
  <si>
    <t>Membeli buku Kwitansi</t>
  </si>
  <si>
    <t>Fotocopy dan Jilid 
Laporan Proposal Pelantakan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</si>
</sst>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p-421]#,##0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FF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3" fontId="0" fillId="0" borderId="1" xfId="0" applyNumberFormat="1" applyBorder="1"/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7" xfId="0" applyBorder="1"/>
    <xf numFmtId="3" fontId="0" fillId="0" borderId="18" xfId="0" applyNumberFormat="1" applyFont="1" applyBorder="1"/>
    <xf numFmtId="0" fontId="0" fillId="7" borderId="1" xfId="0" applyFont="1" applyFill="1" applyBorder="1" applyAlignment="1">
      <alignment horizontal="center" vertical="center"/>
    </xf>
    <xf numFmtId="15" fontId="0" fillId="0" borderId="17" xfId="0" applyNumberFormat="1" applyBorder="1" applyAlignment="1">
      <alignment horizontal="center" vertical="center"/>
    </xf>
    <xf numFmtId="3" fontId="0" fillId="0" borderId="10" xfId="0" applyNumberFormat="1" applyBorder="1"/>
    <xf numFmtId="15" fontId="0" fillId="0" borderId="20" xfId="0" applyNumberFormat="1" applyBorder="1" applyAlignment="1">
      <alignment horizontal="center" vertical="center"/>
    </xf>
    <xf numFmtId="0" fontId="0" fillId="0" borderId="20" xfId="0" applyBorder="1"/>
    <xf numFmtId="3" fontId="7" fillId="3" borderId="10" xfId="0" applyNumberFormat="1" applyFont="1" applyFill="1" applyBorder="1"/>
    <xf numFmtId="0" fontId="0" fillId="0" borderId="15" xfId="0" applyBorder="1"/>
    <xf numFmtId="0" fontId="0" fillId="7" borderId="15" xfId="0" applyFont="1" applyFill="1" applyBorder="1" applyAlignment="1">
      <alignment horizontal="center" vertical="center"/>
    </xf>
    <xf numFmtId="3" fontId="10" fillId="7" borderId="10" xfId="0" applyNumberFormat="1" applyFont="1" applyFill="1" applyBorder="1" applyAlignment="1">
      <alignment horizontal="right" vertical="center"/>
    </xf>
    <xf numFmtId="3" fontId="10" fillId="3" borderId="10" xfId="0" applyNumberFormat="1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3" fontId="10" fillId="0" borderId="18" xfId="0" applyNumberFormat="1" applyFont="1" applyBorder="1"/>
    <xf numFmtId="0" fontId="10" fillId="0" borderId="0" xfId="0" applyFont="1"/>
    <xf numFmtId="15" fontId="10" fillId="0" borderId="17" xfId="0" applyNumberFormat="1" applyFont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10" fillId="7" borderId="0" xfId="0" applyFont="1" applyFill="1"/>
    <xf numFmtId="3" fontId="0" fillId="0" borderId="0" xfId="0" applyNumberFormat="1"/>
    <xf numFmtId="0" fontId="1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5" fillId="5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10" fillId="7" borderId="1" xfId="0" applyNumberFormat="1" applyFont="1" applyFill="1" applyBorder="1" applyAlignment="1">
      <alignment horizontal="right" vertical="center"/>
    </xf>
    <xf numFmtId="164" fontId="11" fillId="7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/>
    <xf numFmtId="164" fontId="6" fillId="5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164" fontId="0" fillId="0" borderId="17" xfId="0" applyNumberFormat="1" applyFont="1" applyBorder="1"/>
    <xf numFmtId="164" fontId="10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 applyBorder="1"/>
    <xf numFmtId="164" fontId="7" fillId="5" borderId="13" xfId="0" applyNumberFormat="1" applyFont="1" applyFill="1" applyBorder="1"/>
    <xf numFmtId="164" fontId="7" fillId="2" borderId="1" xfId="0" applyNumberFormat="1" applyFont="1" applyFill="1" applyBorder="1"/>
    <xf numFmtId="164" fontId="0" fillId="0" borderId="15" xfId="0" applyNumberFormat="1" applyBorder="1"/>
    <xf numFmtId="164" fontId="10" fillId="0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/>
    <xf numFmtId="164" fontId="0" fillId="0" borderId="0" xfId="0" applyNumberFormat="1"/>
    <xf numFmtId="3" fontId="0" fillId="0" borderId="0" xfId="0" applyNumberFormat="1" applyAlignment="1">
      <alignment horizontal="center"/>
    </xf>
    <xf numFmtId="3" fontId="5" fillId="3" borderId="5" xfId="0" applyNumberFormat="1" applyFont="1" applyFill="1" applyBorder="1" applyAlignment="1">
      <alignment horizontal="center" vertical="center"/>
    </xf>
    <xf numFmtId="3" fontId="0" fillId="0" borderId="15" xfId="0" applyNumberFormat="1" applyBorder="1"/>
    <xf numFmtId="3" fontId="10" fillId="0" borderId="1" xfId="0" applyNumberFormat="1" applyFont="1" applyFill="1" applyBorder="1" applyAlignment="1">
      <alignment vertical="center"/>
    </xf>
    <xf numFmtId="164" fontId="9" fillId="2" borderId="1" xfId="0" applyNumberFormat="1" applyFont="1" applyFill="1" applyBorder="1"/>
    <xf numFmtId="164" fontId="9" fillId="5" borderId="1" xfId="0" applyNumberFormat="1" applyFont="1" applyFill="1" applyBorder="1"/>
    <xf numFmtId="3" fontId="9" fillId="3" borderId="10" xfId="0" applyNumberFormat="1" applyFont="1" applyFill="1" applyBorder="1"/>
    <xf numFmtId="0" fontId="0" fillId="7" borderId="0" xfId="0" applyFill="1" applyBorder="1"/>
    <xf numFmtId="15" fontId="0" fillId="0" borderId="20" xfId="0" applyNumberFormat="1" applyBorder="1" applyAlignment="1">
      <alignment horizontal="left" vertical="center"/>
    </xf>
    <xf numFmtId="164" fontId="9" fillId="5" borderId="20" xfId="0" applyNumberFormat="1" applyFont="1" applyFill="1" applyBorder="1"/>
    <xf numFmtId="164" fontId="9" fillId="2" borderId="20" xfId="0" applyNumberFormat="1" applyFont="1" applyFill="1" applyBorder="1"/>
    <xf numFmtId="3" fontId="9" fillId="3" borderId="28" xfId="0" applyNumberFormat="1" applyFont="1" applyFill="1" applyBorder="1"/>
    <xf numFmtId="0" fontId="0" fillId="0" borderId="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5" fontId="0" fillId="0" borderId="17" xfId="0" applyNumberFormat="1" applyBorder="1" applyAlignment="1">
      <alignment horizontal="center"/>
    </xf>
    <xf numFmtId="0" fontId="15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right" vertical="center"/>
    </xf>
    <xf numFmtId="0" fontId="4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39" xfId="0" applyBorder="1" applyAlignment="1">
      <alignment horizontal="right"/>
    </xf>
    <xf numFmtId="0" fontId="0" fillId="0" borderId="39" xfId="0" applyBorder="1"/>
    <xf numFmtId="15" fontId="16" fillId="7" borderId="1" xfId="0" applyNumberFormat="1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3" fontId="16" fillId="7" borderId="1" xfId="0" applyNumberFormat="1" applyFont="1" applyFill="1" applyBorder="1" applyAlignment="1">
      <alignment vertical="center"/>
    </xf>
    <xf numFmtId="0" fontId="0" fillId="7" borderId="0" xfId="0" applyFont="1" applyFill="1" applyBorder="1" applyAlignment="1">
      <alignment horizontal="center" vertical="center"/>
    </xf>
    <xf numFmtId="164" fontId="13" fillId="7" borderId="0" xfId="0" applyNumberFormat="1" applyFont="1" applyFill="1" applyAlignment="1">
      <alignment horizontal="right" vertical="center"/>
    </xf>
    <xf numFmtId="0" fontId="13" fillId="7" borderId="0" xfId="0" applyFont="1" applyFill="1" applyBorder="1" applyAlignment="1">
      <alignment horizontal="right" vertical="center"/>
    </xf>
    <xf numFmtId="0" fontId="13" fillId="7" borderId="0" xfId="0" applyFont="1" applyFill="1" applyBorder="1" applyAlignment="1">
      <alignment horizontal="center" vertical="center"/>
    </xf>
    <xf numFmtId="15" fontId="0" fillId="7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0" borderId="22" xfId="0" applyBorder="1" applyAlignment="1">
      <alignment horizontal="left"/>
    </xf>
    <xf numFmtId="0" fontId="0" fillId="0" borderId="29" xfId="0" applyBorder="1" applyAlignment="1">
      <alignment horizontal="left"/>
    </xf>
    <xf numFmtId="3" fontId="0" fillId="0" borderId="39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0" fillId="0" borderId="39" xfId="0" applyNumberFormat="1" applyBorder="1"/>
    <xf numFmtId="0" fontId="16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3" fontId="0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15" fontId="0" fillId="7" borderId="1" xfId="0" applyNumberFormat="1" applyFill="1" applyBorder="1" applyAlignment="1">
      <alignment horizontal="left" vertical="center"/>
    </xf>
    <xf numFmtId="3" fontId="0" fillId="7" borderId="1" xfId="0" applyNumberFormat="1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3" fontId="0" fillId="8" borderId="39" xfId="0" applyNumberForma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3" fontId="0" fillId="3" borderId="39" xfId="0" applyNumberFormat="1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3" fontId="13" fillId="2" borderId="15" xfId="0" applyNumberFormat="1" applyFont="1" applyFill="1" applyBorder="1" applyAlignment="1">
      <alignment horizontal="right" vertical="center"/>
    </xf>
    <xf numFmtId="0" fontId="13" fillId="2" borderId="22" xfId="0" applyFont="1" applyFill="1" applyBorder="1" applyAlignment="1">
      <alignment horizontal="right" vertical="center"/>
    </xf>
    <xf numFmtId="3" fontId="13" fillId="3" borderId="27" xfId="0" applyNumberFormat="1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37" xfId="0" applyFont="1" applyFill="1" applyBorder="1" applyAlignment="1">
      <alignment horizontal="center" vertical="center"/>
    </xf>
    <xf numFmtId="3" fontId="9" fillId="2" borderId="20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3" fontId="9" fillId="8" borderId="20" xfId="0" applyNumberFormat="1" applyFont="1" applyFill="1" applyBorder="1" applyAlignment="1">
      <alignment horizontal="right" vertical="center"/>
    </xf>
    <xf numFmtId="0" fontId="9" fillId="8" borderId="38" xfId="0" applyFont="1" applyFill="1" applyBorder="1" applyAlignment="1">
      <alignment horizontal="right" vertical="center"/>
    </xf>
    <xf numFmtId="3" fontId="9" fillId="3" borderId="20" xfId="0" applyNumberFormat="1" applyFont="1" applyFill="1" applyBorder="1" applyAlignment="1">
      <alignment horizontal="right" vertical="center"/>
    </xf>
    <xf numFmtId="0" fontId="9" fillId="3" borderId="38" xfId="0" applyFont="1" applyFill="1" applyBorder="1" applyAlignment="1">
      <alignment horizontal="right" vertic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3" fontId="5" fillId="8" borderId="15" xfId="0" applyNumberFormat="1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3" fontId="5" fillId="3" borderId="15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164" fontId="13" fillId="8" borderId="15" xfId="0" applyNumberFormat="1" applyFont="1" applyFill="1" applyBorder="1" applyAlignment="1">
      <alignment horizontal="right" vertical="center"/>
    </xf>
    <xf numFmtId="164" fontId="13" fillId="8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0099FF"/>
      <color rgb="FF66FF33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54"/>
  <sheetViews>
    <sheetView topLeftCell="A59" workbookViewId="0">
      <selection activeCell="A53" sqref="A53"/>
    </sheetView>
  </sheetViews>
  <sheetFormatPr defaultRowHeight="15" x14ac:dyDescent="0.25"/>
  <cols>
    <col min="1" max="1" width="6.7109375" style="1" customWidth="1"/>
    <col min="2" max="2" width="17.7109375" style="4" customWidth="1"/>
    <col min="3" max="3" width="47.7109375" customWidth="1"/>
    <col min="4" max="4" width="5.7109375" style="1" customWidth="1"/>
    <col min="5" max="6" width="16.7109375" style="53" customWidth="1"/>
    <col min="7" max="7" width="16.7109375" style="33" customWidth="1"/>
  </cols>
  <sheetData>
    <row r="1" spans="1:8" ht="31.5" x14ac:dyDescent="0.5">
      <c r="A1" s="159" t="s">
        <v>8</v>
      </c>
      <c r="B1" s="160"/>
      <c r="C1" s="160"/>
      <c r="D1" s="160"/>
      <c r="E1" s="160"/>
      <c r="F1" s="160"/>
      <c r="G1" s="160"/>
      <c r="H1" s="3"/>
    </row>
    <row r="2" spans="1:8" s="1" customFormat="1" ht="15.75" thickBot="1" x14ac:dyDescent="0.3">
      <c r="B2" s="4"/>
      <c r="E2" s="36"/>
      <c r="F2" s="36"/>
      <c r="G2" s="54"/>
    </row>
    <row r="3" spans="1:8" s="5" customFormat="1" ht="18.95" customHeight="1" thickTop="1" thickBot="1" x14ac:dyDescent="0.3">
      <c r="A3" s="9" t="s">
        <v>0</v>
      </c>
      <c r="B3" s="10" t="s">
        <v>1</v>
      </c>
      <c r="C3" s="10" t="s">
        <v>2</v>
      </c>
      <c r="D3" s="10" t="s">
        <v>6</v>
      </c>
      <c r="E3" s="37" t="s">
        <v>3</v>
      </c>
      <c r="F3" s="38" t="s">
        <v>4</v>
      </c>
      <c r="G3" s="55" t="s">
        <v>5</v>
      </c>
    </row>
    <row r="4" spans="1:8" ht="18.95" customHeight="1" x14ac:dyDescent="0.25">
      <c r="A4" s="161" t="s">
        <v>7</v>
      </c>
      <c r="B4" s="162"/>
      <c r="C4" s="162"/>
      <c r="D4" s="162"/>
      <c r="E4" s="162"/>
      <c r="F4" s="162"/>
      <c r="G4" s="163"/>
    </row>
    <row r="5" spans="1:8" s="32" customFormat="1" ht="18.95" customHeight="1" x14ac:dyDescent="0.25">
      <c r="A5" s="24">
        <v>3</v>
      </c>
      <c r="B5" s="6" t="s">
        <v>69</v>
      </c>
      <c r="C5" s="30" t="s">
        <v>37</v>
      </c>
      <c r="D5" s="31"/>
      <c r="E5" s="39">
        <v>18000</v>
      </c>
      <c r="F5" s="40"/>
      <c r="G5" s="22">
        <v>18000</v>
      </c>
    </row>
    <row r="6" spans="1:8" x14ac:dyDescent="0.25">
      <c r="A6" s="7">
        <v>1</v>
      </c>
      <c r="B6" s="6" t="s">
        <v>9</v>
      </c>
      <c r="C6" s="2" t="s">
        <v>12</v>
      </c>
      <c r="D6" s="66">
        <v>2</v>
      </c>
      <c r="E6" s="41"/>
      <c r="F6" s="41">
        <v>5000</v>
      </c>
      <c r="G6" s="22">
        <f>G5+E6-F6</f>
        <v>13000</v>
      </c>
    </row>
    <row r="7" spans="1:8" x14ac:dyDescent="0.25">
      <c r="A7" s="7">
        <v>2</v>
      </c>
      <c r="B7" s="6" t="s">
        <v>9</v>
      </c>
      <c r="C7" s="2" t="s">
        <v>13</v>
      </c>
      <c r="D7" s="66">
        <v>1</v>
      </c>
      <c r="E7" s="41"/>
      <c r="F7" s="41">
        <v>2000</v>
      </c>
      <c r="G7" s="22">
        <f>G6+E7-F7</f>
        <v>11000</v>
      </c>
    </row>
    <row r="8" spans="1:8" ht="20.100000000000001" customHeight="1" x14ac:dyDescent="0.25">
      <c r="A8" s="173" t="s">
        <v>10</v>
      </c>
      <c r="B8" s="174"/>
      <c r="C8" s="174"/>
      <c r="D8" s="175"/>
      <c r="E8" s="42">
        <f>E5</f>
        <v>18000</v>
      </c>
      <c r="F8" s="43">
        <v>7000</v>
      </c>
      <c r="G8" s="23">
        <f>E8-F8</f>
        <v>11000</v>
      </c>
    </row>
    <row r="9" spans="1:8" x14ac:dyDescent="0.25">
      <c r="A9" s="176"/>
      <c r="B9" s="177"/>
      <c r="C9" s="177"/>
      <c r="D9" s="177"/>
      <c r="E9" s="177"/>
      <c r="F9" s="177"/>
      <c r="G9" s="178"/>
    </row>
    <row r="10" spans="1:8" ht="20.100000000000001" customHeight="1" x14ac:dyDescent="0.25">
      <c r="A10" s="179" t="s">
        <v>11</v>
      </c>
      <c r="B10" s="180"/>
      <c r="C10" s="180"/>
      <c r="D10" s="180"/>
      <c r="E10" s="180"/>
      <c r="F10" s="180"/>
      <c r="G10" s="181"/>
    </row>
    <row r="11" spans="1:8" s="28" customFormat="1" ht="23.25" x14ac:dyDescent="0.25">
      <c r="A11" s="24">
        <v>1</v>
      </c>
      <c r="B11" s="29">
        <v>43556</v>
      </c>
      <c r="C11" s="30" t="s">
        <v>63</v>
      </c>
      <c r="D11" s="31"/>
      <c r="E11" s="39">
        <f>G8</f>
        <v>11000</v>
      </c>
      <c r="F11" s="40"/>
      <c r="G11" s="22">
        <f>E11</f>
        <v>11000</v>
      </c>
    </row>
    <row r="12" spans="1:8" ht="18.95" customHeight="1" x14ac:dyDescent="0.25">
      <c r="A12" s="14">
        <v>2</v>
      </c>
      <c r="B12" s="15">
        <v>43562</v>
      </c>
      <c r="C12" s="12" t="s">
        <v>14</v>
      </c>
      <c r="D12" s="67"/>
      <c r="E12" s="44"/>
      <c r="F12" s="44">
        <v>3000</v>
      </c>
      <c r="G12" s="13">
        <f>G11+E12-F12</f>
        <v>8000</v>
      </c>
    </row>
    <row r="13" spans="1:8" ht="18.95" customHeight="1" x14ac:dyDescent="0.25">
      <c r="A13" s="14">
        <v>3</v>
      </c>
      <c r="B13" s="15">
        <v>43562</v>
      </c>
      <c r="C13" s="12" t="s">
        <v>64</v>
      </c>
      <c r="D13" s="67"/>
      <c r="E13" s="44">
        <v>15000</v>
      </c>
      <c r="F13" s="44"/>
      <c r="G13" s="13">
        <f t="shared" ref="G13:G44" si="0">G12+E13-F13</f>
        <v>23000</v>
      </c>
    </row>
    <row r="14" spans="1:8" x14ac:dyDescent="0.25">
      <c r="A14" s="14">
        <v>4</v>
      </c>
      <c r="B14" s="11">
        <v>43562</v>
      </c>
      <c r="C14" s="2" t="s">
        <v>15</v>
      </c>
      <c r="D14" s="66"/>
      <c r="E14" s="41"/>
      <c r="F14" s="41">
        <v>23000</v>
      </c>
      <c r="G14" s="13">
        <f t="shared" si="0"/>
        <v>0</v>
      </c>
    </row>
    <row r="15" spans="1:8" s="28" customFormat="1" x14ac:dyDescent="0.25">
      <c r="A15" s="24">
        <v>5</v>
      </c>
      <c r="B15" s="25">
        <v>43567</v>
      </c>
      <c r="C15" s="26" t="s">
        <v>43</v>
      </c>
      <c r="D15" s="68"/>
      <c r="E15" s="45">
        <v>300000</v>
      </c>
      <c r="F15" s="45"/>
      <c r="G15" s="27">
        <f t="shared" si="0"/>
        <v>300000</v>
      </c>
    </row>
    <row r="16" spans="1:8" s="28" customFormat="1" x14ac:dyDescent="0.25">
      <c r="A16" s="24">
        <v>6</v>
      </c>
      <c r="B16" s="25">
        <v>43567</v>
      </c>
      <c r="C16" s="26" t="s">
        <v>65</v>
      </c>
      <c r="D16" s="68"/>
      <c r="E16" s="45"/>
      <c r="F16" s="45">
        <v>15000</v>
      </c>
      <c r="G16" s="27">
        <f t="shared" si="0"/>
        <v>285000</v>
      </c>
    </row>
    <row r="17" spans="1:7" x14ac:dyDescent="0.25">
      <c r="A17" s="14">
        <v>7</v>
      </c>
      <c r="B17" s="11">
        <v>43568</v>
      </c>
      <c r="C17" s="2" t="s">
        <v>16</v>
      </c>
      <c r="D17" s="6" t="s">
        <v>17</v>
      </c>
      <c r="E17" s="41"/>
      <c r="F17" s="41">
        <v>5000</v>
      </c>
      <c r="G17" s="13">
        <f t="shared" si="0"/>
        <v>280000</v>
      </c>
    </row>
    <row r="18" spans="1:7" x14ac:dyDescent="0.25">
      <c r="A18" s="14">
        <v>8</v>
      </c>
      <c r="B18" s="11">
        <v>43568</v>
      </c>
      <c r="C18" s="2" t="s">
        <v>18</v>
      </c>
      <c r="D18" s="69">
        <v>2</v>
      </c>
      <c r="E18" s="46"/>
      <c r="F18" s="46">
        <v>10000</v>
      </c>
      <c r="G18" s="13">
        <f t="shared" si="0"/>
        <v>270000</v>
      </c>
    </row>
    <row r="19" spans="1:7" x14ac:dyDescent="0.25">
      <c r="A19" s="14">
        <v>9</v>
      </c>
      <c r="B19" s="11">
        <v>43568</v>
      </c>
      <c r="C19" s="2" t="s">
        <v>19</v>
      </c>
      <c r="D19" s="69" t="s">
        <v>20</v>
      </c>
      <c r="E19" s="46"/>
      <c r="F19" s="46">
        <v>14000</v>
      </c>
      <c r="G19" s="13">
        <f t="shared" si="0"/>
        <v>256000</v>
      </c>
    </row>
    <row r="20" spans="1:7" ht="18.95" customHeight="1" x14ac:dyDescent="0.25">
      <c r="A20" s="14">
        <v>10</v>
      </c>
      <c r="B20" s="11">
        <v>43568</v>
      </c>
      <c r="C20" s="2" t="s">
        <v>21</v>
      </c>
      <c r="D20" s="69" t="s">
        <v>22</v>
      </c>
      <c r="E20" s="46"/>
      <c r="F20" s="46">
        <v>30000</v>
      </c>
      <c r="G20" s="13">
        <f t="shared" si="0"/>
        <v>226000</v>
      </c>
    </row>
    <row r="21" spans="1:7" x14ac:dyDescent="0.25">
      <c r="A21" s="14">
        <v>11</v>
      </c>
      <c r="B21" s="11">
        <v>43568</v>
      </c>
      <c r="C21" s="2" t="s">
        <v>23</v>
      </c>
      <c r="D21" s="69">
        <v>2</v>
      </c>
      <c r="E21" s="46"/>
      <c r="F21" s="46">
        <v>1000</v>
      </c>
      <c r="G21" s="13">
        <f t="shared" si="0"/>
        <v>225000</v>
      </c>
    </row>
    <row r="22" spans="1:7" ht="18.95" customHeight="1" x14ac:dyDescent="0.25">
      <c r="A22" s="14">
        <v>12</v>
      </c>
      <c r="B22" s="11">
        <v>43568</v>
      </c>
      <c r="C22" s="2" t="s">
        <v>24</v>
      </c>
      <c r="D22" s="69">
        <v>2</v>
      </c>
      <c r="E22" s="47"/>
      <c r="F22" s="46">
        <v>10000</v>
      </c>
      <c r="G22" s="13">
        <f t="shared" si="0"/>
        <v>215000</v>
      </c>
    </row>
    <row r="23" spans="1:7" x14ac:dyDescent="0.25">
      <c r="A23" s="14">
        <v>13</v>
      </c>
      <c r="B23" s="11">
        <v>43568</v>
      </c>
      <c r="C23" s="2" t="s">
        <v>37</v>
      </c>
      <c r="D23" s="69"/>
      <c r="E23" s="46">
        <v>26000</v>
      </c>
      <c r="F23" s="46"/>
      <c r="G23" s="13">
        <f t="shared" si="0"/>
        <v>241000</v>
      </c>
    </row>
    <row r="24" spans="1:7" ht="18.95" customHeight="1" x14ac:dyDescent="0.25">
      <c r="A24" s="14">
        <v>14</v>
      </c>
      <c r="B24" s="11">
        <v>43569</v>
      </c>
      <c r="C24" s="2" t="s">
        <v>25</v>
      </c>
      <c r="D24" s="69">
        <v>2</v>
      </c>
      <c r="E24" s="46"/>
      <c r="F24" s="46">
        <v>8000</v>
      </c>
      <c r="G24" s="13">
        <f t="shared" si="0"/>
        <v>233000</v>
      </c>
    </row>
    <row r="25" spans="1:7" x14ac:dyDescent="0.25">
      <c r="A25" s="14">
        <v>15</v>
      </c>
      <c r="B25" s="11">
        <v>43569</v>
      </c>
      <c r="C25" s="2" t="s">
        <v>26</v>
      </c>
      <c r="D25" s="69"/>
      <c r="E25" s="46"/>
      <c r="F25" s="46">
        <v>2500</v>
      </c>
      <c r="G25" s="13">
        <f t="shared" si="0"/>
        <v>230500</v>
      </c>
    </row>
    <row r="26" spans="1:7" ht="18.95" customHeight="1" x14ac:dyDescent="0.25">
      <c r="A26" s="14">
        <v>16</v>
      </c>
      <c r="B26" s="11">
        <v>43569</v>
      </c>
      <c r="C26" s="2" t="s">
        <v>27</v>
      </c>
      <c r="D26" s="69">
        <v>2</v>
      </c>
      <c r="E26" s="46"/>
      <c r="F26" s="46">
        <v>4000</v>
      </c>
      <c r="G26" s="13">
        <f t="shared" si="0"/>
        <v>226500</v>
      </c>
    </row>
    <row r="27" spans="1:7" x14ac:dyDescent="0.25">
      <c r="A27" s="14">
        <v>17</v>
      </c>
      <c r="B27" s="11">
        <v>43569</v>
      </c>
      <c r="C27" s="2" t="s">
        <v>28</v>
      </c>
      <c r="D27" s="69">
        <v>2</v>
      </c>
      <c r="E27" s="46"/>
      <c r="F27" s="46">
        <v>4000</v>
      </c>
      <c r="G27" s="13">
        <f t="shared" si="0"/>
        <v>222500</v>
      </c>
    </row>
    <row r="28" spans="1:7" x14ac:dyDescent="0.25">
      <c r="A28" s="14">
        <v>18</v>
      </c>
      <c r="B28" s="11">
        <v>43569</v>
      </c>
      <c r="C28" s="2" t="s">
        <v>29</v>
      </c>
      <c r="D28" s="69"/>
      <c r="E28" s="46"/>
      <c r="F28" s="46">
        <v>4000</v>
      </c>
      <c r="G28" s="13">
        <f t="shared" si="0"/>
        <v>218500</v>
      </c>
    </row>
    <row r="29" spans="1:7" ht="18.95" customHeight="1" x14ac:dyDescent="0.25">
      <c r="A29" s="14">
        <v>19</v>
      </c>
      <c r="B29" s="11">
        <v>43569</v>
      </c>
      <c r="C29" s="2" t="s">
        <v>30</v>
      </c>
      <c r="D29" s="69"/>
      <c r="E29" s="46"/>
      <c r="F29" s="46">
        <v>3000</v>
      </c>
      <c r="G29" s="13">
        <f t="shared" si="0"/>
        <v>215500</v>
      </c>
    </row>
    <row r="30" spans="1:7" ht="18.95" customHeight="1" x14ac:dyDescent="0.25">
      <c r="A30" s="14">
        <v>20</v>
      </c>
      <c r="B30" s="11">
        <v>43569</v>
      </c>
      <c r="C30" s="2" t="s">
        <v>31</v>
      </c>
      <c r="D30" s="69">
        <v>1</v>
      </c>
      <c r="E30" s="46"/>
      <c r="F30" s="46">
        <v>6000</v>
      </c>
      <c r="G30" s="13">
        <f t="shared" si="0"/>
        <v>209500</v>
      </c>
    </row>
    <row r="31" spans="1:7" x14ac:dyDescent="0.25">
      <c r="A31" s="14">
        <v>21</v>
      </c>
      <c r="B31" s="11">
        <v>43569</v>
      </c>
      <c r="C31" s="2" t="s">
        <v>32</v>
      </c>
      <c r="D31" s="69">
        <v>2</v>
      </c>
      <c r="E31" s="46"/>
      <c r="F31" s="46">
        <v>14000</v>
      </c>
      <c r="G31" s="13">
        <f t="shared" si="0"/>
        <v>195500</v>
      </c>
    </row>
    <row r="32" spans="1:7" x14ac:dyDescent="0.25">
      <c r="A32" s="14">
        <v>22</v>
      </c>
      <c r="B32" s="11">
        <v>43569</v>
      </c>
      <c r="C32" s="2" t="s">
        <v>33</v>
      </c>
      <c r="D32" s="69">
        <v>1</v>
      </c>
      <c r="E32" s="46"/>
      <c r="F32" s="46">
        <v>7000</v>
      </c>
      <c r="G32" s="13">
        <f t="shared" si="0"/>
        <v>188500</v>
      </c>
    </row>
    <row r="33" spans="1:7" x14ac:dyDescent="0.25">
      <c r="A33" s="14">
        <v>23</v>
      </c>
      <c r="B33" s="11">
        <v>43572</v>
      </c>
      <c r="C33" s="2" t="s">
        <v>24</v>
      </c>
      <c r="D33" s="69">
        <v>2</v>
      </c>
      <c r="E33" s="46"/>
      <c r="F33" s="46">
        <v>10000</v>
      </c>
      <c r="G33" s="13">
        <f t="shared" si="0"/>
        <v>178500</v>
      </c>
    </row>
    <row r="34" spans="1:7" ht="18" customHeight="1" x14ac:dyDescent="0.25">
      <c r="A34" s="14">
        <v>24</v>
      </c>
      <c r="B34" s="11">
        <v>43578</v>
      </c>
      <c r="C34" s="2" t="s">
        <v>34</v>
      </c>
      <c r="D34" s="69" t="s">
        <v>35</v>
      </c>
      <c r="E34" s="46"/>
      <c r="F34" s="46">
        <v>19000</v>
      </c>
      <c r="G34" s="13">
        <f t="shared" si="0"/>
        <v>159500</v>
      </c>
    </row>
    <row r="35" spans="1:7" x14ac:dyDescent="0.25">
      <c r="A35" s="14">
        <v>25</v>
      </c>
      <c r="B35" s="11">
        <v>43579</v>
      </c>
      <c r="C35" s="2" t="s">
        <v>38</v>
      </c>
      <c r="D35" s="70">
        <v>3</v>
      </c>
      <c r="E35" s="46"/>
      <c r="F35" s="46">
        <v>6000</v>
      </c>
      <c r="G35" s="13">
        <f t="shared" si="0"/>
        <v>153500</v>
      </c>
    </row>
    <row r="36" spans="1:7" x14ac:dyDescent="0.25">
      <c r="A36" s="14">
        <v>26</v>
      </c>
      <c r="B36" s="11">
        <v>43579</v>
      </c>
      <c r="C36" s="2" t="s">
        <v>39</v>
      </c>
      <c r="D36" s="70">
        <v>2</v>
      </c>
      <c r="E36" s="46"/>
      <c r="F36" s="46">
        <v>8000</v>
      </c>
      <c r="G36" s="13">
        <f t="shared" si="0"/>
        <v>145500</v>
      </c>
    </row>
    <row r="37" spans="1:7" x14ac:dyDescent="0.25">
      <c r="A37" s="14">
        <v>27</v>
      </c>
      <c r="B37" s="11">
        <v>43580</v>
      </c>
      <c r="C37" s="2" t="s">
        <v>44</v>
      </c>
      <c r="D37" s="70">
        <v>6</v>
      </c>
      <c r="E37" s="46"/>
      <c r="F37" s="46">
        <v>9000</v>
      </c>
      <c r="G37" s="13">
        <f t="shared" si="0"/>
        <v>136500</v>
      </c>
    </row>
    <row r="38" spans="1:7" x14ac:dyDescent="0.25">
      <c r="A38" s="14">
        <v>28</v>
      </c>
      <c r="B38" s="11">
        <v>43580</v>
      </c>
      <c r="C38" s="2" t="s">
        <v>97</v>
      </c>
      <c r="D38" s="71" t="s">
        <v>36</v>
      </c>
      <c r="E38" s="46"/>
      <c r="F38" s="46">
        <v>13000</v>
      </c>
      <c r="G38" s="13">
        <f t="shared" si="0"/>
        <v>123500</v>
      </c>
    </row>
    <row r="39" spans="1:7" x14ac:dyDescent="0.25">
      <c r="A39" s="14">
        <v>29</v>
      </c>
      <c r="B39" s="11">
        <v>43582</v>
      </c>
      <c r="C39" s="2" t="s">
        <v>37</v>
      </c>
      <c r="D39" s="70"/>
      <c r="E39" s="46">
        <v>14000</v>
      </c>
      <c r="F39" s="46"/>
      <c r="G39" s="13">
        <f t="shared" si="0"/>
        <v>137500</v>
      </c>
    </row>
    <row r="40" spans="1:7" x14ac:dyDescent="0.25">
      <c r="A40" s="14">
        <v>30</v>
      </c>
      <c r="B40" s="11">
        <v>43582</v>
      </c>
      <c r="C40" s="2" t="s">
        <v>40</v>
      </c>
      <c r="D40" s="69">
        <v>1</v>
      </c>
      <c r="E40" s="46"/>
      <c r="F40" s="46">
        <v>33000</v>
      </c>
      <c r="G40" s="13">
        <f t="shared" si="0"/>
        <v>104500</v>
      </c>
    </row>
    <row r="41" spans="1:7" x14ac:dyDescent="0.25">
      <c r="A41" s="14">
        <v>31</v>
      </c>
      <c r="B41" s="11">
        <v>43583</v>
      </c>
      <c r="C41" s="2" t="s">
        <v>41</v>
      </c>
      <c r="D41" s="69"/>
      <c r="E41" s="46"/>
      <c r="F41" s="46">
        <v>31000</v>
      </c>
      <c r="G41" s="13">
        <f t="shared" si="0"/>
        <v>73500</v>
      </c>
    </row>
    <row r="42" spans="1:7" x14ac:dyDescent="0.25">
      <c r="A42" s="14">
        <v>32</v>
      </c>
      <c r="B42" s="11">
        <v>43583</v>
      </c>
      <c r="C42" s="2" t="s">
        <v>42</v>
      </c>
      <c r="D42" s="69">
        <v>19</v>
      </c>
      <c r="E42" s="46"/>
      <c r="F42" s="46">
        <v>13000</v>
      </c>
      <c r="G42" s="13">
        <f t="shared" si="0"/>
        <v>60500</v>
      </c>
    </row>
    <row r="43" spans="1:7" x14ac:dyDescent="0.25">
      <c r="A43" s="14">
        <v>33</v>
      </c>
      <c r="B43" s="11">
        <v>43584</v>
      </c>
      <c r="C43" s="2" t="s">
        <v>42</v>
      </c>
      <c r="D43" s="69">
        <v>32</v>
      </c>
      <c r="E43" s="46"/>
      <c r="F43" s="46">
        <v>22000</v>
      </c>
      <c r="G43" s="13">
        <f t="shared" si="0"/>
        <v>38500</v>
      </c>
    </row>
    <row r="44" spans="1:7" x14ac:dyDescent="0.25">
      <c r="A44" s="14">
        <v>34</v>
      </c>
      <c r="B44" s="17">
        <v>43584</v>
      </c>
      <c r="C44" s="18" t="s">
        <v>24</v>
      </c>
      <c r="D44" s="72">
        <v>2</v>
      </c>
      <c r="E44" s="46"/>
      <c r="F44" s="46">
        <v>10000</v>
      </c>
      <c r="G44" s="13">
        <f t="shared" si="0"/>
        <v>28500</v>
      </c>
    </row>
    <row r="45" spans="1:7" ht="21" customHeight="1" x14ac:dyDescent="0.3">
      <c r="A45" s="170" t="s">
        <v>10</v>
      </c>
      <c r="B45" s="171"/>
      <c r="C45" s="171"/>
      <c r="D45" s="172"/>
      <c r="E45" s="48">
        <f>SUM(E11:E44)</f>
        <v>366000</v>
      </c>
      <c r="F45" s="49">
        <f>SUM(F11:F44)</f>
        <v>337500</v>
      </c>
      <c r="G45" s="19">
        <f>E45-F45</f>
        <v>28500</v>
      </c>
    </row>
    <row r="46" spans="1:7" x14ac:dyDescent="0.25">
      <c r="A46" s="164"/>
      <c r="B46" s="165"/>
      <c r="C46" s="165"/>
      <c r="D46" s="165"/>
      <c r="E46" s="165"/>
      <c r="F46" s="165"/>
      <c r="G46" s="166"/>
    </row>
    <row r="47" spans="1:7" ht="21" x14ac:dyDescent="0.25">
      <c r="A47" s="167" t="s">
        <v>46</v>
      </c>
      <c r="B47" s="168"/>
      <c r="C47" s="168"/>
      <c r="D47" s="168"/>
      <c r="E47" s="168"/>
      <c r="F47" s="168"/>
      <c r="G47" s="169"/>
    </row>
    <row r="48" spans="1:7" x14ac:dyDescent="0.25">
      <c r="A48" s="14">
        <v>1</v>
      </c>
      <c r="B48" s="17">
        <v>43586</v>
      </c>
      <c r="C48" s="2" t="s">
        <v>66</v>
      </c>
      <c r="D48" s="69"/>
      <c r="E48" s="46">
        <f>G45</f>
        <v>28500</v>
      </c>
      <c r="F48" s="46"/>
      <c r="G48" s="16">
        <f>E48</f>
        <v>28500</v>
      </c>
    </row>
    <row r="49" spans="1:7" x14ac:dyDescent="0.25">
      <c r="A49" s="14">
        <v>2</v>
      </c>
      <c r="B49" s="17">
        <v>43587</v>
      </c>
      <c r="C49" s="2" t="s">
        <v>68</v>
      </c>
      <c r="D49" s="69"/>
      <c r="E49" s="46">
        <v>1500</v>
      </c>
      <c r="F49" s="46"/>
      <c r="G49" s="16">
        <f>G48+E49-F49</f>
        <v>30000</v>
      </c>
    </row>
    <row r="50" spans="1:7" x14ac:dyDescent="0.25">
      <c r="A50" s="14">
        <v>3</v>
      </c>
      <c r="B50" s="17">
        <v>43587</v>
      </c>
      <c r="C50" s="2" t="s">
        <v>45</v>
      </c>
      <c r="D50" s="69">
        <v>10</v>
      </c>
      <c r="E50" s="46"/>
      <c r="F50" s="46">
        <v>20000</v>
      </c>
      <c r="G50" s="16">
        <f t="shared" ref="G50:G51" si="1">G49+E50-F50</f>
        <v>10000</v>
      </c>
    </row>
    <row r="51" spans="1:7" x14ac:dyDescent="0.25">
      <c r="A51" s="14">
        <v>4</v>
      </c>
      <c r="B51" s="17">
        <v>43587</v>
      </c>
      <c r="C51" s="2" t="s">
        <v>24</v>
      </c>
      <c r="D51" s="69">
        <v>2</v>
      </c>
      <c r="E51" s="46"/>
      <c r="F51" s="46">
        <v>10000</v>
      </c>
      <c r="G51" s="16">
        <f t="shared" si="1"/>
        <v>0</v>
      </c>
    </row>
    <row r="52" spans="1:7" ht="23.25" x14ac:dyDescent="0.35">
      <c r="A52" s="170" t="s">
        <v>10</v>
      </c>
      <c r="B52" s="174"/>
      <c r="C52" s="174"/>
      <c r="D52" s="175"/>
      <c r="E52" s="59">
        <f>SUM(E48:E51)</f>
        <v>30000</v>
      </c>
      <c r="F52" s="58">
        <f>F50+F51</f>
        <v>30000</v>
      </c>
      <c r="G52" s="60">
        <f>E52-F52</f>
        <v>0</v>
      </c>
    </row>
    <row r="53" spans="1:7" x14ac:dyDescent="0.25">
      <c r="A53" s="21"/>
      <c r="B53" s="73"/>
      <c r="C53" s="20"/>
      <c r="D53" s="73"/>
      <c r="E53" s="50"/>
      <c r="F53" s="50"/>
      <c r="G53" s="56"/>
    </row>
    <row r="54" spans="1:7" ht="21" x14ac:dyDescent="0.25">
      <c r="A54" s="196" t="s">
        <v>47</v>
      </c>
      <c r="B54" s="197"/>
      <c r="C54" s="197"/>
      <c r="D54" s="197"/>
      <c r="E54" s="197"/>
      <c r="F54" s="197"/>
      <c r="G54" s="198"/>
    </row>
    <row r="55" spans="1:7" s="61" customFormat="1" ht="21" x14ac:dyDescent="0.25">
      <c r="A55" s="199" t="s">
        <v>10</v>
      </c>
      <c r="B55" s="200"/>
      <c r="C55" s="200"/>
      <c r="D55" s="201"/>
      <c r="E55" s="77" t="s">
        <v>101</v>
      </c>
      <c r="F55" s="78" t="s">
        <v>101</v>
      </c>
      <c r="G55" s="76" t="s">
        <v>101</v>
      </c>
    </row>
    <row r="56" spans="1:7" x14ac:dyDescent="0.25">
      <c r="A56" s="21"/>
      <c r="B56" s="73"/>
      <c r="C56" s="20"/>
      <c r="D56" s="73"/>
      <c r="E56" s="50"/>
      <c r="F56" s="50"/>
      <c r="G56" s="56"/>
    </row>
    <row r="57" spans="1:7" ht="21" x14ac:dyDescent="0.25">
      <c r="A57" s="193" t="s">
        <v>48</v>
      </c>
      <c r="B57" s="194"/>
      <c r="C57" s="194"/>
      <c r="D57" s="194"/>
      <c r="E57" s="194"/>
      <c r="F57" s="194"/>
      <c r="G57" s="195"/>
    </row>
    <row r="58" spans="1:7" x14ac:dyDescent="0.25">
      <c r="A58" s="74">
        <v>1</v>
      </c>
      <c r="B58" s="17">
        <v>43647</v>
      </c>
      <c r="C58" s="34" t="s">
        <v>67</v>
      </c>
      <c r="D58" s="74"/>
      <c r="E58" s="51">
        <v>220000</v>
      </c>
      <c r="F58" s="51"/>
      <c r="G58" s="57">
        <f>E58</f>
        <v>220000</v>
      </c>
    </row>
    <row r="59" spans="1:7" x14ac:dyDescent="0.25">
      <c r="A59" s="74">
        <v>2</v>
      </c>
      <c r="B59" s="17">
        <v>43647</v>
      </c>
      <c r="C59" s="34" t="s">
        <v>65</v>
      </c>
      <c r="D59" s="74"/>
      <c r="E59" s="51"/>
      <c r="F59" s="51">
        <v>1500</v>
      </c>
      <c r="G59" s="57">
        <f>G58+E59-F59</f>
        <v>218500</v>
      </c>
    </row>
    <row r="60" spans="1:7" s="35" customFormat="1" x14ac:dyDescent="0.25">
      <c r="A60" s="14">
        <v>3</v>
      </c>
      <c r="B60" s="17">
        <v>43650</v>
      </c>
      <c r="C60" s="2" t="s">
        <v>58</v>
      </c>
      <c r="D60" s="69">
        <v>1</v>
      </c>
      <c r="E60" s="52"/>
      <c r="F60" s="52">
        <v>5000</v>
      </c>
      <c r="G60" s="57">
        <f t="shared" ref="G60:G76" si="2">G59+E60-F60</f>
        <v>213500</v>
      </c>
    </row>
    <row r="61" spans="1:7" s="35" customFormat="1" x14ac:dyDescent="0.25">
      <c r="A61" s="14">
        <v>4</v>
      </c>
      <c r="B61" s="17">
        <v>43652</v>
      </c>
      <c r="C61" s="2" t="s">
        <v>59</v>
      </c>
      <c r="D61" s="69">
        <v>1</v>
      </c>
      <c r="E61" s="46"/>
      <c r="F61" s="46">
        <v>5000</v>
      </c>
      <c r="G61" s="57">
        <f t="shared" si="2"/>
        <v>208500</v>
      </c>
    </row>
    <row r="62" spans="1:7" x14ac:dyDescent="0.25">
      <c r="A62" s="14">
        <v>5</v>
      </c>
      <c r="B62" s="17">
        <v>43652</v>
      </c>
      <c r="C62" s="2" t="s">
        <v>60</v>
      </c>
      <c r="D62" s="69"/>
      <c r="E62" s="46"/>
      <c r="F62" s="46">
        <v>6500</v>
      </c>
      <c r="G62" s="57">
        <f t="shared" si="2"/>
        <v>202000</v>
      </c>
    </row>
    <row r="63" spans="1:7" x14ac:dyDescent="0.25">
      <c r="A63" s="14">
        <v>6</v>
      </c>
      <c r="B63" s="17">
        <v>43652</v>
      </c>
      <c r="C63" s="2" t="s">
        <v>61</v>
      </c>
      <c r="D63" s="69">
        <v>1</v>
      </c>
      <c r="E63" s="46"/>
      <c r="F63" s="46">
        <v>6500</v>
      </c>
      <c r="G63" s="57">
        <f t="shared" si="2"/>
        <v>195500</v>
      </c>
    </row>
    <row r="64" spans="1:7" x14ac:dyDescent="0.25">
      <c r="A64" s="14">
        <v>7</v>
      </c>
      <c r="B64" s="17">
        <v>43652</v>
      </c>
      <c r="C64" s="2" t="s">
        <v>54</v>
      </c>
      <c r="D64" s="69">
        <v>2</v>
      </c>
      <c r="E64" s="46"/>
      <c r="F64" s="46">
        <v>30000</v>
      </c>
      <c r="G64" s="57">
        <f t="shared" si="2"/>
        <v>165500</v>
      </c>
    </row>
    <row r="65" spans="1:7" x14ac:dyDescent="0.25">
      <c r="A65" s="14">
        <v>8</v>
      </c>
      <c r="B65" s="17">
        <v>43654</v>
      </c>
      <c r="C65" s="2" t="s">
        <v>58</v>
      </c>
      <c r="D65" s="69">
        <v>1</v>
      </c>
      <c r="E65" s="46"/>
      <c r="F65" s="46">
        <v>5000</v>
      </c>
      <c r="G65" s="57">
        <f t="shared" si="2"/>
        <v>160500</v>
      </c>
    </row>
    <row r="66" spans="1:7" x14ac:dyDescent="0.25">
      <c r="A66" s="14">
        <v>9</v>
      </c>
      <c r="B66" s="17">
        <v>43655</v>
      </c>
      <c r="C66" s="2" t="s">
        <v>49</v>
      </c>
      <c r="D66" s="69">
        <v>1</v>
      </c>
      <c r="E66" s="46"/>
      <c r="F66" s="46">
        <v>6000</v>
      </c>
      <c r="G66" s="57">
        <f t="shared" si="2"/>
        <v>154500</v>
      </c>
    </row>
    <row r="67" spans="1:7" x14ac:dyDescent="0.25">
      <c r="A67" s="14">
        <v>10</v>
      </c>
      <c r="B67" s="17">
        <v>43655</v>
      </c>
      <c r="C67" s="2" t="s">
        <v>50</v>
      </c>
      <c r="D67" s="69">
        <v>3</v>
      </c>
      <c r="E67" s="46"/>
      <c r="F67" s="46">
        <v>24000</v>
      </c>
      <c r="G67" s="57">
        <f t="shared" si="2"/>
        <v>130500</v>
      </c>
    </row>
    <row r="68" spans="1:7" x14ac:dyDescent="0.25">
      <c r="A68" s="14">
        <v>11</v>
      </c>
      <c r="B68" s="17">
        <v>43655</v>
      </c>
      <c r="C68" s="2" t="s">
        <v>51</v>
      </c>
      <c r="D68" s="69">
        <v>2</v>
      </c>
      <c r="E68" s="46"/>
      <c r="F68" s="46">
        <v>12000</v>
      </c>
      <c r="G68" s="57">
        <f t="shared" si="2"/>
        <v>118500</v>
      </c>
    </row>
    <row r="69" spans="1:7" x14ac:dyDescent="0.25">
      <c r="A69" s="14">
        <v>12</v>
      </c>
      <c r="B69" s="17">
        <v>43656</v>
      </c>
      <c r="C69" s="2" t="s">
        <v>58</v>
      </c>
      <c r="D69" s="69">
        <v>3</v>
      </c>
      <c r="E69" s="46"/>
      <c r="F69" s="46">
        <v>15000</v>
      </c>
      <c r="G69" s="57">
        <f t="shared" si="2"/>
        <v>103500</v>
      </c>
    </row>
    <row r="70" spans="1:7" x14ac:dyDescent="0.25">
      <c r="A70" s="14">
        <v>13</v>
      </c>
      <c r="B70" s="17">
        <v>43656</v>
      </c>
      <c r="C70" s="2" t="s">
        <v>52</v>
      </c>
      <c r="D70" s="69">
        <v>2</v>
      </c>
      <c r="E70" s="46"/>
      <c r="F70" s="46">
        <v>6500</v>
      </c>
      <c r="G70" s="57">
        <f t="shared" si="2"/>
        <v>97000</v>
      </c>
    </row>
    <row r="71" spans="1:7" x14ac:dyDescent="0.25">
      <c r="A71" s="14">
        <v>14</v>
      </c>
      <c r="B71" s="17">
        <v>43656</v>
      </c>
      <c r="C71" s="2" t="s">
        <v>53</v>
      </c>
      <c r="D71" s="69"/>
      <c r="E71" s="46"/>
      <c r="F71" s="46">
        <v>4000</v>
      </c>
      <c r="G71" s="57">
        <f t="shared" si="2"/>
        <v>93000</v>
      </c>
    </row>
    <row r="72" spans="1:7" x14ac:dyDescent="0.25">
      <c r="A72" s="14">
        <v>15</v>
      </c>
      <c r="B72" s="17">
        <v>43657</v>
      </c>
      <c r="C72" s="2" t="s">
        <v>56</v>
      </c>
      <c r="D72" s="69"/>
      <c r="E72" s="46"/>
      <c r="F72" s="46">
        <v>12500</v>
      </c>
      <c r="G72" s="57">
        <f t="shared" si="2"/>
        <v>80500</v>
      </c>
    </row>
    <row r="73" spans="1:7" x14ac:dyDescent="0.25">
      <c r="A73" s="14">
        <v>16</v>
      </c>
      <c r="B73" s="17">
        <v>43657</v>
      </c>
      <c r="C73" s="2" t="s">
        <v>50</v>
      </c>
      <c r="D73" s="69">
        <v>1</v>
      </c>
      <c r="E73" s="46"/>
      <c r="F73" s="46">
        <v>11000</v>
      </c>
      <c r="G73" s="57">
        <f t="shared" si="2"/>
        <v>69500</v>
      </c>
    </row>
    <row r="74" spans="1:7" x14ac:dyDescent="0.25">
      <c r="A74" s="14">
        <v>17</v>
      </c>
      <c r="B74" s="17">
        <v>43657</v>
      </c>
      <c r="C74" s="2" t="s">
        <v>55</v>
      </c>
      <c r="D74" s="69">
        <v>2</v>
      </c>
      <c r="E74" s="46"/>
      <c r="F74" s="46">
        <v>4000</v>
      </c>
      <c r="G74" s="57">
        <f t="shared" si="2"/>
        <v>65500</v>
      </c>
    </row>
    <row r="75" spans="1:7" x14ac:dyDescent="0.25">
      <c r="A75" s="14">
        <v>18</v>
      </c>
      <c r="B75" s="17">
        <v>43657</v>
      </c>
      <c r="C75" s="2" t="s">
        <v>56</v>
      </c>
      <c r="D75" s="69"/>
      <c r="E75" s="46"/>
      <c r="F75" s="46">
        <v>12500</v>
      </c>
      <c r="G75" s="57">
        <f t="shared" si="2"/>
        <v>53000</v>
      </c>
    </row>
    <row r="76" spans="1:7" x14ac:dyDescent="0.25">
      <c r="A76" s="14">
        <v>19</v>
      </c>
      <c r="B76" s="17">
        <v>43658</v>
      </c>
      <c r="C76" s="2" t="s">
        <v>57</v>
      </c>
      <c r="D76" s="69">
        <v>6</v>
      </c>
      <c r="E76" s="46"/>
      <c r="F76" s="46">
        <v>52000</v>
      </c>
      <c r="G76" s="57">
        <f t="shared" si="2"/>
        <v>1000</v>
      </c>
    </row>
    <row r="77" spans="1:7" x14ac:dyDescent="0.25">
      <c r="A77" s="14">
        <v>20</v>
      </c>
      <c r="B77" s="17">
        <v>43666</v>
      </c>
      <c r="C77" s="2" t="s">
        <v>70</v>
      </c>
      <c r="D77" s="69" t="s">
        <v>62</v>
      </c>
      <c r="E77" s="46">
        <v>34000</v>
      </c>
      <c r="F77" s="46"/>
      <c r="G77" s="8">
        <f>G76+E77</f>
        <v>35000</v>
      </c>
    </row>
    <row r="78" spans="1:7" x14ac:dyDescent="0.25">
      <c r="A78" s="14">
        <v>21</v>
      </c>
      <c r="B78" s="17">
        <v>43674</v>
      </c>
      <c r="C78" s="62" t="s">
        <v>71</v>
      </c>
      <c r="D78" s="69"/>
      <c r="E78" s="46">
        <v>200000</v>
      </c>
      <c r="F78" s="46"/>
      <c r="G78" s="8">
        <f>G77+E78</f>
        <v>235000</v>
      </c>
    </row>
    <row r="79" spans="1:7" x14ac:dyDescent="0.25">
      <c r="A79" s="14">
        <v>22</v>
      </c>
      <c r="B79" s="17">
        <v>43675</v>
      </c>
      <c r="C79" s="2" t="s">
        <v>58</v>
      </c>
      <c r="D79" s="69"/>
      <c r="E79" s="46"/>
      <c r="F79" s="46">
        <v>10000</v>
      </c>
      <c r="G79" s="8">
        <f>G78-F79</f>
        <v>225000</v>
      </c>
    </row>
    <row r="80" spans="1:7" ht="23.25" x14ac:dyDescent="0.35">
      <c r="A80" s="190" t="s">
        <v>10</v>
      </c>
      <c r="B80" s="191"/>
      <c r="C80" s="191"/>
      <c r="D80" s="192"/>
      <c r="E80" s="63">
        <f>E78+E77+E58</f>
        <v>454000</v>
      </c>
      <c r="F80" s="64">
        <f>E80-G80</f>
        <v>229000</v>
      </c>
      <c r="G80" s="65">
        <f>G79</f>
        <v>225000</v>
      </c>
    </row>
    <row r="81" spans="1:9" x14ac:dyDescent="0.25">
      <c r="A81" s="21"/>
      <c r="B81" s="73"/>
      <c r="C81" s="20"/>
      <c r="D81" s="73"/>
      <c r="E81" s="50"/>
      <c r="F81" s="50"/>
      <c r="G81" s="56"/>
    </row>
    <row r="82" spans="1:9" ht="21" x14ac:dyDescent="0.25">
      <c r="A82" s="193" t="s">
        <v>72</v>
      </c>
      <c r="B82" s="194"/>
      <c r="C82" s="194"/>
      <c r="D82" s="194"/>
      <c r="E82" s="194"/>
      <c r="F82" s="194"/>
      <c r="G82" s="195"/>
    </row>
    <row r="83" spans="1:9" x14ac:dyDescent="0.25">
      <c r="A83" s="14">
        <v>1</v>
      </c>
      <c r="B83" s="17">
        <v>43678</v>
      </c>
      <c r="C83" s="2" t="s">
        <v>73</v>
      </c>
      <c r="D83" s="69"/>
      <c r="E83" s="46">
        <v>225000</v>
      </c>
      <c r="F83" s="46"/>
      <c r="G83" s="8">
        <f>E83</f>
        <v>225000</v>
      </c>
    </row>
    <row r="84" spans="1:9" x14ac:dyDescent="0.25">
      <c r="A84" s="14">
        <v>2</v>
      </c>
      <c r="B84" s="17">
        <v>43695</v>
      </c>
      <c r="C84" s="2" t="s">
        <v>74</v>
      </c>
      <c r="D84" s="69">
        <v>2</v>
      </c>
      <c r="E84" s="46"/>
      <c r="F84" s="46">
        <v>10000</v>
      </c>
      <c r="G84" s="8">
        <f>G83-F84</f>
        <v>215000</v>
      </c>
    </row>
    <row r="85" spans="1:9" x14ac:dyDescent="0.25">
      <c r="A85" s="14">
        <v>3</v>
      </c>
      <c r="B85" s="17">
        <v>43695</v>
      </c>
      <c r="C85" s="2" t="s">
        <v>75</v>
      </c>
      <c r="D85" s="69"/>
      <c r="E85" s="46"/>
      <c r="F85" s="46">
        <v>20000</v>
      </c>
      <c r="G85" s="8">
        <f>G84-F85</f>
        <v>195000</v>
      </c>
    </row>
    <row r="86" spans="1:9" x14ac:dyDescent="0.25">
      <c r="A86" s="14">
        <v>4</v>
      </c>
      <c r="B86" s="17">
        <v>43697</v>
      </c>
      <c r="C86" s="2" t="s">
        <v>24</v>
      </c>
      <c r="D86" s="69">
        <v>2</v>
      </c>
      <c r="E86" s="46"/>
      <c r="F86" s="46">
        <v>10000</v>
      </c>
      <c r="G86" s="8">
        <f>G85-F86</f>
        <v>185000</v>
      </c>
    </row>
    <row r="87" spans="1:9" x14ac:dyDescent="0.25">
      <c r="A87" s="14">
        <v>5</v>
      </c>
      <c r="B87" s="17">
        <v>43697</v>
      </c>
      <c r="C87" s="2" t="s">
        <v>76</v>
      </c>
      <c r="D87" s="69"/>
      <c r="E87" s="46"/>
      <c r="F87" s="46">
        <v>9000</v>
      </c>
      <c r="G87" s="8">
        <f>G86-F87</f>
        <v>176000</v>
      </c>
    </row>
    <row r="88" spans="1:9" x14ac:dyDescent="0.25">
      <c r="A88" s="14">
        <v>6</v>
      </c>
      <c r="B88" s="17">
        <v>43697</v>
      </c>
      <c r="C88" s="2" t="s">
        <v>79</v>
      </c>
      <c r="D88" s="69"/>
      <c r="E88" s="46"/>
      <c r="F88" s="46">
        <v>160000</v>
      </c>
      <c r="G88" s="8">
        <f t="shared" ref="G88:G91" si="3">G87-F88</f>
        <v>16000</v>
      </c>
      <c r="I88" s="33"/>
    </row>
    <row r="89" spans="1:9" x14ac:dyDescent="0.25">
      <c r="A89" s="14">
        <v>7</v>
      </c>
      <c r="B89" s="17">
        <v>43701</v>
      </c>
      <c r="C89" s="2" t="s">
        <v>37</v>
      </c>
      <c r="D89" s="69"/>
      <c r="E89" s="46">
        <v>20000</v>
      </c>
      <c r="F89" s="46"/>
      <c r="G89" s="8">
        <f t="shared" si="3"/>
        <v>16000</v>
      </c>
      <c r="I89" s="33"/>
    </row>
    <row r="90" spans="1:9" x14ac:dyDescent="0.25">
      <c r="A90" s="14">
        <v>8</v>
      </c>
      <c r="B90" s="17">
        <v>43701</v>
      </c>
      <c r="C90" s="2" t="s">
        <v>77</v>
      </c>
      <c r="D90" s="69"/>
      <c r="E90" s="46"/>
      <c r="F90" s="46">
        <v>10000</v>
      </c>
      <c r="G90" s="8">
        <f t="shared" si="3"/>
        <v>6000</v>
      </c>
    </row>
    <row r="91" spans="1:9" x14ac:dyDescent="0.25">
      <c r="A91" s="14">
        <v>9</v>
      </c>
      <c r="B91" s="17">
        <v>43701</v>
      </c>
      <c r="C91" s="2" t="s">
        <v>78</v>
      </c>
      <c r="D91" s="69"/>
      <c r="E91" s="46"/>
      <c r="F91" s="46">
        <v>2000</v>
      </c>
      <c r="G91" s="8">
        <f t="shared" si="3"/>
        <v>4000</v>
      </c>
    </row>
    <row r="92" spans="1:9" x14ac:dyDescent="0.25">
      <c r="A92" s="14">
        <v>10</v>
      </c>
      <c r="B92" s="17">
        <v>43702</v>
      </c>
      <c r="C92" s="2" t="s">
        <v>82</v>
      </c>
      <c r="D92" s="69"/>
      <c r="E92" s="46">
        <v>86000</v>
      </c>
      <c r="F92" s="46"/>
      <c r="G92" s="8">
        <f>G91+E92</f>
        <v>90000</v>
      </c>
    </row>
    <row r="93" spans="1:9" x14ac:dyDescent="0.25">
      <c r="A93" s="14">
        <v>11</v>
      </c>
      <c r="B93" s="17">
        <v>43703</v>
      </c>
      <c r="C93" s="2" t="s">
        <v>83</v>
      </c>
      <c r="D93" s="69"/>
      <c r="E93" s="46"/>
      <c r="F93" s="46">
        <v>8000</v>
      </c>
      <c r="G93" s="8">
        <f>G92-F93</f>
        <v>82000</v>
      </c>
    </row>
    <row r="94" spans="1:9" x14ac:dyDescent="0.25">
      <c r="A94" s="14">
        <v>12</v>
      </c>
      <c r="B94" s="17">
        <v>43704</v>
      </c>
      <c r="C94" s="2" t="s">
        <v>24</v>
      </c>
      <c r="D94" s="69"/>
      <c r="E94" s="46"/>
      <c r="F94" s="46">
        <v>10000</v>
      </c>
      <c r="G94" s="8">
        <f>G93-F94</f>
        <v>72000</v>
      </c>
    </row>
    <row r="95" spans="1:9" ht="17.25" customHeight="1" x14ac:dyDescent="0.25">
      <c r="A95" s="14">
        <v>13</v>
      </c>
      <c r="B95" s="17">
        <v>43708</v>
      </c>
      <c r="C95" s="2" t="s">
        <v>37</v>
      </c>
      <c r="D95" s="69"/>
      <c r="E95" s="46">
        <v>18000</v>
      </c>
      <c r="F95" s="46"/>
      <c r="G95" s="8">
        <f>G94+E95</f>
        <v>90000</v>
      </c>
    </row>
    <row r="96" spans="1:9" ht="23.25" x14ac:dyDescent="0.35">
      <c r="A96" s="190" t="s">
        <v>10</v>
      </c>
      <c r="B96" s="191"/>
      <c r="C96" s="191"/>
      <c r="D96" s="192"/>
      <c r="E96" s="63">
        <f>E95+E92+E83+E89</f>
        <v>349000</v>
      </c>
      <c r="F96" s="64">
        <v>239000</v>
      </c>
      <c r="G96" s="65">
        <f>G95</f>
        <v>90000</v>
      </c>
    </row>
    <row r="97" spans="1:7" x14ac:dyDescent="0.25">
      <c r="A97" s="21"/>
      <c r="B97" s="73"/>
      <c r="C97" s="20"/>
      <c r="D97" s="73"/>
      <c r="E97" s="50"/>
      <c r="F97" s="50"/>
      <c r="G97" s="56"/>
    </row>
    <row r="98" spans="1:7" ht="21" x14ac:dyDescent="0.25">
      <c r="A98" s="193" t="s">
        <v>80</v>
      </c>
      <c r="B98" s="194"/>
      <c r="C98" s="194"/>
      <c r="D98" s="194"/>
      <c r="E98" s="194"/>
      <c r="F98" s="194"/>
      <c r="G98" s="195"/>
    </row>
    <row r="99" spans="1:7" x14ac:dyDescent="0.25">
      <c r="A99" s="14">
        <v>1</v>
      </c>
      <c r="B99" s="17"/>
      <c r="C99" s="2" t="s">
        <v>81</v>
      </c>
      <c r="D99" s="69"/>
      <c r="E99" s="46">
        <v>90000</v>
      </c>
      <c r="F99" s="46"/>
      <c r="G99" s="8">
        <v>90000</v>
      </c>
    </row>
    <row r="100" spans="1:7" x14ac:dyDescent="0.25">
      <c r="A100" s="14">
        <v>2</v>
      </c>
      <c r="B100" s="17">
        <v>43709</v>
      </c>
      <c r="C100" s="2" t="s">
        <v>84</v>
      </c>
      <c r="D100" s="69"/>
      <c r="E100" s="46"/>
      <c r="F100" s="46">
        <v>50000</v>
      </c>
      <c r="G100" s="8">
        <f>G99-F100</f>
        <v>40000</v>
      </c>
    </row>
    <row r="101" spans="1:7" x14ac:dyDescent="0.25">
      <c r="A101" s="14">
        <v>3</v>
      </c>
      <c r="B101" s="17">
        <v>43709</v>
      </c>
      <c r="C101" s="2" t="s">
        <v>96</v>
      </c>
      <c r="D101" s="69"/>
      <c r="E101" s="46"/>
      <c r="F101" s="46">
        <v>30000</v>
      </c>
      <c r="G101" s="8">
        <f t="shared" ref="G101:G102" si="4">G100-F101</f>
        <v>10000</v>
      </c>
    </row>
    <row r="102" spans="1:7" x14ac:dyDescent="0.25">
      <c r="A102" s="14">
        <v>4</v>
      </c>
      <c r="B102" s="17">
        <v>43710</v>
      </c>
      <c r="C102" s="2" t="s">
        <v>24</v>
      </c>
      <c r="D102" s="69">
        <v>2</v>
      </c>
      <c r="E102" s="46"/>
      <c r="F102" s="46">
        <v>10000</v>
      </c>
      <c r="G102" s="8">
        <f t="shared" si="4"/>
        <v>0</v>
      </c>
    </row>
    <row r="103" spans="1:7" x14ac:dyDescent="0.25">
      <c r="A103" s="14">
        <v>5</v>
      </c>
      <c r="B103" s="17">
        <v>43712</v>
      </c>
      <c r="C103" s="2" t="s">
        <v>85</v>
      </c>
      <c r="D103" s="69"/>
      <c r="E103" s="46">
        <v>200000</v>
      </c>
      <c r="F103" s="46"/>
      <c r="G103" s="8">
        <f>E103</f>
        <v>200000</v>
      </c>
    </row>
    <row r="104" spans="1:7" x14ac:dyDescent="0.25">
      <c r="A104" s="14">
        <v>6</v>
      </c>
      <c r="B104" s="17">
        <v>43713</v>
      </c>
      <c r="C104" s="2" t="s">
        <v>86</v>
      </c>
      <c r="D104" s="69"/>
      <c r="E104" s="46"/>
      <c r="F104" s="46">
        <v>35000</v>
      </c>
      <c r="G104" s="8">
        <f t="shared" ref="G104:G117" si="5">G103-F104</f>
        <v>165000</v>
      </c>
    </row>
    <row r="105" spans="1:7" x14ac:dyDescent="0.25">
      <c r="A105" s="14">
        <v>7</v>
      </c>
      <c r="B105" s="17">
        <v>43713</v>
      </c>
      <c r="C105" s="2" t="s">
        <v>87</v>
      </c>
      <c r="D105" s="69">
        <v>2</v>
      </c>
      <c r="E105" s="46"/>
      <c r="F105" s="46">
        <v>24000</v>
      </c>
      <c r="G105" s="8">
        <f t="shared" si="5"/>
        <v>141000</v>
      </c>
    </row>
    <row r="106" spans="1:7" x14ac:dyDescent="0.25">
      <c r="A106" s="14">
        <v>8</v>
      </c>
      <c r="B106" s="17">
        <v>43714</v>
      </c>
      <c r="C106" s="2" t="s">
        <v>88</v>
      </c>
      <c r="D106" s="69">
        <v>2</v>
      </c>
      <c r="E106" s="46"/>
      <c r="F106" s="46">
        <v>10000</v>
      </c>
      <c r="G106" s="8">
        <f t="shared" si="5"/>
        <v>131000</v>
      </c>
    </row>
    <row r="107" spans="1:7" x14ac:dyDescent="0.25">
      <c r="A107" s="14">
        <v>9</v>
      </c>
      <c r="B107" s="17">
        <v>43714</v>
      </c>
      <c r="C107" s="2" t="s">
        <v>89</v>
      </c>
      <c r="D107" s="69">
        <v>1</v>
      </c>
      <c r="E107" s="46"/>
      <c r="F107" s="46">
        <v>4000</v>
      </c>
      <c r="G107" s="8">
        <f t="shared" si="5"/>
        <v>127000</v>
      </c>
    </row>
    <row r="108" spans="1:7" x14ac:dyDescent="0.25">
      <c r="A108" s="14">
        <v>10</v>
      </c>
      <c r="B108" s="17">
        <v>43714</v>
      </c>
      <c r="C108" s="2" t="s">
        <v>90</v>
      </c>
      <c r="D108" s="69">
        <v>3</v>
      </c>
      <c r="E108" s="46"/>
      <c r="F108" s="46">
        <v>21000</v>
      </c>
      <c r="G108" s="8">
        <f t="shared" si="5"/>
        <v>106000</v>
      </c>
    </row>
    <row r="109" spans="1:7" x14ac:dyDescent="0.25">
      <c r="A109" s="14">
        <v>11</v>
      </c>
      <c r="B109" s="17">
        <v>43715</v>
      </c>
      <c r="C109" s="2" t="s">
        <v>24</v>
      </c>
      <c r="D109" s="69">
        <v>2</v>
      </c>
      <c r="E109" s="46"/>
      <c r="F109" s="46">
        <v>10000</v>
      </c>
      <c r="G109" s="8">
        <f t="shared" si="5"/>
        <v>96000</v>
      </c>
    </row>
    <row r="110" spans="1:7" x14ac:dyDescent="0.25">
      <c r="A110" s="14">
        <v>12</v>
      </c>
      <c r="B110" s="17">
        <v>43716</v>
      </c>
      <c r="C110" s="2" t="s">
        <v>91</v>
      </c>
      <c r="D110" s="69">
        <v>2</v>
      </c>
      <c r="E110" s="46"/>
      <c r="F110" s="46">
        <v>5000</v>
      </c>
      <c r="G110" s="8">
        <f t="shared" si="5"/>
        <v>91000</v>
      </c>
    </row>
    <row r="111" spans="1:7" x14ac:dyDescent="0.25">
      <c r="A111" s="14">
        <v>13</v>
      </c>
      <c r="B111" s="17">
        <v>43716</v>
      </c>
      <c r="C111" s="2" t="s">
        <v>92</v>
      </c>
      <c r="D111" s="69">
        <v>1</v>
      </c>
      <c r="E111" s="46"/>
      <c r="F111" s="46">
        <v>5500</v>
      </c>
      <c r="G111" s="8">
        <f t="shared" si="5"/>
        <v>85500</v>
      </c>
    </row>
    <row r="112" spans="1:7" x14ac:dyDescent="0.25">
      <c r="A112" s="14">
        <v>14</v>
      </c>
      <c r="B112" s="17">
        <v>43716</v>
      </c>
      <c r="C112" s="2" t="s">
        <v>93</v>
      </c>
      <c r="D112" s="69">
        <v>1</v>
      </c>
      <c r="E112" s="46"/>
      <c r="F112" s="46">
        <v>3500</v>
      </c>
      <c r="G112" s="8">
        <f t="shared" si="5"/>
        <v>82000</v>
      </c>
    </row>
    <row r="113" spans="1:7" x14ac:dyDescent="0.25">
      <c r="A113" s="14">
        <v>15</v>
      </c>
      <c r="B113" s="17">
        <v>43717</v>
      </c>
      <c r="C113" s="2" t="s">
        <v>24</v>
      </c>
      <c r="D113" s="69"/>
      <c r="E113" s="46"/>
      <c r="F113" s="46">
        <v>5000</v>
      </c>
      <c r="G113" s="8">
        <f t="shared" si="5"/>
        <v>77000</v>
      </c>
    </row>
    <row r="114" spans="1:7" x14ac:dyDescent="0.25">
      <c r="A114" s="14">
        <v>16</v>
      </c>
      <c r="B114" s="17">
        <v>43718</v>
      </c>
      <c r="C114" s="2" t="s">
        <v>24</v>
      </c>
      <c r="D114" s="69">
        <v>2</v>
      </c>
      <c r="E114" s="46"/>
      <c r="F114" s="46">
        <v>10000</v>
      </c>
      <c r="G114" s="8">
        <f t="shared" si="5"/>
        <v>67000</v>
      </c>
    </row>
    <row r="115" spans="1:7" x14ac:dyDescent="0.25">
      <c r="A115" s="14">
        <v>17</v>
      </c>
      <c r="B115" s="17">
        <v>43720</v>
      </c>
      <c r="C115" s="2" t="s">
        <v>95</v>
      </c>
      <c r="D115" s="69"/>
      <c r="E115" s="46"/>
      <c r="F115" s="46">
        <v>10000</v>
      </c>
      <c r="G115" s="8">
        <f t="shared" si="5"/>
        <v>57000</v>
      </c>
    </row>
    <row r="116" spans="1:7" x14ac:dyDescent="0.25">
      <c r="A116" s="14">
        <v>18</v>
      </c>
      <c r="B116" s="17">
        <v>43720</v>
      </c>
      <c r="C116" s="2" t="s">
        <v>77</v>
      </c>
      <c r="D116" s="69"/>
      <c r="E116" s="46"/>
      <c r="F116" s="46">
        <v>10000</v>
      </c>
      <c r="G116" s="8">
        <f t="shared" si="5"/>
        <v>47000</v>
      </c>
    </row>
    <row r="117" spans="1:7" x14ac:dyDescent="0.25">
      <c r="A117" s="14">
        <v>19</v>
      </c>
      <c r="B117" s="17">
        <v>43720</v>
      </c>
      <c r="C117" s="2" t="s">
        <v>94</v>
      </c>
      <c r="D117" s="69"/>
      <c r="E117" s="46"/>
      <c r="F117" s="46">
        <v>25000</v>
      </c>
      <c r="G117" s="8">
        <f t="shared" si="5"/>
        <v>22000</v>
      </c>
    </row>
    <row r="118" spans="1:7" x14ac:dyDescent="0.25">
      <c r="A118" s="14">
        <v>20</v>
      </c>
      <c r="B118" s="17">
        <v>43720</v>
      </c>
      <c r="C118" s="2" t="s">
        <v>24</v>
      </c>
      <c r="D118" s="69">
        <v>2</v>
      </c>
      <c r="E118" s="46"/>
      <c r="F118" s="46">
        <v>10000</v>
      </c>
      <c r="G118" s="8">
        <f>G117-F118</f>
        <v>12000</v>
      </c>
    </row>
    <row r="119" spans="1:7" x14ac:dyDescent="0.25">
      <c r="A119" s="207" t="s">
        <v>10</v>
      </c>
      <c r="B119" s="208"/>
      <c r="C119" s="208"/>
      <c r="D119" s="208"/>
      <c r="E119" s="211">
        <v>290000</v>
      </c>
      <c r="F119" s="139">
        <v>278000</v>
      </c>
      <c r="G119" s="141">
        <v>12000</v>
      </c>
    </row>
    <row r="120" spans="1:7" x14ac:dyDescent="0.25">
      <c r="A120" s="209"/>
      <c r="B120" s="210"/>
      <c r="C120" s="210"/>
      <c r="D120" s="210"/>
      <c r="E120" s="212"/>
      <c r="F120" s="140"/>
      <c r="G120" s="142"/>
    </row>
    <row r="121" spans="1:7" ht="15" customHeight="1" x14ac:dyDescent="0.25">
      <c r="A121" s="92"/>
      <c r="B121" s="92"/>
      <c r="C121" s="92"/>
      <c r="D121" s="92"/>
      <c r="E121" s="93"/>
      <c r="F121" s="94"/>
      <c r="G121" s="95"/>
    </row>
    <row r="122" spans="1:7" ht="15" customHeight="1" thickBot="1" x14ac:dyDescent="0.3">
      <c r="B122" s="1"/>
      <c r="E122"/>
      <c r="F122"/>
      <c r="G122"/>
    </row>
    <row r="123" spans="1:7" x14ac:dyDescent="0.25">
      <c r="A123" s="114" t="s">
        <v>98</v>
      </c>
      <c r="B123" s="202"/>
      <c r="C123" s="202"/>
      <c r="D123" s="202"/>
      <c r="E123" s="202"/>
      <c r="F123" s="202"/>
      <c r="G123" s="203"/>
    </row>
    <row r="124" spans="1:7" ht="15.75" thickBot="1" x14ac:dyDescent="0.3">
      <c r="A124" s="204"/>
      <c r="B124" s="205"/>
      <c r="C124" s="205"/>
      <c r="D124" s="205"/>
      <c r="E124" s="205"/>
      <c r="F124" s="205"/>
      <c r="G124" s="206"/>
    </row>
    <row r="125" spans="1:7" x14ac:dyDescent="0.25">
      <c r="A125" s="75">
        <v>1</v>
      </c>
      <c r="B125" s="79">
        <v>43743</v>
      </c>
      <c r="C125" s="155" t="s">
        <v>81</v>
      </c>
      <c r="D125" s="156"/>
      <c r="E125" s="101">
        <v>12000</v>
      </c>
      <c r="F125" s="12"/>
      <c r="G125" s="101">
        <v>12000</v>
      </c>
    </row>
    <row r="126" spans="1:7" x14ac:dyDescent="0.25">
      <c r="A126" s="85"/>
      <c r="B126" s="86"/>
      <c r="C126" s="98" t="s">
        <v>105</v>
      </c>
      <c r="D126" s="99"/>
      <c r="E126" s="100">
        <v>130000</v>
      </c>
      <c r="F126" s="88"/>
      <c r="G126" s="100">
        <f>G125+E126-F126</f>
        <v>142000</v>
      </c>
    </row>
    <row r="127" spans="1:7" ht="15" customHeight="1" x14ac:dyDescent="0.25">
      <c r="A127" s="85">
        <v>2</v>
      </c>
      <c r="B127" s="86">
        <v>43759</v>
      </c>
      <c r="C127" s="157" t="s">
        <v>104</v>
      </c>
      <c r="D127" s="158"/>
      <c r="E127" s="87"/>
      <c r="F127" s="102">
        <v>130000</v>
      </c>
      <c r="G127" s="100">
        <f>G126+E127-F127</f>
        <v>12000</v>
      </c>
    </row>
    <row r="128" spans="1:7" ht="15.75" customHeight="1" x14ac:dyDescent="0.25">
      <c r="A128" s="143" t="s">
        <v>10</v>
      </c>
      <c r="B128" s="144"/>
      <c r="C128" s="144"/>
      <c r="D128" s="145"/>
      <c r="E128" s="151">
        <f>E125+E126</f>
        <v>142000</v>
      </c>
      <c r="F128" s="149">
        <v>130000</v>
      </c>
      <c r="G128" s="153">
        <f>E128-F128</f>
        <v>12000</v>
      </c>
    </row>
    <row r="129" spans="1:7" ht="15" customHeight="1" thickBot="1" x14ac:dyDescent="0.3">
      <c r="A129" s="146"/>
      <c r="B129" s="147"/>
      <c r="C129" s="147"/>
      <c r="D129" s="148"/>
      <c r="E129" s="152"/>
      <c r="F129" s="150"/>
      <c r="G129" s="154"/>
    </row>
    <row r="130" spans="1:7" ht="15" customHeight="1" x14ac:dyDescent="0.25">
      <c r="A130" s="80"/>
      <c r="B130" s="80"/>
      <c r="C130" s="80"/>
      <c r="D130" s="80"/>
      <c r="E130" s="81"/>
      <c r="F130" s="82"/>
      <c r="G130" s="81"/>
    </row>
    <row r="131" spans="1:7" ht="29.25" thickBot="1" x14ac:dyDescent="0.3">
      <c r="A131" s="80"/>
      <c r="B131" s="80"/>
      <c r="C131" s="80"/>
      <c r="D131" s="80"/>
      <c r="E131" s="81"/>
      <c r="F131" s="82"/>
      <c r="G131" s="81"/>
    </row>
    <row r="132" spans="1:7" x14ac:dyDescent="0.25">
      <c r="A132" s="114" t="s">
        <v>99</v>
      </c>
      <c r="B132" s="115"/>
      <c r="C132" s="115"/>
      <c r="D132" s="115"/>
      <c r="E132" s="115"/>
      <c r="F132" s="115"/>
      <c r="G132" s="116"/>
    </row>
    <row r="133" spans="1:7" x14ac:dyDescent="0.25">
      <c r="A133" s="117"/>
      <c r="B133" s="118"/>
      <c r="C133" s="118"/>
      <c r="D133" s="118"/>
      <c r="E133" s="118"/>
      <c r="F133" s="118"/>
      <c r="G133" s="119"/>
    </row>
    <row r="134" spans="1:7" ht="15.75" x14ac:dyDescent="0.25">
      <c r="A134" s="90">
        <v>1</v>
      </c>
      <c r="B134" s="89">
        <v>43770</v>
      </c>
      <c r="C134" s="128" t="s">
        <v>81</v>
      </c>
      <c r="D134" s="128"/>
      <c r="E134" s="91">
        <v>12000</v>
      </c>
      <c r="F134" s="90"/>
      <c r="G134" s="91">
        <v>12000</v>
      </c>
    </row>
    <row r="135" spans="1:7" ht="15.75" x14ac:dyDescent="0.25">
      <c r="A135" s="90"/>
      <c r="B135" s="89"/>
      <c r="C135" s="90" t="s">
        <v>105</v>
      </c>
      <c r="D135" s="103"/>
      <c r="E135" s="91">
        <v>100000</v>
      </c>
      <c r="F135" s="90"/>
      <c r="G135" s="91">
        <f>G134+E135-F135</f>
        <v>112000</v>
      </c>
    </row>
    <row r="136" spans="1:7" ht="15.75" x14ac:dyDescent="0.25">
      <c r="A136" s="90">
        <v>2</v>
      </c>
      <c r="B136" s="89">
        <v>43799</v>
      </c>
      <c r="C136" s="90" t="s">
        <v>106</v>
      </c>
      <c r="D136" s="90"/>
      <c r="E136" s="90"/>
      <c r="F136" s="91">
        <v>100000</v>
      </c>
      <c r="G136" s="91">
        <f>G135+E136-F136</f>
        <v>12000</v>
      </c>
    </row>
    <row r="137" spans="1:7" x14ac:dyDescent="0.25">
      <c r="A137" s="120" t="s">
        <v>10</v>
      </c>
      <c r="B137" s="121"/>
      <c r="C137" s="121"/>
      <c r="D137" s="122"/>
      <c r="E137" s="124">
        <v>12000</v>
      </c>
      <c r="F137" s="123" t="s">
        <v>101</v>
      </c>
      <c r="G137" s="126">
        <v>12000</v>
      </c>
    </row>
    <row r="138" spans="1:7" x14ac:dyDescent="0.25">
      <c r="A138" s="120"/>
      <c r="B138" s="121"/>
      <c r="C138" s="121"/>
      <c r="D138" s="122"/>
      <c r="E138" s="125"/>
      <c r="F138" s="123"/>
      <c r="G138" s="127"/>
    </row>
    <row r="139" spans="1:7" x14ac:dyDescent="0.25">
      <c r="A139" s="83"/>
      <c r="B139" s="83"/>
      <c r="C139" s="84"/>
      <c r="D139" s="83"/>
      <c r="E139" s="84"/>
      <c r="F139" s="84"/>
      <c r="G139" s="84"/>
    </row>
    <row r="140" spans="1:7" x14ac:dyDescent="0.25">
      <c r="A140" s="117" t="s">
        <v>100</v>
      </c>
      <c r="B140" s="118"/>
      <c r="C140" s="118"/>
      <c r="D140" s="118"/>
      <c r="E140" s="118"/>
      <c r="F140" s="118"/>
      <c r="G140" s="119"/>
    </row>
    <row r="141" spans="1:7" x14ac:dyDescent="0.25">
      <c r="A141" s="117"/>
      <c r="B141" s="118"/>
      <c r="C141" s="118"/>
      <c r="D141" s="118"/>
      <c r="E141" s="118"/>
      <c r="F141" s="118"/>
      <c r="G141" s="119"/>
    </row>
    <row r="142" spans="1:7" x14ac:dyDescent="0.25">
      <c r="A142" s="14">
        <v>1</v>
      </c>
      <c r="B142" s="96">
        <v>43800</v>
      </c>
      <c r="C142" s="104" t="s">
        <v>107</v>
      </c>
      <c r="D142" s="14"/>
      <c r="E142" s="105">
        <v>12000</v>
      </c>
      <c r="F142" s="14"/>
      <c r="G142" s="105">
        <v>12000</v>
      </c>
    </row>
    <row r="143" spans="1:7" x14ac:dyDescent="0.25">
      <c r="A143" s="129" t="s">
        <v>10</v>
      </c>
      <c r="B143" s="130"/>
      <c r="C143" s="130"/>
      <c r="D143" s="131"/>
      <c r="E143" s="124">
        <v>12000</v>
      </c>
      <c r="F143" s="123" t="s">
        <v>101</v>
      </c>
      <c r="G143" s="126">
        <v>12000</v>
      </c>
    </row>
    <row r="144" spans="1:7" x14ac:dyDescent="0.25">
      <c r="A144" s="132"/>
      <c r="B144" s="133"/>
      <c r="C144" s="133"/>
      <c r="D144" s="134"/>
      <c r="E144" s="137"/>
      <c r="F144" s="136"/>
      <c r="G144" s="135"/>
    </row>
    <row r="145" spans="1:7" x14ac:dyDescent="0.25">
      <c r="B145" s="1"/>
      <c r="E145"/>
      <c r="F145"/>
      <c r="G145"/>
    </row>
    <row r="146" spans="1:7" x14ac:dyDescent="0.25">
      <c r="B146" s="1"/>
      <c r="E146"/>
      <c r="F146"/>
      <c r="G146"/>
    </row>
    <row r="147" spans="1:7" x14ac:dyDescent="0.25">
      <c r="A147" s="138" t="s">
        <v>102</v>
      </c>
      <c r="B147" s="138"/>
      <c r="C147" s="138"/>
      <c r="D147" s="138"/>
      <c r="E147" s="138"/>
      <c r="F147" s="138"/>
      <c r="G147" s="138"/>
    </row>
    <row r="148" spans="1:7" x14ac:dyDescent="0.25">
      <c r="A148" s="138"/>
      <c r="B148" s="138"/>
      <c r="C148" s="138"/>
      <c r="D148" s="138"/>
      <c r="E148" s="138"/>
      <c r="F148" s="138"/>
      <c r="G148" s="138"/>
    </row>
    <row r="149" spans="1:7" ht="15" customHeight="1" x14ac:dyDescent="0.25">
      <c r="A149" s="97">
        <v>1</v>
      </c>
      <c r="B149" s="108">
        <v>43831</v>
      </c>
      <c r="C149" s="104" t="s">
        <v>81</v>
      </c>
      <c r="D149" s="97"/>
      <c r="E149" s="109">
        <v>12000</v>
      </c>
      <c r="F149" s="97"/>
      <c r="G149" s="109">
        <v>12000</v>
      </c>
    </row>
    <row r="150" spans="1:7" ht="15" customHeight="1" x14ac:dyDescent="0.25">
      <c r="A150" s="106">
        <v>2</v>
      </c>
      <c r="B150" s="107">
        <v>43841</v>
      </c>
      <c r="C150" s="113" t="s">
        <v>103</v>
      </c>
      <c r="D150" s="113"/>
      <c r="E150" s="110">
        <v>18000</v>
      </c>
      <c r="F150" s="106"/>
      <c r="G150" s="110">
        <f>G149+E150-F150</f>
        <v>30000</v>
      </c>
    </row>
    <row r="151" spans="1:7" x14ac:dyDescent="0.25">
      <c r="A151" s="182" t="s">
        <v>10</v>
      </c>
      <c r="B151" s="182"/>
      <c r="C151" s="182"/>
      <c r="D151" s="182"/>
      <c r="E151" s="184">
        <f>E149+E150</f>
        <v>30000</v>
      </c>
      <c r="F151" s="186">
        <v>0</v>
      </c>
      <c r="G151" s="188">
        <f>E151-F151</f>
        <v>30000</v>
      </c>
    </row>
    <row r="152" spans="1:7" x14ac:dyDescent="0.25">
      <c r="A152" s="183"/>
      <c r="B152" s="183"/>
      <c r="C152" s="183"/>
      <c r="D152" s="183"/>
      <c r="E152" s="185"/>
      <c r="F152" s="187"/>
      <c r="G152" s="189"/>
    </row>
    <row r="153" spans="1:7" x14ac:dyDescent="0.25">
      <c r="B153" s="1"/>
      <c r="E153"/>
      <c r="F153"/>
      <c r="G153"/>
    </row>
    <row r="154" spans="1:7" x14ac:dyDescent="0.25">
      <c r="B154" s="1"/>
      <c r="E154"/>
      <c r="F154"/>
      <c r="G154"/>
    </row>
  </sheetData>
  <mergeCells count="44">
    <mergeCell ref="A151:D152"/>
    <mergeCell ref="E151:E152"/>
    <mergeCell ref="F151:F152"/>
    <mergeCell ref="G151:G152"/>
    <mergeCell ref="A52:D52"/>
    <mergeCell ref="A96:D96"/>
    <mergeCell ref="A98:G98"/>
    <mergeCell ref="A82:G82"/>
    <mergeCell ref="A80:D80"/>
    <mergeCell ref="A54:G54"/>
    <mergeCell ref="A57:G57"/>
    <mergeCell ref="A55:D55"/>
    <mergeCell ref="A140:G141"/>
    <mergeCell ref="A123:G124"/>
    <mergeCell ref="A119:D120"/>
    <mergeCell ref="E119:E120"/>
    <mergeCell ref="A1:G1"/>
    <mergeCell ref="A4:G4"/>
    <mergeCell ref="A46:G46"/>
    <mergeCell ref="A47:G47"/>
    <mergeCell ref="A45:D45"/>
    <mergeCell ref="A8:D8"/>
    <mergeCell ref="A9:G9"/>
    <mergeCell ref="A10:G10"/>
    <mergeCell ref="F119:F120"/>
    <mergeCell ref="G119:G120"/>
    <mergeCell ref="A128:D129"/>
    <mergeCell ref="F128:F129"/>
    <mergeCell ref="E128:E129"/>
    <mergeCell ref="G128:G129"/>
    <mergeCell ref="C125:D125"/>
    <mergeCell ref="C127:D127"/>
    <mergeCell ref="C150:D150"/>
    <mergeCell ref="A132:G133"/>
    <mergeCell ref="A137:D138"/>
    <mergeCell ref="F137:F138"/>
    <mergeCell ref="E137:E138"/>
    <mergeCell ref="G137:G138"/>
    <mergeCell ref="C134:D134"/>
    <mergeCell ref="A143:D144"/>
    <mergeCell ref="G143:G144"/>
    <mergeCell ref="F143:F144"/>
    <mergeCell ref="E143:E144"/>
    <mergeCell ref="A147:G148"/>
  </mergeCells>
  <pageMargins left="0.70866141732283472" right="0.70866141732283472" top="0.74803149606299213" bottom="0.74803149606299213" header="0.31496062992125984" footer="0.31496062992125984"/>
  <pageSetup paperSize="5" orientation="landscape" r:id="rId1"/>
  <ignoredErrors>
    <ignoredError sqref="G92 G10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"/>
  <sheetViews>
    <sheetView tabSelected="1" topLeftCell="A46" workbookViewId="0">
      <selection activeCell="J59" sqref="J59"/>
    </sheetView>
  </sheetViews>
  <sheetFormatPr defaultRowHeight="15" x14ac:dyDescent="0.25"/>
  <cols>
    <col min="2" max="2" width="15.140625" customWidth="1"/>
    <col min="3" max="3" width="31.42578125" customWidth="1"/>
    <col min="5" max="5" width="14.7109375" customWidth="1"/>
    <col min="6" max="6" width="14.7109375" bestFit="1" customWidth="1"/>
    <col min="7" max="7" width="11.28515625" customWidth="1"/>
  </cols>
  <sheetData>
    <row r="2" spans="1:11" ht="26.25" x14ac:dyDescent="0.4">
      <c r="E2" s="159" t="s">
        <v>109</v>
      </c>
      <c r="F2" s="160"/>
      <c r="G2" s="160"/>
      <c r="H2" s="160"/>
      <c r="I2" s="160"/>
      <c r="J2" s="160"/>
      <c r="K2" s="160"/>
    </row>
    <row r="3" spans="1:11" ht="15.75" thickBot="1" x14ac:dyDescent="0.3"/>
    <row r="4" spans="1:11" ht="20.25" thickTop="1" thickBot="1" x14ac:dyDescent="0.3">
      <c r="A4" s="9" t="s">
        <v>0</v>
      </c>
      <c r="B4" s="10" t="s">
        <v>1</v>
      </c>
      <c r="C4" s="10" t="s">
        <v>2</v>
      </c>
      <c r="D4" s="10" t="s">
        <v>6</v>
      </c>
      <c r="E4" s="37" t="s">
        <v>3</v>
      </c>
      <c r="F4" s="38" t="s">
        <v>4</v>
      </c>
      <c r="G4" s="55" t="s">
        <v>5</v>
      </c>
    </row>
    <row r="5" spans="1:11" ht="21" x14ac:dyDescent="0.25">
      <c r="A5" s="161" t="s">
        <v>108</v>
      </c>
      <c r="B5" s="162"/>
      <c r="C5" s="162"/>
      <c r="D5" s="162"/>
      <c r="E5" s="162"/>
      <c r="F5" s="162"/>
      <c r="G5" s="163"/>
    </row>
    <row r="6" spans="1:11" ht="23.25" x14ac:dyDescent="0.25">
      <c r="A6" s="24">
        <v>1</v>
      </c>
      <c r="B6" s="6" t="s">
        <v>110</v>
      </c>
      <c r="C6" s="30" t="s">
        <v>37</v>
      </c>
      <c r="D6" s="31"/>
      <c r="E6" s="39">
        <v>14000</v>
      </c>
      <c r="F6" s="40"/>
      <c r="G6" s="22">
        <v>14000</v>
      </c>
    </row>
    <row r="7" spans="1:11" x14ac:dyDescent="0.25">
      <c r="A7" s="7">
        <v>2</v>
      </c>
      <c r="B7" s="6" t="s">
        <v>110</v>
      </c>
      <c r="C7" s="2" t="s">
        <v>111</v>
      </c>
      <c r="D7" s="66">
        <v>1</v>
      </c>
      <c r="E7" s="41"/>
      <c r="F7" s="41">
        <v>4500</v>
      </c>
      <c r="G7" s="22">
        <f>G6+E7-F7</f>
        <v>9500</v>
      </c>
    </row>
    <row r="8" spans="1:11" ht="23.25" x14ac:dyDescent="0.25">
      <c r="A8" s="173" t="s">
        <v>10</v>
      </c>
      <c r="B8" s="174"/>
      <c r="C8" s="174"/>
      <c r="D8" s="175"/>
      <c r="E8" s="42">
        <f>E6</f>
        <v>14000</v>
      </c>
      <c r="F8" s="43">
        <f>F7</f>
        <v>4500</v>
      </c>
      <c r="G8" s="23">
        <f>E8-F8</f>
        <v>9500</v>
      </c>
    </row>
    <row r="9" spans="1:11" ht="15.75" thickBot="1" x14ac:dyDescent="0.3"/>
    <row r="10" spans="1:11" ht="21" x14ac:dyDescent="0.25">
      <c r="A10" s="161" t="s">
        <v>7</v>
      </c>
      <c r="B10" s="162"/>
      <c r="C10" s="162"/>
      <c r="D10" s="162"/>
      <c r="E10" s="162"/>
      <c r="F10" s="162"/>
      <c r="G10" s="163"/>
    </row>
    <row r="11" spans="1:11" ht="23.25" x14ac:dyDescent="0.25">
      <c r="A11" s="24">
        <v>3</v>
      </c>
      <c r="B11" s="11">
        <v>43891</v>
      </c>
      <c r="C11" s="30" t="s">
        <v>112</v>
      </c>
      <c r="D11" s="31"/>
      <c r="E11" s="39">
        <v>9500</v>
      </c>
      <c r="F11" s="40"/>
      <c r="G11" s="22">
        <v>9500</v>
      </c>
    </row>
    <row r="12" spans="1:11" x14ac:dyDescent="0.25">
      <c r="A12" s="7">
        <v>4</v>
      </c>
      <c r="B12" s="11">
        <v>43904</v>
      </c>
      <c r="C12" s="2" t="s">
        <v>103</v>
      </c>
      <c r="D12" s="66"/>
      <c r="E12" s="41">
        <f>16000</f>
        <v>16000</v>
      </c>
      <c r="F12" s="41"/>
      <c r="G12" s="22">
        <f>G11+E12-F12</f>
        <v>25500</v>
      </c>
    </row>
    <row r="13" spans="1:11" ht="23.25" x14ac:dyDescent="0.25">
      <c r="A13" s="173" t="s">
        <v>10</v>
      </c>
      <c r="B13" s="174"/>
      <c r="C13" s="174"/>
      <c r="D13" s="175"/>
      <c r="E13" s="42">
        <f>E11+E12</f>
        <v>25500</v>
      </c>
      <c r="F13" s="43">
        <v>0</v>
      </c>
      <c r="G13" s="23">
        <f>G12</f>
        <v>25500</v>
      </c>
    </row>
    <row r="14" spans="1:11" ht="15.75" thickBot="1" x14ac:dyDescent="0.3"/>
    <row r="15" spans="1:11" ht="21" x14ac:dyDescent="0.25">
      <c r="A15" s="161" t="s">
        <v>11</v>
      </c>
      <c r="B15" s="162"/>
      <c r="C15" s="162"/>
      <c r="D15" s="162"/>
      <c r="E15" s="162"/>
      <c r="F15" s="162"/>
      <c r="G15" s="163"/>
    </row>
    <row r="16" spans="1:11" ht="23.25" x14ac:dyDescent="0.25">
      <c r="A16" s="24">
        <v>5</v>
      </c>
      <c r="B16" s="11">
        <v>43922</v>
      </c>
      <c r="C16" s="30" t="s">
        <v>113</v>
      </c>
      <c r="D16" s="31"/>
      <c r="E16" s="39">
        <v>25500</v>
      </c>
      <c r="F16" s="40"/>
      <c r="G16" s="22">
        <v>25500</v>
      </c>
    </row>
    <row r="17" spans="1:7" ht="23.25" x14ac:dyDescent="0.25">
      <c r="A17" s="173" t="s">
        <v>10</v>
      </c>
      <c r="B17" s="174"/>
      <c r="C17" s="174"/>
      <c r="D17" s="175"/>
      <c r="E17" s="42">
        <f>E16</f>
        <v>25500</v>
      </c>
      <c r="F17" s="43">
        <v>0</v>
      </c>
      <c r="G17" s="23">
        <f>G16</f>
        <v>25500</v>
      </c>
    </row>
    <row r="18" spans="1:7" ht="15.75" thickBot="1" x14ac:dyDescent="0.3"/>
    <row r="19" spans="1:7" ht="21" x14ac:dyDescent="0.25">
      <c r="A19" s="161" t="s">
        <v>46</v>
      </c>
      <c r="B19" s="162"/>
      <c r="C19" s="162"/>
      <c r="D19" s="162"/>
      <c r="E19" s="162"/>
      <c r="F19" s="162"/>
      <c r="G19" s="163"/>
    </row>
    <row r="20" spans="1:7" ht="23.25" x14ac:dyDescent="0.25">
      <c r="A20" s="24">
        <v>6</v>
      </c>
      <c r="B20" s="111">
        <v>43952</v>
      </c>
      <c r="C20" s="30" t="s">
        <v>114</v>
      </c>
      <c r="D20" s="31"/>
      <c r="E20" s="39">
        <v>25500</v>
      </c>
      <c r="F20" s="40"/>
      <c r="G20" s="22">
        <v>25500</v>
      </c>
    </row>
    <row r="21" spans="1:7" ht="23.25" x14ac:dyDescent="0.25">
      <c r="A21" s="173" t="s">
        <v>10</v>
      </c>
      <c r="B21" s="174"/>
      <c r="C21" s="174"/>
      <c r="D21" s="175"/>
      <c r="E21" s="42">
        <f>E20</f>
        <v>25500</v>
      </c>
      <c r="F21" s="43">
        <v>0</v>
      </c>
      <c r="G21" s="23">
        <f>G20</f>
        <v>25500</v>
      </c>
    </row>
    <row r="22" spans="1:7" ht="15.75" thickBot="1" x14ac:dyDescent="0.3"/>
    <row r="23" spans="1:7" ht="21" x14ac:dyDescent="0.25">
      <c r="A23" s="161" t="s">
        <v>47</v>
      </c>
      <c r="B23" s="162"/>
      <c r="C23" s="162"/>
      <c r="D23" s="162"/>
      <c r="E23" s="162"/>
      <c r="F23" s="162"/>
      <c r="G23" s="163"/>
    </row>
    <row r="24" spans="1:7" ht="23.25" x14ac:dyDescent="0.25">
      <c r="A24" s="24">
        <v>7</v>
      </c>
      <c r="B24" s="11">
        <v>43983</v>
      </c>
      <c r="C24" s="30" t="s">
        <v>115</v>
      </c>
      <c r="D24" s="31"/>
      <c r="E24" s="39">
        <v>25500</v>
      </c>
      <c r="F24" s="40"/>
      <c r="G24" s="22">
        <v>25500</v>
      </c>
    </row>
    <row r="25" spans="1:7" ht="23.25" x14ac:dyDescent="0.25">
      <c r="A25" s="173" t="s">
        <v>10</v>
      </c>
      <c r="B25" s="174"/>
      <c r="C25" s="174"/>
      <c r="D25" s="175"/>
      <c r="E25" s="42">
        <f>E24</f>
        <v>25500</v>
      </c>
      <c r="F25" s="43">
        <v>0</v>
      </c>
      <c r="G25" s="23">
        <f>G24</f>
        <v>25500</v>
      </c>
    </row>
    <row r="26" spans="1:7" ht="15.75" thickBot="1" x14ac:dyDescent="0.3"/>
    <row r="27" spans="1:7" ht="21" x14ac:dyDescent="0.25">
      <c r="A27" s="161" t="s">
        <v>48</v>
      </c>
      <c r="B27" s="162"/>
      <c r="C27" s="162"/>
      <c r="D27" s="162"/>
      <c r="E27" s="162"/>
      <c r="F27" s="162"/>
      <c r="G27" s="163"/>
    </row>
    <row r="28" spans="1:7" ht="23.25" x14ac:dyDescent="0.25">
      <c r="A28" s="24">
        <v>8</v>
      </c>
      <c r="B28" s="11">
        <v>44013</v>
      </c>
      <c r="C28" s="30" t="s">
        <v>116</v>
      </c>
      <c r="D28" s="31"/>
      <c r="E28" s="39">
        <v>25500</v>
      </c>
      <c r="F28" s="40"/>
      <c r="G28" s="22">
        <v>25500</v>
      </c>
    </row>
    <row r="29" spans="1:7" x14ac:dyDescent="0.25">
      <c r="A29" s="7">
        <v>9</v>
      </c>
      <c r="B29" s="11">
        <v>44021</v>
      </c>
      <c r="C29" s="2" t="s">
        <v>111</v>
      </c>
      <c r="D29" s="66">
        <v>2</v>
      </c>
      <c r="E29" s="41"/>
      <c r="F29" s="41">
        <v>10000</v>
      </c>
      <c r="G29" s="22">
        <f>G28+E29-F29</f>
        <v>15500</v>
      </c>
    </row>
    <row r="30" spans="1:7" ht="23.25" x14ac:dyDescent="0.25">
      <c r="A30" s="173" t="s">
        <v>10</v>
      </c>
      <c r="B30" s="174"/>
      <c r="C30" s="174"/>
      <c r="D30" s="175"/>
      <c r="E30" s="42">
        <f>E28</f>
        <v>25500</v>
      </c>
      <c r="F30" s="43">
        <f>F29</f>
        <v>10000</v>
      </c>
      <c r="G30" s="23">
        <f>G29</f>
        <v>15500</v>
      </c>
    </row>
    <row r="31" spans="1:7" ht="15.75" thickBot="1" x14ac:dyDescent="0.3"/>
    <row r="32" spans="1:7" ht="21" x14ac:dyDescent="0.25">
      <c r="A32" s="161" t="s">
        <v>72</v>
      </c>
      <c r="B32" s="162"/>
      <c r="C32" s="162"/>
      <c r="D32" s="162"/>
      <c r="E32" s="162"/>
      <c r="F32" s="162"/>
      <c r="G32" s="163"/>
    </row>
    <row r="33" spans="1:7" ht="23.25" x14ac:dyDescent="0.25">
      <c r="A33" s="24">
        <v>10</v>
      </c>
      <c r="B33" s="6" t="s">
        <v>117</v>
      </c>
      <c r="C33" s="30" t="s">
        <v>118</v>
      </c>
      <c r="D33" s="31"/>
      <c r="E33" s="39">
        <v>15500</v>
      </c>
      <c r="F33" s="40"/>
      <c r="G33" s="22">
        <v>15500</v>
      </c>
    </row>
    <row r="34" spans="1:7" ht="23.25" x14ac:dyDescent="0.25">
      <c r="A34" s="173" t="s">
        <v>10</v>
      </c>
      <c r="B34" s="174"/>
      <c r="C34" s="174"/>
      <c r="D34" s="175"/>
      <c r="E34" s="42">
        <f>E33</f>
        <v>15500</v>
      </c>
      <c r="F34" s="43">
        <v>0</v>
      </c>
      <c r="G34" s="23">
        <f>G33</f>
        <v>15500</v>
      </c>
    </row>
    <row r="35" spans="1:7" ht="15.75" thickBot="1" x14ac:dyDescent="0.3"/>
    <row r="36" spans="1:7" ht="21" x14ac:dyDescent="0.25">
      <c r="A36" s="161" t="s">
        <v>80</v>
      </c>
      <c r="B36" s="162"/>
      <c r="C36" s="162"/>
      <c r="D36" s="162"/>
      <c r="E36" s="162"/>
      <c r="F36" s="162"/>
      <c r="G36" s="163"/>
    </row>
    <row r="37" spans="1:7" ht="23.25" x14ac:dyDescent="0.25">
      <c r="A37" s="24">
        <v>11</v>
      </c>
      <c r="B37" s="11">
        <v>44075</v>
      </c>
      <c r="C37" s="30" t="s">
        <v>119</v>
      </c>
      <c r="D37" s="31"/>
      <c r="E37" s="39">
        <v>15500</v>
      </c>
      <c r="F37" s="40"/>
      <c r="G37" s="22">
        <v>15500</v>
      </c>
    </row>
    <row r="38" spans="1:7" ht="23.25" x14ac:dyDescent="0.25">
      <c r="A38" s="173" t="s">
        <v>10</v>
      </c>
      <c r="B38" s="174"/>
      <c r="C38" s="174"/>
      <c r="D38" s="175"/>
      <c r="E38" s="42">
        <f>E37</f>
        <v>15500</v>
      </c>
      <c r="F38" s="43">
        <v>0</v>
      </c>
      <c r="G38" s="23">
        <f>G37</f>
        <v>15500</v>
      </c>
    </row>
    <row r="39" spans="1:7" ht="15.75" thickBot="1" x14ac:dyDescent="0.3"/>
    <row r="40" spans="1:7" ht="21" x14ac:dyDescent="0.25">
      <c r="A40" s="161" t="s">
        <v>98</v>
      </c>
      <c r="B40" s="162"/>
      <c r="C40" s="162"/>
      <c r="D40" s="162"/>
      <c r="E40" s="162"/>
      <c r="F40" s="162"/>
      <c r="G40" s="163"/>
    </row>
    <row r="41" spans="1:7" ht="23.25" x14ac:dyDescent="0.25">
      <c r="A41" s="24">
        <v>12</v>
      </c>
      <c r="B41" s="6" t="s">
        <v>120</v>
      </c>
      <c r="C41" s="30" t="s">
        <v>121</v>
      </c>
      <c r="D41" s="31"/>
      <c r="E41" s="39">
        <v>15500</v>
      </c>
      <c r="F41" s="40"/>
      <c r="G41" s="22">
        <v>15500</v>
      </c>
    </row>
    <row r="42" spans="1:7" ht="23.25" x14ac:dyDescent="0.25">
      <c r="A42" s="173" t="s">
        <v>10</v>
      </c>
      <c r="B42" s="174"/>
      <c r="C42" s="174"/>
      <c r="D42" s="175"/>
      <c r="E42" s="42">
        <f>E41</f>
        <v>15500</v>
      </c>
      <c r="F42" s="43">
        <v>0</v>
      </c>
      <c r="G42" s="23">
        <f>G41</f>
        <v>15500</v>
      </c>
    </row>
    <row r="43" spans="1:7" ht="15.75" thickBot="1" x14ac:dyDescent="0.3"/>
    <row r="44" spans="1:7" ht="21" x14ac:dyDescent="0.25">
      <c r="A44" s="161" t="s">
        <v>99</v>
      </c>
      <c r="B44" s="162"/>
      <c r="C44" s="162"/>
      <c r="D44" s="162"/>
      <c r="E44" s="162"/>
      <c r="F44" s="162"/>
      <c r="G44" s="163"/>
    </row>
    <row r="45" spans="1:7" ht="23.25" x14ac:dyDescent="0.25">
      <c r="A45" s="24">
        <v>13</v>
      </c>
      <c r="B45" s="11">
        <v>44136</v>
      </c>
      <c r="C45" s="30" t="s">
        <v>122</v>
      </c>
      <c r="D45" s="31"/>
      <c r="E45" s="39">
        <v>15500</v>
      </c>
      <c r="F45" s="40"/>
      <c r="G45" s="22">
        <v>15500</v>
      </c>
    </row>
    <row r="46" spans="1:7" ht="23.25" x14ac:dyDescent="0.25">
      <c r="A46" s="173" t="s">
        <v>10</v>
      </c>
      <c r="B46" s="174"/>
      <c r="C46" s="174"/>
      <c r="D46" s="175"/>
      <c r="E46" s="42">
        <f>E45</f>
        <v>15500</v>
      </c>
      <c r="F46" s="43">
        <v>0</v>
      </c>
      <c r="G46" s="23">
        <f>G45</f>
        <v>15500</v>
      </c>
    </row>
    <row r="47" spans="1:7" ht="15.75" thickBot="1" x14ac:dyDescent="0.3"/>
    <row r="48" spans="1:7" ht="21" x14ac:dyDescent="0.25">
      <c r="A48" s="161" t="s">
        <v>100</v>
      </c>
      <c r="B48" s="162"/>
      <c r="C48" s="162"/>
      <c r="D48" s="162"/>
      <c r="E48" s="162"/>
      <c r="F48" s="162"/>
      <c r="G48" s="163"/>
    </row>
    <row r="49" spans="1:9" ht="23.25" x14ac:dyDescent="0.25">
      <c r="A49" s="24">
        <v>14</v>
      </c>
      <c r="B49" s="6" t="s">
        <v>123</v>
      </c>
      <c r="C49" s="30" t="s">
        <v>124</v>
      </c>
      <c r="D49" s="31"/>
      <c r="E49" s="39">
        <v>15500</v>
      </c>
      <c r="F49" s="40"/>
      <c r="G49" s="22">
        <v>15500</v>
      </c>
    </row>
    <row r="50" spans="1:9" ht="23.25" x14ac:dyDescent="0.25">
      <c r="A50" s="173" t="s">
        <v>10</v>
      </c>
      <c r="B50" s="174"/>
      <c r="C50" s="174"/>
      <c r="D50" s="175"/>
      <c r="E50" s="42">
        <f>E49</f>
        <v>15500</v>
      </c>
      <c r="F50" s="43">
        <v>0</v>
      </c>
      <c r="G50" s="23">
        <f>G49</f>
        <v>15500</v>
      </c>
    </row>
    <row r="51" spans="1:9" ht="15.75" thickBot="1" x14ac:dyDescent="0.3"/>
    <row r="52" spans="1:9" ht="21" x14ac:dyDescent="0.25">
      <c r="A52" s="161" t="s">
        <v>102</v>
      </c>
      <c r="B52" s="162"/>
      <c r="C52" s="162"/>
      <c r="D52" s="162"/>
      <c r="E52" s="162"/>
      <c r="F52" s="162"/>
      <c r="G52" s="163"/>
    </row>
    <row r="53" spans="1:9" ht="23.25" x14ac:dyDescent="0.25">
      <c r="A53" s="24">
        <v>15</v>
      </c>
      <c r="B53" s="11">
        <v>44197</v>
      </c>
      <c r="C53" s="30" t="s">
        <v>125</v>
      </c>
      <c r="D53" s="31"/>
      <c r="E53" s="39">
        <v>15500</v>
      </c>
      <c r="F53" s="40"/>
      <c r="G53" s="22">
        <v>15500</v>
      </c>
    </row>
    <row r="54" spans="1:9" ht="23.25" x14ac:dyDescent="0.25">
      <c r="A54" s="173" t="s">
        <v>10</v>
      </c>
      <c r="B54" s="174"/>
      <c r="C54" s="174"/>
      <c r="D54" s="175"/>
      <c r="E54" s="42">
        <f>E53</f>
        <v>15500</v>
      </c>
      <c r="F54" s="43">
        <v>0</v>
      </c>
      <c r="G54" s="23">
        <f>G53</f>
        <v>15500</v>
      </c>
    </row>
    <row r="55" spans="1:9" ht="15.75" thickBot="1" x14ac:dyDescent="0.3"/>
    <row r="56" spans="1:9" ht="21" x14ac:dyDescent="0.25">
      <c r="A56" s="161" t="s">
        <v>108</v>
      </c>
      <c r="B56" s="162"/>
      <c r="C56" s="162"/>
      <c r="D56" s="162"/>
      <c r="E56" s="162"/>
      <c r="F56" s="162"/>
      <c r="G56" s="163"/>
    </row>
    <row r="57" spans="1:9" ht="23.25" x14ac:dyDescent="0.25">
      <c r="A57" s="24">
        <v>16</v>
      </c>
      <c r="B57" s="11">
        <v>44228</v>
      </c>
      <c r="C57" s="30" t="s">
        <v>127</v>
      </c>
      <c r="D57" s="31"/>
      <c r="E57" s="39" t="s">
        <v>126</v>
      </c>
      <c r="F57" s="40"/>
      <c r="G57" s="22">
        <v>15500</v>
      </c>
    </row>
    <row r="58" spans="1:9" x14ac:dyDescent="0.25">
      <c r="A58" s="24">
        <v>17</v>
      </c>
      <c r="B58" s="11">
        <v>44235</v>
      </c>
      <c r="C58" s="30" t="s">
        <v>128</v>
      </c>
      <c r="D58" s="24">
        <v>1</v>
      </c>
      <c r="E58" s="39"/>
      <c r="F58" s="39">
        <f>7000</f>
        <v>7000</v>
      </c>
      <c r="G58" s="22">
        <f>G57+E58-F58</f>
        <v>8500</v>
      </c>
      <c r="I58" s="53"/>
    </row>
    <row r="59" spans="1:9" ht="30" x14ac:dyDescent="0.25">
      <c r="A59" s="24">
        <v>18</v>
      </c>
      <c r="B59" s="11">
        <v>44243</v>
      </c>
      <c r="C59" s="112" t="s">
        <v>129</v>
      </c>
      <c r="D59" s="24">
        <v>1</v>
      </c>
      <c r="E59" s="39"/>
      <c r="F59" s="39">
        <f>4000</f>
        <v>4000</v>
      </c>
      <c r="G59" s="22">
        <f>G58+E59-F59</f>
        <v>4500</v>
      </c>
    </row>
    <row r="60" spans="1:9" ht="23.25" x14ac:dyDescent="0.25">
      <c r="A60" s="173" t="s">
        <v>10</v>
      </c>
      <c r="B60" s="174"/>
      <c r="C60" s="174"/>
      <c r="D60" s="175"/>
      <c r="E60" s="42" t="str">
        <f>E57</f>
        <v>Rp15,500</v>
      </c>
      <c r="F60" s="43">
        <f>F58+F59</f>
        <v>11000</v>
      </c>
      <c r="G60" s="23">
        <f>G59</f>
        <v>4500</v>
      </c>
    </row>
  </sheetData>
  <mergeCells count="27">
    <mergeCell ref="A54:D54"/>
    <mergeCell ref="A56:G56"/>
    <mergeCell ref="A60:D60"/>
    <mergeCell ref="A42:D42"/>
    <mergeCell ref="A44:G44"/>
    <mergeCell ref="A46:D46"/>
    <mergeCell ref="A48:G48"/>
    <mergeCell ref="A50:D50"/>
    <mergeCell ref="A52:G52"/>
    <mergeCell ref="A40:G40"/>
    <mergeCell ref="A17:D17"/>
    <mergeCell ref="A19:G19"/>
    <mergeCell ref="A21:D21"/>
    <mergeCell ref="A23:G23"/>
    <mergeCell ref="A25:D25"/>
    <mergeCell ref="A27:G27"/>
    <mergeCell ref="A30:D30"/>
    <mergeCell ref="A32:G32"/>
    <mergeCell ref="A34:D34"/>
    <mergeCell ref="A36:G36"/>
    <mergeCell ref="A38:D38"/>
    <mergeCell ref="A15:G15"/>
    <mergeCell ref="E2:K2"/>
    <mergeCell ref="A5:G5"/>
    <mergeCell ref="A8:D8"/>
    <mergeCell ref="A10:G10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Windows 10</cp:lastModifiedBy>
  <cp:lastPrinted>2020-01-23T20:22:31Z</cp:lastPrinted>
  <dcterms:created xsi:type="dcterms:W3CDTF">2018-12-06T12:51:50Z</dcterms:created>
  <dcterms:modified xsi:type="dcterms:W3CDTF">2021-02-20T13:44:16Z</dcterms:modified>
</cp:coreProperties>
</file>