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 firstSheet="5" activeTab="1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云参数" sheetId="7" r:id="rId7"/>
    <sheet name="样本值" sheetId="8" r:id="rId8"/>
    <sheet name="权重" sheetId="9" r:id="rId9"/>
    <sheet name="云参数1" sheetId="10" r:id="rId10"/>
    <sheet name="样本值1" sheetId="11" r:id="rId11"/>
    <sheet name="权重1" sheetId="12" r:id="rId12"/>
    <sheet name="Sheet7" sheetId="13" r:id="rId13"/>
  </sheets>
  <definedNames>
    <definedName name="data1_rslt_1" localSheetId="2">Sheet3!$A$1:$E$54</definedName>
    <definedName name="data1_rslt_1" localSheetId="3">Sheet4!$A$1:$E$29</definedName>
    <definedName name="sample" localSheetId="12">Sheet7!$A$17:$F$28</definedName>
    <definedName name="新建_Microsoft_Excel_工作表" localSheetId="12">Sheet7!$A$1:$G$12</definedName>
    <definedName name="新建文本文档_1" localSheetId="0">Sheet1!$A$12:$X$18</definedName>
    <definedName name="新建文本文档_1" localSheetId="5">Sheet6!$A$1:$F$8</definedName>
    <definedName name="新建文本文档_2" localSheetId="5">Sheet6!$A$44:$M$48</definedName>
  </definedNames>
  <calcPr calcId="144525"/>
</workbook>
</file>

<file path=xl/calcChain.xml><?xml version="1.0" encoding="utf-8"?>
<calcChain xmlns="http://schemas.openxmlformats.org/spreadsheetml/2006/main">
  <c r="P39" i="6" l="1"/>
  <c r="P40" i="6"/>
  <c r="P41" i="6"/>
  <c r="P42" i="6"/>
  <c r="P38" i="6"/>
  <c r="N39" i="6"/>
  <c r="N40" i="6"/>
  <c r="N41" i="6"/>
  <c r="N42" i="6"/>
  <c r="N38" i="6"/>
  <c r="L39" i="6"/>
  <c r="L40" i="6"/>
  <c r="L41" i="6"/>
  <c r="L42" i="6"/>
  <c r="L38" i="6"/>
  <c r="J39" i="6"/>
  <c r="J40" i="6"/>
  <c r="J41" i="6"/>
  <c r="J42" i="6"/>
  <c r="J38" i="6"/>
  <c r="H39" i="6"/>
  <c r="H40" i="6"/>
  <c r="H41" i="6"/>
  <c r="H42" i="6"/>
  <c r="H38" i="6"/>
  <c r="O42" i="6" l="1"/>
  <c r="M42" i="6"/>
  <c r="K42" i="6"/>
  <c r="I42" i="6"/>
  <c r="G42" i="6"/>
  <c r="O41" i="6"/>
  <c r="M41" i="6"/>
  <c r="K41" i="6"/>
  <c r="I41" i="6"/>
  <c r="G41" i="6"/>
  <c r="O40" i="6"/>
  <c r="M40" i="6"/>
  <c r="K40" i="6"/>
  <c r="I40" i="6"/>
  <c r="G40" i="6"/>
  <c r="O39" i="6"/>
  <c r="M39" i="6"/>
  <c r="K39" i="6"/>
  <c r="I39" i="6"/>
  <c r="G39" i="6"/>
  <c r="O38" i="6"/>
  <c r="M38" i="6"/>
  <c r="K38" i="6"/>
  <c r="I38" i="6"/>
  <c r="G38" i="6"/>
  <c r="AA61" i="6"/>
  <c r="AB61" i="6"/>
  <c r="AC61" i="6"/>
  <c r="AD61" i="6"/>
  <c r="Z61" i="6"/>
  <c r="Z60" i="6"/>
  <c r="AA59" i="6"/>
  <c r="AB59" i="6"/>
  <c r="AC59" i="6"/>
  <c r="AD59" i="6"/>
  <c r="Z59" i="6"/>
  <c r="AA58" i="6"/>
  <c r="AB58" i="6"/>
  <c r="AC58" i="6"/>
  <c r="AD58" i="6"/>
  <c r="Z58" i="6"/>
  <c r="Z57" i="6"/>
  <c r="Z46" i="6"/>
  <c r="AA46" i="6"/>
  <c r="AB46" i="6"/>
  <c r="AC46" i="6"/>
  <c r="AD46" i="6"/>
  <c r="Z47" i="6"/>
  <c r="AA47" i="6"/>
  <c r="AB47" i="6"/>
  <c r="AC47" i="6"/>
  <c r="AD47" i="6"/>
  <c r="Z48" i="6"/>
  <c r="AA48" i="6"/>
  <c r="AB48" i="6"/>
  <c r="AC48" i="6"/>
  <c r="AD48" i="6"/>
  <c r="Z49" i="6"/>
  <c r="AA49" i="6"/>
  <c r="AB49" i="6"/>
  <c r="AC49" i="6"/>
  <c r="AD49" i="6"/>
  <c r="Z50" i="6"/>
  <c r="AA50" i="6"/>
  <c r="AB50" i="6"/>
  <c r="AC50" i="6"/>
  <c r="AD50" i="6"/>
  <c r="Z51" i="6"/>
  <c r="AA51" i="6"/>
  <c r="AB51" i="6"/>
  <c r="AC51" i="6"/>
  <c r="AD51" i="6"/>
  <c r="Z52" i="6"/>
  <c r="AA52" i="6"/>
  <c r="AB52" i="6"/>
  <c r="AC52" i="6"/>
  <c r="AD52" i="6"/>
  <c r="Z53" i="6"/>
  <c r="AA53" i="6"/>
  <c r="AB53" i="6"/>
  <c r="AC53" i="6"/>
  <c r="AD53" i="6"/>
  <c r="Z54" i="6"/>
  <c r="AA54" i="6"/>
  <c r="AB54" i="6"/>
  <c r="AC54" i="6"/>
  <c r="AD54" i="6"/>
  <c r="Z55" i="6"/>
  <c r="AA55" i="6"/>
  <c r="AB55" i="6"/>
  <c r="AC55" i="6"/>
  <c r="AD55" i="6"/>
  <c r="Z56" i="6"/>
  <c r="AA56" i="6"/>
  <c r="AB56" i="6"/>
  <c r="AC56" i="6"/>
  <c r="AD56" i="6"/>
  <c r="AA45" i="6"/>
  <c r="AB45" i="6"/>
  <c r="AC45" i="6"/>
  <c r="AD45" i="6"/>
  <c r="Z45" i="6"/>
  <c r="U46" i="6"/>
  <c r="V46" i="6"/>
  <c r="W46" i="6"/>
  <c r="X46" i="6"/>
  <c r="Y46" i="6"/>
  <c r="U47" i="6"/>
  <c r="V47" i="6"/>
  <c r="W47" i="6"/>
  <c r="X47" i="6"/>
  <c r="Y47" i="6"/>
  <c r="U48" i="6"/>
  <c r="V48" i="6"/>
  <c r="W48" i="6"/>
  <c r="X48" i="6"/>
  <c r="Y48" i="6"/>
  <c r="U49" i="6"/>
  <c r="V49" i="6"/>
  <c r="W49" i="6"/>
  <c r="X49" i="6"/>
  <c r="Y49" i="6"/>
  <c r="U50" i="6"/>
  <c r="V50" i="6"/>
  <c r="W50" i="6"/>
  <c r="X50" i="6"/>
  <c r="Y50" i="6"/>
  <c r="U51" i="6"/>
  <c r="V51" i="6"/>
  <c r="W51" i="6"/>
  <c r="X51" i="6"/>
  <c r="Y51" i="6"/>
  <c r="U52" i="6"/>
  <c r="V52" i="6"/>
  <c r="W52" i="6"/>
  <c r="X52" i="6"/>
  <c r="Y52" i="6"/>
  <c r="U53" i="6"/>
  <c r="V53" i="6"/>
  <c r="W53" i="6"/>
  <c r="X53" i="6"/>
  <c r="Y53" i="6"/>
  <c r="U54" i="6"/>
  <c r="V54" i="6"/>
  <c r="W54" i="6"/>
  <c r="X54" i="6"/>
  <c r="Y54" i="6"/>
  <c r="U55" i="6"/>
  <c r="V55" i="6"/>
  <c r="W55" i="6"/>
  <c r="X55" i="6"/>
  <c r="Y55" i="6"/>
  <c r="U56" i="6"/>
  <c r="V56" i="6"/>
  <c r="W56" i="6"/>
  <c r="X56" i="6"/>
  <c r="Y56" i="6"/>
  <c r="V45" i="6"/>
  <c r="W45" i="6"/>
  <c r="X45" i="6"/>
  <c r="Y45" i="6"/>
  <c r="U45" i="6"/>
  <c r="B58" i="6"/>
  <c r="C58" i="6"/>
  <c r="D58" i="6"/>
  <c r="E58" i="6"/>
  <c r="A58" i="6"/>
  <c r="O45" i="6"/>
  <c r="N45" i="6"/>
  <c r="M45" i="6"/>
  <c r="L45" i="6"/>
  <c r="K45" i="6"/>
  <c r="J45" i="6"/>
  <c r="I45" i="6"/>
  <c r="H45" i="6"/>
  <c r="G45" i="6"/>
  <c r="F45" i="6"/>
  <c r="P27" i="6"/>
  <c r="P28" i="6"/>
  <c r="P29" i="6"/>
  <c r="P30" i="6"/>
  <c r="O27" i="6"/>
  <c r="O28" i="6"/>
  <c r="O29" i="6"/>
  <c r="O30" i="6"/>
  <c r="N27" i="6"/>
  <c r="N28" i="6"/>
  <c r="N29" i="6"/>
  <c r="N30" i="6"/>
  <c r="M27" i="6"/>
  <c r="M28" i="6"/>
  <c r="M29" i="6"/>
  <c r="M30" i="6"/>
  <c r="L27" i="6"/>
  <c r="L28" i="6"/>
  <c r="L29" i="6"/>
  <c r="L30" i="6"/>
  <c r="K27" i="6"/>
  <c r="K28" i="6"/>
  <c r="K29" i="6"/>
  <c r="K30" i="6"/>
  <c r="J27" i="6"/>
  <c r="J28" i="6"/>
  <c r="J29" i="6"/>
  <c r="J30" i="6"/>
  <c r="I27" i="6"/>
  <c r="I28" i="6"/>
  <c r="I29" i="6"/>
  <c r="I30" i="6"/>
  <c r="P26" i="6"/>
  <c r="N26" i="6"/>
  <c r="L26" i="6"/>
  <c r="J26" i="6"/>
  <c r="O26" i="6"/>
  <c r="M26" i="6"/>
  <c r="I26" i="6"/>
  <c r="K26" i="6"/>
  <c r="G27" i="6"/>
  <c r="H27" i="6" s="1"/>
  <c r="G28" i="6"/>
  <c r="H28" i="6"/>
  <c r="G29" i="6"/>
  <c r="H29" i="6" s="1"/>
  <c r="G30" i="6"/>
  <c r="H30" i="6"/>
  <c r="H26" i="6"/>
  <c r="G26" i="6"/>
  <c r="R13" i="6" l="1"/>
  <c r="S13" i="6"/>
  <c r="T13" i="6"/>
  <c r="U13" i="6"/>
  <c r="Q13" i="6"/>
  <c r="Q12" i="6"/>
  <c r="R9" i="6"/>
  <c r="R10" i="6" s="1"/>
  <c r="R11" i="6" s="1"/>
  <c r="S9" i="6"/>
  <c r="T9" i="6"/>
  <c r="U9" i="6"/>
  <c r="Q9" i="6"/>
  <c r="Q10" i="6" s="1"/>
  <c r="Q11" i="6" s="1"/>
  <c r="S10" i="6"/>
  <c r="S11" i="6" s="1"/>
  <c r="T10" i="6"/>
  <c r="T11" i="6" s="1"/>
  <c r="U10" i="6"/>
  <c r="U11" i="6" s="1"/>
  <c r="Q2" i="6"/>
  <c r="R2" i="6"/>
  <c r="S2" i="6"/>
  <c r="T2" i="6"/>
  <c r="U2" i="6"/>
  <c r="Q3" i="6"/>
  <c r="R3" i="6"/>
  <c r="S3" i="6"/>
  <c r="T3" i="6"/>
  <c r="U3" i="6"/>
  <c r="R4" i="6"/>
  <c r="S4" i="6"/>
  <c r="U4" i="6"/>
  <c r="Q5" i="6"/>
  <c r="R5" i="6"/>
  <c r="S5" i="6"/>
  <c r="T5" i="6"/>
  <c r="U5" i="6"/>
  <c r="Q6" i="6"/>
  <c r="S6" i="6"/>
  <c r="T6" i="6"/>
  <c r="U6" i="6"/>
  <c r="Q7" i="6"/>
  <c r="R7" i="6"/>
  <c r="S7" i="6"/>
  <c r="T7" i="6"/>
  <c r="U7" i="6"/>
  <c r="Q8" i="6"/>
  <c r="T8" i="6"/>
  <c r="R1" i="6"/>
  <c r="S1" i="6"/>
  <c r="T1" i="6"/>
  <c r="U1" i="6"/>
  <c r="Q1" i="6"/>
  <c r="P8" i="6"/>
  <c r="P7" i="6"/>
  <c r="P6" i="6"/>
  <c r="P5" i="6"/>
  <c r="P4" i="6"/>
  <c r="P3" i="6"/>
  <c r="P2" i="6"/>
  <c r="P1" i="6"/>
  <c r="O8" i="6"/>
  <c r="O7" i="6"/>
  <c r="O6" i="6"/>
  <c r="O5" i="6"/>
  <c r="O4" i="6"/>
  <c r="O3" i="6"/>
  <c r="O2" i="6"/>
  <c r="N8" i="6"/>
  <c r="N7" i="6"/>
  <c r="N6" i="6"/>
  <c r="N5" i="6"/>
  <c r="N4" i="6"/>
  <c r="N3" i="6"/>
  <c r="N2" i="6"/>
  <c r="N1" i="6"/>
  <c r="O1" i="6"/>
  <c r="M8" i="6"/>
  <c r="M7" i="6"/>
  <c r="M6" i="6"/>
  <c r="M5" i="6"/>
  <c r="M4" i="6"/>
  <c r="M3" i="6"/>
  <c r="M2" i="6"/>
  <c r="M1" i="6"/>
  <c r="L8" i="6"/>
  <c r="L7" i="6"/>
  <c r="L6" i="6"/>
  <c r="L5" i="6"/>
  <c r="L4" i="6"/>
  <c r="L3" i="6"/>
  <c r="L2" i="6"/>
  <c r="L1" i="6"/>
  <c r="H2" i="6"/>
  <c r="I2" i="6"/>
  <c r="J2" i="6"/>
  <c r="K2" i="6"/>
  <c r="H3" i="6"/>
  <c r="I3" i="6"/>
  <c r="J3" i="6"/>
  <c r="K3" i="6"/>
  <c r="H4" i="6"/>
  <c r="I4" i="6"/>
  <c r="J4" i="6"/>
  <c r="K4" i="6"/>
  <c r="H5" i="6"/>
  <c r="I5" i="6"/>
  <c r="J5" i="6"/>
  <c r="K5" i="6"/>
  <c r="H6" i="6"/>
  <c r="I6" i="6"/>
  <c r="J6" i="6"/>
  <c r="K6" i="6"/>
  <c r="H7" i="6"/>
  <c r="I7" i="6"/>
  <c r="J7" i="6"/>
  <c r="K7" i="6"/>
  <c r="H8" i="6"/>
  <c r="I8" i="6"/>
  <c r="J8" i="6"/>
  <c r="K8" i="6"/>
  <c r="K1" i="6"/>
  <c r="J1" i="6"/>
  <c r="I1" i="6"/>
  <c r="H1" i="6"/>
  <c r="C9" i="6"/>
  <c r="D9" i="6"/>
  <c r="E9" i="6"/>
  <c r="F9" i="6"/>
  <c r="F10" i="6" s="1"/>
  <c r="C10" i="6"/>
  <c r="D10" i="6"/>
  <c r="E10" i="6"/>
  <c r="G2" i="6"/>
  <c r="G3" i="6"/>
  <c r="G4" i="6"/>
  <c r="G5" i="6"/>
  <c r="G6" i="6"/>
  <c r="G7" i="6"/>
  <c r="G8" i="6"/>
  <c r="G1" i="6"/>
  <c r="B10" i="6"/>
  <c r="B9" i="6"/>
  <c r="N4" i="4" l="1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K50" i="4"/>
  <c r="J50" i="4"/>
  <c r="I50" i="4"/>
  <c r="H50" i="4"/>
  <c r="H51" i="4" s="1"/>
  <c r="G50" i="4"/>
  <c r="L50" i="4" s="1"/>
  <c r="K34" i="4"/>
  <c r="J34" i="4"/>
  <c r="I34" i="4"/>
  <c r="H34" i="4"/>
  <c r="G34" i="4"/>
  <c r="N3" i="4" s="1"/>
  <c r="N2" i="4"/>
  <c r="N1" i="4"/>
  <c r="L33" i="4"/>
  <c r="K33" i="4"/>
  <c r="J33" i="4"/>
  <c r="I33" i="4"/>
  <c r="H33" i="4"/>
  <c r="G33" i="4"/>
  <c r="L32" i="4"/>
  <c r="H32" i="4"/>
  <c r="I32" i="4"/>
  <c r="J32" i="4"/>
  <c r="K32" i="4"/>
  <c r="G32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1" i="4"/>
  <c r="L31" i="4"/>
  <c r="K31" i="4"/>
  <c r="J31" i="4"/>
  <c r="I31" i="4"/>
  <c r="H31" i="4"/>
  <c r="G31" i="4"/>
  <c r="L30" i="4"/>
  <c r="K29" i="4"/>
  <c r="J29" i="4"/>
  <c r="I29" i="4"/>
  <c r="H29" i="4"/>
  <c r="G29" i="4"/>
  <c r="K28" i="4"/>
  <c r="J28" i="4"/>
  <c r="I28" i="4"/>
  <c r="H28" i="4"/>
  <c r="G28" i="4"/>
  <c r="K27" i="4"/>
  <c r="J27" i="4"/>
  <c r="I27" i="4"/>
  <c r="H27" i="4"/>
  <c r="G27" i="4"/>
  <c r="K26" i="4"/>
  <c r="J26" i="4"/>
  <c r="I26" i="4"/>
  <c r="H26" i="4"/>
  <c r="G26" i="4"/>
  <c r="K25" i="4"/>
  <c r="J25" i="4"/>
  <c r="I25" i="4"/>
  <c r="H25" i="4"/>
  <c r="G25" i="4"/>
  <c r="K24" i="4"/>
  <c r="J24" i="4"/>
  <c r="I24" i="4"/>
  <c r="H24" i="4"/>
  <c r="G24" i="4"/>
  <c r="K23" i="4"/>
  <c r="J23" i="4"/>
  <c r="I23" i="4"/>
  <c r="H23" i="4"/>
  <c r="G23" i="4"/>
  <c r="K22" i="4"/>
  <c r="J22" i="4"/>
  <c r="I22" i="4"/>
  <c r="H22" i="4"/>
  <c r="G22" i="4"/>
  <c r="K21" i="4"/>
  <c r="J21" i="4"/>
  <c r="I21" i="4"/>
  <c r="H21" i="4"/>
  <c r="G21" i="4"/>
  <c r="K20" i="4"/>
  <c r="J20" i="4"/>
  <c r="I20" i="4"/>
  <c r="H20" i="4"/>
  <c r="G20" i="4"/>
  <c r="K19" i="4"/>
  <c r="J19" i="4"/>
  <c r="I19" i="4"/>
  <c r="H19" i="4"/>
  <c r="G19" i="4"/>
  <c r="K18" i="4"/>
  <c r="J18" i="4"/>
  <c r="I18" i="4"/>
  <c r="H18" i="4"/>
  <c r="G18" i="4"/>
  <c r="K17" i="4"/>
  <c r="J17" i="4"/>
  <c r="I17" i="4"/>
  <c r="H17" i="4"/>
  <c r="G17" i="4"/>
  <c r="K16" i="4"/>
  <c r="J16" i="4"/>
  <c r="I16" i="4"/>
  <c r="H16" i="4"/>
  <c r="G16" i="4"/>
  <c r="K15" i="4"/>
  <c r="J15" i="4"/>
  <c r="I15" i="4"/>
  <c r="H15" i="4"/>
  <c r="G15" i="4"/>
  <c r="K14" i="4"/>
  <c r="J14" i="4"/>
  <c r="I14" i="4"/>
  <c r="H14" i="4"/>
  <c r="G14" i="4"/>
  <c r="K13" i="4"/>
  <c r="J13" i="4"/>
  <c r="I13" i="4"/>
  <c r="H13" i="4"/>
  <c r="G13" i="4"/>
  <c r="K12" i="4"/>
  <c r="J12" i="4"/>
  <c r="I12" i="4"/>
  <c r="H12" i="4"/>
  <c r="G12" i="4"/>
  <c r="K11" i="4"/>
  <c r="J11" i="4"/>
  <c r="I11" i="4"/>
  <c r="H11" i="4"/>
  <c r="G11" i="4"/>
  <c r="K10" i="4"/>
  <c r="J10" i="4"/>
  <c r="I10" i="4"/>
  <c r="H10" i="4"/>
  <c r="G10" i="4"/>
  <c r="K9" i="4"/>
  <c r="J9" i="4"/>
  <c r="I9" i="4"/>
  <c r="H9" i="4"/>
  <c r="G9" i="4"/>
  <c r="K8" i="4"/>
  <c r="J8" i="4"/>
  <c r="I8" i="4"/>
  <c r="H8" i="4"/>
  <c r="G8" i="4"/>
  <c r="K7" i="4"/>
  <c r="J7" i="4"/>
  <c r="I7" i="4"/>
  <c r="H7" i="4"/>
  <c r="G7" i="4"/>
  <c r="K6" i="4"/>
  <c r="J6" i="4"/>
  <c r="I6" i="4"/>
  <c r="H6" i="4"/>
  <c r="G6" i="4"/>
  <c r="K5" i="4"/>
  <c r="J5" i="4"/>
  <c r="I5" i="4"/>
  <c r="H5" i="4"/>
  <c r="G5" i="4"/>
  <c r="K4" i="4"/>
  <c r="J4" i="4"/>
  <c r="I4" i="4"/>
  <c r="H4" i="4"/>
  <c r="G4" i="4"/>
  <c r="K3" i="4"/>
  <c r="J3" i="4"/>
  <c r="I3" i="4"/>
  <c r="H3" i="4"/>
  <c r="G3" i="4"/>
  <c r="K2" i="4"/>
  <c r="J2" i="4"/>
  <c r="I2" i="4"/>
  <c r="H2" i="4"/>
  <c r="G2" i="4"/>
  <c r="K1" i="4"/>
  <c r="J1" i="4"/>
  <c r="I1" i="4"/>
  <c r="H1" i="4"/>
  <c r="G1" i="4"/>
  <c r="H55" i="3"/>
  <c r="I55" i="3"/>
  <c r="J55" i="3"/>
  <c r="K55" i="3"/>
  <c r="G55" i="3"/>
  <c r="G2" i="3"/>
  <c r="H2" i="3"/>
  <c r="I2" i="3"/>
  <c r="J2" i="3"/>
  <c r="K2" i="3"/>
  <c r="G3" i="3"/>
  <c r="H3" i="3"/>
  <c r="I3" i="3"/>
  <c r="J3" i="3"/>
  <c r="K3" i="3"/>
  <c r="G4" i="3"/>
  <c r="H4" i="3"/>
  <c r="I4" i="3"/>
  <c r="J4" i="3"/>
  <c r="K4" i="3"/>
  <c r="G5" i="3"/>
  <c r="H5" i="3"/>
  <c r="I5" i="3"/>
  <c r="J5" i="3"/>
  <c r="K5" i="3"/>
  <c r="G6" i="3"/>
  <c r="H6" i="3"/>
  <c r="I6" i="3"/>
  <c r="J6" i="3"/>
  <c r="K6" i="3"/>
  <c r="G7" i="3"/>
  <c r="H7" i="3"/>
  <c r="I7" i="3"/>
  <c r="J7" i="3"/>
  <c r="K7" i="3"/>
  <c r="G8" i="3"/>
  <c r="H8" i="3"/>
  <c r="I8" i="3"/>
  <c r="J8" i="3"/>
  <c r="K8" i="3"/>
  <c r="G9" i="3"/>
  <c r="H9" i="3"/>
  <c r="I9" i="3"/>
  <c r="J9" i="3"/>
  <c r="K9" i="3"/>
  <c r="G10" i="3"/>
  <c r="H10" i="3"/>
  <c r="I10" i="3"/>
  <c r="J10" i="3"/>
  <c r="K10" i="3"/>
  <c r="G11" i="3"/>
  <c r="H11" i="3"/>
  <c r="I11" i="3"/>
  <c r="J11" i="3"/>
  <c r="K11" i="3"/>
  <c r="G12" i="3"/>
  <c r="H12" i="3"/>
  <c r="I12" i="3"/>
  <c r="J12" i="3"/>
  <c r="K12" i="3"/>
  <c r="G13" i="3"/>
  <c r="H13" i="3"/>
  <c r="I13" i="3"/>
  <c r="J13" i="3"/>
  <c r="K13" i="3"/>
  <c r="G14" i="3"/>
  <c r="H14" i="3"/>
  <c r="I14" i="3"/>
  <c r="J14" i="3"/>
  <c r="K14" i="3"/>
  <c r="G15" i="3"/>
  <c r="H15" i="3"/>
  <c r="I15" i="3"/>
  <c r="J15" i="3"/>
  <c r="K15" i="3"/>
  <c r="G16" i="3"/>
  <c r="H16" i="3"/>
  <c r="I16" i="3"/>
  <c r="J16" i="3"/>
  <c r="K16" i="3"/>
  <c r="G17" i="3"/>
  <c r="H17" i="3"/>
  <c r="I17" i="3"/>
  <c r="J17" i="3"/>
  <c r="K17" i="3"/>
  <c r="G18" i="3"/>
  <c r="H18" i="3"/>
  <c r="I18" i="3"/>
  <c r="J18" i="3"/>
  <c r="K18" i="3"/>
  <c r="G19" i="3"/>
  <c r="H19" i="3"/>
  <c r="I19" i="3"/>
  <c r="J19" i="3"/>
  <c r="K19" i="3"/>
  <c r="G20" i="3"/>
  <c r="H20" i="3"/>
  <c r="I20" i="3"/>
  <c r="J20" i="3"/>
  <c r="K20" i="3"/>
  <c r="G21" i="3"/>
  <c r="H21" i="3"/>
  <c r="I21" i="3"/>
  <c r="J21" i="3"/>
  <c r="K21" i="3"/>
  <c r="G22" i="3"/>
  <c r="H22" i="3"/>
  <c r="I22" i="3"/>
  <c r="J22" i="3"/>
  <c r="K22" i="3"/>
  <c r="G23" i="3"/>
  <c r="H23" i="3"/>
  <c r="I23" i="3"/>
  <c r="J23" i="3"/>
  <c r="K23" i="3"/>
  <c r="G24" i="3"/>
  <c r="H24" i="3"/>
  <c r="I24" i="3"/>
  <c r="J24" i="3"/>
  <c r="K24" i="3"/>
  <c r="G25" i="3"/>
  <c r="H25" i="3"/>
  <c r="I25" i="3"/>
  <c r="J25" i="3"/>
  <c r="K25" i="3"/>
  <c r="G26" i="3"/>
  <c r="H26" i="3"/>
  <c r="I26" i="3"/>
  <c r="J26" i="3"/>
  <c r="K26" i="3"/>
  <c r="G27" i="3"/>
  <c r="H27" i="3"/>
  <c r="I27" i="3"/>
  <c r="J27" i="3"/>
  <c r="K27" i="3"/>
  <c r="G28" i="3"/>
  <c r="H28" i="3"/>
  <c r="I28" i="3"/>
  <c r="J28" i="3"/>
  <c r="K28" i="3"/>
  <c r="G29" i="3"/>
  <c r="H29" i="3"/>
  <c r="I29" i="3"/>
  <c r="J29" i="3"/>
  <c r="K29" i="3"/>
  <c r="G30" i="3"/>
  <c r="H30" i="3"/>
  <c r="I30" i="3"/>
  <c r="J30" i="3"/>
  <c r="K30" i="3"/>
  <c r="G31" i="3"/>
  <c r="H31" i="3"/>
  <c r="I31" i="3"/>
  <c r="J31" i="3"/>
  <c r="K31" i="3"/>
  <c r="G32" i="3"/>
  <c r="H32" i="3"/>
  <c r="I32" i="3"/>
  <c r="J32" i="3"/>
  <c r="K32" i="3"/>
  <c r="G33" i="3"/>
  <c r="H33" i="3"/>
  <c r="I33" i="3"/>
  <c r="J33" i="3"/>
  <c r="K33" i="3"/>
  <c r="G34" i="3"/>
  <c r="H34" i="3"/>
  <c r="I34" i="3"/>
  <c r="J34" i="3"/>
  <c r="K34" i="3"/>
  <c r="G35" i="3"/>
  <c r="H35" i="3"/>
  <c r="I35" i="3"/>
  <c r="J35" i="3"/>
  <c r="K35" i="3"/>
  <c r="G36" i="3"/>
  <c r="H36" i="3"/>
  <c r="I36" i="3"/>
  <c r="J36" i="3"/>
  <c r="K36" i="3"/>
  <c r="G37" i="3"/>
  <c r="H37" i="3"/>
  <c r="I37" i="3"/>
  <c r="J37" i="3"/>
  <c r="K37" i="3"/>
  <c r="G38" i="3"/>
  <c r="H38" i="3"/>
  <c r="I38" i="3"/>
  <c r="J38" i="3"/>
  <c r="K38" i="3"/>
  <c r="G39" i="3"/>
  <c r="H39" i="3"/>
  <c r="I39" i="3"/>
  <c r="J39" i="3"/>
  <c r="K39" i="3"/>
  <c r="G40" i="3"/>
  <c r="H40" i="3"/>
  <c r="I40" i="3"/>
  <c r="J40" i="3"/>
  <c r="K40" i="3"/>
  <c r="G41" i="3"/>
  <c r="H41" i="3"/>
  <c r="I41" i="3"/>
  <c r="J41" i="3"/>
  <c r="K41" i="3"/>
  <c r="G42" i="3"/>
  <c r="H42" i="3"/>
  <c r="I42" i="3"/>
  <c r="J42" i="3"/>
  <c r="K42" i="3"/>
  <c r="G43" i="3"/>
  <c r="H43" i="3"/>
  <c r="I43" i="3"/>
  <c r="J43" i="3"/>
  <c r="K43" i="3"/>
  <c r="G44" i="3"/>
  <c r="H44" i="3"/>
  <c r="I44" i="3"/>
  <c r="J44" i="3"/>
  <c r="K44" i="3"/>
  <c r="G45" i="3"/>
  <c r="H45" i="3"/>
  <c r="I45" i="3"/>
  <c r="J45" i="3"/>
  <c r="K45" i="3"/>
  <c r="G46" i="3"/>
  <c r="H46" i="3"/>
  <c r="I46" i="3"/>
  <c r="J46" i="3"/>
  <c r="K46" i="3"/>
  <c r="G47" i="3"/>
  <c r="H47" i="3"/>
  <c r="I47" i="3"/>
  <c r="J47" i="3"/>
  <c r="K47" i="3"/>
  <c r="G48" i="3"/>
  <c r="H48" i="3"/>
  <c r="I48" i="3"/>
  <c r="J48" i="3"/>
  <c r="K48" i="3"/>
  <c r="G49" i="3"/>
  <c r="H49" i="3"/>
  <c r="I49" i="3"/>
  <c r="J49" i="3"/>
  <c r="K49" i="3"/>
  <c r="G50" i="3"/>
  <c r="H50" i="3"/>
  <c r="I50" i="3"/>
  <c r="J50" i="3"/>
  <c r="K50" i="3"/>
  <c r="G51" i="3"/>
  <c r="H51" i="3"/>
  <c r="I51" i="3"/>
  <c r="J51" i="3"/>
  <c r="K51" i="3"/>
  <c r="G52" i="3"/>
  <c r="H52" i="3"/>
  <c r="I52" i="3"/>
  <c r="J52" i="3"/>
  <c r="K52" i="3"/>
  <c r="G53" i="3"/>
  <c r="H53" i="3"/>
  <c r="I53" i="3"/>
  <c r="J53" i="3"/>
  <c r="K53" i="3"/>
  <c r="G54" i="3"/>
  <c r="H54" i="3"/>
  <c r="I54" i="3"/>
  <c r="J54" i="3"/>
  <c r="K54" i="3"/>
  <c r="K1" i="3"/>
  <c r="J1" i="3"/>
  <c r="I1" i="3"/>
  <c r="H1" i="3"/>
  <c r="G1" i="3"/>
  <c r="I51" i="4" l="1"/>
  <c r="J51" i="4"/>
  <c r="K51" i="4"/>
  <c r="G51" i="4"/>
  <c r="L34" i="4"/>
  <c r="H30" i="4"/>
  <c r="J30" i="4"/>
  <c r="I30" i="4"/>
  <c r="G30" i="4"/>
  <c r="K30" i="4"/>
  <c r="I3" i="1"/>
  <c r="J3" i="1"/>
  <c r="K3" i="1"/>
  <c r="L3" i="1"/>
  <c r="M3" i="1"/>
  <c r="I4" i="1"/>
  <c r="J4" i="1"/>
  <c r="K4" i="1"/>
  <c r="L4" i="1"/>
  <c r="M4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I22" i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I26" i="1"/>
  <c r="J26" i="1"/>
  <c r="K26" i="1"/>
  <c r="L26" i="1"/>
  <c r="M26" i="1"/>
  <c r="I27" i="1"/>
  <c r="J27" i="1"/>
  <c r="K27" i="1"/>
  <c r="L27" i="1"/>
  <c r="M27" i="1"/>
  <c r="I28" i="1"/>
  <c r="J28" i="1"/>
  <c r="K28" i="1"/>
  <c r="L28" i="1"/>
  <c r="M28" i="1"/>
  <c r="I29" i="1"/>
  <c r="J29" i="1"/>
  <c r="K29" i="1"/>
  <c r="L29" i="1"/>
  <c r="M29" i="1"/>
  <c r="I30" i="1"/>
  <c r="J30" i="1"/>
  <c r="K30" i="1"/>
  <c r="L30" i="1"/>
  <c r="M30" i="1"/>
  <c r="I31" i="1"/>
  <c r="J31" i="1"/>
  <c r="K31" i="1"/>
  <c r="L31" i="1"/>
  <c r="M31" i="1"/>
  <c r="I32" i="1"/>
  <c r="J32" i="1"/>
  <c r="K32" i="1"/>
  <c r="L32" i="1"/>
  <c r="M32" i="1"/>
  <c r="I33" i="1"/>
  <c r="J33" i="1"/>
  <c r="K33" i="1"/>
  <c r="L33" i="1"/>
  <c r="M33" i="1"/>
  <c r="I34" i="1"/>
  <c r="J34" i="1"/>
  <c r="K34" i="1"/>
  <c r="L34" i="1"/>
  <c r="M34" i="1"/>
  <c r="I35" i="1"/>
  <c r="J35" i="1"/>
  <c r="K35" i="1"/>
  <c r="L35" i="1"/>
  <c r="M35" i="1"/>
  <c r="I36" i="1"/>
  <c r="J36" i="1"/>
  <c r="K36" i="1"/>
  <c r="L36" i="1"/>
  <c r="M36" i="1"/>
  <c r="I37" i="1"/>
  <c r="J37" i="1"/>
  <c r="K37" i="1"/>
  <c r="L37" i="1"/>
  <c r="M37" i="1"/>
  <c r="I38" i="1"/>
  <c r="J38" i="1"/>
  <c r="K38" i="1"/>
  <c r="L38" i="1"/>
  <c r="M38" i="1"/>
  <c r="I39" i="1"/>
  <c r="J39" i="1"/>
  <c r="K39" i="1"/>
  <c r="L39" i="1"/>
  <c r="M39" i="1"/>
  <c r="I40" i="1"/>
  <c r="J40" i="1"/>
  <c r="K40" i="1"/>
  <c r="L40" i="1"/>
  <c r="M40" i="1"/>
  <c r="I41" i="1"/>
  <c r="J41" i="1"/>
  <c r="K41" i="1"/>
  <c r="L41" i="1"/>
  <c r="M41" i="1"/>
  <c r="I42" i="1"/>
  <c r="J42" i="1"/>
  <c r="K42" i="1"/>
  <c r="L42" i="1"/>
  <c r="M42" i="1"/>
  <c r="I43" i="1"/>
  <c r="J43" i="1"/>
  <c r="K43" i="1"/>
  <c r="L43" i="1"/>
  <c r="M43" i="1"/>
  <c r="I44" i="1"/>
  <c r="J44" i="1"/>
  <c r="K44" i="1"/>
  <c r="L44" i="1"/>
  <c r="M44" i="1"/>
  <c r="I45" i="1"/>
  <c r="J45" i="1"/>
  <c r="K45" i="1"/>
  <c r="L45" i="1"/>
  <c r="M45" i="1"/>
  <c r="I46" i="1"/>
  <c r="J46" i="1"/>
  <c r="K46" i="1"/>
  <c r="L46" i="1"/>
  <c r="M46" i="1"/>
  <c r="I47" i="1"/>
  <c r="J47" i="1"/>
  <c r="K47" i="1"/>
  <c r="L47" i="1"/>
  <c r="M47" i="1"/>
  <c r="I48" i="1"/>
  <c r="J48" i="1"/>
  <c r="K48" i="1"/>
  <c r="L48" i="1"/>
  <c r="M48" i="1"/>
  <c r="I49" i="1"/>
  <c r="J49" i="1"/>
  <c r="K49" i="1"/>
  <c r="L49" i="1"/>
  <c r="M49" i="1"/>
  <c r="I50" i="1"/>
  <c r="J50" i="1"/>
  <c r="K50" i="1"/>
  <c r="L50" i="1"/>
  <c r="M50" i="1"/>
  <c r="I51" i="1"/>
  <c r="J51" i="1"/>
  <c r="K51" i="1"/>
  <c r="L51" i="1"/>
  <c r="M51" i="1"/>
  <c r="I52" i="1"/>
  <c r="J52" i="1"/>
  <c r="K52" i="1"/>
  <c r="L52" i="1"/>
  <c r="M52" i="1"/>
  <c r="I53" i="1"/>
  <c r="J53" i="1"/>
  <c r="K53" i="1"/>
  <c r="L53" i="1"/>
  <c r="M53" i="1"/>
  <c r="I54" i="1"/>
  <c r="J54" i="1"/>
  <c r="K54" i="1"/>
  <c r="L54" i="1"/>
  <c r="M54" i="1"/>
  <c r="I55" i="1"/>
  <c r="J55" i="1"/>
  <c r="K55" i="1"/>
  <c r="L55" i="1"/>
  <c r="M55" i="1"/>
  <c r="M2" i="1"/>
  <c r="L2" i="1"/>
  <c r="K2" i="1"/>
  <c r="J2" i="1"/>
  <c r="I2" i="1"/>
  <c r="K52" i="4" l="1"/>
  <c r="L51" i="4"/>
  <c r="H52" i="4" s="1"/>
  <c r="G52" i="4"/>
  <c r="J35" i="4"/>
  <c r="I35" i="4"/>
  <c r="G35" i="4"/>
  <c r="K35" i="4"/>
  <c r="H35" i="4"/>
  <c r="I52" i="4" l="1"/>
  <c r="J52" i="4"/>
  <c r="L35" i="4"/>
  <c r="K36" i="4" s="1"/>
  <c r="G36" i="4"/>
  <c r="I36" i="4"/>
  <c r="J36" i="4"/>
  <c r="I53" i="4" l="1"/>
  <c r="L52" i="4"/>
  <c r="J53" i="4"/>
  <c r="K37" i="4"/>
  <c r="L36" i="4"/>
  <c r="I37" i="4" s="1"/>
  <c r="J37" i="4"/>
  <c r="H36" i="4"/>
  <c r="G53" i="4" l="1"/>
  <c r="K53" i="4"/>
  <c r="H53" i="4"/>
  <c r="G37" i="4"/>
  <c r="H37" i="4"/>
  <c r="L53" i="4" l="1"/>
  <c r="G54" i="4"/>
  <c r="H54" i="4"/>
  <c r="H38" i="4"/>
  <c r="L37" i="4"/>
  <c r="G38" i="4"/>
  <c r="I54" i="4" l="1"/>
  <c r="J54" i="4"/>
  <c r="K54" i="4"/>
  <c r="J38" i="4"/>
  <c r="K38" i="4"/>
  <c r="I38" i="4"/>
  <c r="L54" i="4" l="1"/>
  <c r="J55" i="4"/>
  <c r="K39" i="4"/>
  <c r="L38" i="4"/>
  <c r="I39" i="4"/>
  <c r="H55" i="4" l="1"/>
  <c r="G55" i="4"/>
  <c r="K55" i="4"/>
  <c r="I55" i="4"/>
  <c r="G39" i="4"/>
  <c r="H39" i="4"/>
  <c r="J39" i="4"/>
  <c r="L55" i="4" l="1"/>
  <c r="J56" i="4" s="1"/>
  <c r="G56" i="4"/>
  <c r="H56" i="4"/>
  <c r="J40" i="4"/>
  <c r="L39" i="4"/>
  <c r="G40" i="4"/>
  <c r="I56" i="4" l="1"/>
  <c r="K56" i="4"/>
  <c r="I40" i="4"/>
  <c r="K40" i="4"/>
  <c r="H40" i="4"/>
  <c r="L56" i="4" l="1"/>
  <c r="I57" i="4"/>
  <c r="K41" i="4"/>
  <c r="L40" i="4"/>
  <c r="H41" i="4"/>
  <c r="H57" i="4" l="1"/>
  <c r="G57" i="4"/>
  <c r="J57" i="4"/>
  <c r="K57" i="4"/>
  <c r="G41" i="4"/>
  <c r="J41" i="4"/>
  <c r="I41" i="4"/>
  <c r="L57" i="4" l="1"/>
  <c r="I58" i="4" s="1"/>
  <c r="G58" i="4"/>
  <c r="H58" i="4"/>
  <c r="L41" i="4"/>
  <c r="J42" i="4" s="1"/>
  <c r="K58" i="4" l="1"/>
  <c r="J58" i="4"/>
  <c r="G42" i="4"/>
  <c r="H42" i="4"/>
  <c r="K42" i="4"/>
  <c r="I42" i="4"/>
  <c r="L58" i="4" l="1"/>
  <c r="K59" i="4"/>
  <c r="L42" i="4"/>
  <c r="J43" i="4" s="1"/>
  <c r="H59" i="4" l="1"/>
  <c r="G59" i="4"/>
  <c r="I59" i="4"/>
  <c r="J59" i="4"/>
  <c r="K43" i="4"/>
  <c r="G43" i="4"/>
  <c r="I43" i="4"/>
  <c r="H43" i="4"/>
  <c r="I60" i="4" l="1"/>
  <c r="L59" i="4"/>
  <c r="K60" i="4" s="1"/>
  <c r="G60" i="4"/>
  <c r="J60" i="4"/>
  <c r="L43" i="4"/>
  <c r="J44" i="4" s="1"/>
  <c r="G44" i="4"/>
  <c r="H44" i="4"/>
  <c r="H60" i="4" l="1"/>
  <c r="L60" i="4" s="1"/>
  <c r="L44" i="4"/>
  <c r="H45" i="4" s="1"/>
  <c r="J45" i="4"/>
  <c r="K44" i="4"/>
  <c r="I44" i="4"/>
  <c r="G61" i="4" l="1"/>
  <c r="J61" i="4"/>
  <c r="K61" i="4"/>
  <c r="I61" i="4"/>
  <c r="H61" i="4"/>
  <c r="G45" i="4"/>
  <c r="I45" i="4"/>
  <c r="K45" i="4"/>
  <c r="L61" i="4" l="1"/>
  <c r="L45" i="4"/>
  <c r="G46" i="4"/>
  <c r="K46" i="4"/>
  <c r="H46" i="4" l="1"/>
  <c r="J46" i="4"/>
  <c r="I46" i="4"/>
  <c r="L46" i="4" l="1"/>
  <c r="J47" i="4"/>
  <c r="K47" i="4" l="1"/>
  <c r="G47" i="4"/>
  <c r="I47" i="4"/>
  <c r="H47" i="4"/>
  <c r="L47" i="4" l="1"/>
  <c r="J48" i="4" s="1"/>
  <c r="G48" i="4"/>
  <c r="K48" i="4"/>
  <c r="L48" i="4" l="1"/>
  <c r="K49" i="4" s="1"/>
  <c r="J49" i="4"/>
  <c r="H48" i="4"/>
  <c r="I48" i="4"/>
  <c r="I49" i="4" l="1"/>
  <c r="G49" i="4"/>
  <c r="H49" i="4"/>
  <c r="L49" i="4" l="1"/>
</calcChain>
</file>

<file path=xl/connections.xml><?xml version="1.0" encoding="utf-8"?>
<connections xmlns="http://schemas.openxmlformats.org/spreadsheetml/2006/main">
  <connection id="1" name="data1_rslt" type="6" refreshedVersion="4" background="1" saveData="1">
    <textPr codePage="936" sourceFile="F:\documents\thesis\汪明武\data1_rslt.csv" delimited="0">
      <textFields count="5">
        <textField/>
        <textField position="3"/>
        <textField position="7"/>
        <textField position="11"/>
        <textField position="15"/>
      </textFields>
    </textPr>
  </connection>
  <connection id="2" name="data1_rslt1" type="6" refreshedVersion="4" background="1" saveData="1">
    <textPr codePage="936" sourceFile="F:\documents\thesis\汪明武\data1_rslt.csv" delimited="0">
      <textFields count="5">
        <textField/>
        <textField position="3"/>
        <textField position="7"/>
        <textField position="11"/>
        <textField position="15"/>
      </textFields>
    </textPr>
  </connection>
  <connection id="3" name="sample" type="6" refreshedVersion="4" background="1" saveData="1">
    <textPr codePage="936" sourceFile="F:\documents\thesis\汪明武\sample.json" comma="1">
      <textFields count="6">
        <textField/>
        <textField/>
        <textField/>
        <textField/>
        <textField/>
        <textField/>
      </textFields>
    </textPr>
  </connection>
  <connection id="4" name="新建 Microsoft Excel 工作表" type="6" refreshedVersion="4" background="1" saveData="1">
    <textPr codePage="936" sourceFile="F:\documents\thesis\汪明武\新建 Microsoft Excel 工作表.csv" comma="1">
      <textFields count="7">
        <textField/>
        <textField/>
        <textField/>
        <textField/>
        <textField/>
        <textField/>
        <textField/>
      </textFields>
    </textPr>
  </connection>
  <connection id="5" name="新建文本文档" type="6" refreshedVersion="4" background="1" saveData="1">
    <textPr codePage="936" sourceFile="F:\documents\thesis\汪明武\新建文本文档.txt" space="1" consecutive="1">
      <textFields count="6">
        <textField/>
        <textField/>
        <textField/>
        <textField/>
        <textField/>
        <textField/>
      </textFields>
    </textPr>
  </connection>
  <connection id="6" name="新建文本文档1" type="6" refreshedVersion="4" background="1" saveData="1">
    <textPr codePage="936" sourceFile="F:\documents\thesis\汪明武\新建文本文档.txt" space="1" consecutive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新建文本文档21" type="6" refreshedVersion="4" background="1" saveData="1">
    <textPr codePage="936" sourceFile="F:\documents\thesis\汪明武\新建文本文档.txt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<sst xmlns="http://schemas.openxmlformats.org/spreadsheetml/2006/main" count="101" uniqueCount="65">
  <si>
    <t>ROD/%</t>
  </si>
  <si>
    <t>RW/Mpa</t>
    <phoneticPr fontId="1" type="noConversion"/>
  </si>
  <si>
    <t>Kv</t>
    <phoneticPr fontId="1" type="noConversion"/>
  </si>
  <si>
    <t>Kf</t>
    <phoneticPr fontId="1" type="noConversion"/>
  </si>
  <si>
    <t>w/L·min-1</t>
    <phoneticPr fontId="1" type="noConversion"/>
  </si>
  <si>
    <t>2(3)</t>
    <phoneticPr fontId="1" type="noConversion"/>
  </si>
  <si>
    <t>w/L·min-1</t>
    <phoneticPr fontId="1" type="noConversion"/>
  </si>
  <si>
    <t>参数及权重</t>
    <phoneticPr fontId="1" type="noConversion"/>
  </si>
  <si>
    <t>Ex</t>
    <phoneticPr fontId="1" type="noConversion"/>
  </si>
  <si>
    <t>En</t>
    <phoneticPr fontId="1" type="noConversion"/>
  </si>
  <si>
    <t>He</t>
    <phoneticPr fontId="1" type="noConversion"/>
  </si>
  <si>
    <t>a</t>
    <phoneticPr fontId="1" type="noConversion"/>
  </si>
  <si>
    <t>岩体质量</t>
    <phoneticPr fontId="1" type="noConversion"/>
  </si>
  <si>
    <t>单轴抗压强度</t>
    <phoneticPr fontId="1" type="noConversion"/>
  </si>
  <si>
    <t>岩体完整性指数</t>
    <phoneticPr fontId="1" type="noConversion"/>
  </si>
  <si>
    <t>地下水渗水量</t>
    <phoneticPr fontId="1" type="noConversion"/>
  </si>
  <si>
    <t>节理状况</t>
    <phoneticPr fontId="1" type="noConversion"/>
  </si>
  <si>
    <t>min</t>
    <phoneticPr fontId="1" type="noConversion"/>
  </si>
  <si>
    <t>max</t>
    <phoneticPr fontId="1" type="noConversion"/>
  </si>
  <si>
    <t>k</t>
    <phoneticPr fontId="1" type="noConversion"/>
  </si>
  <si>
    <t>ej</t>
    <phoneticPr fontId="1" type="noConversion"/>
  </si>
  <si>
    <t>dj</t>
    <phoneticPr fontId="1" type="noConversion"/>
  </si>
  <si>
    <t>sum</t>
    <phoneticPr fontId="1" type="noConversion"/>
  </si>
  <si>
    <t>wj</t>
    <phoneticPr fontId="1" type="noConversion"/>
  </si>
  <si>
    <t>等级</t>
    <phoneticPr fontId="1" type="noConversion"/>
  </si>
  <si>
    <t>质量</t>
    <phoneticPr fontId="1" type="noConversion"/>
  </si>
  <si>
    <t>单轴抗压强度</t>
    <phoneticPr fontId="1" type="noConversion"/>
  </si>
  <si>
    <t>岩体完整性</t>
    <phoneticPr fontId="1" type="noConversion"/>
  </si>
  <si>
    <t>地下渗水量</t>
    <phoneticPr fontId="1" type="noConversion"/>
  </si>
  <si>
    <t>节理状况</t>
    <phoneticPr fontId="1" type="noConversion"/>
  </si>
  <si>
    <t>Ex</t>
    <phoneticPr fontId="1" type="noConversion"/>
  </si>
  <si>
    <t>En</t>
    <phoneticPr fontId="1" type="noConversion"/>
  </si>
  <si>
    <t>C1</t>
  </si>
  <si>
    <t>C2</t>
  </si>
  <si>
    <t>C3</t>
  </si>
  <si>
    <t>C4</t>
  </si>
  <si>
    <t>C5</t>
  </si>
  <si>
    <t>c1min</t>
    <phoneticPr fontId="1" type="noConversion"/>
  </si>
  <si>
    <t>c1max</t>
    <phoneticPr fontId="1" type="noConversion"/>
  </si>
  <si>
    <t>c2min</t>
    <phoneticPr fontId="1" type="noConversion"/>
  </si>
  <si>
    <t>c2max</t>
    <phoneticPr fontId="1" type="noConversion"/>
  </si>
  <si>
    <t>c3min</t>
    <phoneticPr fontId="1" type="noConversion"/>
  </si>
  <si>
    <t>c3max</t>
    <phoneticPr fontId="1" type="noConversion"/>
  </si>
  <si>
    <t>c4min</t>
    <phoneticPr fontId="1" type="noConversion"/>
  </si>
  <si>
    <t>c4max</t>
    <phoneticPr fontId="1" type="noConversion"/>
  </si>
  <si>
    <t>c5min</t>
    <phoneticPr fontId="1" type="noConversion"/>
  </si>
  <si>
    <t>c5max</t>
    <phoneticPr fontId="1" type="noConversion"/>
  </si>
  <si>
    <t>sum</t>
    <phoneticPr fontId="1" type="noConversion"/>
  </si>
  <si>
    <t>k</t>
    <phoneticPr fontId="1" type="noConversion"/>
  </si>
  <si>
    <t>ej</t>
    <phoneticPr fontId="1" type="noConversion"/>
  </si>
  <si>
    <t>dj</t>
    <phoneticPr fontId="1" type="noConversion"/>
  </si>
  <si>
    <t>wj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</si>
  <si>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</si>
  <si>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</si>
  <si>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</si>
  <si>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c4</t>
    <phoneticPr fontId="1" type="noConversion"/>
  </si>
  <si>
    <t>c5</t>
    <phoneticPr fontId="1" type="noConversion"/>
  </si>
  <si>
    <t>k</t>
  </si>
  <si>
    <t>ej</t>
  </si>
  <si>
    <t>dj</t>
  </si>
  <si>
    <t>wj</t>
  </si>
  <si>
    <t>Ex</t>
  </si>
  <si>
    <t>En</t>
  </si>
  <si>
    <t>本模型结果</t>
    <phoneticPr fontId="1" type="noConversion"/>
  </si>
  <si>
    <t>胡宝清结果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</si>
</sst>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8" formatCode="0_);[Red]\(0\)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7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wrapText="1"/>
    </xf>
    <xf numFmtId="58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76" fontId="0" fillId="0" borderId="0" xfId="0" applyNumberFormat="1"/>
    <xf numFmtId="178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/>
    <xf numFmtId="11" fontId="2" fillId="7" borderId="0" xfId="1" applyNumberFormat="1" applyAlignment="1"/>
  </cellXfs>
  <cellStyles count="2">
    <cellStyle name="常规" xfId="0" builtinId="0"/>
    <cellStyle name="好" xfId="1" builtinId="26"/>
  </cellStyles>
  <dxfs count="17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新建文本文档_1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1_rslt_1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ta1_rslt_1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新建文本文档_2" connectionId="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新建文本文档_1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ample" connectionId="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新建 Microsoft Excel 工作表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15"/>
  <sheetViews>
    <sheetView topLeftCell="A13" workbookViewId="0">
      <selection activeCell="F41" sqref="F41"/>
    </sheetView>
  </sheetViews>
  <sheetFormatPr defaultRowHeight="13.5" x14ac:dyDescent="0.15"/>
  <cols>
    <col min="1" max="5" width="5.5" bestFit="1" customWidth="1"/>
    <col min="6" max="6" width="14.375" customWidth="1"/>
    <col min="7" max="7" width="7.25" bestFit="1" customWidth="1"/>
    <col min="8" max="12" width="5.5" bestFit="1" customWidth="1"/>
    <col min="13" max="13" width="11.75" customWidth="1"/>
    <col min="14" max="22" width="5.5" bestFit="1" customWidth="1"/>
    <col min="23" max="23" width="4.5" bestFit="1" customWidth="1"/>
    <col min="24" max="24" width="5.5" bestFit="1" customWidth="1"/>
  </cols>
  <sheetData>
    <row r="1" spans="1:13" x14ac:dyDescent="0.15">
      <c r="B1" t="s">
        <v>0</v>
      </c>
      <c r="C1" t="s">
        <v>1</v>
      </c>
      <c r="D1" t="s">
        <v>2</v>
      </c>
      <c r="E1" t="s">
        <v>3</v>
      </c>
      <c r="F1" s="1" t="s">
        <v>4</v>
      </c>
      <c r="I1" t="s">
        <v>0</v>
      </c>
      <c r="J1" t="s">
        <v>1</v>
      </c>
      <c r="K1" t="s">
        <v>2</v>
      </c>
      <c r="L1" t="s">
        <v>3</v>
      </c>
      <c r="M1" s="1" t="s">
        <v>6</v>
      </c>
    </row>
    <row r="2" spans="1:13" x14ac:dyDescent="0.15">
      <c r="A2">
        <v>1</v>
      </c>
      <c r="B2">
        <v>20.7</v>
      </c>
      <c r="C2">
        <v>4.3</v>
      </c>
      <c r="D2">
        <v>0.4</v>
      </c>
      <c r="E2">
        <v>0.36</v>
      </c>
      <c r="F2">
        <v>25.6</v>
      </c>
      <c r="G2">
        <v>5</v>
      </c>
      <c r="I2">
        <f>B2/100</f>
        <v>0.20699999999999999</v>
      </c>
      <c r="J2">
        <f>C2/100</f>
        <v>4.2999999999999997E-2</v>
      </c>
      <c r="K2">
        <f>D2</f>
        <v>0.4</v>
      </c>
      <c r="L2">
        <f>E2</f>
        <v>0.36</v>
      </c>
      <c r="M2">
        <f>F2/100</f>
        <v>0.25600000000000001</v>
      </c>
    </row>
    <row r="3" spans="1:13" x14ac:dyDescent="0.15">
      <c r="A3">
        <v>2</v>
      </c>
      <c r="B3">
        <v>23</v>
      </c>
      <c r="C3">
        <v>10.199999999999999</v>
      </c>
      <c r="D3">
        <v>0.15</v>
      </c>
      <c r="E3">
        <v>0.15</v>
      </c>
      <c r="F3">
        <v>15.8</v>
      </c>
      <c r="G3">
        <v>5</v>
      </c>
      <c r="I3">
        <f t="shared" ref="I3:I55" si="0">B3/100</f>
        <v>0.23</v>
      </c>
      <c r="J3">
        <f t="shared" ref="J3:J55" si="1">C3/100</f>
        <v>0.10199999999999999</v>
      </c>
      <c r="K3">
        <f t="shared" ref="K3:K55" si="2">D3</f>
        <v>0.15</v>
      </c>
      <c r="L3">
        <f t="shared" ref="L3:L55" si="3">E3</f>
        <v>0.15</v>
      </c>
      <c r="M3">
        <f t="shared" ref="M3:M55" si="4">F3/100</f>
        <v>0.158</v>
      </c>
    </row>
    <row r="4" spans="1:13" x14ac:dyDescent="0.15">
      <c r="A4">
        <v>3</v>
      </c>
      <c r="B4">
        <v>67.099999999999994</v>
      </c>
      <c r="C4">
        <v>48.3</v>
      </c>
      <c r="D4">
        <v>0.33</v>
      </c>
      <c r="E4">
        <v>0.56000000000000005</v>
      </c>
      <c r="F4">
        <v>10.8</v>
      </c>
      <c r="G4">
        <v>4</v>
      </c>
      <c r="I4">
        <f t="shared" si="0"/>
        <v>0.67099999999999993</v>
      </c>
      <c r="J4">
        <f t="shared" si="1"/>
        <v>0.48299999999999998</v>
      </c>
      <c r="K4">
        <f t="shared" si="2"/>
        <v>0.33</v>
      </c>
      <c r="L4">
        <f t="shared" si="3"/>
        <v>0.56000000000000005</v>
      </c>
      <c r="M4">
        <f t="shared" si="4"/>
        <v>0.10800000000000001</v>
      </c>
    </row>
    <row r="5" spans="1:13" x14ac:dyDescent="0.15">
      <c r="A5">
        <v>4</v>
      </c>
      <c r="B5">
        <v>53.7</v>
      </c>
      <c r="C5">
        <v>28.2</v>
      </c>
      <c r="D5">
        <v>0.45</v>
      </c>
      <c r="E5">
        <v>0.41</v>
      </c>
      <c r="F5">
        <v>20.5</v>
      </c>
      <c r="G5">
        <v>4</v>
      </c>
      <c r="I5">
        <f t="shared" si="0"/>
        <v>0.53700000000000003</v>
      </c>
      <c r="J5">
        <f t="shared" si="1"/>
        <v>0.28199999999999997</v>
      </c>
      <c r="K5">
        <f t="shared" si="2"/>
        <v>0.45</v>
      </c>
      <c r="L5">
        <f t="shared" si="3"/>
        <v>0.41</v>
      </c>
      <c r="M5">
        <f t="shared" si="4"/>
        <v>0.20499999999999999</v>
      </c>
    </row>
    <row r="6" spans="1:13" x14ac:dyDescent="0.15">
      <c r="A6">
        <v>5</v>
      </c>
      <c r="B6">
        <v>25.6</v>
      </c>
      <c r="C6">
        <v>23.1</v>
      </c>
      <c r="D6">
        <v>0.36</v>
      </c>
      <c r="E6">
        <v>0.3</v>
      </c>
      <c r="F6">
        <v>25.7</v>
      </c>
      <c r="G6">
        <v>5</v>
      </c>
      <c r="I6">
        <f t="shared" si="0"/>
        <v>0.25600000000000001</v>
      </c>
      <c r="J6">
        <f t="shared" si="1"/>
        <v>0.23100000000000001</v>
      </c>
      <c r="K6">
        <f t="shared" si="2"/>
        <v>0.36</v>
      </c>
      <c r="L6">
        <f t="shared" si="3"/>
        <v>0.3</v>
      </c>
      <c r="M6">
        <f t="shared" si="4"/>
        <v>0.25700000000000001</v>
      </c>
    </row>
    <row r="7" spans="1:13" x14ac:dyDescent="0.15">
      <c r="A7">
        <v>6</v>
      </c>
      <c r="B7">
        <v>33.5</v>
      </c>
      <c r="C7">
        <v>14.5</v>
      </c>
      <c r="D7">
        <v>0.7</v>
      </c>
      <c r="E7">
        <v>0.16</v>
      </c>
      <c r="F7">
        <v>30.5</v>
      </c>
      <c r="G7">
        <v>5</v>
      </c>
      <c r="I7">
        <f t="shared" si="0"/>
        <v>0.33500000000000002</v>
      </c>
      <c r="J7">
        <f t="shared" si="1"/>
        <v>0.14499999999999999</v>
      </c>
      <c r="K7">
        <f t="shared" si="2"/>
        <v>0.7</v>
      </c>
      <c r="L7">
        <f t="shared" si="3"/>
        <v>0.16</v>
      </c>
      <c r="M7">
        <f t="shared" si="4"/>
        <v>0.30499999999999999</v>
      </c>
    </row>
    <row r="8" spans="1:13" x14ac:dyDescent="0.15">
      <c r="A8">
        <v>7</v>
      </c>
      <c r="B8">
        <v>46.3</v>
      </c>
      <c r="C8">
        <v>30.6</v>
      </c>
      <c r="D8">
        <v>0.26</v>
      </c>
      <c r="E8">
        <v>0.34</v>
      </c>
      <c r="F8">
        <v>21.6</v>
      </c>
      <c r="G8">
        <v>4</v>
      </c>
      <c r="I8">
        <f t="shared" si="0"/>
        <v>0.46299999999999997</v>
      </c>
      <c r="J8">
        <f t="shared" si="1"/>
        <v>0.30599999999999999</v>
      </c>
      <c r="K8">
        <f t="shared" si="2"/>
        <v>0.26</v>
      </c>
      <c r="L8">
        <f t="shared" si="3"/>
        <v>0.34</v>
      </c>
      <c r="M8">
        <f t="shared" si="4"/>
        <v>0.21600000000000003</v>
      </c>
    </row>
    <row r="9" spans="1:13" x14ac:dyDescent="0.15">
      <c r="A9">
        <v>8</v>
      </c>
      <c r="B9">
        <v>60.1</v>
      </c>
      <c r="C9">
        <v>46.3</v>
      </c>
      <c r="D9">
        <v>0.24</v>
      </c>
      <c r="E9">
        <v>0.36</v>
      </c>
      <c r="F9">
        <v>15.6</v>
      </c>
      <c r="G9">
        <v>4</v>
      </c>
      <c r="I9">
        <f t="shared" si="0"/>
        <v>0.60099999999999998</v>
      </c>
      <c r="J9">
        <f t="shared" si="1"/>
        <v>0.46299999999999997</v>
      </c>
      <c r="K9">
        <f t="shared" si="2"/>
        <v>0.24</v>
      </c>
      <c r="L9">
        <f t="shared" si="3"/>
        <v>0.36</v>
      </c>
      <c r="M9">
        <f t="shared" si="4"/>
        <v>0.156</v>
      </c>
    </row>
    <row r="10" spans="1:13" x14ac:dyDescent="0.15">
      <c r="A10">
        <v>9</v>
      </c>
      <c r="B10">
        <v>86.4</v>
      </c>
      <c r="C10">
        <v>61.4</v>
      </c>
      <c r="D10">
        <v>0.56999999999999995</v>
      </c>
      <c r="E10">
        <v>0.66</v>
      </c>
      <c r="F10">
        <v>5.6</v>
      </c>
      <c r="G10">
        <v>3</v>
      </c>
      <c r="I10">
        <f t="shared" si="0"/>
        <v>0.8640000000000001</v>
      </c>
      <c r="J10">
        <f t="shared" si="1"/>
        <v>0.61399999999999999</v>
      </c>
      <c r="K10">
        <f t="shared" si="2"/>
        <v>0.56999999999999995</v>
      </c>
      <c r="L10">
        <f t="shared" si="3"/>
        <v>0.66</v>
      </c>
      <c r="M10">
        <f t="shared" si="4"/>
        <v>5.5999999999999994E-2</v>
      </c>
    </row>
    <row r="11" spans="1:13" x14ac:dyDescent="0.15">
      <c r="A11">
        <v>10</v>
      </c>
      <c r="B11">
        <v>50.6</v>
      </c>
      <c r="C11">
        <v>38.700000000000003</v>
      </c>
      <c r="D11">
        <v>0.32</v>
      </c>
      <c r="E11">
        <v>0.53</v>
      </c>
      <c r="F11">
        <v>10.3</v>
      </c>
      <c r="G11">
        <v>4</v>
      </c>
      <c r="I11">
        <f t="shared" si="0"/>
        <v>0.50600000000000001</v>
      </c>
      <c r="J11">
        <f t="shared" si="1"/>
        <v>0.38700000000000001</v>
      </c>
      <c r="K11">
        <f t="shared" si="2"/>
        <v>0.32</v>
      </c>
      <c r="L11">
        <f t="shared" si="3"/>
        <v>0.53</v>
      </c>
      <c r="M11">
        <f t="shared" si="4"/>
        <v>0.10300000000000001</v>
      </c>
    </row>
    <row r="12" spans="1:13" x14ac:dyDescent="0.15">
      <c r="A12">
        <v>11</v>
      </c>
      <c r="B12">
        <v>55.6</v>
      </c>
      <c r="C12">
        <v>40.200000000000003</v>
      </c>
      <c r="D12">
        <v>0.15</v>
      </c>
      <c r="E12">
        <v>0.28000000000000003</v>
      </c>
      <c r="F12">
        <v>3.6</v>
      </c>
      <c r="G12">
        <v>5</v>
      </c>
      <c r="I12">
        <f t="shared" si="0"/>
        <v>0.55600000000000005</v>
      </c>
      <c r="J12">
        <f t="shared" si="1"/>
        <v>0.40200000000000002</v>
      </c>
      <c r="K12">
        <f t="shared" si="2"/>
        <v>0.15</v>
      </c>
      <c r="L12">
        <f t="shared" si="3"/>
        <v>0.28000000000000003</v>
      </c>
      <c r="M12">
        <f t="shared" si="4"/>
        <v>3.6000000000000004E-2</v>
      </c>
    </row>
    <row r="13" spans="1:13" x14ac:dyDescent="0.15">
      <c r="A13">
        <v>12</v>
      </c>
      <c r="B13">
        <v>74.599999999999994</v>
      </c>
      <c r="C13">
        <v>58.6</v>
      </c>
      <c r="D13">
        <v>0.76</v>
      </c>
      <c r="E13">
        <v>0.52</v>
      </c>
      <c r="F13">
        <v>0</v>
      </c>
      <c r="G13">
        <v>3</v>
      </c>
      <c r="I13">
        <f t="shared" si="0"/>
        <v>0.746</v>
      </c>
      <c r="J13">
        <f t="shared" si="1"/>
        <v>0.58599999999999997</v>
      </c>
      <c r="K13">
        <f t="shared" si="2"/>
        <v>0.76</v>
      </c>
      <c r="L13">
        <f t="shared" si="3"/>
        <v>0.52</v>
      </c>
      <c r="M13">
        <f t="shared" si="4"/>
        <v>0</v>
      </c>
    </row>
    <row r="14" spans="1:13" x14ac:dyDescent="0.15">
      <c r="A14">
        <v>13</v>
      </c>
      <c r="B14">
        <v>52.3</v>
      </c>
      <c r="C14">
        <v>27.9</v>
      </c>
      <c r="D14">
        <v>0.23</v>
      </c>
      <c r="E14">
        <v>0.35</v>
      </c>
      <c r="F14">
        <v>47.1</v>
      </c>
      <c r="G14">
        <v>4</v>
      </c>
      <c r="I14">
        <f t="shared" si="0"/>
        <v>0.52300000000000002</v>
      </c>
      <c r="J14">
        <f t="shared" si="1"/>
        <v>0.27899999999999997</v>
      </c>
      <c r="K14">
        <f t="shared" si="2"/>
        <v>0.23</v>
      </c>
      <c r="L14">
        <f t="shared" si="3"/>
        <v>0.35</v>
      </c>
      <c r="M14">
        <f t="shared" si="4"/>
        <v>0.47100000000000003</v>
      </c>
    </row>
    <row r="15" spans="1:13" x14ac:dyDescent="0.15">
      <c r="A15">
        <v>14</v>
      </c>
      <c r="B15">
        <v>61.2</v>
      </c>
      <c r="C15">
        <v>44.7</v>
      </c>
      <c r="D15">
        <v>0.37</v>
      </c>
      <c r="E15">
        <v>0.43</v>
      </c>
      <c r="F15">
        <v>20.2</v>
      </c>
      <c r="G15">
        <v>3</v>
      </c>
      <c r="I15">
        <f t="shared" si="0"/>
        <v>0.61199999999999999</v>
      </c>
      <c r="J15">
        <f t="shared" si="1"/>
        <v>0.44700000000000001</v>
      </c>
      <c r="K15">
        <f t="shared" si="2"/>
        <v>0.37</v>
      </c>
      <c r="L15">
        <f t="shared" si="3"/>
        <v>0.43</v>
      </c>
      <c r="M15">
        <f t="shared" si="4"/>
        <v>0.20199999999999999</v>
      </c>
    </row>
    <row r="16" spans="1:13" x14ac:dyDescent="0.15">
      <c r="A16">
        <v>15</v>
      </c>
      <c r="B16">
        <v>22.8</v>
      </c>
      <c r="C16">
        <v>15.6</v>
      </c>
      <c r="D16">
        <v>0.11</v>
      </c>
      <c r="E16">
        <v>0.14000000000000001</v>
      </c>
      <c r="F16">
        <v>50.6</v>
      </c>
      <c r="G16">
        <v>5</v>
      </c>
      <c r="I16">
        <f t="shared" si="0"/>
        <v>0.22800000000000001</v>
      </c>
      <c r="J16">
        <f t="shared" si="1"/>
        <v>0.156</v>
      </c>
      <c r="K16">
        <f t="shared" si="2"/>
        <v>0.11</v>
      </c>
      <c r="L16">
        <f t="shared" si="3"/>
        <v>0.14000000000000001</v>
      </c>
      <c r="M16">
        <f t="shared" si="4"/>
        <v>0.50600000000000001</v>
      </c>
    </row>
    <row r="17" spans="1:13" x14ac:dyDescent="0.15">
      <c r="A17">
        <v>16</v>
      </c>
      <c r="B17">
        <v>23.6</v>
      </c>
      <c r="C17">
        <v>17</v>
      </c>
      <c r="D17">
        <v>0.16</v>
      </c>
      <c r="E17">
        <v>0.18</v>
      </c>
      <c r="F17">
        <v>43.7</v>
      </c>
      <c r="G17">
        <v>5</v>
      </c>
      <c r="I17">
        <f t="shared" si="0"/>
        <v>0.23600000000000002</v>
      </c>
      <c r="J17">
        <f t="shared" si="1"/>
        <v>0.17</v>
      </c>
      <c r="K17">
        <f t="shared" si="2"/>
        <v>0.16</v>
      </c>
      <c r="L17">
        <f t="shared" si="3"/>
        <v>0.18</v>
      </c>
      <c r="M17">
        <f t="shared" si="4"/>
        <v>0.43700000000000006</v>
      </c>
    </row>
    <row r="18" spans="1:13" x14ac:dyDescent="0.15">
      <c r="A18">
        <v>17</v>
      </c>
      <c r="B18">
        <v>30.6</v>
      </c>
      <c r="C18">
        <v>30.2</v>
      </c>
      <c r="D18">
        <v>0.31</v>
      </c>
      <c r="E18">
        <v>0.39</v>
      </c>
      <c r="F18">
        <v>45.3</v>
      </c>
      <c r="G18">
        <v>5</v>
      </c>
      <c r="I18">
        <f t="shared" si="0"/>
        <v>0.30599999999999999</v>
      </c>
      <c r="J18">
        <f t="shared" si="1"/>
        <v>0.30199999999999999</v>
      </c>
      <c r="K18">
        <f t="shared" si="2"/>
        <v>0.31</v>
      </c>
      <c r="L18">
        <f t="shared" si="3"/>
        <v>0.39</v>
      </c>
      <c r="M18">
        <f t="shared" si="4"/>
        <v>0.45299999999999996</v>
      </c>
    </row>
    <row r="19" spans="1:13" x14ac:dyDescent="0.15">
      <c r="A19">
        <v>18</v>
      </c>
      <c r="B19">
        <v>55.3</v>
      </c>
      <c r="C19">
        <v>43.7</v>
      </c>
      <c r="D19">
        <v>0.35</v>
      </c>
      <c r="E19">
        <v>0.37</v>
      </c>
      <c r="F19">
        <v>17.7</v>
      </c>
      <c r="G19">
        <v>3</v>
      </c>
      <c r="I19">
        <f t="shared" si="0"/>
        <v>0.55299999999999994</v>
      </c>
      <c r="J19">
        <f t="shared" si="1"/>
        <v>0.43700000000000006</v>
      </c>
      <c r="K19">
        <f t="shared" si="2"/>
        <v>0.35</v>
      </c>
      <c r="L19">
        <f t="shared" si="3"/>
        <v>0.37</v>
      </c>
      <c r="M19">
        <f t="shared" si="4"/>
        <v>0.17699999999999999</v>
      </c>
    </row>
    <row r="20" spans="1:13" x14ac:dyDescent="0.15">
      <c r="A20">
        <v>19</v>
      </c>
      <c r="B20">
        <v>50.7</v>
      </c>
      <c r="C20">
        <v>30.5</v>
      </c>
      <c r="D20">
        <v>0.18</v>
      </c>
      <c r="E20">
        <v>0.27</v>
      </c>
      <c r="F20">
        <v>46.3</v>
      </c>
      <c r="G20">
        <v>4</v>
      </c>
      <c r="I20">
        <f t="shared" si="0"/>
        <v>0.50700000000000001</v>
      </c>
      <c r="J20">
        <f t="shared" si="1"/>
        <v>0.30499999999999999</v>
      </c>
      <c r="K20">
        <f t="shared" si="2"/>
        <v>0.18</v>
      </c>
      <c r="L20">
        <f t="shared" si="3"/>
        <v>0.27</v>
      </c>
      <c r="M20">
        <f t="shared" si="4"/>
        <v>0.46299999999999997</v>
      </c>
    </row>
    <row r="21" spans="1:13" x14ac:dyDescent="0.15">
      <c r="A21">
        <v>20</v>
      </c>
      <c r="B21">
        <v>60.2</v>
      </c>
      <c r="C21">
        <v>38.9</v>
      </c>
      <c r="D21">
        <v>0.45</v>
      </c>
      <c r="E21">
        <v>0.36</v>
      </c>
      <c r="F21">
        <v>15.9</v>
      </c>
      <c r="G21">
        <v>3</v>
      </c>
      <c r="I21">
        <f t="shared" si="0"/>
        <v>0.60199999999999998</v>
      </c>
      <c r="J21">
        <f t="shared" si="1"/>
        <v>0.38900000000000001</v>
      </c>
      <c r="K21">
        <f t="shared" si="2"/>
        <v>0.45</v>
      </c>
      <c r="L21">
        <f t="shared" si="3"/>
        <v>0.36</v>
      </c>
      <c r="M21">
        <f t="shared" si="4"/>
        <v>0.159</v>
      </c>
    </row>
    <row r="22" spans="1:13" x14ac:dyDescent="0.15">
      <c r="A22">
        <v>21</v>
      </c>
      <c r="B22">
        <v>98.8</v>
      </c>
      <c r="C22">
        <v>150</v>
      </c>
      <c r="D22">
        <v>1</v>
      </c>
      <c r="E22">
        <v>1</v>
      </c>
      <c r="F22">
        <v>0</v>
      </c>
      <c r="G22">
        <v>3</v>
      </c>
      <c r="I22">
        <f t="shared" si="0"/>
        <v>0.98799999999999999</v>
      </c>
      <c r="J22">
        <f t="shared" si="1"/>
        <v>1.5</v>
      </c>
      <c r="K22">
        <f t="shared" si="2"/>
        <v>1</v>
      </c>
      <c r="L22">
        <f t="shared" si="3"/>
        <v>1</v>
      </c>
      <c r="M22">
        <f t="shared" si="4"/>
        <v>0</v>
      </c>
    </row>
    <row r="23" spans="1:13" x14ac:dyDescent="0.15">
      <c r="A23">
        <v>22</v>
      </c>
      <c r="B23">
        <v>90.5</v>
      </c>
      <c r="C23">
        <v>120</v>
      </c>
      <c r="D23">
        <v>0.93</v>
      </c>
      <c r="E23">
        <v>1</v>
      </c>
      <c r="F23">
        <v>0</v>
      </c>
      <c r="G23">
        <v>3</v>
      </c>
      <c r="I23">
        <f t="shared" si="0"/>
        <v>0.90500000000000003</v>
      </c>
      <c r="J23">
        <f t="shared" si="1"/>
        <v>1.2</v>
      </c>
      <c r="K23">
        <f t="shared" si="2"/>
        <v>0.93</v>
      </c>
      <c r="L23">
        <f t="shared" si="3"/>
        <v>1</v>
      </c>
      <c r="M23">
        <f t="shared" si="4"/>
        <v>0</v>
      </c>
    </row>
    <row r="24" spans="1:13" x14ac:dyDescent="0.15">
      <c r="A24">
        <v>23</v>
      </c>
      <c r="B24">
        <v>100</v>
      </c>
      <c r="C24">
        <v>100</v>
      </c>
      <c r="D24">
        <v>1</v>
      </c>
      <c r="E24">
        <v>1</v>
      </c>
      <c r="F24">
        <v>0</v>
      </c>
      <c r="G24">
        <v>2</v>
      </c>
      <c r="I24">
        <f t="shared" si="0"/>
        <v>1</v>
      </c>
      <c r="J24">
        <f t="shared" si="1"/>
        <v>1</v>
      </c>
      <c r="K24">
        <f t="shared" si="2"/>
        <v>1</v>
      </c>
      <c r="L24">
        <f t="shared" si="3"/>
        <v>1</v>
      </c>
      <c r="M24">
        <f t="shared" si="4"/>
        <v>0</v>
      </c>
    </row>
    <row r="25" spans="1:13" x14ac:dyDescent="0.15">
      <c r="A25">
        <v>24</v>
      </c>
      <c r="B25">
        <v>48.3</v>
      </c>
      <c r="C25">
        <v>31.6</v>
      </c>
      <c r="D25">
        <v>0.22</v>
      </c>
      <c r="E25">
        <v>0.11</v>
      </c>
      <c r="F25">
        <v>15.7</v>
      </c>
      <c r="G25">
        <v>4</v>
      </c>
      <c r="I25">
        <f t="shared" si="0"/>
        <v>0.48299999999999998</v>
      </c>
      <c r="J25">
        <f t="shared" si="1"/>
        <v>0.316</v>
      </c>
      <c r="K25">
        <f t="shared" si="2"/>
        <v>0.22</v>
      </c>
      <c r="L25">
        <f t="shared" si="3"/>
        <v>0.11</v>
      </c>
      <c r="M25">
        <f t="shared" si="4"/>
        <v>0.157</v>
      </c>
    </row>
    <row r="26" spans="1:13" x14ac:dyDescent="0.15">
      <c r="A26">
        <v>25</v>
      </c>
      <c r="B26">
        <v>52</v>
      </c>
      <c r="C26">
        <v>25</v>
      </c>
      <c r="D26">
        <v>0.22</v>
      </c>
      <c r="E26">
        <v>0.52</v>
      </c>
      <c r="F26">
        <v>12</v>
      </c>
      <c r="G26" s="2" t="s">
        <v>5</v>
      </c>
      <c r="I26">
        <f t="shared" si="0"/>
        <v>0.52</v>
      </c>
      <c r="J26">
        <f t="shared" si="1"/>
        <v>0.25</v>
      </c>
      <c r="K26">
        <f t="shared" si="2"/>
        <v>0.22</v>
      </c>
      <c r="L26">
        <f t="shared" si="3"/>
        <v>0.52</v>
      </c>
      <c r="M26">
        <f t="shared" si="4"/>
        <v>0.12</v>
      </c>
    </row>
    <row r="27" spans="1:13" x14ac:dyDescent="0.15">
      <c r="A27">
        <v>26</v>
      </c>
      <c r="B27">
        <v>41.5</v>
      </c>
      <c r="C27">
        <v>25</v>
      </c>
      <c r="D27">
        <v>0.22</v>
      </c>
      <c r="E27">
        <v>0.35</v>
      </c>
      <c r="F27">
        <v>12.5</v>
      </c>
      <c r="G27">
        <v>3</v>
      </c>
      <c r="I27">
        <f t="shared" si="0"/>
        <v>0.41499999999999998</v>
      </c>
      <c r="J27">
        <f t="shared" si="1"/>
        <v>0.25</v>
      </c>
      <c r="K27">
        <f t="shared" si="2"/>
        <v>0.22</v>
      </c>
      <c r="L27">
        <f t="shared" si="3"/>
        <v>0.35</v>
      </c>
      <c r="M27">
        <f t="shared" si="4"/>
        <v>0.125</v>
      </c>
    </row>
    <row r="28" spans="1:13" x14ac:dyDescent="0.15">
      <c r="A28">
        <v>27</v>
      </c>
      <c r="B28">
        <v>50</v>
      </c>
      <c r="C28">
        <v>40.5</v>
      </c>
      <c r="D28">
        <v>0.38</v>
      </c>
      <c r="E28">
        <v>0.55000000000000004</v>
      </c>
      <c r="F28">
        <v>10.5</v>
      </c>
      <c r="G28">
        <v>2</v>
      </c>
      <c r="I28">
        <f t="shared" si="0"/>
        <v>0.5</v>
      </c>
      <c r="J28">
        <f t="shared" si="1"/>
        <v>0.40500000000000003</v>
      </c>
      <c r="K28">
        <f t="shared" si="2"/>
        <v>0.38</v>
      </c>
      <c r="L28">
        <f t="shared" si="3"/>
        <v>0.55000000000000004</v>
      </c>
      <c r="M28">
        <f t="shared" si="4"/>
        <v>0.105</v>
      </c>
    </row>
    <row r="29" spans="1:13" x14ac:dyDescent="0.15">
      <c r="A29">
        <v>28</v>
      </c>
      <c r="B29">
        <v>28</v>
      </c>
      <c r="C29">
        <v>26</v>
      </c>
      <c r="D29">
        <v>0.32</v>
      </c>
      <c r="E29">
        <v>0.3</v>
      </c>
      <c r="F29">
        <v>18</v>
      </c>
      <c r="G29">
        <v>3</v>
      </c>
      <c r="I29">
        <f t="shared" si="0"/>
        <v>0.28000000000000003</v>
      </c>
      <c r="J29">
        <f t="shared" si="1"/>
        <v>0.26</v>
      </c>
      <c r="K29">
        <f t="shared" si="2"/>
        <v>0.32</v>
      </c>
      <c r="L29">
        <f t="shared" si="3"/>
        <v>0.3</v>
      </c>
      <c r="M29">
        <f t="shared" si="4"/>
        <v>0.18</v>
      </c>
    </row>
    <row r="30" spans="1:13" x14ac:dyDescent="0.15">
      <c r="A30">
        <v>29</v>
      </c>
      <c r="B30">
        <v>51</v>
      </c>
      <c r="C30">
        <v>45</v>
      </c>
      <c r="D30">
        <v>0.35</v>
      </c>
      <c r="E30">
        <v>0.5</v>
      </c>
      <c r="F30">
        <v>5</v>
      </c>
      <c r="G30">
        <v>2</v>
      </c>
      <c r="I30">
        <f t="shared" si="0"/>
        <v>0.51</v>
      </c>
      <c r="J30">
        <f t="shared" si="1"/>
        <v>0.45</v>
      </c>
      <c r="K30">
        <f t="shared" si="2"/>
        <v>0.35</v>
      </c>
      <c r="L30">
        <f t="shared" si="3"/>
        <v>0.5</v>
      </c>
      <c r="M30">
        <f t="shared" si="4"/>
        <v>0.05</v>
      </c>
    </row>
    <row r="31" spans="1:13" x14ac:dyDescent="0.15">
      <c r="A31">
        <v>30</v>
      </c>
      <c r="B31">
        <v>93</v>
      </c>
      <c r="C31">
        <v>156.5</v>
      </c>
      <c r="D31">
        <v>0.78</v>
      </c>
      <c r="E31">
        <v>0.82</v>
      </c>
      <c r="F31">
        <v>3.2</v>
      </c>
      <c r="G31">
        <v>5</v>
      </c>
      <c r="I31">
        <f t="shared" si="0"/>
        <v>0.93</v>
      </c>
      <c r="J31">
        <f t="shared" si="1"/>
        <v>1.5649999999999999</v>
      </c>
      <c r="K31">
        <f t="shared" si="2"/>
        <v>0.78</v>
      </c>
      <c r="L31">
        <f t="shared" si="3"/>
        <v>0.82</v>
      </c>
      <c r="M31">
        <f t="shared" si="4"/>
        <v>3.2000000000000001E-2</v>
      </c>
    </row>
    <row r="32" spans="1:13" x14ac:dyDescent="0.15">
      <c r="A32">
        <v>31</v>
      </c>
      <c r="B32">
        <v>50</v>
      </c>
      <c r="C32">
        <v>35</v>
      </c>
      <c r="D32">
        <v>0.32</v>
      </c>
      <c r="E32">
        <v>0.35</v>
      </c>
      <c r="F32">
        <v>10</v>
      </c>
      <c r="G32">
        <v>2</v>
      </c>
      <c r="I32">
        <f t="shared" si="0"/>
        <v>0.5</v>
      </c>
      <c r="J32">
        <f t="shared" si="1"/>
        <v>0.35</v>
      </c>
      <c r="K32">
        <f t="shared" si="2"/>
        <v>0.32</v>
      </c>
      <c r="L32">
        <f t="shared" si="3"/>
        <v>0.35</v>
      </c>
      <c r="M32">
        <f t="shared" si="4"/>
        <v>0.1</v>
      </c>
    </row>
    <row r="33" spans="1:13" x14ac:dyDescent="0.15">
      <c r="A33">
        <v>32</v>
      </c>
      <c r="B33">
        <v>76</v>
      </c>
      <c r="C33">
        <v>63.9</v>
      </c>
      <c r="D33">
        <v>0.65</v>
      </c>
      <c r="E33">
        <v>0.62</v>
      </c>
      <c r="F33">
        <v>10</v>
      </c>
      <c r="G33">
        <v>1</v>
      </c>
      <c r="I33">
        <f t="shared" si="0"/>
        <v>0.76</v>
      </c>
      <c r="J33">
        <f t="shared" si="1"/>
        <v>0.63900000000000001</v>
      </c>
      <c r="K33">
        <f t="shared" si="2"/>
        <v>0.65</v>
      </c>
      <c r="L33">
        <f t="shared" si="3"/>
        <v>0.62</v>
      </c>
      <c r="M33">
        <f t="shared" si="4"/>
        <v>0.1</v>
      </c>
    </row>
    <row r="34" spans="1:13" x14ac:dyDescent="0.15">
      <c r="A34">
        <v>33</v>
      </c>
      <c r="B34">
        <v>23.5</v>
      </c>
      <c r="C34">
        <v>13.4</v>
      </c>
      <c r="D34">
        <v>0.15</v>
      </c>
      <c r="E34">
        <v>0.16</v>
      </c>
      <c r="F34">
        <v>120</v>
      </c>
      <c r="G34">
        <v>4</v>
      </c>
      <c r="I34">
        <f t="shared" si="0"/>
        <v>0.23499999999999999</v>
      </c>
      <c r="J34">
        <f t="shared" si="1"/>
        <v>0.13400000000000001</v>
      </c>
      <c r="K34">
        <f t="shared" si="2"/>
        <v>0.15</v>
      </c>
      <c r="L34">
        <f t="shared" si="3"/>
        <v>0.16</v>
      </c>
      <c r="M34">
        <f t="shared" si="4"/>
        <v>1.2</v>
      </c>
    </row>
    <row r="35" spans="1:13" x14ac:dyDescent="0.15">
      <c r="A35">
        <v>34</v>
      </c>
      <c r="B35">
        <v>78</v>
      </c>
      <c r="C35">
        <v>58.6</v>
      </c>
      <c r="D35">
        <v>0.56999999999999995</v>
      </c>
      <c r="E35">
        <v>0.55000000000000004</v>
      </c>
      <c r="F35">
        <v>10.5</v>
      </c>
      <c r="G35">
        <v>1</v>
      </c>
      <c r="I35">
        <f t="shared" si="0"/>
        <v>0.78</v>
      </c>
      <c r="J35">
        <f t="shared" si="1"/>
        <v>0.58599999999999997</v>
      </c>
      <c r="K35">
        <f t="shared" si="2"/>
        <v>0.56999999999999995</v>
      </c>
      <c r="L35">
        <f t="shared" si="3"/>
        <v>0.55000000000000004</v>
      </c>
      <c r="M35">
        <f t="shared" si="4"/>
        <v>0.105</v>
      </c>
    </row>
    <row r="36" spans="1:13" x14ac:dyDescent="0.15">
      <c r="A36">
        <v>35</v>
      </c>
      <c r="B36">
        <v>81</v>
      </c>
      <c r="C36">
        <v>65.2</v>
      </c>
      <c r="D36">
        <v>0.56000000000000005</v>
      </c>
      <c r="E36">
        <v>0.65</v>
      </c>
      <c r="F36">
        <v>6</v>
      </c>
      <c r="G36">
        <v>1</v>
      </c>
      <c r="I36">
        <f t="shared" si="0"/>
        <v>0.81</v>
      </c>
      <c r="J36">
        <f t="shared" si="1"/>
        <v>0.65200000000000002</v>
      </c>
      <c r="K36">
        <f t="shared" si="2"/>
        <v>0.56000000000000005</v>
      </c>
      <c r="L36">
        <f t="shared" si="3"/>
        <v>0.65</v>
      </c>
      <c r="M36">
        <f t="shared" si="4"/>
        <v>0.06</v>
      </c>
    </row>
    <row r="37" spans="1:13" x14ac:dyDescent="0.15">
      <c r="A37">
        <v>36</v>
      </c>
      <c r="B37">
        <v>24.2</v>
      </c>
      <c r="C37">
        <v>12.5</v>
      </c>
      <c r="D37">
        <v>0.13</v>
      </c>
      <c r="E37">
        <v>0.18</v>
      </c>
      <c r="F37">
        <v>125</v>
      </c>
      <c r="G37">
        <v>4</v>
      </c>
      <c r="I37">
        <f t="shared" si="0"/>
        <v>0.24199999999999999</v>
      </c>
      <c r="J37">
        <f t="shared" si="1"/>
        <v>0.125</v>
      </c>
      <c r="K37">
        <f t="shared" si="2"/>
        <v>0.13</v>
      </c>
      <c r="L37">
        <f t="shared" si="3"/>
        <v>0.18</v>
      </c>
      <c r="M37">
        <f t="shared" si="4"/>
        <v>1.25</v>
      </c>
    </row>
    <row r="38" spans="1:13" x14ac:dyDescent="0.15">
      <c r="A38">
        <v>37</v>
      </c>
      <c r="B38">
        <v>92</v>
      </c>
      <c r="C38">
        <v>125</v>
      </c>
      <c r="D38">
        <v>0.82</v>
      </c>
      <c r="E38">
        <v>0.83</v>
      </c>
      <c r="F38">
        <v>3.5</v>
      </c>
      <c r="G38">
        <v>5</v>
      </c>
      <c r="I38">
        <f t="shared" si="0"/>
        <v>0.92</v>
      </c>
      <c r="J38">
        <f t="shared" si="1"/>
        <v>1.25</v>
      </c>
      <c r="K38">
        <f t="shared" si="2"/>
        <v>0.82</v>
      </c>
      <c r="L38">
        <f t="shared" si="3"/>
        <v>0.83</v>
      </c>
      <c r="M38">
        <f t="shared" si="4"/>
        <v>3.5000000000000003E-2</v>
      </c>
    </row>
    <row r="39" spans="1:13" x14ac:dyDescent="0.15">
      <c r="A39">
        <v>38</v>
      </c>
      <c r="B39">
        <v>80</v>
      </c>
      <c r="C39">
        <v>100</v>
      </c>
      <c r="D39">
        <v>0.65</v>
      </c>
      <c r="E39">
        <v>0.7</v>
      </c>
      <c r="F39">
        <v>8</v>
      </c>
      <c r="G39">
        <v>1</v>
      </c>
      <c r="I39">
        <f t="shared" si="0"/>
        <v>0.8</v>
      </c>
      <c r="J39">
        <f t="shared" si="1"/>
        <v>1</v>
      </c>
      <c r="K39">
        <f t="shared" si="2"/>
        <v>0.65</v>
      </c>
      <c r="L39">
        <f t="shared" si="3"/>
        <v>0.7</v>
      </c>
      <c r="M39">
        <f t="shared" si="4"/>
        <v>0.08</v>
      </c>
    </row>
    <row r="40" spans="1:13" x14ac:dyDescent="0.15">
      <c r="A40">
        <v>39</v>
      </c>
      <c r="B40">
        <v>82</v>
      </c>
      <c r="C40">
        <v>110</v>
      </c>
      <c r="D40">
        <v>0.6</v>
      </c>
      <c r="E40">
        <v>0.65</v>
      </c>
      <c r="F40">
        <v>9</v>
      </c>
      <c r="G40">
        <v>1</v>
      </c>
      <c r="I40">
        <f t="shared" si="0"/>
        <v>0.82</v>
      </c>
      <c r="J40">
        <f t="shared" si="1"/>
        <v>1.1000000000000001</v>
      </c>
      <c r="K40">
        <f t="shared" si="2"/>
        <v>0.6</v>
      </c>
      <c r="L40">
        <f t="shared" si="3"/>
        <v>0.65</v>
      </c>
      <c r="M40">
        <f t="shared" si="4"/>
        <v>0.09</v>
      </c>
    </row>
    <row r="41" spans="1:13" x14ac:dyDescent="0.15">
      <c r="A41">
        <v>40</v>
      </c>
      <c r="B41">
        <v>72</v>
      </c>
      <c r="C41">
        <v>50</v>
      </c>
      <c r="D41">
        <v>0.35</v>
      </c>
      <c r="E41">
        <v>0.55000000000000004</v>
      </c>
      <c r="F41">
        <v>20</v>
      </c>
      <c r="G41">
        <v>2</v>
      </c>
      <c r="I41">
        <f t="shared" si="0"/>
        <v>0.72</v>
      </c>
      <c r="J41">
        <f t="shared" si="1"/>
        <v>0.5</v>
      </c>
      <c r="K41">
        <f t="shared" si="2"/>
        <v>0.35</v>
      </c>
      <c r="L41">
        <f t="shared" si="3"/>
        <v>0.55000000000000004</v>
      </c>
      <c r="M41">
        <f t="shared" si="4"/>
        <v>0.2</v>
      </c>
    </row>
    <row r="42" spans="1:13" x14ac:dyDescent="0.15">
      <c r="A42">
        <v>41</v>
      </c>
      <c r="B42">
        <v>70.5</v>
      </c>
      <c r="C42">
        <v>40</v>
      </c>
      <c r="D42">
        <v>0.4</v>
      </c>
      <c r="E42">
        <v>0.56999999999999995</v>
      </c>
      <c r="F42">
        <v>18</v>
      </c>
      <c r="G42">
        <v>2</v>
      </c>
      <c r="I42">
        <f t="shared" si="0"/>
        <v>0.70499999999999996</v>
      </c>
      <c r="J42">
        <f t="shared" si="1"/>
        <v>0.4</v>
      </c>
      <c r="K42">
        <f t="shared" si="2"/>
        <v>0.4</v>
      </c>
      <c r="L42">
        <f t="shared" si="3"/>
        <v>0.56999999999999995</v>
      </c>
      <c r="M42">
        <f t="shared" si="4"/>
        <v>0.18</v>
      </c>
    </row>
    <row r="43" spans="1:13" x14ac:dyDescent="0.15">
      <c r="A43">
        <v>42</v>
      </c>
      <c r="B43">
        <v>40</v>
      </c>
      <c r="C43">
        <v>25</v>
      </c>
      <c r="D43">
        <v>0.28000000000000003</v>
      </c>
      <c r="E43">
        <v>0.35</v>
      </c>
      <c r="F43">
        <v>35</v>
      </c>
      <c r="G43">
        <v>3</v>
      </c>
      <c r="I43">
        <f t="shared" si="0"/>
        <v>0.4</v>
      </c>
      <c r="J43">
        <f t="shared" si="1"/>
        <v>0.25</v>
      </c>
      <c r="K43">
        <f t="shared" si="2"/>
        <v>0.28000000000000003</v>
      </c>
      <c r="L43">
        <f t="shared" si="3"/>
        <v>0.35</v>
      </c>
      <c r="M43">
        <f t="shared" si="4"/>
        <v>0.35</v>
      </c>
    </row>
    <row r="44" spans="1:13" x14ac:dyDescent="0.15">
      <c r="A44">
        <v>43</v>
      </c>
      <c r="B44">
        <v>40.5</v>
      </c>
      <c r="C44">
        <v>20</v>
      </c>
      <c r="D44">
        <v>0.25</v>
      </c>
      <c r="E44">
        <v>0.3</v>
      </c>
      <c r="F44">
        <v>30</v>
      </c>
      <c r="G44">
        <v>3</v>
      </c>
      <c r="I44">
        <f t="shared" si="0"/>
        <v>0.40500000000000003</v>
      </c>
      <c r="J44">
        <f t="shared" si="1"/>
        <v>0.2</v>
      </c>
      <c r="K44">
        <f t="shared" si="2"/>
        <v>0.25</v>
      </c>
      <c r="L44">
        <f t="shared" si="3"/>
        <v>0.3</v>
      </c>
      <c r="M44">
        <f t="shared" si="4"/>
        <v>0.3</v>
      </c>
    </row>
    <row r="45" spans="1:13" x14ac:dyDescent="0.15">
      <c r="A45">
        <v>44</v>
      </c>
      <c r="B45">
        <v>20</v>
      </c>
      <c r="C45">
        <v>10</v>
      </c>
      <c r="D45">
        <v>0.18</v>
      </c>
      <c r="E45">
        <v>0.19</v>
      </c>
      <c r="F45">
        <v>130</v>
      </c>
      <c r="G45">
        <v>4</v>
      </c>
      <c r="I45">
        <f t="shared" si="0"/>
        <v>0.2</v>
      </c>
      <c r="J45">
        <f t="shared" si="1"/>
        <v>0.1</v>
      </c>
      <c r="K45">
        <f t="shared" si="2"/>
        <v>0.18</v>
      </c>
      <c r="L45">
        <f t="shared" si="3"/>
        <v>0.19</v>
      </c>
      <c r="M45">
        <f t="shared" si="4"/>
        <v>1.3</v>
      </c>
    </row>
    <row r="46" spans="1:13" x14ac:dyDescent="0.15">
      <c r="A46">
        <v>45</v>
      </c>
      <c r="B46">
        <v>176</v>
      </c>
      <c r="C46">
        <v>132</v>
      </c>
      <c r="D46">
        <v>0.78</v>
      </c>
      <c r="E46">
        <v>0.85</v>
      </c>
      <c r="F46">
        <v>3.5</v>
      </c>
      <c r="G46">
        <v>5</v>
      </c>
      <c r="I46">
        <f t="shared" si="0"/>
        <v>1.76</v>
      </c>
      <c r="J46">
        <f t="shared" si="1"/>
        <v>1.32</v>
      </c>
      <c r="K46">
        <f t="shared" si="2"/>
        <v>0.78</v>
      </c>
      <c r="L46">
        <f t="shared" si="3"/>
        <v>0.85</v>
      </c>
      <c r="M46">
        <f t="shared" si="4"/>
        <v>3.5000000000000003E-2</v>
      </c>
    </row>
    <row r="47" spans="1:13" x14ac:dyDescent="0.15">
      <c r="A47">
        <v>46</v>
      </c>
      <c r="B47">
        <v>70.5</v>
      </c>
      <c r="C47">
        <v>40.5</v>
      </c>
      <c r="D47">
        <v>0.43</v>
      </c>
      <c r="E47">
        <v>0.55000000000000004</v>
      </c>
      <c r="F47">
        <v>15.5</v>
      </c>
      <c r="G47">
        <v>2</v>
      </c>
      <c r="I47">
        <f t="shared" si="0"/>
        <v>0.70499999999999996</v>
      </c>
      <c r="J47">
        <f t="shared" si="1"/>
        <v>0.40500000000000003</v>
      </c>
      <c r="K47">
        <f t="shared" si="2"/>
        <v>0.43</v>
      </c>
      <c r="L47">
        <f t="shared" si="3"/>
        <v>0.55000000000000004</v>
      </c>
      <c r="M47">
        <f t="shared" si="4"/>
        <v>0.155</v>
      </c>
    </row>
    <row r="48" spans="1:13" x14ac:dyDescent="0.15">
      <c r="A48">
        <v>47</v>
      </c>
      <c r="B48">
        <v>80</v>
      </c>
      <c r="C48">
        <v>100</v>
      </c>
      <c r="D48">
        <v>0.57999999999999996</v>
      </c>
      <c r="E48">
        <v>0.7</v>
      </c>
      <c r="F48">
        <v>8</v>
      </c>
      <c r="G48">
        <v>1</v>
      </c>
      <c r="I48">
        <f t="shared" si="0"/>
        <v>0.8</v>
      </c>
      <c r="J48">
        <f t="shared" si="1"/>
        <v>1</v>
      </c>
      <c r="K48">
        <f t="shared" si="2"/>
        <v>0.57999999999999996</v>
      </c>
      <c r="L48">
        <f t="shared" si="3"/>
        <v>0.7</v>
      </c>
      <c r="M48">
        <f t="shared" si="4"/>
        <v>0.08</v>
      </c>
    </row>
    <row r="49" spans="1:13" x14ac:dyDescent="0.15">
      <c r="A49">
        <v>48</v>
      </c>
      <c r="B49">
        <v>21.5</v>
      </c>
      <c r="C49">
        <v>13.5</v>
      </c>
      <c r="D49">
        <v>0.1</v>
      </c>
      <c r="E49">
        <v>0.15</v>
      </c>
      <c r="F49">
        <v>135</v>
      </c>
      <c r="G49">
        <v>4</v>
      </c>
      <c r="I49">
        <f t="shared" si="0"/>
        <v>0.215</v>
      </c>
      <c r="J49">
        <f t="shared" si="1"/>
        <v>0.13500000000000001</v>
      </c>
      <c r="K49">
        <f t="shared" si="2"/>
        <v>0.1</v>
      </c>
      <c r="L49">
        <f t="shared" si="3"/>
        <v>0.15</v>
      </c>
      <c r="M49">
        <f t="shared" si="4"/>
        <v>1.35</v>
      </c>
    </row>
    <row r="50" spans="1:13" x14ac:dyDescent="0.15">
      <c r="A50">
        <v>49</v>
      </c>
      <c r="B50">
        <v>95.6</v>
      </c>
      <c r="C50">
        <v>160</v>
      </c>
      <c r="D50">
        <v>0.88</v>
      </c>
      <c r="E50">
        <v>0.9</v>
      </c>
      <c r="F50">
        <v>2.5</v>
      </c>
      <c r="G50">
        <v>1</v>
      </c>
      <c r="I50">
        <f t="shared" si="0"/>
        <v>0.95599999999999996</v>
      </c>
      <c r="J50">
        <f t="shared" si="1"/>
        <v>1.6</v>
      </c>
      <c r="K50">
        <f t="shared" si="2"/>
        <v>0.88</v>
      </c>
      <c r="L50">
        <f t="shared" si="3"/>
        <v>0.9</v>
      </c>
      <c r="M50">
        <f t="shared" si="4"/>
        <v>2.5000000000000001E-2</v>
      </c>
    </row>
    <row r="51" spans="1:13" x14ac:dyDescent="0.15">
      <c r="A51">
        <v>50</v>
      </c>
      <c r="B51">
        <v>78.8</v>
      </c>
      <c r="C51">
        <v>75</v>
      </c>
      <c r="D51">
        <v>0.53</v>
      </c>
      <c r="E51">
        <v>0.65</v>
      </c>
      <c r="F51">
        <v>8.8000000000000007</v>
      </c>
      <c r="G51">
        <v>2</v>
      </c>
      <c r="I51">
        <f t="shared" si="0"/>
        <v>0.78799999999999992</v>
      </c>
      <c r="J51">
        <f t="shared" si="1"/>
        <v>0.75</v>
      </c>
      <c r="K51">
        <f t="shared" si="2"/>
        <v>0.53</v>
      </c>
      <c r="L51">
        <f t="shared" si="3"/>
        <v>0.65</v>
      </c>
      <c r="M51">
        <f t="shared" si="4"/>
        <v>8.8000000000000009E-2</v>
      </c>
    </row>
    <row r="52" spans="1:13" x14ac:dyDescent="0.15">
      <c r="A52">
        <v>51</v>
      </c>
      <c r="B52">
        <v>56.3</v>
      </c>
      <c r="C52">
        <v>37.5</v>
      </c>
      <c r="D52">
        <v>0.34</v>
      </c>
      <c r="E52">
        <v>0.45</v>
      </c>
      <c r="F52">
        <v>21.3</v>
      </c>
      <c r="G52">
        <v>3</v>
      </c>
      <c r="I52">
        <f t="shared" si="0"/>
        <v>0.56299999999999994</v>
      </c>
      <c r="J52">
        <f t="shared" si="1"/>
        <v>0.375</v>
      </c>
      <c r="K52">
        <f t="shared" si="2"/>
        <v>0.34</v>
      </c>
      <c r="L52">
        <f t="shared" si="3"/>
        <v>0.45</v>
      </c>
      <c r="M52">
        <f t="shared" si="4"/>
        <v>0.21299999999999999</v>
      </c>
    </row>
    <row r="53" spans="1:13" x14ac:dyDescent="0.15">
      <c r="A53">
        <v>52</v>
      </c>
      <c r="B53">
        <v>68</v>
      </c>
      <c r="C53">
        <v>90</v>
      </c>
      <c r="D53">
        <v>0.56999999999999995</v>
      </c>
      <c r="E53">
        <v>0.35</v>
      </c>
      <c r="F53">
        <v>18.5</v>
      </c>
      <c r="G53">
        <v>3</v>
      </c>
      <c r="I53">
        <f t="shared" si="0"/>
        <v>0.68</v>
      </c>
      <c r="J53">
        <f t="shared" si="1"/>
        <v>0.9</v>
      </c>
      <c r="K53">
        <f t="shared" si="2"/>
        <v>0.56999999999999995</v>
      </c>
      <c r="L53">
        <f t="shared" si="3"/>
        <v>0.35</v>
      </c>
      <c r="M53">
        <f t="shared" si="4"/>
        <v>0.185</v>
      </c>
    </row>
    <row r="54" spans="1:13" x14ac:dyDescent="0.15">
      <c r="A54">
        <v>53</v>
      </c>
      <c r="B54">
        <v>37.5</v>
      </c>
      <c r="C54">
        <v>22.5</v>
      </c>
      <c r="D54">
        <v>0.25</v>
      </c>
      <c r="E54">
        <v>0.3</v>
      </c>
      <c r="F54">
        <v>75</v>
      </c>
      <c r="G54">
        <v>4</v>
      </c>
      <c r="I54">
        <f t="shared" si="0"/>
        <v>0.375</v>
      </c>
      <c r="J54">
        <f t="shared" si="1"/>
        <v>0.22500000000000001</v>
      </c>
      <c r="K54">
        <f t="shared" si="2"/>
        <v>0.25</v>
      </c>
      <c r="L54">
        <f t="shared" si="3"/>
        <v>0.3</v>
      </c>
      <c r="M54">
        <f t="shared" si="4"/>
        <v>0.75</v>
      </c>
    </row>
    <row r="55" spans="1:13" x14ac:dyDescent="0.15">
      <c r="A55">
        <v>54</v>
      </c>
      <c r="B55">
        <v>25</v>
      </c>
      <c r="C55">
        <v>15</v>
      </c>
      <c r="D55">
        <v>0.2</v>
      </c>
      <c r="E55">
        <v>0.2</v>
      </c>
      <c r="F55">
        <v>125</v>
      </c>
      <c r="G55">
        <v>5</v>
      </c>
      <c r="I55">
        <f t="shared" si="0"/>
        <v>0.25</v>
      </c>
      <c r="J55">
        <f t="shared" si="1"/>
        <v>0.15</v>
      </c>
      <c r="K55">
        <f t="shared" si="2"/>
        <v>0.2</v>
      </c>
      <c r="L55">
        <f t="shared" si="3"/>
        <v>0.2</v>
      </c>
      <c r="M55">
        <f t="shared" si="4"/>
        <v>1.25</v>
      </c>
    </row>
    <row r="62" spans="1:13" x14ac:dyDescent="0.15">
      <c r="B62">
        <v>0.20699999999999999</v>
      </c>
      <c r="C62">
        <v>4.2999999999999997E-2</v>
      </c>
      <c r="D62">
        <v>0.4</v>
      </c>
      <c r="E62">
        <v>0.36</v>
      </c>
      <c r="F62">
        <v>0.25600000000000001</v>
      </c>
    </row>
    <row r="63" spans="1:13" x14ac:dyDescent="0.15">
      <c r="B63">
        <v>0.23</v>
      </c>
      <c r="C63">
        <v>0.10199999999999999</v>
      </c>
      <c r="D63">
        <v>0.15</v>
      </c>
      <c r="E63">
        <v>0.15</v>
      </c>
      <c r="F63">
        <v>0.158</v>
      </c>
    </row>
    <row r="64" spans="1:13" x14ac:dyDescent="0.15">
      <c r="B64">
        <v>0.67099999999999993</v>
      </c>
      <c r="C64">
        <v>0.48299999999999998</v>
      </c>
      <c r="D64">
        <v>0.33</v>
      </c>
      <c r="E64">
        <v>0.56000000000000005</v>
      </c>
      <c r="F64">
        <v>0.10800000000000001</v>
      </c>
    </row>
    <row r="65" spans="2:6" x14ac:dyDescent="0.15">
      <c r="B65">
        <v>0.53700000000000003</v>
      </c>
      <c r="C65">
        <v>0.28199999999999997</v>
      </c>
      <c r="D65">
        <v>0.45</v>
      </c>
      <c r="E65">
        <v>0.41</v>
      </c>
      <c r="F65">
        <v>0.20499999999999999</v>
      </c>
    </row>
    <row r="66" spans="2:6" x14ac:dyDescent="0.15">
      <c r="B66">
        <v>0.25600000000000001</v>
      </c>
      <c r="C66">
        <v>0.23100000000000001</v>
      </c>
      <c r="D66">
        <v>0.36</v>
      </c>
      <c r="E66">
        <v>0.3</v>
      </c>
      <c r="F66">
        <v>0.25700000000000001</v>
      </c>
    </row>
    <row r="67" spans="2:6" x14ac:dyDescent="0.15">
      <c r="B67">
        <v>0.33500000000000002</v>
      </c>
      <c r="C67">
        <v>0.14499999999999999</v>
      </c>
      <c r="D67">
        <v>0.7</v>
      </c>
      <c r="E67">
        <v>0.16</v>
      </c>
      <c r="F67">
        <v>0.30499999999999999</v>
      </c>
    </row>
    <row r="68" spans="2:6" x14ac:dyDescent="0.15">
      <c r="B68">
        <v>0.46299999999999997</v>
      </c>
      <c r="C68">
        <v>0.30599999999999999</v>
      </c>
      <c r="D68">
        <v>0.26</v>
      </c>
      <c r="E68">
        <v>0.34</v>
      </c>
      <c r="F68">
        <v>0.21600000000000003</v>
      </c>
    </row>
    <row r="69" spans="2:6" x14ac:dyDescent="0.15">
      <c r="B69">
        <v>0.60099999999999998</v>
      </c>
      <c r="C69">
        <v>0.46299999999999997</v>
      </c>
      <c r="D69">
        <v>0.24</v>
      </c>
      <c r="E69">
        <v>0.36</v>
      </c>
      <c r="F69">
        <v>0.156</v>
      </c>
    </row>
    <row r="70" spans="2:6" x14ac:dyDescent="0.15">
      <c r="B70">
        <v>0.8640000000000001</v>
      </c>
      <c r="C70">
        <v>0.61399999999999999</v>
      </c>
      <c r="D70">
        <v>0.56999999999999995</v>
      </c>
      <c r="E70">
        <v>0.66</v>
      </c>
      <c r="F70">
        <v>5.5999999999999994E-2</v>
      </c>
    </row>
    <row r="71" spans="2:6" x14ac:dyDescent="0.15">
      <c r="B71">
        <v>0.50600000000000001</v>
      </c>
      <c r="C71">
        <v>0.38700000000000001</v>
      </c>
      <c r="D71">
        <v>0.32</v>
      </c>
      <c r="E71">
        <v>0.53</v>
      </c>
      <c r="F71">
        <v>0.10300000000000001</v>
      </c>
    </row>
    <row r="72" spans="2:6" x14ac:dyDescent="0.15">
      <c r="B72">
        <v>0.55600000000000005</v>
      </c>
      <c r="C72">
        <v>0.40200000000000002</v>
      </c>
      <c r="D72">
        <v>0.15</v>
      </c>
      <c r="E72">
        <v>0.28000000000000003</v>
      </c>
      <c r="F72">
        <v>3.6000000000000004E-2</v>
      </c>
    </row>
    <row r="73" spans="2:6" x14ac:dyDescent="0.15">
      <c r="B73">
        <v>0.746</v>
      </c>
      <c r="C73">
        <v>0.58599999999999997</v>
      </c>
      <c r="D73">
        <v>0.76</v>
      </c>
      <c r="E73">
        <v>0.52</v>
      </c>
      <c r="F73">
        <v>0</v>
      </c>
    </row>
    <row r="74" spans="2:6" x14ac:dyDescent="0.15">
      <c r="B74">
        <v>0.52300000000000002</v>
      </c>
      <c r="C74">
        <v>0.27899999999999997</v>
      </c>
      <c r="D74">
        <v>0.23</v>
      </c>
      <c r="E74">
        <v>0.35</v>
      </c>
      <c r="F74">
        <v>0.47100000000000003</v>
      </c>
    </row>
    <row r="75" spans="2:6" x14ac:dyDescent="0.15">
      <c r="B75">
        <v>0.61199999999999999</v>
      </c>
      <c r="C75">
        <v>0.44700000000000001</v>
      </c>
      <c r="D75">
        <v>0.37</v>
      </c>
      <c r="E75">
        <v>0.43</v>
      </c>
      <c r="F75">
        <v>0.20199999999999999</v>
      </c>
    </row>
    <row r="76" spans="2:6" x14ac:dyDescent="0.15">
      <c r="B76">
        <v>0.22800000000000001</v>
      </c>
      <c r="C76">
        <v>0.156</v>
      </c>
      <c r="D76">
        <v>0.11</v>
      </c>
      <c r="E76">
        <v>0.14000000000000001</v>
      </c>
      <c r="F76">
        <v>0.50600000000000001</v>
      </c>
    </row>
    <row r="77" spans="2:6" x14ac:dyDescent="0.15">
      <c r="B77">
        <v>0.23600000000000002</v>
      </c>
      <c r="C77">
        <v>0.17</v>
      </c>
      <c r="D77">
        <v>0.16</v>
      </c>
      <c r="E77">
        <v>0.18</v>
      </c>
      <c r="F77">
        <v>0.43700000000000006</v>
      </c>
    </row>
    <row r="78" spans="2:6" x14ac:dyDescent="0.15">
      <c r="B78">
        <v>0.30599999999999999</v>
      </c>
      <c r="C78">
        <v>0.30199999999999999</v>
      </c>
      <c r="D78">
        <v>0.31</v>
      </c>
      <c r="E78">
        <v>0.39</v>
      </c>
      <c r="F78">
        <v>0.45299999999999996</v>
      </c>
    </row>
    <row r="79" spans="2:6" x14ac:dyDescent="0.15">
      <c r="B79">
        <v>0.55299999999999994</v>
      </c>
      <c r="C79">
        <v>0.43700000000000006</v>
      </c>
      <c r="D79">
        <v>0.35</v>
      </c>
      <c r="E79">
        <v>0.37</v>
      </c>
      <c r="F79">
        <v>0.17699999999999999</v>
      </c>
    </row>
    <row r="80" spans="2:6" x14ac:dyDescent="0.15">
      <c r="B80">
        <v>0.50700000000000001</v>
      </c>
      <c r="C80">
        <v>0.30499999999999999</v>
      </c>
      <c r="D80">
        <v>0.18</v>
      </c>
      <c r="E80">
        <v>0.27</v>
      </c>
      <c r="F80">
        <v>0.46299999999999997</v>
      </c>
    </row>
    <row r="81" spans="2:6" x14ac:dyDescent="0.15">
      <c r="B81">
        <v>0.60199999999999998</v>
      </c>
      <c r="C81">
        <v>0.38900000000000001</v>
      </c>
      <c r="D81">
        <v>0.45</v>
      </c>
      <c r="E81">
        <v>0.36</v>
      </c>
      <c r="F81">
        <v>0.159</v>
      </c>
    </row>
    <row r="82" spans="2:6" x14ac:dyDescent="0.15">
      <c r="B82">
        <v>0.98799999999999999</v>
      </c>
      <c r="C82">
        <v>1.5</v>
      </c>
      <c r="D82">
        <v>1</v>
      </c>
      <c r="E82">
        <v>1</v>
      </c>
      <c r="F82">
        <v>0</v>
      </c>
    </row>
    <row r="83" spans="2:6" x14ac:dyDescent="0.15">
      <c r="B83">
        <v>0.90500000000000003</v>
      </c>
      <c r="C83">
        <v>1.2</v>
      </c>
      <c r="D83">
        <v>0.93</v>
      </c>
      <c r="E83">
        <v>1</v>
      </c>
      <c r="F83">
        <v>0</v>
      </c>
    </row>
    <row r="84" spans="2:6" x14ac:dyDescent="0.15">
      <c r="B84">
        <v>1</v>
      </c>
      <c r="C84">
        <v>1</v>
      </c>
      <c r="D84">
        <v>1</v>
      </c>
      <c r="E84">
        <v>1</v>
      </c>
      <c r="F84">
        <v>0</v>
      </c>
    </row>
    <row r="85" spans="2:6" x14ac:dyDescent="0.15">
      <c r="B85">
        <v>0.48299999999999998</v>
      </c>
      <c r="C85">
        <v>0.316</v>
      </c>
      <c r="D85">
        <v>0.22</v>
      </c>
      <c r="E85">
        <v>0.11</v>
      </c>
      <c r="F85">
        <v>0.157</v>
      </c>
    </row>
    <row r="86" spans="2:6" x14ac:dyDescent="0.15">
      <c r="B86">
        <v>0.52</v>
      </c>
      <c r="C86">
        <v>0.25</v>
      </c>
      <c r="D86">
        <v>0.22</v>
      </c>
      <c r="E86">
        <v>0.52</v>
      </c>
      <c r="F86">
        <v>0.12</v>
      </c>
    </row>
    <row r="87" spans="2:6" x14ac:dyDescent="0.15">
      <c r="B87">
        <v>0.41499999999999998</v>
      </c>
      <c r="C87">
        <v>0.25</v>
      </c>
      <c r="D87">
        <v>0.22</v>
      </c>
      <c r="E87">
        <v>0.35</v>
      </c>
      <c r="F87">
        <v>0.125</v>
      </c>
    </row>
    <row r="88" spans="2:6" x14ac:dyDescent="0.15">
      <c r="B88">
        <v>0.5</v>
      </c>
      <c r="C88">
        <v>0.40500000000000003</v>
      </c>
      <c r="D88">
        <v>0.38</v>
      </c>
      <c r="E88">
        <v>0.55000000000000004</v>
      </c>
      <c r="F88">
        <v>0.105</v>
      </c>
    </row>
    <row r="89" spans="2:6" x14ac:dyDescent="0.15">
      <c r="B89">
        <v>0.28000000000000003</v>
      </c>
      <c r="C89">
        <v>0.26</v>
      </c>
      <c r="D89">
        <v>0.32</v>
      </c>
      <c r="E89">
        <v>0.3</v>
      </c>
      <c r="F89">
        <v>0.18</v>
      </c>
    </row>
    <row r="90" spans="2:6" x14ac:dyDescent="0.15">
      <c r="B90">
        <v>0.51</v>
      </c>
      <c r="C90">
        <v>0.45</v>
      </c>
      <c r="D90">
        <v>0.35</v>
      </c>
      <c r="E90">
        <v>0.5</v>
      </c>
      <c r="F90">
        <v>0.05</v>
      </c>
    </row>
    <row r="91" spans="2:6" x14ac:dyDescent="0.15">
      <c r="B91">
        <v>0.93</v>
      </c>
      <c r="C91">
        <v>1.5649999999999999</v>
      </c>
      <c r="D91">
        <v>0.78</v>
      </c>
      <c r="E91">
        <v>0.82</v>
      </c>
      <c r="F91">
        <v>3.2000000000000001E-2</v>
      </c>
    </row>
    <row r="92" spans="2:6" x14ac:dyDescent="0.15">
      <c r="B92">
        <v>0.5</v>
      </c>
      <c r="C92">
        <v>0.35</v>
      </c>
      <c r="D92">
        <v>0.32</v>
      </c>
      <c r="E92">
        <v>0.35</v>
      </c>
      <c r="F92">
        <v>0.1</v>
      </c>
    </row>
    <row r="93" spans="2:6" x14ac:dyDescent="0.15">
      <c r="B93">
        <v>0.76</v>
      </c>
      <c r="C93">
        <v>0.63900000000000001</v>
      </c>
      <c r="D93">
        <v>0.65</v>
      </c>
      <c r="E93">
        <v>0.62</v>
      </c>
      <c r="F93">
        <v>0.1</v>
      </c>
    </row>
    <row r="94" spans="2:6" x14ac:dyDescent="0.15">
      <c r="B94">
        <v>0.23499999999999999</v>
      </c>
      <c r="C94">
        <v>0.13400000000000001</v>
      </c>
      <c r="D94">
        <v>0.15</v>
      </c>
      <c r="E94">
        <v>0.16</v>
      </c>
      <c r="F94">
        <v>1.2</v>
      </c>
    </row>
    <row r="95" spans="2:6" x14ac:dyDescent="0.15">
      <c r="B95">
        <v>0.78</v>
      </c>
      <c r="C95">
        <v>0.58599999999999997</v>
      </c>
      <c r="D95">
        <v>0.56999999999999995</v>
      </c>
      <c r="E95">
        <v>0.55000000000000004</v>
      </c>
      <c r="F95">
        <v>0.105</v>
      </c>
    </row>
    <row r="96" spans="2:6" x14ac:dyDescent="0.15">
      <c r="B96">
        <v>0.81</v>
      </c>
      <c r="C96">
        <v>0.65200000000000002</v>
      </c>
      <c r="D96">
        <v>0.56000000000000005</v>
      </c>
      <c r="E96">
        <v>0.65</v>
      </c>
      <c r="F96">
        <v>0.06</v>
      </c>
    </row>
    <row r="97" spans="2:6" x14ac:dyDescent="0.15">
      <c r="B97">
        <v>0.24199999999999999</v>
      </c>
      <c r="C97">
        <v>0.125</v>
      </c>
      <c r="D97">
        <v>0.13</v>
      </c>
      <c r="E97">
        <v>0.18</v>
      </c>
      <c r="F97">
        <v>1.25</v>
      </c>
    </row>
    <row r="98" spans="2:6" x14ac:dyDescent="0.15">
      <c r="B98">
        <v>0.92</v>
      </c>
      <c r="C98">
        <v>1.25</v>
      </c>
      <c r="D98">
        <v>0.82</v>
      </c>
      <c r="E98">
        <v>0.83</v>
      </c>
      <c r="F98">
        <v>3.5000000000000003E-2</v>
      </c>
    </row>
    <row r="99" spans="2:6" x14ac:dyDescent="0.15">
      <c r="B99">
        <v>0.8</v>
      </c>
      <c r="C99">
        <v>1</v>
      </c>
      <c r="D99">
        <v>0.65</v>
      </c>
      <c r="E99">
        <v>0.7</v>
      </c>
      <c r="F99">
        <v>0.08</v>
      </c>
    </row>
    <row r="100" spans="2:6" x14ac:dyDescent="0.15">
      <c r="B100">
        <v>0.82</v>
      </c>
      <c r="C100">
        <v>1.1000000000000001</v>
      </c>
      <c r="D100">
        <v>0.6</v>
      </c>
      <c r="E100">
        <v>0.65</v>
      </c>
      <c r="F100">
        <v>0.09</v>
      </c>
    </row>
    <row r="101" spans="2:6" x14ac:dyDescent="0.15">
      <c r="B101">
        <v>0.72</v>
      </c>
      <c r="C101">
        <v>0.5</v>
      </c>
      <c r="D101">
        <v>0.35</v>
      </c>
      <c r="E101">
        <v>0.55000000000000004</v>
      </c>
      <c r="F101">
        <v>0.2</v>
      </c>
    </row>
    <row r="102" spans="2:6" x14ac:dyDescent="0.15">
      <c r="B102">
        <v>0.70499999999999996</v>
      </c>
      <c r="C102">
        <v>0.4</v>
      </c>
      <c r="D102">
        <v>0.4</v>
      </c>
      <c r="E102">
        <v>0.56999999999999995</v>
      </c>
      <c r="F102">
        <v>0.18</v>
      </c>
    </row>
    <row r="103" spans="2:6" x14ac:dyDescent="0.15">
      <c r="B103">
        <v>0.4</v>
      </c>
      <c r="C103">
        <v>0.25</v>
      </c>
      <c r="D103">
        <v>0.28000000000000003</v>
      </c>
      <c r="E103">
        <v>0.35</v>
      </c>
      <c r="F103">
        <v>0.35</v>
      </c>
    </row>
    <row r="104" spans="2:6" x14ac:dyDescent="0.15">
      <c r="B104">
        <v>0.40500000000000003</v>
      </c>
      <c r="C104">
        <v>0.2</v>
      </c>
      <c r="D104">
        <v>0.25</v>
      </c>
      <c r="E104">
        <v>0.3</v>
      </c>
      <c r="F104">
        <v>0.3</v>
      </c>
    </row>
    <row r="105" spans="2:6" x14ac:dyDescent="0.15">
      <c r="B105">
        <v>0.2</v>
      </c>
      <c r="C105">
        <v>0.1</v>
      </c>
      <c r="D105">
        <v>0.18</v>
      </c>
      <c r="E105">
        <v>0.19</v>
      </c>
      <c r="F105">
        <v>1.3</v>
      </c>
    </row>
    <row r="106" spans="2:6" x14ac:dyDescent="0.15">
      <c r="B106">
        <v>1.76</v>
      </c>
      <c r="C106">
        <v>1.32</v>
      </c>
      <c r="D106">
        <v>0.78</v>
      </c>
      <c r="E106">
        <v>0.85</v>
      </c>
      <c r="F106">
        <v>3.5000000000000003E-2</v>
      </c>
    </row>
    <row r="107" spans="2:6" x14ac:dyDescent="0.15">
      <c r="B107">
        <v>0.70499999999999996</v>
      </c>
      <c r="C107">
        <v>0.40500000000000003</v>
      </c>
      <c r="D107">
        <v>0.43</v>
      </c>
      <c r="E107">
        <v>0.55000000000000004</v>
      </c>
      <c r="F107">
        <v>0.155</v>
      </c>
    </row>
    <row r="108" spans="2:6" x14ac:dyDescent="0.15">
      <c r="B108">
        <v>0.8</v>
      </c>
      <c r="C108">
        <v>1</v>
      </c>
      <c r="D108">
        <v>0.57999999999999996</v>
      </c>
      <c r="E108">
        <v>0.7</v>
      </c>
      <c r="F108">
        <v>0.08</v>
      </c>
    </row>
    <row r="109" spans="2:6" x14ac:dyDescent="0.15">
      <c r="B109">
        <v>0.215</v>
      </c>
      <c r="C109">
        <v>0.13500000000000001</v>
      </c>
      <c r="D109">
        <v>0.1</v>
      </c>
      <c r="E109">
        <v>0.15</v>
      </c>
      <c r="F109">
        <v>1.35</v>
      </c>
    </row>
    <row r="110" spans="2:6" x14ac:dyDescent="0.15">
      <c r="B110">
        <v>0.95599999999999996</v>
      </c>
      <c r="C110">
        <v>1.6</v>
      </c>
      <c r="D110">
        <v>0.88</v>
      </c>
      <c r="E110">
        <v>0.9</v>
      </c>
      <c r="F110">
        <v>2.5000000000000001E-2</v>
      </c>
    </row>
    <row r="111" spans="2:6" x14ac:dyDescent="0.15">
      <c r="B111">
        <v>0.78799999999999992</v>
      </c>
      <c r="C111">
        <v>0.75</v>
      </c>
      <c r="D111">
        <v>0.53</v>
      </c>
      <c r="E111">
        <v>0.65</v>
      </c>
      <c r="F111">
        <v>8.8000000000000009E-2</v>
      </c>
    </row>
    <row r="112" spans="2:6" x14ac:dyDescent="0.15">
      <c r="B112">
        <v>0.56299999999999994</v>
      </c>
      <c r="C112">
        <v>0.375</v>
      </c>
      <c r="D112">
        <v>0.34</v>
      </c>
      <c r="E112">
        <v>0.45</v>
      </c>
      <c r="F112">
        <v>0.21299999999999999</v>
      </c>
    </row>
    <row r="113" spans="2:6" x14ac:dyDescent="0.15">
      <c r="B113">
        <v>0.68</v>
      </c>
      <c r="C113">
        <v>0.9</v>
      </c>
      <c r="D113">
        <v>0.56999999999999995</v>
      </c>
      <c r="E113">
        <v>0.35</v>
      </c>
      <c r="F113">
        <v>0.185</v>
      </c>
    </row>
    <row r="114" spans="2:6" x14ac:dyDescent="0.15">
      <c r="B114">
        <v>0.375</v>
      </c>
      <c r="C114">
        <v>0.22500000000000001</v>
      </c>
      <c r="D114">
        <v>0.25</v>
      </c>
      <c r="E114">
        <v>0.3</v>
      </c>
      <c r="F114">
        <v>0.75</v>
      </c>
    </row>
    <row r="115" spans="2:6" x14ac:dyDescent="0.15">
      <c r="B115">
        <v>0.25</v>
      </c>
      <c r="C115">
        <v>0.15</v>
      </c>
      <c r="D115">
        <v>0.2</v>
      </c>
      <c r="E115">
        <v>0.2</v>
      </c>
      <c r="F115">
        <v>1.25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5"/>
  <sheetViews>
    <sheetView workbookViewId="0">
      <selection activeCell="J21" sqref="J21"/>
    </sheetView>
  </sheetViews>
  <sheetFormatPr defaultRowHeight="13.5" x14ac:dyDescent="0.15"/>
  <sheetData>
    <row r="1" spans="1:10" x14ac:dyDescent="0.15">
      <c r="A1">
        <v>95</v>
      </c>
      <c r="B1">
        <v>1.6666666666666667</v>
      </c>
      <c r="C1">
        <v>160</v>
      </c>
      <c r="D1">
        <v>13.333333333333334</v>
      </c>
      <c r="E1">
        <v>0.875</v>
      </c>
      <c r="F1">
        <v>4.1666666666666664E-2</v>
      </c>
      <c r="G1">
        <v>0.9</v>
      </c>
      <c r="H1">
        <v>3.3333333333333326E-2</v>
      </c>
      <c r="I1">
        <v>2.5</v>
      </c>
      <c r="J1">
        <v>0.83333333333333337</v>
      </c>
    </row>
    <row r="2" spans="1:10" x14ac:dyDescent="0.15">
      <c r="A2">
        <v>82.5</v>
      </c>
      <c r="B2">
        <v>2.5</v>
      </c>
      <c r="C2">
        <v>90</v>
      </c>
      <c r="D2">
        <v>10</v>
      </c>
      <c r="E2">
        <v>0.6</v>
      </c>
      <c r="F2">
        <v>4.9999999999999996E-2</v>
      </c>
      <c r="G2">
        <v>0.7</v>
      </c>
      <c r="H2">
        <v>3.3333333333333347E-2</v>
      </c>
      <c r="I2">
        <v>7.5</v>
      </c>
      <c r="J2">
        <v>0.83333333333333337</v>
      </c>
    </row>
    <row r="3" spans="1:10" x14ac:dyDescent="0.15">
      <c r="A3">
        <v>62.5</v>
      </c>
      <c r="B3">
        <v>4.166666666666667</v>
      </c>
      <c r="C3">
        <v>45</v>
      </c>
      <c r="D3">
        <v>5</v>
      </c>
      <c r="E3">
        <v>0.375</v>
      </c>
      <c r="F3">
        <v>2.5000000000000005E-2</v>
      </c>
      <c r="G3">
        <v>0.5</v>
      </c>
      <c r="H3">
        <v>3.3333333333333326E-2</v>
      </c>
      <c r="I3">
        <v>17.5</v>
      </c>
      <c r="J3">
        <v>2.5</v>
      </c>
    </row>
    <row r="4" spans="1:10" x14ac:dyDescent="0.15">
      <c r="A4">
        <v>37.5</v>
      </c>
      <c r="B4">
        <v>4.166666666666667</v>
      </c>
      <c r="C4">
        <v>22.5</v>
      </c>
      <c r="D4">
        <v>2.5</v>
      </c>
      <c r="E4">
        <v>0.25</v>
      </c>
      <c r="F4">
        <v>1.6666666666666663E-2</v>
      </c>
      <c r="G4">
        <v>0.30000000000000004</v>
      </c>
      <c r="H4">
        <v>3.3333333333333333E-2</v>
      </c>
      <c r="I4">
        <v>75</v>
      </c>
      <c r="J4">
        <v>16.666666666666668</v>
      </c>
    </row>
    <row r="5" spans="1:10" x14ac:dyDescent="0.15">
      <c r="A5">
        <v>12.5</v>
      </c>
      <c r="B5">
        <v>4.166666666666667</v>
      </c>
      <c r="C5">
        <v>7.5</v>
      </c>
      <c r="D5">
        <v>2.5</v>
      </c>
      <c r="E5">
        <v>0.1</v>
      </c>
      <c r="F5">
        <v>3.3333333333333333E-2</v>
      </c>
      <c r="G5">
        <v>0.1</v>
      </c>
      <c r="H5">
        <v>3.3333333333333333E-2</v>
      </c>
      <c r="I5">
        <v>212.5</v>
      </c>
      <c r="J5">
        <v>29.166666666666668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12"/>
  <sheetViews>
    <sheetView workbookViewId="0">
      <selection activeCell="D11" sqref="D11"/>
    </sheetView>
  </sheetViews>
  <sheetFormatPr defaultRowHeight="13.5" x14ac:dyDescent="0.15"/>
  <sheetData>
    <row r="1" spans="1:5" x14ac:dyDescent="0.15">
      <c r="A1">
        <v>82</v>
      </c>
      <c r="B1">
        <v>95</v>
      </c>
      <c r="C1">
        <v>0.7</v>
      </c>
      <c r="D1">
        <v>0.35</v>
      </c>
      <c r="E1">
        <v>20</v>
      </c>
    </row>
    <row r="2" spans="1:5" x14ac:dyDescent="0.15">
      <c r="A2">
        <v>68</v>
      </c>
      <c r="B2">
        <v>90</v>
      </c>
      <c r="C2">
        <v>0.56999999999999995</v>
      </c>
      <c r="D2">
        <v>0.35</v>
      </c>
      <c r="E2">
        <v>20</v>
      </c>
    </row>
    <row r="3" spans="1:5" x14ac:dyDescent="0.15">
      <c r="A3">
        <v>40</v>
      </c>
      <c r="B3">
        <v>25</v>
      </c>
      <c r="C3">
        <v>0.22</v>
      </c>
      <c r="D3">
        <v>0.35</v>
      </c>
      <c r="E3">
        <v>20</v>
      </c>
    </row>
    <row r="4" spans="1:5" x14ac:dyDescent="0.15">
      <c r="A4">
        <v>87</v>
      </c>
      <c r="B4">
        <v>95</v>
      </c>
      <c r="C4">
        <v>0.7</v>
      </c>
      <c r="D4">
        <v>0.5</v>
      </c>
      <c r="E4">
        <v>10</v>
      </c>
    </row>
    <row r="5" spans="1:5" x14ac:dyDescent="0.15">
      <c r="A5">
        <v>76</v>
      </c>
      <c r="B5">
        <v>90</v>
      </c>
      <c r="C5">
        <v>0.56999999999999995</v>
      </c>
      <c r="D5">
        <v>0.5</v>
      </c>
      <c r="E5">
        <v>10</v>
      </c>
    </row>
    <row r="6" spans="1:5" x14ac:dyDescent="0.15">
      <c r="A6">
        <v>76</v>
      </c>
      <c r="B6">
        <v>95</v>
      </c>
      <c r="C6">
        <v>0.7</v>
      </c>
      <c r="D6">
        <v>0.5</v>
      </c>
      <c r="E6">
        <v>10</v>
      </c>
    </row>
    <row r="7" spans="1:5" x14ac:dyDescent="0.15">
      <c r="A7">
        <v>72</v>
      </c>
      <c r="B7">
        <v>90</v>
      </c>
      <c r="C7">
        <v>0.56999999999999995</v>
      </c>
      <c r="D7">
        <v>0.5</v>
      </c>
      <c r="E7">
        <v>10</v>
      </c>
    </row>
    <row r="8" spans="1:5" x14ac:dyDescent="0.15">
      <c r="A8">
        <v>51</v>
      </c>
      <c r="B8">
        <v>40</v>
      </c>
      <c r="C8">
        <v>0.38</v>
      </c>
      <c r="D8">
        <v>0.5</v>
      </c>
      <c r="E8">
        <v>10</v>
      </c>
    </row>
    <row r="9" spans="1:5" x14ac:dyDescent="0.15">
      <c r="A9">
        <v>52</v>
      </c>
      <c r="B9">
        <v>25</v>
      </c>
      <c r="C9">
        <v>0.22</v>
      </c>
      <c r="D9">
        <v>0.5</v>
      </c>
      <c r="E9">
        <v>10</v>
      </c>
    </row>
    <row r="10" spans="1:5" x14ac:dyDescent="0.15">
      <c r="A10">
        <v>68</v>
      </c>
      <c r="B10">
        <v>90</v>
      </c>
      <c r="C10">
        <v>0.38</v>
      </c>
      <c r="D10">
        <v>0.3</v>
      </c>
      <c r="E10">
        <v>20</v>
      </c>
    </row>
    <row r="11" spans="1:5" x14ac:dyDescent="0.15">
      <c r="A11">
        <v>28</v>
      </c>
      <c r="B11">
        <v>40</v>
      </c>
      <c r="C11">
        <v>0.32</v>
      </c>
      <c r="D11">
        <v>0.3</v>
      </c>
      <c r="E11">
        <v>20</v>
      </c>
    </row>
    <row r="12" spans="1:5" x14ac:dyDescent="0.15">
      <c r="A12">
        <v>51</v>
      </c>
      <c r="B12">
        <v>25</v>
      </c>
      <c r="C12">
        <v>0.15</v>
      </c>
      <c r="D12">
        <v>0.3</v>
      </c>
      <c r="E12">
        <v>20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E1"/>
  <sheetViews>
    <sheetView zoomScaleNormal="100" workbookViewId="0">
      <selection activeCell="G15" sqref="G15"/>
    </sheetView>
  </sheetViews>
  <sheetFormatPr defaultRowHeight="13.5" x14ac:dyDescent="0.15"/>
  <sheetData>
    <row r="1" spans="1:5" x14ac:dyDescent="0.15">
      <c r="A1">
        <v>0.12460081959926124</v>
      </c>
      <c r="B1">
        <v>0.33121479392160824</v>
      </c>
      <c r="C1">
        <v>0.28747960133784134</v>
      </c>
      <c r="D1">
        <v>7.7232952169199023E-2</v>
      </c>
      <c r="E1">
        <v>0.17947183297209018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8"/>
  <sheetViews>
    <sheetView tabSelected="1" zoomScaleNormal="100" workbookViewId="0">
      <selection activeCell="C17" sqref="C17:E28"/>
    </sheetView>
  </sheetViews>
  <sheetFormatPr defaultRowHeight="13.5" x14ac:dyDescent="0.15"/>
  <cols>
    <col min="1" max="2" width="23.875" bestFit="1" customWidth="1"/>
    <col min="3" max="4" width="32.25" bestFit="1" customWidth="1"/>
    <col min="5" max="5" width="22.875" customWidth="1"/>
    <col min="6" max="6" width="18.375" bestFit="1" customWidth="1"/>
    <col min="7" max="8" width="17.25" bestFit="1" customWidth="1"/>
  </cols>
  <sheetData>
    <row r="1" spans="1:7" x14ac:dyDescent="0.15">
      <c r="A1" s="8">
        <v>0</v>
      </c>
      <c r="B1" s="8">
        <v>9.3399999999999997E-2</v>
      </c>
      <c r="C1" s="8">
        <v>5.425E-2</v>
      </c>
      <c r="D1" s="8">
        <v>0</v>
      </c>
      <c r="E1" s="8">
        <v>0</v>
      </c>
      <c r="F1">
        <v>2</v>
      </c>
      <c r="G1">
        <v>2</v>
      </c>
    </row>
    <row r="2" spans="1:7" x14ac:dyDescent="0.15">
      <c r="A2" s="8">
        <v>0</v>
      </c>
      <c r="B2" s="8">
        <v>9.529E-2</v>
      </c>
      <c r="C2" s="8">
        <v>0.15071000000000001</v>
      </c>
      <c r="D2" s="8">
        <v>0</v>
      </c>
      <c r="E2" s="8">
        <v>0</v>
      </c>
      <c r="F2">
        <v>3</v>
      </c>
      <c r="G2">
        <v>3</v>
      </c>
    </row>
    <row r="3" spans="1:7" x14ac:dyDescent="0.15">
      <c r="A3" s="8">
        <v>0</v>
      </c>
      <c r="B3" s="8">
        <v>2.2929999999999999E-2</v>
      </c>
      <c r="C3" s="8">
        <v>0.52947999999999995</v>
      </c>
      <c r="D3" s="8">
        <v>0.61661999999999995</v>
      </c>
      <c r="E3" s="8">
        <v>0</v>
      </c>
      <c r="F3">
        <v>4</v>
      </c>
      <c r="G3">
        <v>4</v>
      </c>
    </row>
    <row r="4" spans="1:7" x14ac:dyDescent="0.15">
      <c r="A4" s="8">
        <v>4.8000000000000001E-4</v>
      </c>
      <c r="B4" s="8">
        <v>0.85187999999999997</v>
      </c>
      <c r="C4" s="8">
        <v>4.7539999999999999E-2</v>
      </c>
      <c r="D4" s="8">
        <v>0</v>
      </c>
      <c r="E4" s="8">
        <v>0</v>
      </c>
      <c r="F4">
        <v>2</v>
      </c>
      <c r="G4">
        <v>2</v>
      </c>
    </row>
    <row r="5" spans="1:7" x14ac:dyDescent="0.15">
      <c r="A5" s="8">
        <v>4.0999999999999999E-4</v>
      </c>
      <c r="B5" s="8">
        <v>0.88265000000000005</v>
      </c>
      <c r="C5" s="8">
        <v>0.13335</v>
      </c>
      <c r="D5" s="8">
        <v>0</v>
      </c>
      <c r="E5" s="8">
        <v>0</v>
      </c>
      <c r="F5">
        <v>2</v>
      </c>
      <c r="G5">
        <v>2</v>
      </c>
    </row>
    <row r="6" spans="1:7" x14ac:dyDescent="0.15">
      <c r="A6" s="8">
        <v>4.6999999999999999E-4</v>
      </c>
      <c r="B6" s="8">
        <v>0.85033999999999998</v>
      </c>
      <c r="C6" s="8">
        <v>5.0479999999999997E-2</v>
      </c>
      <c r="D6" s="8">
        <v>0</v>
      </c>
      <c r="E6" s="8">
        <v>0</v>
      </c>
      <c r="F6">
        <v>2</v>
      </c>
      <c r="G6">
        <v>2</v>
      </c>
    </row>
    <row r="7" spans="1:7" x14ac:dyDescent="0.15">
      <c r="A7" s="8">
        <v>4.0000000000000002E-4</v>
      </c>
      <c r="B7" s="8">
        <v>0.87771999999999994</v>
      </c>
      <c r="C7" s="8">
        <v>0.13511999999999999</v>
      </c>
      <c r="D7" s="8">
        <v>0</v>
      </c>
      <c r="E7" s="8">
        <v>0</v>
      </c>
      <c r="F7">
        <v>2</v>
      </c>
      <c r="G7">
        <v>2</v>
      </c>
    </row>
    <row r="8" spans="1:7" x14ac:dyDescent="0.15">
      <c r="A8" s="8">
        <v>1.6000000000000001E-4</v>
      </c>
      <c r="B8" s="8">
        <v>0.43440000000000001</v>
      </c>
      <c r="C8" s="8">
        <v>0.83030999999999999</v>
      </c>
      <c r="D8" s="8">
        <v>0.12428</v>
      </c>
      <c r="E8" s="8">
        <v>0</v>
      </c>
      <c r="F8">
        <v>3</v>
      </c>
      <c r="G8">
        <v>3</v>
      </c>
    </row>
    <row r="9" spans="1:7" x14ac:dyDescent="0.15">
      <c r="A9" s="8">
        <v>1E-4</v>
      </c>
      <c r="B9" s="8">
        <v>0.22513</v>
      </c>
      <c r="C9" s="8">
        <v>0.50682000000000005</v>
      </c>
      <c r="D9" s="8">
        <v>0.41398000000000001</v>
      </c>
      <c r="E9" s="8">
        <v>0</v>
      </c>
      <c r="F9">
        <v>3</v>
      </c>
      <c r="G9">
        <v>4</v>
      </c>
    </row>
    <row r="10" spans="1:7" x14ac:dyDescent="0.15">
      <c r="A10" s="8">
        <v>0</v>
      </c>
      <c r="B10" s="8">
        <v>7.8229999999999994E-2</v>
      </c>
      <c r="C10" s="8">
        <v>0.20863999999999999</v>
      </c>
      <c r="D10" s="8">
        <v>0</v>
      </c>
      <c r="E10" s="8">
        <v>0</v>
      </c>
      <c r="F10">
        <v>3</v>
      </c>
      <c r="G10">
        <v>3</v>
      </c>
    </row>
    <row r="11" spans="1:7" x14ac:dyDescent="0.15">
      <c r="A11" s="8">
        <v>0</v>
      </c>
      <c r="B11" s="8">
        <v>3.5319999999999997E-2</v>
      </c>
      <c r="C11" s="8">
        <v>0.74888999999999994</v>
      </c>
      <c r="D11" s="8">
        <v>0.22914999999999999</v>
      </c>
      <c r="E11" s="8">
        <v>0</v>
      </c>
      <c r="F11">
        <v>3</v>
      </c>
      <c r="G11">
        <v>3</v>
      </c>
    </row>
    <row r="12" spans="1:7" x14ac:dyDescent="0.15">
      <c r="A12" s="8">
        <v>0</v>
      </c>
      <c r="B12" s="8">
        <v>1.9380000000000001E-2</v>
      </c>
      <c r="C12" s="8">
        <v>0.4269</v>
      </c>
      <c r="D12" s="8">
        <v>0.48076999999999998</v>
      </c>
      <c r="E12" s="8">
        <v>0</v>
      </c>
      <c r="F12">
        <v>4</v>
      </c>
      <c r="G12">
        <v>4</v>
      </c>
    </row>
    <row r="16" spans="1:7" x14ac:dyDescent="0.15">
      <c r="F16" t="s">
        <v>63</v>
      </c>
      <c r="G16" t="s">
        <v>64</v>
      </c>
    </row>
    <row r="17" spans="1:8" x14ac:dyDescent="0.15">
      <c r="A17" s="11">
        <v>6.1794694424948699E-27</v>
      </c>
      <c r="B17" s="12">
        <v>1.2989227368048201E-11</v>
      </c>
      <c r="C17" s="11">
        <v>1.93499105738435E-19</v>
      </c>
      <c r="D17" s="11">
        <v>2.8633126769912102E-110</v>
      </c>
      <c r="E17" s="11">
        <v>3.1658656814675701E-119</v>
      </c>
      <c r="F17" s="9">
        <v>2</v>
      </c>
      <c r="G17" s="9">
        <v>2</v>
      </c>
      <c r="H17" s="9">
        <v>2</v>
      </c>
    </row>
    <row r="18" spans="1:8" x14ac:dyDescent="0.15">
      <c r="A18" s="11">
        <v>6.5995835496512701E-35</v>
      </c>
      <c r="B18" s="11">
        <v>2.8163488283866401E-12</v>
      </c>
      <c r="C18" s="12">
        <v>8.9248150537151606E-11</v>
      </c>
      <c r="D18" s="11">
        <v>4.4074137701222497E-78</v>
      </c>
      <c r="E18" s="11">
        <v>6.6725201061768001E-99</v>
      </c>
      <c r="F18" s="9">
        <v>3</v>
      </c>
      <c r="G18" s="9">
        <v>3</v>
      </c>
      <c r="H18" s="9">
        <v>3</v>
      </c>
    </row>
    <row r="19" spans="1:8" x14ac:dyDescent="0.15">
      <c r="A19" s="11">
        <v>9.61924285900426E-75</v>
      </c>
      <c r="B19" s="11">
        <v>8.2897754326342398E-26</v>
      </c>
      <c r="C19" s="11">
        <v>1.9144869373965601E-5</v>
      </c>
      <c r="D19" s="12">
        <v>0.17944909575537299</v>
      </c>
      <c r="E19" s="11">
        <v>7.0340062066865201E-9</v>
      </c>
      <c r="F19" s="9">
        <v>4</v>
      </c>
      <c r="G19" s="9">
        <v>4</v>
      </c>
      <c r="H19" s="9">
        <v>4</v>
      </c>
    </row>
    <row r="20" spans="1:8" x14ac:dyDescent="0.15">
      <c r="A20" s="11">
        <v>9.8723144503763097E-10</v>
      </c>
      <c r="B20" s="12">
        <v>4.8995306700237301E-2</v>
      </c>
      <c r="C20" s="11">
        <v>9.36812822544085E-20</v>
      </c>
      <c r="D20" s="11">
        <v>9.7726483412783391E-112</v>
      </c>
      <c r="E20" s="11">
        <v>5.3185237532953303E-122</v>
      </c>
      <c r="F20" s="9">
        <v>2</v>
      </c>
      <c r="G20" s="9">
        <v>2</v>
      </c>
      <c r="H20" s="9">
        <v>2</v>
      </c>
    </row>
    <row r="21" spans="1:8" x14ac:dyDescent="0.15">
      <c r="A21" s="11">
        <v>3.8433945430983604E-15</v>
      </c>
      <c r="B21" s="12">
        <v>6.9202832445259294E-2</v>
      </c>
      <c r="C21" s="11">
        <v>5.51504253967407E-11</v>
      </c>
      <c r="D21" s="11">
        <v>1.12081258773576E-79</v>
      </c>
      <c r="E21" s="11">
        <v>4.8755553648830301E-102</v>
      </c>
      <c r="F21" s="9">
        <v>2</v>
      </c>
      <c r="G21" s="9">
        <v>2</v>
      </c>
      <c r="H21" s="9">
        <v>2</v>
      </c>
    </row>
    <row r="22" spans="1:8" x14ac:dyDescent="0.15">
      <c r="A22" s="11">
        <v>1.2633219118333401E-12</v>
      </c>
      <c r="B22" s="12">
        <v>3.9347288663458803E-2</v>
      </c>
      <c r="C22" s="11">
        <v>4.1984807240186601E-19</v>
      </c>
      <c r="D22" s="11">
        <v>3.1521627393216702E-110</v>
      </c>
      <c r="E22" s="11">
        <v>1.23465177585462E-119</v>
      </c>
      <c r="F22" s="9">
        <v>2</v>
      </c>
      <c r="G22" s="9">
        <v>2</v>
      </c>
      <c r="H22" s="9">
        <v>2</v>
      </c>
    </row>
    <row r="23" spans="1:8" x14ac:dyDescent="0.15">
      <c r="A23" s="11">
        <v>8.8781870312337895E-17</v>
      </c>
      <c r="B23" s="12">
        <v>3.5135546346881603E-2</v>
      </c>
      <c r="C23" s="11">
        <v>7.6723403386524699E-11</v>
      </c>
      <c r="D23" s="11">
        <v>3.1959903212582799E-79</v>
      </c>
      <c r="E23" s="11">
        <v>2.8496400822121701E-101</v>
      </c>
      <c r="F23" s="9">
        <v>2</v>
      </c>
      <c r="G23" s="9">
        <v>2</v>
      </c>
      <c r="H23" s="9">
        <v>2</v>
      </c>
    </row>
    <row r="24" spans="1:8" x14ac:dyDescent="0.15">
      <c r="A24" s="11">
        <v>8.6046145669579192E-40</v>
      </c>
      <c r="B24" s="11">
        <v>5.5380858397643304E-9</v>
      </c>
      <c r="C24" s="12">
        <v>0.23373674015040599</v>
      </c>
      <c r="D24" s="11">
        <v>1.5750589536389301E-9</v>
      </c>
      <c r="E24" s="11">
        <v>6.8669194291889394E-24</v>
      </c>
      <c r="F24" s="9">
        <v>3</v>
      </c>
      <c r="G24" s="9">
        <v>3</v>
      </c>
      <c r="H24" s="9">
        <v>3</v>
      </c>
    </row>
    <row r="25" spans="1:8" x14ac:dyDescent="0.15">
      <c r="A25" s="11">
        <v>4.1552701259622698E-47</v>
      </c>
      <c r="B25" s="11">
        <v>2.3657339822576901E-12</v>
      </c>
      <c r="C25" s="11">
        <v>8.4536086139978402E-5</v>
      </c>
      <c r="D25" s="12">
        <v>1.5908787288469499E-2</v>
      </c>
      <c r="E25" s="11">
        <v>8.7415835133719901E-12</v>
      </c>
      <c r="F25" s="9">
        <v>4</v>
      </c>
      <c r="G25" s="9">
        <v>4</v>
      </c>
      <c r="H25" s="9">
        <v>4</v>
      </c>
    </row>
    <row r="26" spans="1:8" x14ac:dyDescent="0.15">
      <c r="A26" s="11">
        <v>3.06303863408979E-41</v>
      </c>
      <c r="B26" s="11">
        <v>4.9840818792157899E-14</v>
      </c>
      <c r="C26" s="12">
        <v>3.0333439217636698E-7</v>
      </c>
      <c r="D26" s="11">
        <v>7.8787481020047501E-59</v>
      </c>
      <c r="E26" s="11">
        <v>1.47896845535038E-90</v>
      </c>
      <c r="F26" s="9">
        <v>3</v>
      </c>
      <c r="G26" s="9">
        <v>3</v>
      </c>
      <c r="H26" s="9">
        <v>3</v>
      </c>
    </row>
    <row r="27" spans="1:8" x14ac:dyDescent="0.15">
      <c r="A27" s="11">
        <v>5.6692485218211604E-84</v>
      </c>
      <c r="B27" s="11">
        <v>1.5928374923236199E-28</v>
      </c>
      <c r="C27" s="12">
        <v>1.3435317432115E-3</v>
      </c>
      <c r="D27" s="11">
        <v>6.4500729592135202E-6</v>
      </c>
      <c r="E27" s="11">
        <v>2.8189041728186401E-18</v>
      </c>
      <c r="F27" s="9">
        <v>3</v>
      </c>
      <c r="G27" s="9">
        <v>4</v>
      </c>
      <c r="H27" s="9">
        <v>3</v>
      </c>
    </row>
    <row r="28" spans="1:8" x14ac:dyDescent="0.15">
      <c r="A28" s="11">
        <v>1.7746574764749901E-68</v>
      </c>
      <c r="B28" s="11">
        <v>2.66456023968103E-24</v>
      </c>
      <c r="C28" s="11">
        <v>8.7892543713429198E-8</v>
      </c>
      <c r="D28" s="12">
        <v>9.3827344384044605E-4</v>
      </c>
      <c r="E28" s="11">
        <v>5.2959358490962598E-9</v>
      </c>
      <c r="F28" s="9">
        <v>4</v>
      </c>
      <c r="G28" s="9">
        <v>4</v>
      </c>
      <c r="H28" s="9">
        <v>4</v>
      </c>
    </row>
  </sheetData>
  <phoneticPr fontId="1" type="noConversion"/>
  <conditionalFormatting sqref="G17">
    <cfRule type="cellIs" dxfId="16" priority="17" operator="equal">
      <formula>0.000000000013</formula>
    </cfRule>
  </conditionalFormatting>
  <conditionalFormatting sqref="A17:H17">
    <cfRule type="cellIs" dxfId="15" priority="16" operator="equal">
      <formula>$G$17</formula>
    </cfRule>
  </conditionalFormatting>
  <conditionalFormatting sqref="A18:H18">
    <cfRule type="cellIs" dxfId="14" priority="15" operator="equal">
      <formula>$G$18</formula>
    </cfRule>
  </conditionalFormatting>
  <conditionalFormatting sqref="A19:H19">
    <cfRule type="cellIs" dxfId="13" priority="14" operator="equal">
      <formula>$G$19</formula>
    </cfRule>
  </conditionalFormatting>
  <conditionalFormatting sqref="A20:H20">
    <cfRule type="cellIs" dxfId="12" priority="13" operator="equal">
      <formula>$G$20</formula>
    </cfRule>
  </conditionalFormatting>
  <conditionalFormatting sqref="A21:H21">
    <cfRule type="cellIs" dxfId="11" priority="12" operator="equal">
      <formula>$G$21</formula>
    </cfRule>
  </conditionalFormatting>
  <conditionalFormatting sqref="A22:H22">
    <cfRule type="cellIs" dxfId="10" priority="11" operator="equal">
      <formula>$G$22</formula>
    </cfRule>
  </conditionalFormatting>
  <conditionalFormatting sqref="A23:H23">
    <cfRule type="cellIs" dxfId="9" priority="10" operator="equal">
      <formula>$G$23</formula>
    </cfRule>
  </conditionalFormatting>
  <conditionalFormatting sqref="A24:H24">
    <cfRule type="cellIs" dxfId="8" priority="9" operator="equal">
      <formula>$G$24</formula>
    </cfRule>
  </conditionalFormatting>
  <conditionalFormatting sqref="A25:H25">
    <cfRule type="cellIs" dxfId="7" priority="8" operator="equal">
      <formula>$G$25</formula>
    </cfRule>
    <cfRule type="cellIs" dxfId="6" priority="7" operator="equal">
      <formula>$G$25</formula>
    </cfRule>
    <cfRule type="cellIs" dxfId="5" priority="6" operator="equal">
      <formula>$G$25</formula>
    </cfRule>
    <cfRule type="cellIs" dxfId="4" priority="5" operator="equal">
      <formula>$G$25</formula>
    </cfRule>
    <cfRule type="cellIs" dxfId="3" priority="4" operator="equal">
      <formula>$G$25</formula>
    </cfRule>
  </conditionalFormatting>
  <conditionalFormatting sqref="A26:H26">
    <cfRule type="cellIs" dxfId="2" priority="3" operator="equal">
      <formula>$G$26</formula>
    </cfRule>
  </conditionalFormatting>
  <conditionalFormatting sqref="A28:H28">
    <cfRule type="cellIs" dxfId="1" priority="2" operator="equal">
      <formula>$G$28</formula>
    </cfRule>
  </conditionalFormatting>
  <conditionalFormatting sqref="A27:H27">
    <cfRule type="cellIs" dxfId="0" priority="1" operator="equal">
      <formula>$G$27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54"/>
  <sheetViews>
    <sheetView topLeftCell="A4" workbookViewId="0">
      <selection activeCell="A27" sqref="A27:XFD27"/>
    </sheetView>
  </sheetViews>
  <sheetFormatPr defaultRowHeight="13.5" x14ac:dyDescent="0.15"/>
  <sheetData>
    <row r="1" spans="1:6" x14ac:dyDescent="0.15">
      <c r="A1">
        <v>0.20699999999999999</v>
      </c>
      <c r="B1">
        <v>4.2999999999999997E-2</v>
      </c>
      <c r="C1">
        <v>0.4</v>
      </c>
      <c r="D1">
        <v>0.36</v>
      </c>
      <c r="E1">
        <v>0.25600000000000001</v>
      </c>
      <c r="F1">
        <v>5</v>
      </c>
    </row>
    <row r="2" spans="1:6" x14ac:dyDescent="0.15">
      <c r="A2">
        <v>0.23</v>
      </c>
      <c r="B2">
        <v>0.10199999999999999</v>
      </c>
      <c r="C2">
        <v>0.15</v>
      </c>
      <c r="D2">
        <v>0.15</v>
      </c>
      <c r="E2">
        <v>0.158</v>
      </c>
      <c r="F2">
        <v>5</v>
      </c>
    </row>
    <row r="3" spans="1:6" x14ac:dyDescent="0.15">
      <c r="A3">
        <v>0.67099999999999993</v>
      </c>
      <c r="B3">
        <v>0.48299999999999998</v>
      </c>
      <c r="C3">
        <v>0.33</v>
      </c>
      <c r="D3">
        <v>0.56000000000000005</v>
      </c>
      <c r="E3">
        <v>0.10800000000000001</v>
      </c>
      <c r="F3">
        <v>4</v>
      </c>
    </row>
    <row r="4" spans="1:6" x14ac:dyDescent="0.15">
      <c r="A4">
        <v>0.53700000000000003</v>
      </c>
      <c r="B4">
        <v>0.28199999999999997</v>
      </c>
      <c r="C4">
        <v>0.45</v>
      </c>
      <c r="D4">
        <v>0.41</v>
      </c>
      <c r="E4">
        <v>0.20499999999999999</v>
      </c>
      <c r="F4">
        <v>4</v>
      </c>
    </row>
    <row r="5" spans="1:6" x14ac:dyDescent="0.15">
      <c r="A5">
        <v>0.25600000000000001</v>
      </c>
      <c r="B5">
        <v>0.23100000000000001</v>
      </c>
      <c r="C5">
        <v>0.36</v>
      </c>
      <c r="D5">
        <v>0.3</v>
      </c>
      <c r="E5">
        <v>0.25700000000000001</v>
      </c>
      <c r="F5">
        <v>5</v>
      </c>
    </row>
    <row r="6" spans="1:6" x14ac:dyDescent="0.15">
      <c r="A6">
        <v>0.33500000000000002</v>
      </c>
      <c r="B6">
        <v>0.14499999999999999</v>
      </c>
      <c r="C6">
        <v>0.7</v>
      </c>
      <c r="D6">
        <v>0.16</v>
      </c>
      <c r="E6">
        <v>0.30499999999999999</v>
      </c>
      <c r="F6">
        <v>5</v>
      </c>
    </row>
    <row r="7" spans="1:6" x14ac:dyDescent="0.15">
      <c r="A7">
        <v>0.46299999999999997</v>
      </c>
      <c r="B7">
        <v>0.30599999999999999</v>
      </c>
      <c r="C7">
        <v>0.26</v>
      </c>
      <c r="D7">
        <v>0.34</v>
      </c>
      <c r="E7">
        <v>0.21600000000000003</v>
      </c>
      <c r="F7">
        <v>4</v>
      </c>
    </row>
    <row r="8" spans="1:6" x14ac:dyDescent="0.15">
      <c r="A8">
        <v>0.60099999999999998</v>
      </c>
      <c r="B8">
        <v>0.46299999999999997</v>
      </c>
      <c r="C8">
        <v>0.24</v>
      </c>
      <c r="D8">
        <v>0.36</v>
      </c>
      <c r="E8">
        <v>0.156</v>
      </c>
      <c r="F8">
        <v>4</v>
      </c>
    </row>
    <row r="9" spans="1:6" x14ac:dyDescent="0.15">
      <c r="A9">
        <v>0.8640000000000001</v>
      </c>
      <c r="B9">
        <v>0.61399999999999999</v>
      </c>
      <c r="C9">
        <v>0.56999999999999995</v>
      </c>
      <c r="D9">
        <v>0.66</v>
      </c>
      <c r="E9">
        <v>5.5999999999999994E-2</v>
      </c>
      <c r="F9">
        <v>3</v>
      </c>
    </row>
    <row r="10" spans="1:6" x14ac:dyDescent="0.15">
      <c r="A10">
        <v>0.50600000000000001</v>
      </c>
      <c r="B10">
        <v>0.38700000000000001</v>
      </c>
      <c r="C10">
        <v>0.32</v>
      </c>
      <c r="D10">
        <v>0.53</v>
      </c>
      <c r="E10">
        <v>0.10300000000000001</v>
      </c>
      <c r="F10">
        <v>4</v>
      </c>
    </row>
    <row r="11" spans="1:6" x14ac:dyDescent="0.15">
      <c r="A11">
        <v>0.55600000000000005</v>
      </c>
      <c r="B11">
        <v>0.40200000000000002</v>
      </c>
      <c r="C11">
        <v>0.15</v>
      </c>
      <c r="D11">
        <v>0.28000000000000003</v>
      </c>
      <c r="E11">
        <v>3.6000000000000004E-2</v>
      </c>
      <c r="F11">
        <v>5</v>
      </c>
    </row>
    <row r="12" spans="1:6" x14ac:dyDescent="0.15">
      <c r="A12">
        <v>0.746</v>
      </c>
      <c r="B12">
        <v>0.58599999999999997</v>
      </c>
      <c r="C12">
        <v>0.76</v>
      </c>
      <c r="D12">
        <v>0.52</v>
      </c>
      <c r="E12">
        <v>0</v>
      </c>
      <c r="F12">
        <v>3</v>
      </c>
    </row>
    <row r="13" spans="1:6" x14ac:dyDescent="0.15">
      <c r="A13">
        <v>0.52300000000000002</v>
      </c>
      <c r="B13">
        <v>0.27899999999999997</v>
      </c>
      <c r="C13">
        <v>0.23</v>
      </c>
      <c r="D13">
        <v>0.35</v>
      </c>
      <c r="E13">
        <v>0.47100000000000003</v>
      </c>
      <c r="F13">
        <v>4</v>
      </c>
    </row>
    <row r="14" spans="1:6" x14ac:dyDescent="0.15">
      <c r="A14">
        <v>0.61199999999999999</v>
      </c>
      <c r="B14">
        <v>0.44700000000000001</v>
      </c>
      <c r="C14">
        <v>0.37</v>
      </c>
      <c r="D14">
        <v>0.43</v>
      </c>
      <c r="E14">
        <v>0.20199999999999999</v>
      </c>
      <c r="F14">
        <v>3</v>
      </c>
    </row>
    <row r="15" spans="1:6" x14ac:dyDescent="0.15">
      <c r="A15">
        <v>0.22800000000000001</v>
      </c>
      <c r="B15">
        <v>0.156</v>
      </c>
      <c r="C15">
        <v>0.11</v>
      </c>
      <c r="D15">
        <v>0.14000000000000001</v>
      </c>
      <c r="E15">
        <v>0.50600000000000001</v>
      </c>
      <c r="F15">
        <v>5</v>
      </c>
    </row>
    <row r="16" spans="1:6" x14ac:dyDescent="0.15">
      <c r="A16">
        <v>0.23600000000000002</v>
      </c>
      <c r="B16">
        <v>0.17</v>
      </c>
      <c r="C16">
        <v>0.16</v>
      </c>
      <c r="D16">
        <v>0.18</v>
      </c>
      <c r="E16">
        <v>0.43700000000000006</v>
      </c>
      <c r="F16">
        <v>5</v>
      </c>
    </row>
    <row r="17" spans="1:6" x14ac:dyDescent="0.15">
      <c r="A17">
        <v>0.30599999999999999</v>
      </c>
      <c r="B17">
        <v>0.30199999999999999</v>
      </c>
      <c r="C17">
        <v>0.31</v>
      </c>
      <c r="D17">
        <v>0.39</v>
      </c>
      <c r="E17">
        <v>0.45299999999999996</v>
      </c>
      <c r="F17">
        <v>5</v>
      </c>
    </row>
    <row r="18" spans="1:6" x14ac:dyDescent="0.15">
      <c r="A18">
        <v>0.55299999999999994</v>
      </c>
      <c r="B18">
        <v>0.43700000000000006</v>
      </c>
      <c r="C18">
        <v>0.35</v>
      </c>
      <c r="D18">
        <v>0.37</v>
      </c>
      <c r="E18">
        <v>0.17699999999999999</v>
      </c>
      <c r="F18">
        <v>3</v>
      </c>
    </row>
    <row r="19" spans="1:6" x14ac:dyDescent="0.15">
      <c r="A19">
        <v>0.50700000000000001</v>
      </c>
      <c r="B19">
        <v>0.30499999999999999</v>
      </c>
      <c r="C19">
        <v>0.18</v>
      </c>
      <c r="D19">
        <v>0.27</v>
      </c>
      <c r="E19">
        <v>0.46299999999999997</v>
      </c>
      <c r="F19">
        <v>4</v>
      </c>
    </row>
    <row r="20" spans="1:6" x14ac:dyDescent="0.15">
      <c r="A20">
        <v>0.60199999999999998</v>
      </c>
      <c r="B20">
        <v>0.38900000000000001</v>
      </c>
      <c r="C20">
        <v>0.45</v>
      </c>
      <c r="D20">
        <v>0.36</v>
      </c>
      <c r="E20">
        <v>0.159</v>
      </c>
      <c r="F20">
        <v>3</v>
      </c>
    </row>
    <row r="21" spans="1:6" x14ac:dyDescent="0.15">
      <c r="A21">
        <v>0.98799999999999999</v>
      </c>
      <c r="B21">
        <v>1.5</v>
      </c>
      <c r="C21">
        <v>1</v>
      </c>
      <c r="D21">
        <v>1</v>
      </c>
      <c r="E21">
        <v>0</v>
      </c>
      <c r="F21">
        <v>3</v>
      </c>
    </row>
    <row r="22" spans="1:6" x14ac:dyDescent="0.15">
      <c r="A22">
        <v>0.90500000000000003</v>
      </c>
      <c r="B22">
        <v>1.2</v>
      </c>
      <c r="C22">
        <v>0.93</v>
      </c>
      <c r="D22">
        <v>1</v>
      </c>
      <c r="E22">
        <v>0</v>
      </c>
      <c r="F22">
        <v>3</v>
      </c>
    </row>
    <row r="23" spans="1:6" x14ac:dyDescent="0.15">
      <c r="A23">
        <v>1</v>
      </c>
      <c r="B23">
        <v>1</v>
      </c>
      <c r="C23">
        <v>1</v>
      </c>
      <c r="D23">
        <v>1</v>
      </c>
      <c r="E23">
        <v>0</v>
      </c>
      <c r="F23">
        <v>2</v>
      </c>
    </row>
    <row r="24" spans="1:6" x14ac:dyDescent="0.15">
      <c r="A24">
        <v>0.48299999999999998</v>
      </c>
      <c r="B24">
        <v>0.316</v>
      </c>
      <c r="C24">
        <v>0.22</v>
      </c>
      <c r="D24">
        <v>0.11</v>
      </c>
      <c r="E24">
        <v>0.157</v>
      </c>
      <c r="F24">
        <v>4</v>
      </c>
    </row>
    <row r="25" spans="1:6" x14ac:dyDescent="0.15">
      <c r="A25">
        <v>0.52</v>
      </c>
      <c r="B25">
        <v>0.25</v>
      </c>
      <c r="C25">
        <v>0.22</v>
      </c>
      <c r="D25">
        <v>0.52</v>
      </c>
      <c r="E25">
        <v>0.12</v>
      </c>
      <c r="F25">
        <v>3</v>
      </c>
    </row>
    <row r="26" spans="1:6" x14ac:dyDescent="0.15">
      <c r="A26">
        <v>0.41499999999999998</v>
      </c>
      <c r="B26">
        <v>0.25</v>
      </c>
      <c r="C26">
        <v>0.22</v>
      </c>
      <c r="D26">
        <v>0.35</v>
      </c>
      <c r="E26">
        <v>0.125</v>
      </c>
      <c r="F26">
        <v>3</v>
      </c>
    </row>
    <row r="27" spans="1:6" x14ac:dyDescent="0.15">
      <c r="A27">
        <v>0.5</v>
      </c>
      <c r="B27">
        <v>0.40500000000000003</v>
      </c>
      <c r="C27">
        <v>0.38</v>
      </c>
      <c r="D27">
        <v>0.55000000000000004</v>
      </c>
      <c r="E27">
        <v>0.105</v>
      </c>
      <c r="F27">
        <v>2</v>
      </c>
    </row>
    <row r="28" spans="1:6" x14ac:dyDescent="0.15">
      <c r="A28">
        <v>0.28000000000000003</v>
      </c>
      <c r="B28">
        <v>0.26</v>
      </c>
      <c r="C28">
        <v>0.32</v>
      </c>
      <c r="D28">
        <v>0.3</v>
      </c>
      <c r="E28">
        <v>0.18</v>
      </c>
      <c r="F28">
        <v>3</v>
      </c>
    </row>
    <row r="29" spans="1:6" x14ac:dyDescent="0.15">
      <c r="A29">
        <v>0.51</v>
      </c>
      <c r="B29">
        <v>0.45</v>
      </c>
      <c r="C29">
        <v>0.35</v>
      </c>
      <c r="D29">
        <v>0.5</v>
      </c>
      <c r="E29">
        <v>0.05</v>
      </c>
      <c r="F29">
        <v>2</v>
      </c>
    </row>
    <row r="30" spans="1:6" x14ac:dyDescent="0.15">
      <c r="A30">
        <v>0.93</v>
      </c>
      <c r="B30">
        <v>1.5649999999999999</v>
      </c>
      <c r="C30">
        <v>0.78</v>
      </c>
      <c r="D30">
        <v>0.82</v>
      </c>
      <c r="E30">
        <v>3.2000000000000001E-2</v>
      </c>
      <c r="F30">
        <v>5</v>
      </c>
    </row>
    <row r="31" spans="1:6" x14ac:dyDescent="0.15">
      <c r="A31">
        <v>0.5</v>
      </c>
      <c r="B31">
        <v>0.35</v>
      </c>
      <c r="C31">
        <v>0.32</v>
      </c>
      <c r="D31">
        <v>0.35</v>
      </c>
      <c r="E31">
        <v>0.1</v>
      </c>
      <c r="F31">
        <v>2</v>
      </c>
    </row>
    <row r="32" spans="1:6" x14ac:dyDescent="0.15">
      <c r="A32">
        <v>0.76</v>
      </c>
      <c r="B32">
        <v>0.63900000000000001</v>
      </c>
      <c r="C32">
        <v>0.65</v>
      </c>
      <c r="D32">
        <v>0.62</v>
      </c>
      <c r="E32">
        <v>0.1</v>
      </c>
      <c r="F32">
        <v>1</v>
      </c>
    </row>
    <row r="33" spans="1:6" x14ac:dyDescent="0.15">
      <c r="A33">
        <v>0.23499999999999999</v>
      </c>
      <c r="B33">
        <v>0.13400000000000001</v>
      </c>
      <c r="C33">
        <v>0.15</v>
      </c>
      <c r="D33">
        <v>0.16</v>
      </c>
      <c r="E33">
        <v>1.2</v>
      </c>
      <c r="F33">
        <v>4</v>
      </c>
    </row>
    <row r="34" spans="1:6" x14ac:dyDescent="0.15">
      <c r="A34">
        <v>0.78</v>
      </c>
      <c r="B34">
        <v>0.58599999999999997</v>
      </c>
      <c r="C34">
        <v>0.56999999999999995</v>
      </c>
      <c r="D34">
        <v>0.55000000000000004</v>
      </c>
      <c r="E34">
        <v>0.105</v>
      </c>
      <c r="F34">
        <v>1</v>
      </c>
    </row>
    <row r="35" spans="1:6" x14ac:dyDescent="0.15">
      <c r="A35">
        <v>0.81</v>
      </c>
      <c r="B35">
        <v>0.65200000000000002</v>
      </c>
      <c r="C35">
        <v>0.56000000000000005</v>
      </c>
      <c r="D35">
        <v>0.65</v>
      </c>
      <c r="E35">
        <v>0.06</v>
      </c>
      <c r="F35">
        <v>1</v>
      </c>
    </row>
    <row r="36" spans="1:6" x14ac:dyDescent="0.15">
      <c r="A36">
        <v>0.24199999999999999</v>
      </c>
      <c r="B36">
        <v>0.125</v>
      </c>
      <c r="C36">
        <v>0.13</v>
      </c>
      <c r="D36">
        <v>0.18</v>
      </c>
      <c r="E36">
        <v>1.25</v>
      </c>
      <c r="F36">
        <v>4</v>
      </c>
    </row>
    <row r="37" spans="1:6" x14ac:dyDescent="0.15">
      <c r="A37">
        <v>0.92</v>
      </c>
      <c r="B37">
        <v>1.25</v>
      </c>
      <c r="C37">
        <v>0.82</v>
      </c>
      <c r="D37">
        <v>0.83</v>
      </c>
      <c r="E37">
        <v>3.5000000000000003E-2</v>
      </c>
      <c r="F37">
        <v>5</v>
      </c>
    </row>
    <row r="38" spans="1:6" x14ac:dyDescent="0.15">
      <c r="A38">
        <v>0.8</v>
      </c>
      <c r="B38">
        <v>1</v>
      </c>
      <c r="C38">
        <v>0.65</v>
      </c>
      <c r="D38">
        <v>0.7</v>
      </c>
      <c r="E38">
        <v>0.08</v>
      </c>
      <c r="F38">
        <v>1</v>
      </c>
    </row>
    <row r="39" spans="1:6" x14ac:dyDescent="0.15">
      <c r="A39">
        <v>0.82</v>
      </c>
      <c r="B39">
        <v>1.1000000000000001</v>
      </c>
      <c r="C39">
        <v>0.6</v>
      </c>
      <c r="D39">
        <v>0.65</v>
      </c>
      <c r="E39">
        <v>0.09</v>
      </c>
      <c r="F39">
        <v>1</v>
      </c>
    </row>
    <row r="40" spans="1:6" x14ac:dyDescent="0.15">
      <c r="A40">
        <v>0.72</v>
      </c>
      <c r="B40">
        <v>0.5</v>
      </c>
      <c r="C40">
        <v>0.35</v>
      </c>
      <c r="D40">
        <v>0.55000000000000004</v>
      </c>
      <c r="E40">
        <v>0.2</v>
      </c>
      <c r="F40">
        <v>2</v>
      </c>
    </row>
    <row r="41" spans="1:6" x14ac:dyDescent="0.15">
      <c r="A41">
        <v>0.70499999999999996</v>
      </c>
      <c r="B41">
        <v>0.4</v>
      </c>
      <c r="C41">
        <v>0.4</v>
      </c>
      <c r="D41">
        <v>0.56999999999999995</v>
      </c>
      <c r="E41">
        <v>0.18</v>
      </c>
      <c r="F41">
        <v>2</v>
      </c>
    </row>
    <row r="42" spans="1:6" x14ac:dyDescent="0.15">
      <c r="A42">
        <v>0.4</v>
      </c>
      <c r="B42">
        <v>0.25</v>
      </c>
      <c r="C42">
        <v>0.28000000000000003</v>
      </c>
      <c r="D42">
        <v>0.35</v>
      </c>
      <c r="E42">
        <v>0.35</v>
      </c>
      <c r="F42">
        <v>3</v>
      </c>
    </row>
    <row r="43" spans="1:6" x14ac:dyDescent="0.15">
      <c r="A43">
        <v>0.40500000000000003</v>
      </c>
      <c r="B43">
        <v>0.2</v>
      </c>
      <c r="C43">
        <v>0.25</v>
      </c>
      <c r="D43">
        <v>0.3</v>
      </c>
      <c r="E43">
        <v>0.3</v>
      </c>
      <c r="F43">
        <v>3</v>
      </c>
    </row>
    <row r="44" spans="1:6" x14ac:dyDescent="0.15">
      <c r="A44">
        <v>0.2</v>
      </c>
      <c r="B44">
        <v>0.1</v>
      </c>
      <c r="C44">
        <v>0.18</v>
      </c>
      <c r="D44">
        <v>0.19</v>
      </c>
      <c r="E44">
        <v>1.3</v>
      </c>
      <c r="F44">
        <v>4</v>
      </c>
    </row>
    <row r="45" spans="1:6" x14ac:dyDescent="0.15">
      <c r="A45">
        <v>1.76</v>
      </c>
      <c r="B45">
        <v>1.32</v>
      </c>
      <c r="C45">
        <v>0.78</v>
      </c>
      <c r="D45">
        <v>0.85</v>
      </c>
      <c r="E45">
        <v>3.5000000000000003E-2</v>
      </c>
      <c r="F45">
        <v>5</v>
      </c>
    </row>
    <row r="46" spans="1:6" x14ac:dyDescent="0.15">
      <c r="A46">
        <v>0.70499999999999996</v>
      </c>
      <c r="B46">
        <v>0.40500000000000003</v>
      </c>
      <c r="C46">
        <v>0.43</v>
      </c>
      <c r="D46">
        <v>0.55000000000000004</v>
      </c>
      <c r="E46">
        <v>0.155</v>
      </c>
      <c r="F46">
        <v>2</v>
      </c>
    </row>
    <row r="47" spans="1:6" x14ac:dyDescent="0.15">
      <c r="A47">
        <v>0.8</v>
      </c>
      <c r="B47">
        <v>1</v>
      </c>
      <c r="C47">
        <v>0.57999999999999996</v>
      </c>
      <c r="D47">
        <v>0.7</v>
      </c>
      <c r="E47">
        <v>0.08</v>
      </c>
      <c r="F47">
        <v>1</v>
      </c>
    </row>
    <row r="48" spans="1:6" x14ac:dyDescent="0.15">
      <c r="A48">
        <v>0.215</v>
      </c>
      <c r="B48">
        <v>0.13500000000000001</v>
      </c>
      <c r="C48">
        <v>0.1</v>
      </c>
      <c r="D48">
        <v>0.15</v>
      </c>
      <c r="E48">
        <v>1.35</v>
      </c>
      <c r="F48">
        <v>4</v>
      </c>
    </row>
    <row r="49" spans="1:6" x14ac:dyDescent="0.15">
      <c r="A49">
        <v>0.95599999999999996</v>
      </c>
      <c r="B49">
        <v>1.6</v>
      </c>
      <c r="C49">
        <v>0.88</v>
      </c>
      <c r="D49">
        <v>0.9</v>
      </c>
      <c r="E49">
        <v>2.5000000000000001E-2</v>
      </c>
      <c r="F49">
        <v>1</v>
      </c>
    </row>
    <row r="50" spans="1:6" x14ac:dyDescent="0.15">
      <c r="A50">
        <v>0.78799999999999992</v>
      </c>
      <c r="B50">
        <v>0.75</v>
      </c>
      <c r="C50">
        <v>0.53</v>
      </c>
      <c r="D50">
        <v>0.65</v>
      </c>
      <c r="E50">
        <v>8.8000000000000009E-2</v>
      </c>
      <c r="F50">
        <v>2</v>
      </c>
    </row>
    <row r="51" spans="1:6" x14ac:dyDescent="0.15">
      <c r="A51">
        <v>0.56299999999999994</v>
      </c>
      <c r="B51">
        <v>0.375</v>
      </c>
      <c r="C51">
        <v>0.34</v>
      </c>
      <c r="D51">
        <v>0.45</v>
      </c>
      <c r="E51">
        <v>0.21299999999999999</v>
      </c>
      <c r="F51">
        <v>3</v>
      </c>
    </row>
    <row r="52" spans="1:6" x14ac:dyDescent="0.15">
      <c r="A52">
        <v>0.68</v>
      </c>
      <c r="B52">
        <v>0.9</v>
      </c>
      <c r="C52">
        <v>0.56999999999999995</v>
      </c>
      <c r="D52">
        <v>0.35</v>
      </c>
      <c r="E52">
        <v>0.185</v>
      </c>
      <c r="F52">
        <v>3</v>
      </c>
    </row>
    <row r="53" spans="1:6" x14ac:dyDescent="0.15">
      <c r="A53">
        <v>0.375</v>
      </c>
      <c r="B53">
        <v>0.22500000000000001</v>
      </c>
      <c r="C53">
        <v>0.25</v>
      </c>
      <c r="D53">
        <v>0.3</v>
      </c>
      <c r="E53">
        <v>0.75</v>
      </c>
      <c r="F53">
        <v>4</v>
      </c>
    </row>
    <row r="54" spans="1:6" x14ac:dyDescent="0.15">
      <c r="A54">
        <v>0.25</v>
      </c>
      <c r="B54">
        <v>0.15</v>
      </c>
      <c r="C54">
        <v>0.2</v>
      </c>
      <c r="D54">
        <v>0.2</v>
      </c>
      <c r="E54">
        <v>1.25</v>
      </c>
      <c r="F54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55"/>
  <sheetViews>
    <sheetView workbookViewId="0">
      <selection activeCell="I16" sqref="I16"/>
    </sheetView>
  </sheetViews>
  <sheetFormatPr defaultRowHeight="13.5" x14ac:dyDescent="0.15"/>
  <cols>
    <col min="1" max="1" width="7.875" customWidth="1"/>
    <col min="2" max="2" width="5.625" customWidth="1"/>
    <col min="3" max="3" width="6.875" customWidth="1"/>
    <col min="4" max="4" width="6.625" customWidth="1"/>
    <col min="5" max="5" width="6.375" customWidth="1"/>
    <col min="6" max="6" width="7.875" style="3" customWidth="1"/>
  </cols>
  <sheetData>
    <row r="1" spans="1:11" x14ac:dyDescent="0.15">
      <c r="A1">
        <v>5</v>
      </c>
      <c r="B1">
        <v>5</v>
      </c>
      <c r="C1">
        <v>3</v>
      </c>
      <c r="D1">
        <v>4</v>
      </c>
      <c r="E1">
        <v>4</v>
      </c>
      <c r="F1" s="3">
        <v>5</v>
      </c>
      <c r="G1">
        <f>ABS(A1-F1)</f>
        <v>0</v>
      </c>
      <c r="H1">
        <f>ABS(B1-F1)</f>
        <v>0</v>
      </c>
      <c r="I1">
        <f>ABS(C1-F1)</f>
        <v>2</v>
      </c>
      <c r="J1">
        <f>ABS(D1-F1)</f>
        <v>1</v>
      </c>
      <c r="K1">
        <f>ABS(E1-F1)</f>
        <v>1</v>
      </c>
    </row>
    <row r="2" spans="1:11" x14ac:dyDescent="0.15">
      <c r="A2">
        <v>5</v>
      </c>
      <c r="B2">
        <v>5</v>
      </c>
      <c r="C2">
        <v>5</v>
      </c>
      <c r="D2">
        <v>5</v>
      </c>
      <c r="E2">
        <v>3</v>
      </c>
      <c r="F2" s="3">
        <v>5</v>
      </c>
      <c r="G2">
        <f t="shared" ref="G2:G54" si="0">ABS(A2-F2)</f>
        <v>0</v>
      </c>
      <c r="H2">
        <f t="shared" ref="H2:H54" si="1">ABS(B2-F2)</f>
        <v>0</v>
      </c>
      <c r="I2">
        <f t="shared" ref="I2:I54" si="2">ABS(C2-F2)</f>
        <v>0</v>
      </c>
      <c r="J2">
        <f t="shared" ref="J2:J54" si="3">ABS(D2-F2)</f>
        <v>0</v>
      </c>
      <c r="K2">
        <f t="shared" ref="K2:K54" si="4">ABS(E2-F2)</f>
        <v>2</v>
      </c>
    </row>
    <row r="3" spans="1:11" s="3" customFormat="1" x14ac:dyDescent="0.15">
      <c r="A3" s="3">
        <v>3</v>
      </c>
      <c r="B3" s="3">
        <v>3</v>
      </c>
      <c r="C3" s="3">
        <v>3</v>
      </c>
      <c r="D3" s="3">
        <v>3</v>
      </c>
      <c r="E3" s="3">
        <v>3</v>
      </c>
      <c r="F3" s="3">
        <v>4</v>
      </c>
      <c r="G3">
        <f t="shared" si="0"/>
        <v>1</v>
      </c>
      <c r="H3">
        <f t="shared" si="1"/>
        <v>1</v>
      </c>
      <c r="I3">
        <f t="shared" si="2"/>
        <v>1</v>
      </c>
      <c r="J3">
        <f t="shared" si="3"/>
        <v>1</v>
      </c>
      <c r="K3">
        <f t="shared" si="4"/>
        <v>1</v>
      </c>
    </row>
    <row r="4" spans="1:11" x14ac:dyDescent="0.15">
      <c r="A4">
        <v>3</v>
      </c>
      <c r="B4">
        <v>4</v>
      </c>
      <c r="C4">
        <v>2</v>
      </c>
      <c r="D4">
        <v>3</v>
      </c>
      <c r="E4">
        <v>3</v>
      </c>
      <c r="F4" s="3">
        <v>4</v>
      </c>
      <c r="G4">
        <f t="shared" si="0"/>
        <v>1</v>
      </c>
      <c r="H4">
        <f t="shared" si="1"/>
        <v>0</v>
      </c>
      <c r="I4">
        <f t="shared" si="2"/>
        <v>2</v>
      </c>
      <c r="J4">
        <f t="shared" si="3"/>
        <v>1</v>
      </c>
      <c r="K4">
        <f t="shared" si="4"/>
        <v>1</v>
      </c>
    </row>
    <row r="5" spans="1:11" x14ac:dyDescent="0.15">
      <c r="A5">
        <v>4</v>
      </c>
      <c r="B5">
        <v>4</v>
      </c>
      <c r="C5">
        <v>3</v>
      </c>
      <c r="D5">
        <v>4</v>
      </c>
      <c r="E5">
        <v>4</v>
      </c>
      <c r="F5" s="3">
        <v>5</v>
      </c>
      <c r="G5">
        <f t="shared" si="0"/>
        <v>1</v>
      </c>
      <c r="H5">
        <f t="shared" si="1"/>
        <v>1</v>
      </c>
      <c r="I5">
        <f t="shared" si="2"/>
        <v>2</v>
      </c>
      <c r="J5">
        <f t="shared" si="3"/>
        <v>1</v>
      </c>
      <c r="K5">
        <f t="shared" si="4"/>
        <v>1</v>
      </c>
    </row>
    <row r="6" spans="1:11" x14ac:dyDescent="0.15">
      <c r="A6">
        <v>4</v>
      </c>
      <c r="B6">
        <v>5</v>
      </c>
      <c r="C6">
        <v>2</v>
      </c>
      <c r="D6">
        <v>5</v>
      </c>
      <c r="E6">
        <v>4</v>
      </c>
      <c r="F6" s="3">
        <v>5</v>
      </c>
      <c r="G6">
        <f t="shared" si="0"/>
        <v>1</v>
      </c>
      <c r="H6">
        <f t="shared" si="1"/>
        <v>0</v>
      </c>
      <c r="I6">
        <f t="shared" si="2"/>
        <v>3</v>
      </c>
      <c r="J6">
        <f t="shared" si="3"/>
        <v>0</v>
      </c>
      <c r="K6">
        <f t="shared" si="4"/>
        <v>1</v>
      </c>
    </row>
    <row r="7" spans="1:11" x14ac:dyDescent="0.15">
      <c r="A7">
        <v>4</v>
      </c>
      <c r="B7">
        <v>3</v>
      </c>
      <c r="C7">
        <v>4</v>
      </c>
      <c r="D7">
        <v>4</v>
      </c>
      <c r="E7">
        <v>3</v>
      </c>
      <c r="F7" s="3">
        <v>4</v>
      </c>
      <c r="G7">
        <f t="shared" si="0"/>
        <v>0</v>
      </c>
      <c r="H7">
        <f t="shared" si="1"/>
        <v>1</v>
      </c>
      <c r="I7">
        <f t="shared" si="2"/>
        <v>0</v>
      </c>
      <c r="J7">
        <f t="shared" si="3"/>
        <v>0</v>
      </c>
      <c r="K7">
        <f t="shared" si="4"/>
        <v>1</v>
      </c>
    </row>
    <row r="8" spans="1:11" x14ac:dyDescent="0.15">
      <c r="A8">
        <v>3</v>
      </c>
      <c r="B8">
        <v>3</v>
      </c>
      <c r="C8">
        <v>4</v>
      </c>
      <c r="D8">
        <v>4</v>
      </c>
      <c r="E8">
        <v>3</v>
      </c>
      <c r="F8" s="3">
        <v>4</v>
      </c>
      <c r="G8">
        <f t="shared" si="0"/>
        <v>1</v>
      </c>
      <c r="H8">
        <f t="shared" si="1"/>
        <v>1</v>
      </c>
      <c r="I8">
        <f t="shared" si="2"/>
        <v>0</v>
      </c>
      <c r="J8">
        <f t="shared" si="3"/>
        <v>0</v>
      </c>
      <c r="K8">
        <f t="shared" si="4"/>
        <v>1</v>
      </c>
    </row>
    <row r="9" spans="1:11" s="3" customFormat="1" x14ac:dyDescent="0.15">
      <c r="A9" s="3">
        <v>2</v>
      </c>
      <c r="B9" s="3">
        <v>2</v>
      </c>
      <c r="C9" s="3">
        <v>2</v>
      </c>
      <c r="D9" s="3">
        <v>2</v>
      </c>
      <c r="E9" s="3">
        <v>2</v>
      </c>
      <c r="F9" s="3">
        <v>3</v>
      </c>
      <c r="G9">
        <f t="shared" si="0"/>
        <v>1</v>
      </c>
      <c r="H9">
        <f t="shared" si="1"/>
        <v>1</v>
      </c>
      <c r="I9">
        <f t="shared" si="2"/>
        <v>1</v>
      </c>
      <c r="J9">
        <f t="shared" si="3"/>
        <v>1</v>
      </c>
      <c r="K9">
        <f t="shared" si="4"/>
        <v>1</v>
      </c>
    </row>
    <row r="10" spans="1:11" s="3" customFormat="1" x14ac:dyDescent="0.15">
      <c r="A10" s="3">
        <v>3</v>
      </c>
      <c r="B10" s="3">
        <v>3</v>
      </c>
      <c r="C10" s="3">
        <v>3</v>
      </c>
      <c r="D10" s="3">
        <v>3</v>
      </c>
      <c r="E10" s="3">
        <v>3</v>
      </c>
      <c r="F10" s="3">
        <v>4</v>
      </c>
      <c r="G10">
        <f t="shared" si="0"/>
        <v>1</v>
      </c>
      <c r="H10">
        <f t="shared" si="1"/>
        <v>1</v>
      </c>
      <c r="I10">
        <f t="shared" si="2"/>
        <v>1</v>
      </c>
      <c r="J10">
        <f t="shared" si="3"/>
        <v>1</v>
      </c>
      <c r="K10">
        <f t="shared" si="4"/>
        <v>1</v>
      </c>
    </row>
    <row r="11" spans="1:11" x14ac:dyDescent="0.15">
      <c r="A11">
        <v>3</v>
      </c>
      <c r="B11">
        <v>3</v>
      </c>
      <c r="C11">
        <v>5</v>
      </c>
      <c r="D11">
        <v>4</v>
      </c>
      <c r="E11">
        <v>1</v>
      </c>
      <c r="F11" s="3">
        <v>5</v>
      </c>
      <c r="G11">
        <f t="shared" si="0"/>
        <v>2</v>
      </c>
      <c r="H11">
        <f t="shared" si="1"/>
        <v>2</v>
      </c>
      <c r="I11">
        <f t="shared" si="2"/>
        <v>0</v>
      </c>
      <c r="J11">
        <f t="shared" si="3"/>
        <v>1</v>
      </c>
      <c r="K11">
        <f t="shared" si="4"/>
        <v>4</v>
      </c>
    </row>
    <row r="12" spans="1:11" x14ac:dyDescent="0.15">
      <c r="A12">
        <v>3</v>
      </c>
      <c r="B12">
        <v>3</v>
      </c>
      <c r="C12">
        <v>1</v>
      </c>
      <c r="D12">
        <v>3</v>
      </c>
      <c r="E12">
        <v>1</v>
      </c>
      <c r="F12" s="3">
        <v>3</v>
      </c>
      <c r="G12">
        <f t="shared" si="0"/>
        <v>0</v>
      </c>
      <c r="H12">
        <f t="shared" si="1"/>
        <v>0</v>
      </c>
      <c r="I12">
        <f t="shared" si="2"/>
        <v>2</v>
      </c>
      <c r="J12">
        <f t="shared" si="3"/>
        <v>0</v>
      </c>
      <c r="K12">
        <f t="shared" si="4"/>
        <v>2</v>
      </c>
    </row>
    <row r="13" spans="1:11" x14ac:dyDescent="0.15">
      <c r="A13">
        <v>3</v>
      </c>
      <c r="B13">
        <v>4</v>
      </c>
      <c r="C13">
        <v>4</v>
      </c>
      <c r="D13">
        <v>4</v>
      </c>
      <c r="E13">
        <v>4</v>
      </c>
      <c r="F13" s="3">
        <v>4</v>
      </c>
      <c r="G13">
        <f t="shared" si="0"/>
        <v>1</v>
      </c>
      <c r="H13">
        <f t="shared" si="1"/>
        <v>0</v>
      </c>
      <c r="I13">
        <f t="shared" si="2"/>
        <v>0</v>
      </c>
      <c r="J13">
        <f t="shared" si="3"/>
        <v>0</v>
      </c>
      <c r="K13">
        <f t="shared" si="4"/>
        <v>0</v>
      </c>
    </row>
    <row r="14" spans="1:11" x14ac:dyDescent="0.15">
      <c r="A14">
        <v>3</v>
      </c>
      <c r="B14">
        <v>3</v>
      </c>
      <c r="C14">
        <v>3</v>
      </c>
      <c r="D14">
        <v>3</v>
      </c>
      <c r="E14">
        <v>3</v>
      </c>
      <c r="F14" s="3">
        <v>3</v>
      </c>
      <c r="G14">
        <f t="shared" si="0"/>
        <v>0</v>
      </c>
      <c r="H14">
        <f t="shared" si="1"/>
        <v>0</v>
      </c>
      <c r="I14">
        <f t="shared" si="2"/>
        <v>0</v>
      </c>
      <c r="J14">
        <f t="shared" si="3"/>
        <v>0</v>
      </c>
      <c r="K14">
        <f t="shared" si="4"/>
        <v>0</v>
      </c>
    </row>
    <row r="15" spans="1:11" x14ac:dyDescent="0.15">
      <c r="A15">
        <v>5</v>
      </c>
      <c r="B15">
        <v>4</v>
      </c>
      <c r="C15">
        <v>5</v>
      </c>
      <c r="D15">
        <v>5</v>
      </c>
      <c r="E15">
        <v>4</v>
      </c>
      <c r="F15" s="3">
        <v>5</v>
      </c>
      <c r="G15">
        <f t="shared" si="0"/>
        <v>0</v>
      </c>
      <c r="H15">
        <f t="shared" si="1"/>
        <v>1</v>
      </c>
      <c r="I15">
        <f t="shared" si="2"/>
        <v>0</v>
      </c>
      <c r="J15">
        <f t="shared" si="3"/>
        <v>0</v>
      </c>
      <c r="K15">
        <f t="shared" si="4"/>
        <v>1</v>
      </c>
    </row>
    <row r="16" spans="1:11" x14ac:dyDescent="0.15">
      <c r="A16">
        <v>5</v>
      </c>
      <c r="B16">
        <v>4</v>
      </c>
      <c r="C16">
        <v>5</v>
      </c>
      <c r="D16">
        <v>5</v>
      </c>
      <c r="E16">
        <v>4</v>
      </c>
      <c r="F16" s="3">
        <v>5</v>
      </c>
      <c r="G16">
        <f t="shared" si="0"/>
        <v>0</v>
      </c>
      <c r="H16">
        <f t="shared" si="1"/>
        <v>1</v>
      </c>
      <c r="I16">
        <f t="shared" si="2"/>
        <v>0</v>
      </c>
      <c r="J16">
        <f t="shared" si="3"/>
        <v>0</v>
      </c>
      <c r="K16">
        <f t="shared" si="4"/>
        <v>1</v>
      </c>
    </row>
    <row r="17" spans="1:11" x14ac:dyDescent="0.15">
      <c r="A17">
        <v>4</v>
      </c>
      <c r="B17">
        <v>3</v>
      </c>
      <c r="C17">
        <v>3</v>
      </c>
      <c r="D17">
        <v>4</v>
      </c>
      <c r="E17">
        <v>4</v>
      </c>
      <c r="F17" s="3">
        <v>5</v>
      </c>
      <c r="G17">
        <f t="shared" si="0"/>
        <v>1</v>
      </c>
      <c r="H17">
        <f t="shared" si="1"/>
        <v>2</v>
      </c>
      <c r="I17">
        <f t="shared" si="2"/>
        <v>2</v>
      </c>
      <c r="J17">
        <f t="shared" si="3"/>
        <v>1</v>
      </c>
      <c r="K17">
        <f t="shared" si="4"/>
        <v>1</v>
      </c>
    </row>
    <row r="18" spans="1:11" x14ac:dyDescent="0.15">
      <c r="A18">
        <v>3</v>
      </c>
      <c r="B18">
        <v>3</v>
      </c>
      <c r="C18">
        <v>3</v>
      </c>
      <c r="D18">
        <v>4</v>
      </c>
      <c r="E18">
        <v>3</v>
      </c>
      <c r="F18" s="3">
        <v>3</v>
      </c>
      <c r="G18">
        <f t="shared" si="0"/>
        <v>0</v>
      </c>
      <c r="H18">
        <f t="shared" si="1"/>
        <v>0</v>
      </c>
      <c r="I18">
        <f t="shared" si="2"/>
        <v>0</v>
      </c>
      <c r="J18">
        <f t="shared" si="3"/>
        <v>1</v>
      </c>
      <c r="K18">
        <f t="shared" si="4"/>
        <v>0</v>
      </c>
    </row>
    <row r="19" spans="1:11" x14ac:dyDescent="0.15">
      <c r="A19">
        <v>3</v>
      </c>
      <c r="B19">
        <v>3</v>
      </c>
      <c r="C19">
        <v>5</v>
      </c>
      <c r="D19">
        <v>4</v>
      </c>
      <c r="E19">
        <v>4</v>
      </c>
      <c r="F19" s="3">
        <v>4</v>
      </c>
      <c r="G19">
        <f t="shared" si="0"/>
        <v>1</v>
      </c>
      <c r="H19">
        <f t="shared" si="1"/>
        <v>1</v>
      </c>
      <c r="I19">
        <f t="shared" si="2"/>
        <v>1</v>
      </c>
      <c r="J19">
        <f t="shared" si="3"/>
        <v>0</v>
      </c>
      <c r="K19">
        <f t="shared" si="4"/>
        <v>0</v>
      </c>
    </row>
    <row r="20" spans="1:11" x14ac:dyDescent="0.15">
      <c r="A20">
        <v>3</v>
      </c>
      <c r="B20">
        <v>3</v>
      </c>
      <c r="C20">
        <v>2</v>
      </c>
      <c r="D20">
        <v>4</v>
      </c>
      <c r="E20">
        <v>3</v>
      </c>
      <c r="F20" s="3">
        <v>3</v>
      </c>
      <c r="G20">
        <f t="shared" si="0"/>
        <v>0</v>
      </c>
      <c r="H20">
        <f t="shared" si="1"/>
        <v>0</v>
      </c>
      <c r="I20">
        <f t="shared" si="2"/>
        <v>1</v>
      </c>
      <c r="J20">
        <f t="shared" si="3"/>
        <v>1</v>
      </c>
      <c r="K20">
        <f t="shared" si="4"/>
        <v>0</v>
      </c>
    </row>
    <row r="21" spans="1:11" s="3" customFormat="1" x14ac:dyDescent="0.15">
      <c r="A21" s="3">
        <v>1</v>
      </c>
      <c r="B21" s="3">
        <v>1</v>
      </c>
      <c r="C21" s="3">
        <v>1</v>
      </c>
      <c r="D21" s="3">
        <v>1</v>
      </c>
      <c r="E21" s="3">
        <v>1</v>
      </c>
      <c r="F21" s="3">
        <v>3</v>
      </c>
      <c r="G21">
        <f t="shared" si="0"/>
        <v>2</v>
      </c>
      <c r="H21">
        <f t="shared" si="1"/>
        <v>2</v>
      </c>
      <c r="I21">
        <f t="shared" si="2"/>
        <v>2</v>
      </c>
      <c r="J21">
        <f t="shared" si="3"/>
        <v>2</v>
      </c>
      <c r="K21">
        <f t="shared" si="4"/>
        <v>2</v>
      </c>
    </row>
    <row r="22" spans="1:11" s="3" customFormat="1" x14ac:dyDescent="0.15">
      <c r="A22" s="3">
        <v>1</v>
      </c>
      <c r="B22" s="3">
        <v>1</v>
      </c>
      <c r="C22" s="3">
        <v>1</v>
      </c>
      <c r="D22" s="3">
        <v>1</v>
      </c>
      <c r="E22" s="3">
        <v>1</v>
      </c>
      <c r="F22" s="3">
        <v>3</v>
      </c>
      <c r="G22">
        <f t="shared" si="0"/>
        <v>2</v>
      </c>
      <c r="H22">
        <f t="shared" si="1"/>
        <v>2</v>
      </c>
      <c r="I22">
        <f t="shared" si="2"/>
        <v>2</v>
      </c>
      <c r="J22">
        <f t="shared" si="3"/>
        <v>2</v>
      </c>
      <c r="K22">
        <f t="shared" si="4"/>
        <v>2</v>
      </c>
    </row>
    <row r="23" spans="1:11" x14ac:dyDescent="0.15">
      <c r="A23">
        <v>1</v>
      </c>
      <c r="B23">
        <v>2</v>
      </c>
      <c r="C23">
        <v>1</v>
      </c>
      <c r="D23">
        <v>1</v>
      </c>
      <c r="E23">
        <v>1</v>
      </c>
      <c r="F23" s="3">
        <v>2</v>
      </c>
      <c r="G23">
        <f t="shared" si="0"/>
        <v>1</v>
      </c>
      <c r="H23">
        <f t="shared" si="1"/>
        <v>0</v>
      </c>
      <c r="I23">
        <f t="shared" si="2"/>
        <v>1</v>
      </c>
      <c r="J23">
        <f t="shared" si="3"/>
        <v>1</v>
      </c>
      <c r="K23">
        <f t="shared" si="4"/>
        <v>1</v>
      </c>
    </row>
    <row r="24" spans="1:11" x14ac:dyDescent="0.15">
      <c r="A24">
        <v>4</v>
      </c>
      <c r="B24">
        <v>3</v>
      </c>
      <c r="C24">
        <v>4</v>
      </c>
      <c r="D24">
        <v>5</v>
      </c>
      <c r="E24">
        <v>3</v>
      </c>
      <c r="F24" s="3">
        <v>4</v>
      </c>
      <c r="G24">
        <f t="shared" si="0"/>
        <v>0</v>
      </c>
      <c r="H24">
        <f t="shared" si="1"/>
        <v>1</v>
      </c>
      <c r="I24">
        <f t="shared" si="2"/>
        <v>0</v>
      </c>
      <c r="J24">
        <f t="shared" si="3"/>
        <v>1</v>
      </c>
      <c r="K24">
        <f t="shared" si="4"/>
        <v>1</v>
      </c>
    </row>
    <row r="25" spans="1:11" x14ac:dyDescent="0.15">
      <c r="A25">
        <v>3</v>
      </c>
      <c r="B25">
        <v>4</v>
      </c>
      <c r="C25">
        <v>4</v>
      </c>
      <c r="D25">
        <v>3</v>
      </c>
      <c r="E25">
        <v>3</v>
      </c>
      <c r="F25" s="3">
        <v>3</v>
      </c>
      <c r="G25">
        <f t="shared" si="0"/>
        <v>0</v>
      </c>
      <c r="H25">
        <f t="shared" si="1"/>
        <v>1</v>
      </c>
      <c r="I25">
        <f t="shared" si="2"/>
        <v>1</v>
      </c>
      <c r="J25">
        <f t="shared" si="3"/>
        <v>0</v>
      </c>
      <c r="K25">
        <f t="shared" si="4"/>
        <v>0</v>
      </c>
    </row>
    <row r="26" spans="1:11" x14ac:dyDescent="0.15">
      <c r="A26">
        <v>4</v>
      </c>
      <c r="B26">
        <v>4</v>
      </c>
      <c r="C26">
        <v>4</v>
      </c>
      <c r="D26">
        <v>4</v>
      </c>
      <c r="E26">
        <v>3</v>
      </c>
      <c r="F26" s="3">
        <v>3</v>
      </c>
      <c r="G26">
        <f t="shared" si="0"/>
        <v>1</v>
      </c>
      <c r="H26">
        <f t="shared" si="1"/>
        <v>1</v>
      </c>
      <c r="I26">
        <f t="shared" si="2"/>
        <v>1</v>
      </c>
      <c r="J26">
        <f t="shared" si="3"/>
        <v>1</v>
      </c>
      <c r="K26">
        <f t="shared" si="4"/>
        <v>0</v>
      </c>
    </row>
    <row r="27" spans="1:11" s="3" customFormat="1" ht="14.25" customHeight="1" x14ac:dyDescent="0.15">
      <c r="A27" s="3">
        <v>3</v>
      </c>
      <c r="B27" s="3">
        <v>3</v>
      </c>
      <c r="C27" s="3">
        <v>3</v>
      </c>
      <c r="D27" s="3">
        <v>3</v>
      </c>
      <c r="E27" s="3">
        <v>3</v>
      </c>
      <c r="F27" s="3">
        <v>2</v>
      </c>
      <c r="G27">
        <f t="shared" si="0"/>
        <v>1</v>
      </c>
      <c r="H27">
        <f t="shared" si="1"/>
        <v>1</v>
      </c>
      <c r="I27">
        <f t="shared" si="2"/>
        <v>1</v>
      </c>
      <c r="J27">
        <f t="shared" si="3"/>
        <v>1</v>
      </c>
      <c r="K27">
        <f t="shared" si="4"/>
        <v>1</v>
      </c>
    </row>
    <row r="28" spans="1:11" x14ac:dyDescent="0.15">
      <c r="A28">
        <v>4</v>
      </c>
      <c r="B28">
        <v>4</v>
      </c>
      <c r="C28">
        <v>3</v>
      </c>
      <c r="D28">
        <v>4</v>
      </c>
      <c r="E28">
        <v>3</v>
      </c>
      <c r="F28" s="3">
        <v>3</v>
      </c>
      <c r="G28">
        <f t="shared" si="0"/>
        <v>1</v>
      </c>
      <c r="H28">
        <f t="shared" si="1"/>
        <v>1</v>
      </c>
      <c r="I28">
        <f t="shared" si="2"/>
        <v>0</v>
      </c>
      <c r="J28">
        <f t="shared" si="3"/>
        <v>1</v>
      </c>
      <c r="K28">
        <f t="shared" si="4"/>
        <v>0</v>
      </c>
    </row>
    <row r="29" spans="1:11" x14ac:dyDescent="0.15">
      <c r="A29">
        <v>3</v>
      </c>
      <c r="B29">
        <v>3</v>
      </c>
      <c r="C29">
        <v>3</v>
      </c>
      <c r="D29">
        <v>3</v>
      </c>
      <c r="E29">
        <v>2</v>
      </c>
      <c r="F29" s="3">
        <v>2</v>
      </c>
      <c r="G29">
        <f t="shared" si="0"/>
        <v>1</v>
      </c>
      <c r="H29">
        <f t="shared" si="1"/>
        <v>1</v>
      </c>
      <c r="I29">
        <f t="shared" si="2"/>
        <v>1</v>
      </c>
      <c r="J29">
        <f t="shared" si="3"/>
        <v>1</v>
      </c>
      <c r="K29">
        <f t="shared" si="4"/>
        <v>0</v>
      </c>
    </row>
    <row r="30" spans="1:11" s="3" customFormat="1" x14ac:dyDescent="0.15">
      <c r="A30" s="3">
        <v>1</v>
      </c>
      <c r="B30" s="3">
        <v>1</v>
      </c>
      <c r="C30" s="3">
        <v>1</v>
      </c>
      <c r="D30" s="3">
        <v>1</v>
      </c>
      <c r="E30" s="3">
        <v>1</v>
      </c>
      <c r="F30" s="3">
        <v>5</v>
      </c>
      <c r="G30">
        <f t="shared" si="0"/>
        <v>4</v>
      </c>
      <c r="H30">
        <f t="shared" si="1"/>
        <v>4</v>
      </c>
      <c r="I30">
        <f t="shared" si="2"/>
        <v>4</v>
      </c>
      <c r="J30">
        <f t="shared" si="3"/>
        <v>4</v>
      </c>
      <c r="K30">
        <f t="shared" si="4"/>
        <v>4</v>
      </c>
    </row>
    <row r="31" spans="1:11" x14ac:dyDescent="0.15">
      <c r="A31">
        <v>3</v>
      </c>
      <c r="B31">
        <v>3</v>
      </c>
      <c r="C31">
        <v>3</v>
      </c>
      <c r="D31">
        <v>4</v>
      </c>
      <c r="E31">
        <v>3</v>
      </c>
      <c r="F31" s="3">
        <v>2</v>
      </c>
      <c r="G31">
        <f t="shared" si="0"/>
        <v>1</v>
      </c>
      <c r="H31">
        <f t="shared" si="1"/>
        <v>1</v>
      </c>
      <c r="I31">
        <f t="shared" si="2"/>
        <v>1</v>
      </c>
      <c r="J31">
        <f t="shared" si="3"/>
        <v>2</v>
      </c>
      <c r="K31">
        <f t="shared" si="4"/>
        <v>1</v>
      </c>
    </row>
    <row r="32" spans="1:11" x14ac:dyDescent="0.15">
      <c r="A32">
        <v>2</v>
      </c>
      <c r="B32">
        <v>2</v>
      </c>
      <c r="C32">
        <v>2</v>
      </c>
      <c r="D32">
        <v>2</v>
      </c>
      <c r="E32">
        <v>3</v>
      </c>
      <c r="F32" s="3">
        <v>1</v>
      </c>
      <c r="G32">
        <f t="shared" si="0"/>
        <v>1</v>
      </c>
      <c r="H32">
        <f t="shared" si="1"/>
        <v>1</v>
      </c>
      <c r="I32">
        <f t="shared" si="2"/>
        <v>1</v>
      </c>
      <c r="J32">
        <f t="shared" si="3"/>
        <v>1</v>
      </c>
      <c r="K32">
        <f t="shared" si="4"/>
        <v>2</v>
      </c>
    </row>
    <row r="33" spans="1:11" x14ac:dyDescent="0.15">
      <c r="A33">
        <v>5</v>
      </c>
      <c r="B33">
        <v>5</v>
      </c>
      <c r="C33">
        <v>5</v>
      </c>
      <c r="D33">
        <v>5</v>
      </c>
      <c r="E33">
        <v>4</v>
      </c>
      <c r="F33" s="3">
        <v>4</v>
      </c>
      <c r="G33">
        <f t="shared" si="0"/>
        <v>1</v>
      </c>
      <c r="H33">
        <f t="shared" si="1"/>
        <v>1</v>
      </c>
      <c r="I33">
        <f t="shared" si="2"/>
        <v>1</v>
      </c>
      <c r="J33">
        <f t="shared" si="3"/>
        <v>1</v>
      </c>
      <c r="K33">
        <f t="shared" si="4"/>
        <v>0</v>
      </c>
    </row>
    <row r="34" spans="1:11" x14ac:dyDescent="0.15">
      <c r="A34">
        <v>2</v>
      </c>
      <c r="B34">
        <v>3</v>
      </c>
      <c r="C34">
        <v>2</v>
      </c>
      <c r="D34">
        <v>3</v>
      </c>
      <c r="E34">
        <v>3</v>
      </c>
      <c r="F34" s="3">
        <v>1</v>
      </c>
      <c r="G34">
        <f t="shared" si="0"/>
        <v>1</v>
      </c>
      <c r="H34">
        <f t="shared" si="1"/>
        <v>2</v>
      </c>
      <c r="I34">
        <f t="shared" si="2"/>
        <v>1</v>
      </c>
      <c r="J34">
        <f t="shared" si="3"/>
        <v>2</v>
      </c>
      <c r="K34">
        <f t="shared" si="4"/>
        <v>2</v>
      </c>
    </row>
    <row r="35" spans="1:11" s="3" customFormat="1" x14ac:dyDescent="0.15">
      <c r="A35" s="3">
        <v>2</v>
      </c>
      <c r="B35" s="3">
        <v>2</v>
      </c>
      <c r="C35" s="3">
        <v>2</v>
      </c>
      <c r="D35" s="3">
        <v>2</v>
      </c>
      <c r="E35" s="3">
        <v>2</v>
      </c>
      <c r="F35" s="3">
        <v>1</v>
      </c>
      <c r="G35">
        <f t="shared" si="0"/>
        <v>1</v>
      </c>
      <c r="H35">
        <f t="shared" si="1"/>
        <v>1</v>
      </c>
      <c r="I35">
        <f t="shared" si="2"/>
        <v>1</v>
      </c>
      <c r="J35">
        <f t="shared" si="3"/>
        <v>1</v>
      </c>
      <c r="K35">
        <f t="shared" si="4"/>
        <v>1</v>
      </c>
    </row>
    <row r="36" spans="1:11" s="3" customFormat="1" x14ac:dyDescent="0.15">
      <c r="A36" s="3">
        <v>5</v>
      </c>
      <c r="B36" s="3">
        <v>5</v>
      </c>
      <c r="C36" s="3">
        <v>5</v>
      </c>
      <c r="D36" s="3">
        <v>5</v>
      </c>
      <c r="E36" s="3">
        <v>5</v>
      </c>
      <c r="F36" s="3">
        <v>4</v>
      </c>
      <c r="G36">
        <f t="shared" si="0"/>
        <v>1</v>
      </c>
      <c r="H36">
        <f t="shared" si="1"/>
        <v>1</v>
      </c>
      <c r="I36">
        <f t="shared" si="2"/>
        <v>1</v>
      </c>
      <c r="J36">
        <f t="shared" si="3"/>
        <v>1</v>
      </c>
      <c r="K36">
        <f t="shared" si="4"/>
        <v>1</v>
      </c>
    </row>
    <row r="37" spans="1:11" s="3" customFormat="1" x14ac:dyDescent="0.15">
      <c r="A37" s="3">
        <v>1</v>
      </c>
      <c r="B37" s="3">
        <v>1</v>
      </c>
      <c r="C37" s="3">
        <v>1</v>
      </c>
      <c r="D37" s="3">
        <v>1</v>
      </c>
      <c r="E37" s="3">
        <v>1</v>
      </c>
      <c r="F37" s="3">
        <v>5</v>
      </c>
      <c r="G37">
        <f t="shared" si="0"/>
        <v>4</v>
      </c>
      <c r="H37">
        <f t="shared" si="1"/>
        <v>4</v>
      </c>
      <c r="I37">
        <f t="shared" si="2"/>
        <v>4</v>
      </c>
      <c r="J37">
        <f t="shared" si="3"/>
        <v>4</v>
      </c>
      <c r="K37">
        <f t="shared" si="4"/>
        <v>4</v>
      </c>
    </row>
    <row r="38" spans="1:11" s="3" customFormat="1" x14ac:dyDescent="0.15">
      <c r="A38" s="3">
        <v>2</v>
      </c>
      <c r="B38" s="3">
        <v>2</v>
      </c>
      <c r="C38" s="3">
        <v>2</v>
      </c>
      <c r="D38" s="3">
        <v>2</v>
      </c>
      <c r="E38" s="3">
        <v>2</v>
      </c>
      <c r="F38" s="3">
        <v>1</v>
      </c>
      <c r="G38">
        <f t="shared" si="0"/>
        <v>1</v>
      </c>
      <c r="H38">
        <f t="shared" si="1"/>
        <v>1</v>
      </c>
      <c r="I38">
        <f t="shared" si="2"/>
        <v>1</v>
      </c>
      <c r="J38">
        <f t="shared" si="3"/>
        <v>1</v>
      </c>
      <c r="K38">
        <f t="shared" si="4"/>
        <v>1</v>
      </c>
    </row>
    <row r="39" spans="1:11" s="3" customFormat="1" x14ac:dyDescent="0.15">
      <c r="A39" s="3">
        <v>2</v>
      </c>
      <c r="B39" s="3">
        <v>2</v>
      </c>
      <c r="C39" s="3">
        <v>2</v>
      </c>
      <c r="D39" s="3">
        <v>2</v>
      </c>
      <c r="E39" s="3">
        <v>2</v>
      </c>
      <c r="F39" s="3">
        <v>1</v>
      </c>
      <c r="G39">
        <f t="shared" si="0"/>
        <v>1</v>
      </c>
      <c r="H39">
        <f t="shared" si="1"/>
        <v>1</v>
      </c>
      <c r="I39">
        <f t="shared" si="2"/>
        <v>1</v>
      </c>
      <c r="J39">
        <f t="shared" si="3"/>
        <v>1</v>
      </c>
      <c r="K39">
        <f t="shared" si="4"/>
        <v>1</v>
      </c>
    </row>
    <row r="40" spans="1:11" s="3" customFormat="1" x14ac:dyDescent="0.15">
      <c r="A40" s="3">
        <v>3</v>
      </c>
      <c r="B40" s="3">
        <v>3</v>
      </c>
      <c r="C40" s="3">
        <v>3</v>
      </c>
      <c r="D40" s="3">
        <v>3</v>
      </c>
      <c r="E40" s="3">
        <v>3</v>
      </c>
      <c r="F40" s="3">
        <v>2</v>
      </c>
      <c r="G40">
        <f t="shared" si="0"/>
        <v>1</v>
      </c>
      <c r="H40">
        <f t="shared" si="1"/>
        <v>1</v>
      </c>
      <c r="I40">
        <f t="shared" si="2"/>
        <v>1</v>
      </c>
      <c r="J40">
        <f t="shared" si="3"/>
        <v>1</v>
      </c>
      <c r="K40">
        <f t="shared" si="4"/>
        <v>1</v>
      </c>
    </row>
    <row r="41" spans="1:11" s="3" customFormat="1" x14ac:dyDescent="0.15">
      <c r="A41" s="3">
        <v>3</v>
      </c>
      <c r="B41" s="3">
        <v>3</v>
      </c>
      <c r="C41" s="3">
        <v>3</v>
      </c>
      <c r="D41" s="3">
        <v>3</v>
      </c>
      <c r="E41" s="3">
        <v>3</v>
      </c>
      <c r="F41" s="3">
        <v>2</v>
      </c>
      <c r="G41">
        <f t="shared" si="0"/>
        <v>1</v>
      </c>
      <c r="H41">
        <f t="shared" si="1"/>
        <v>1</v>
      </c>
      <c r="I41">
        <f t="shared" si="2"/>
        <v>1</v>
      </c>
      <c r="J41">
        <f t="shared" si="3"/>
        <v>1</v>
      </c>
      <c r="K41">
        <f t="shared" si="4"/>
        <v>1</v>
      </c>
    </row>
    <row r="42" spans="1:11" s="3" customFormat="1" x14ac:dyDescent="0.15">
      <c r="A42" s="3">
        <v>4</v>
      </c>
      <c r="B42" s="3">
        <v>4</v>
      </c>
      <c r="C42" s="3">
        <v>4</v>
      </c>
      <c r="D42" s="3">
        <v>4</v>
      </c>
      <c r="E42" s="3">
        <v>4</v>
      </c>
      <c r="F42" s="3">
        <v>3</v>
      </c>
      <c r="G42">
        <f t="shared" si="0"/>
        <v>1</v>
      </c>
      <c r="H42">
        <f t="shared" si="1"/>
        <v>1</v>
      </c>
      <c r="I42">
        <f t="shared" si="2"/>
        <v>1</v>
      </c>
      <c r="J42">
        <f t="shared" si="3"/>
        <v>1</v>
      </c>
      <c r="K42">
        <f t="shared" si="4"/>
        <v>1</v>
      </c>
    </row>
    <row r="43" spans="1:11" s="3" customFormat="1" x14ac:dyDescent="0.15">
      <c r="A43" s="3">
        <v>4</v>
      </c>
      <c r="B43" s="3">
        <v>4</v>
      </c>
      <c r="C43" s="3">
        <v>4</v>
      </c>
      <c r="D43" s="3">
        <v>4</v>
      </c>
      <c r="E43" s="3">
        <v>4</v>
      </c>
      <c r="F43" s="3">
        <v>3</v>
      </c>
      <c r="G43">
        <f t="shared" si="0"/>
        <v>1</v>
      </c>
      <c r="H43">
        <f t="shared" si="1"/>
        <v>1</v>
      </c>
      <c r="I43">
        <f t="shared" si="2"/>
        <v>1</v>
      </c>
      <c r="J43">
        <f t="shared" si="3"/>
        <v>1</v>
      </c>
      <c r="K43">
        <f t="shared" si="4"/>
        <v>1</v>
      </c>
    </row>
    <row r="44" spans="1:11" s="3" customFormat="1" x14ac:dyDescent="0.15">
      <c r="A44" s="3">
        <v>5</v>
      </c>
      <c r="B44" s="3">
        <v>5</v>
      </c>
      <c r="C44" s="3">
        <v>5</v>
      </c>
      <c r="D44" s="3">
        <v>5</v>
      </c>
      <c r="E44" s="3">
        <v>5</v>
      </c>
      <c r="F44" s="3">
        <v>4</v>
      </c>
      <c r="G44">
        <f t="shared" si="0"/>
        <v>1</v>
      </c>
      <c r="H44">
        <f t="shared" si="1"/>
        <v>1</v>
      </c>
      <c r="I44">
        <f t="shared" si="2"/>
        <v>1</v>
      </c>
      <c r="J44">
        <f t="shared" si="3"/>
        <v>1</v>
      </c>
      <c r="K44">
        <f t="shared" si="4"/>
        <v>1</v>
      </c>
    </row>
    <row r="45" spans="1:11" s="3" customFormat="1" x14ac:dyDescent="0.15">
      <c r="A45" s="3">
        <v>1</v>
      </c>
      <c r="B45" s="3">
        <v>1</v>
      </c>
      <c r="C45" s="3">
        <v>1</v>
      </c>
      <c r="D45" s="3">
        <v>1</v>
      </c>
      <c r="E45" s="3">
        <v>1</v>
      </c>
      <c r="F45" s="3">
        <v>5</v>
      </c>
      <c r="G45">
        <f t="shared" si="0"/>
        <v>4</v>
      </c>
      <c r="H45">
        <f t="shared" si="1"/>
        <v>4</v>
      </c>
      <c r="I45">
        <f t="shared" si="2"/>
        <v>4</v>
      </c>
      <c r="J45">
        <f t="shared" si="3"/>
        <v>4</v>
      </c>
      <c r="K45">
        <f t="shared" si="4"/>
        <v>4</v>
      </c>
    </row>
    <row r="46" spans="1:11" s="3" customFormat="1" x14ac:dyDescent="0.15">
      <c r="A46" s="3">
        <v>3</v>
      </c>
      <c r="B46" s="3">
        <v>3</v>
      </c>
      <c r="C46" s="3">
        <v>3</v>
      </c>
      <c r="D46" s="3">
        <v>3</v>
      </c>
      <c r="E46" s="3">
        <v>3</v>
      </c>
      <c r="F46" s="3">
        <v>2</v>
      </c>
      <c r="G46">
        <f t="shared" si="0"/>
        <v>1</v>
      </c>
      <c r="H46">
        <f t="shared" si="1"/>
        <v>1</v>
      </c>
      <c r="I46">
        <f t="shared" si="2"/>
        <v>1</v>
      </c>
      <c r="J46">
        <f t="shared" si="3"/>
        <v>1</v>
      </c>
      <c r="K46">
        <f t="shared" si="4"/>
        <v>1</v>
      </c>
    </row>
    <row r="47" spans="1:11" s="3" customFormat="1" x14ac:dyDescent="0.15">
      <c r="A47" s="3">
        <v>2</v>
      </c>
      <c r="B47" s="3">
        <v>2</v>
      </c>
      <c r="C47" s="3">
        <v>2</v>
      </c>
      <c r="D47" s="3">
        <v>2</v>
      </c>
      <c r="E47" s="3">
        <v>2</v>
      </c>
      <c r="F47" s="3">
        <v>1</v>
      </c>
      <c r="G47">
        <f t="shared" si="0"/>
        <v>1</v>
      </c>
      <c r="H47">
        <f t="shared" si="1"/>
        <v>1</v>
      </c>
      <c r="I47">
        <f t="shared" si="2"/>
        <v>1</v>
      </c>
      <c r="J47">
        <f t="shared" si="3"/>
        <v>1</v>
      </c>
      <c r="K47">
        <f t="shared" si="4"/>
        <v>1</v>
      </c>
    </row>
    <row r="48" spans="1:11" s="3" customFormat="1" x14ac:dyDescent="0.15">
      <c r="A48" s="3">
        <v>5</v>
      </c>
      <c r="B48" s="3">
        <v>5</v>
      </c>
      <c r="C48" s="3">
        <v>5</v>
      </c>
      <c r="D48" s="3">
        <v>5</v>
      </c>
      <c r="E48" s="3">
        <v>5</v>
      </c>
      <c r="F48" s="3">
        <v>4</v>
      </c>
      <c r="G48">
        <f t="shared" si="0"/>
        <v>1</v>
      </c>
      <c r="H48">
        <f t="shared" si="1"/>
        <v>1</v>
      </c>
      <c r="I48">
        <f t="shared" si="2"/>
        <v>1</v>
      </c>
      <c r="J48">
        <f t="shared" si="3"/>
        <v>1</v>
      </c>
      <c r="K48">
        <f t="shared" si="4"/>
        <v>1</v>
      </c>
    </row>
    <row r="49" spans="1:11" s="3" customFormat="1" x14ac:dyDescent="0.15">
      <c r="A49" s="3">
        <v>1</v>
      </c>
      <c r="B49" s="3">
        <v>1</v>
      </c>
      <c r="C49" s="3">
        <v>1</v>
      </c>
      <c r="D49" s="3">
        <v>1</v>
      </c>
      <c r="E49" s="3">
        <v>1</v>
      </c>
      <c r="F49" s="3">
        <v>1</v>
      </c>
      <c r="G49">
        <f t="shared" si="0"/>
        <v>0</v>
      </c>
      <c r="H49">
        <f t="shared" si="1"/>
        <v>0</v>
      </c>
      <c r="I49">
        <f t="shared" si="2"/>
        <v>0</v>
      </c>
      <c r="J49">
        <f t="shared" si="3"/>
        <v>0</v>
      </c>
      <c r="K49">
        <f t="shared" si="4"/>
        <v>0</v>
      </c>
    </row>
    <row r="50" spans="1:11" s="3" customFormat="1" x14ac:dyDescent="0.15">
      <c r="A50" s="3">
        <v>2</v>
      </c>
      <c r="B50" s="3">
        <v>2</v>
      </c>
      <c r="C50" s="3">
        <v>2</v>
      </c>
      <c r="D50" s="3">
        <v>2</v>
      </c>
      <c r="E50" s="3">
        <v>2</v>
      </c>
      <c r="F50" s="3">
        <v>2</v>
      </c>
      <c r="G50">
        <f t="shared" si="0"/>
        <v>0</v>
      </c>
      <c r="H50">
        <f t="shared" si="1"/>
        <v>0</v>
      </c>
      <c r="I50">
        <f t="shared" si="2"/>
        <v>0</v>
      </c>
      <c r="J50">
        <f t="shared" si="3"/>
        <v>0</v>
      </c>
      <c r="K50">
        <f t="shared" si="4"/>
        <v>0</v>
      </c>
    </row>
    <row r="51" spans="1:11" s="3" customFormat="1" x14ac:dyDescent="0.15">
      <c r="A51" s="3">
        <v>3</v>
      </c>
      <c r="B51" s="3">
        <v>3</v>
      </c>
      <c r="C51" s="3">
        <v>3</v>
      </c>
      <c r="D51" s="3">
        <v>3</v>
      </c>
      <c r="E51" s="3">
        <v>3</v>
      </c>
      <c r="F51" s="3">
        <v>3</v>
      </c>
      <c r="G51">
        <f t="shared" si="0"/>
        <v>0</v>
      </c>
      <c r="H51">
        <f t="shared" si="1"/>
        <v>0</v>
      </c>
      <c r="I51">
        <f t="shared" si="2"/>
        <v>0</v>
      </c>
      <c r="J51">
        <f t="shared" si="3"/>
        <v>0</v>
      </c>
      <c r="K51">
        <f t="shared" si="4"/>
        <v>0</v>
      </c>
    </row>
    <row r="52" spans="1:11" x14ac:dyDescent="0.15">
      <c r="A52">
        <v>3</v>
      </c>
      <c r="B52">
        <v>2</v>
      </c>
      <c r="C52">
        <v>2</v>
      </c>
      <c r="D52">
        <v>4</v>
      </c>
      <c r="E52">
        <v>3</v>
      </c>
      <c r="F52" s="3">
        <v>3</v>
      </c>
      <c r="G52">
        <f t="shared" si="0"/>
        <v>0</v>
      </c>
      <c r="H52">
        <f t="shared" si="1"/>
        <v>1</v>
      </c>
      <c r="I52">
        <f t="shared" si="2"/>
        <v>1</v>
      </c>
      <c r="J52">
        <f t="shared" si="3"/>
        <v>1</v>
      </c>
      <c r="K52">
        <f t="shared" si="4"/>
        <v>0</v>
      </c>
    </row>
    <row r="53" spans="1:11" s="3" customFormat="1" x14ac:dyDescent="0.15">
      <c r="A53" s="3">
        <v>4</v>
      </c>
      <c r="B53" s="3">
        <v>4</v>
      </c>
      <c r="C53" s="3">
        <v>4</v>
      </c>
      <c r="D53" s="3">
        <v>4</v>
      </c>
      <c r="E53" s="3">
        <v>4</v>
      </c>
      <c r="F53" s="3">
        <v>4</v>
      </c>
      <c r="G53">
        <f t="shared" si="0"/>
        <v>0</v>
      </c>
      <c r="H53">
        <f t="shared" si="1"/>
        <v>0</v>
      </c>
      <c r="I53">
        <f t="shared" si="2"/>
        <v>0</v>
      </c>
      <c r="J53">
        <f t="shared" si="3"/>
        <v>0</v>
      </c>
      <c r="K53">
        <f t="shared" si="4"/>
        <v>0</v>
      </c>
    </row>
    <row r="54" spans="1:11" x14ac:dyDescent="0.15">
      <c r="A54">
        <v>4</v>
      </c>
      <c r="B54">
        <v>4</v>
      </c>
      <c r="C54">
        <v>4</v>
      </c>
      <c r="D54">
        <v>4</v>
      </c>
      <c r="E54">
        <v>5</v>
      </c>
      <c r="F54" s="3">
        <v>5</v>
      </c>
      <c r="G54">
        <f t="shared" si="0"/>
        <v>1</v>
      </c>
      <c r="H54">
        <f t="shared" si="1"/>
        <v>1</v>
      </c>
      <c r="I54">
        <f t="shared" si="2"/>
        <v>1</v>
      </c>
      <c r="J54">
        <f t="shared" si="3"/>
        <v>1</v>
      </c>
      <c r="K54">
        <f t="shared" si="4"/>
        <v>0</v>
      </c>
    </row>
    <row r="55" spans="1:11" x14ac:dyDescent="0.15">
      <c r="A55" s="3">
        <v>0.2</v>
      </c>
      <c r="B55" s="3">
        <v>0.2</v>
      </c>
      <c r="C55" s="3">
        <v>0.2</v>
      </c>
      <c r="D55" s="3">
        <v>0.2</v>
      </c>
      <c r="E55" s="3">
        <v>0.2</v>
      </c>
      <c r="F55" s="3">
        <v>1</v>
      </c>
      <c r="G55">
        <f>SUM(G1:G54)</f>
        <v>50</v>
      </c>
      <c r="H55">
        <f t="shared" ref="H55:K55" si="5">SUM(H1:H54)</f>
        <v>54</v>
      </c>
      <c r="I55">
        <f t="shared" si="5"/>
        <v>57</v>
      </c>
      <c r="J55">
        <f t="shared" si="5"/>
        <v>52</v>
      </c>
      <c r="K55">
        <f t="shared" si="5"/>
        <v>56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61"/>
  <sheetViews>
    <sheetView topLeftCell="A7" workbookViewId="0">
      <selection activeCell="J33" sqref="J33"/>
    </sheetView>
  </sheetViews>
  <sheetFormatPr defaultRowHeight="13.5" x14ac:dyDescent="0.15"/>
  <cols>
    <col min="13" max="13" width="9" style="3"/>
  </cols>
  <sheetData>
    <row r="1" spans="1:14" x14ac:dyDescent="0.15">
      <c r="A1">
        <v>5</v>
      </c>
      <c r="B1">
        <v>5</v>
      </c>
      <c r="C1">
        <v>3</v>
      </c>
      <c r="D1">
        <v>4</v>
      </c>
      <c r="E1">
        <v>4</v>
      </c>
      <c r="F1" s="3">
        <v>5</v>
      </c>
      <c r="G1">
        <f>ABS(A1-F1)</f>
        <v>0</v>
      </c>
      <c r="H1">
        <f>ABS(B1-F1)</f>
        <v>0</v>
      </c>
      <c r="I1">
        <f>ABS(C1-F1)</f>
        <v>2</v>
      </c>
      <c r="J1">
        <f>ABS(D1-F1)</f>
        <v>1</v>
      </c>
      <c r="K1">
        <f>ABS(E1-F1)</f>
        <v>1</v>
      </c>
      <c r="M1" s="3">
        <f>A1*0.165138+B1*0.201835+C1*0.229358+D1*0.183486+E1*0.220183</f>
        <v>4.1376150000000003</v>
      </c>
      <c r="N1">
        <f>A1*G33+B1*H33+C1*I33+D1*J33+E1*K33</f>
        <v>4.2622096809203391</v>
      </c>
    </row>
    <row r="2" spans="1:14" x14ac:dyDescent="0.15">
      <c r="A2">
        <v>5</v>
      </c>
      <c r="B2">
        <v>5</v>
      </c>
      <c r="C2">
        <v>5</v>
      </c>
      <c r="D2">
        <v>5</v>
      </c>
      <c r="E2">
        <v>3</v>
      </c>
      <c r="F2" s="3">
        <v>5</v>
      </c>
      <c r="G2">
        <f t="shared" ref="G2:G29" si="0">ABS(A2-F2)</f>
        <v>0</v>
      </c>
      <c r="H2">
        <f t="shared" ref="H2:H29" si="1">ABS(B2-F2)</f>
        <v>0</v>
      </c>
      <c r="I2">
        <f t="shared" ref="I2:I29" si="2">ABS(C2-F2)</f>
        <v>0</v>
      </c>
      <c r="J2">
        <f t="shared" ref="J2:J29" si="3">ABS(D2-F2)</f>
        <v>0</v>
      </c>
      <c r="K2">
        <f t="shared" ref="K2:K29" si="4">ABS(E2-F2)</f>
        <v>2</v>
      </c>
      <c r="M2" s="3">
        <f t="shared" ref="M2:M29" si="5">A2*0.165138+B2*0.201835+C2*0.229358+D2*0.183486+E2*0.220183</f>
        <v>4.559634</v>
      </c>
      <c r="N2">
        <f>A2*G33+B2*H33+C2*I33+D2*J33+E2*K33</f>
        <v>4.6418493596700667</v>
      </c>
    </row>
    <row r="3" spans="1:14" x14ac:dyDescent="0.15">
      <c r="A3">
        <v>3</v>
      </c>
      <c r="B3">
        <v>4</v>
      </c>
      <c r="C3">
        <v>2</v>
      </c>
      <c r="D3">
        <v>3</v>
      </c>
      <c r="E3">
        <v>3</v>
      </c>
      <c r="F3" s="3">
        <v>4</v>
      </c>
      <c r="G3">
        <f t="shared" si="0"/>
        <v>1</v>
      </c>
      <c r="H3">
        <f t="shared" si="1"/>
        <v>0</v>
      </c>
      <c r="I3">
        <f t="shared" si="2"/>
        <v>2</v>
      </c>
      <c r="J3">
        <f t="shared" si="3"/>
        <v>1</v>
      </c>
      <c r="K3">
        <f t="shared" si="4"/>
        <v>1</v>
      </c>
      <c r="M3" s="3">
        <f t="shared" si="5"/>
        <v>2.972477</v>
      </c>
      <c r="N3">
        <f>A3*G34+B3*H34+C3*I34+D3*J34+E3*K34</f>
        <v>3.0234425873670503</v>
      </c>
    </row>
    <row r="4" spans="1:14" x14ac:dyDescent="0.15">
      <c r="A4">
        <v>4</v>
      </c>
      <c r="B4">
        <v>4</v>
      </c>
      <c r="C4">
        <v>3</v>
      </c>
      <c r="D4">
        <v>4</v>
      </c>
      <c r="E4">
        <v>4</v>
      </c>
      <c r="F4" s="3">
        <v>5</v>
      </c>
      <c r="G4">
        <f t="shared" si="0"/>
        <v>1</v>
      </c>
      <c r="H4">
        <f t="shared" si="1"/>
        <v>1</v>
      </c>
      <c r="I4">
        <f t="shared" si="2"/>
        <v>2</v>
      </c>
      <c r="J4">
        <f t="shared" si="3"/>
        <v>1</v>
      </c>
      <c r="K4">
        <f t="shared" si="4"/>
        <v>1</v>
      </c>
      <c r="M4" s="3">
        <f t="shared" si="5"/>
        <v>3.7706420000000005</v>
      </c>
      <c r="N4">
        <f t="shared" ref="N4:N29" si="6">A4*G35+B4*H35+C4*I35+D4*J35+E4*K35</f>
        <v>3.828087692641633</v>
      </c>
    </row>
    <row r="5" spans="1:14" x14ac:dyDescent="0.15">
      <c r="A5">
        <v>4</v>
      </c>
      <c r="B5">
        <v>5</v>
      </c>
      <c r="C5">
        <v>2</v>
      </c>
      <c r="D5">
        <v>5</v>
      </c>
      <c r="E5">
        <v>4</v>
      </c>
      <c r="F5" s="3">
        <v>5</v>
      </c>
      <c r="G5">
        <f t="shared" si="0"/>
        <v>1</v>
      </c>
      <c r="H5">
        <f t="shared" si="1"/>
        <v>0</v>
      </c>
      <c r="I5">
        <f t="shared" si="2"/>
        <v>3</v>
      </c>
      <c r="J5">
        <f t="shared" si="3"/>
        <v>0</v>
      </c>
      <c r="K5">
        <f t="shared" si="4"/>
        <v>1</v>
      </c>
      <c r="M5" s="3">
        <f t="shared" si="5"/>
        <v>3.9266049999999999</v>
      </c>
      <c r="N5">
        <f t="shared" si="6"/>
        <v>4.0664206642066425</v>
      </c>
    </row>
    <row r="6" spans="1:14" x14ac:dyDescent="0.15">
      <c r="A6">
        <v>4</v>
      </c>
      <c r="B6">
        <v>3</v>
      </c>
      <c r="C6">
        <v>4</v>
      </c>
      <c r="D6">
        <v>4</v>
      </c>
      <c r="E6">
        <v>3</v>
      </c>
      <c r="F6" s="3">
        <v>4</v>
      </c>
      <c r="G6">
        <f t="shared" si="0"/>
        <v>0</v>
      </c>
      <c r="H6">
        <f t="shared" si="1"/>
        <v>1</v>
      </c>
      <c r="I6">
        <f t="shared" si="2"/>
        <v>0</v>
      </c>
      <c r="J6">
        <f t="shared" si="3"/>
        <v>0</v>
      </c>
      <c r="K6">
        <f t="shared" si="4"/>
        <v>1</v>
      </c>
      <c r="M6" s="3">
        <f t="shared" si="5"/>
        <v>3.577982</v>
      </c>
      <c r="N6">
        <f t="shared" si="6"/>
        <v>3.625569785109616</v>
      </c>
    </row>
    <row r="7" spans="1:14" x14ac:dyDescent="0.15">
      <c r="A7">
        <v>3</v>
      </c>
      <c r="B7">
        <v>3</v>
      </c>
      <c r="C7">
        <v>4</v>
      </c>
      <c r="D7">
        <v>4</v>
      </c>
      <c r="E7">
        <v>3</v>
      </c>
      <c r="F7" s="3">
        <v>4</v>
      </c>
      <c r="G7">
        <f t="shared" si="0"/>
        <v>1</v>
      </c>
      <c r="H7">
        <f t="shared" si="1"/>
        <v>1</v>
      </c>
      <c r="I7">
        <f t="shared" si="2"/>
        <v>0</v>
      </c>
      <c r="J7">
        <f t="shared" si="3"/>
        <v>0</v>
      </c>
      <c r="K7">
        <f t="shared" si="4"/>
        <v>1</v>
      </c>
      <c r="M7" s="3">
        <f t="shared" si="5"/>
        <v>3.4128440000000002</v>
      </c>
      <c r="N7">
        <f t="shared" si="6"/>
        <v>3.3868026915563272</v>
      </c>
    </row>
    <row r="8" spans="1:14" x14ac:dyDescent="0.15">
      <c r="A8">
        <v>3</v>
      </c>
      <c r="B8">
        <v>3</v>
      </c>
      <c r="C8">
        <v>5</v>
      </c>
      <c r="D8">
        <v>4</v>
      </c>
      <c r="E8">
        <v>1</v>
      </c>
      <c r="F8" s="3">
        <v>5</v>
      </c>
      <c r="G8">
        <f t="shared" si="0"/>
        <v>2</v>
      </c>
      <c r="H8">
        <f t="shared" si="1"/>
        <v>2</v>
      </c>
      <c r="I8">
        <f t="shared" si="2"/>
        <v>0</v>
      </c>
      <c r="J8">
        <f t="shared" si="3"/>
        <v>1</v>
      </c>
      <c r="K8">
        <f t="shared" si="4"/>
        <v>4</v>
      </c>
      <c r="M8" s="3">
        <f t="shared" si="5"/>
        <v>3.2018360000000001</v>
      </c>
      <c r="N8">
        <f t="shared" si="6"/>
        <v>3.2005643585847623</v>
      </c>
    </row>
    <row r="9" spans="1:14" x14ac:dyDescent="0.15">
      <c r="A9">
        <v>3</v>
      </c>
      <c r="B9">
        <v>3</v>
      </c>
      <c r="C9">
        <v>1</v>
      </c>
      <c r="D9">
        <v>3</v>
      </c>
      <c r="E9">
        <v>1</v>
      </c>
      <c r="F9" s="3">
        <v>3</v>
      </c>
      <c r="G9">
        <f t="shared" si="0"/>
        <v>0</v>
      </c>
      <c r="H9">
        <f t="shared" si="1"/>
        <v>0</v>
      </c>
      <c r="I9">
        <f t="shared" si="2"/>
        <v>2</v>
      </c>
      <c r="J9">
        <f t="shared" si="3"/>
        <v>0</v>
      </c>
      <c r="K9">
        <f t="shared" si="4"/>
        <v>2</v>
      </c>
      <c r="M9" s="3">
        <f t="shared" si="5"/>
        <v>2.1009180000000001</v>
      </c>
      <c r="N9">
        <f t="shared" si="6"/>
        <v>2.2980247449533318</v>
      </c>
    </row>
    <row r="10" spans="1:14" x14ac:dyDescent="0.15">
      <c r="A10">
        <v>3</v>
      </c>
      <c r="B10">
        <v>4</v>
      </c>
      <c r="C10">
        <v>4</v>
      </c>
      <c r="D10">
        <v>4</v>
      </c>
      <c r="E10">
        <v>4</v>
      </c>
      <c r="F10" s="3">
        <v>4</v>
      </c>
      <c r="G10">
        <f t="shared" si="0"/>
        <v>1</v>
      </c>
      <c r="H10">
        <f t="shared" si="1"/>
        <v>0</v>
      </c>
      <c r="I10">
        <f t="shared" si="2"/>
        <v>0</v>
      </c>
      <c r="J10">
        <f t="shared" si="3"/>
        <v>0</v>
      </c>
      <c r="K10">
        <f t="shared" si="4"/>
        <v>0</v>
      </c>
      <c r="M10" s="3">
        <f t="shared" si="5"/>
        <v>3.8348620000000002</v>
      </c>
      <c r="N10">
        <f t="shared" si="6"/>
        <v>3.761232906446712</v>
      </c>
    </row>
    <row r="11" spans="1:14" x14ac:dyDescent="0.15">
      <c r="A11">
        <v>3</v>
      </c>
      <c r="B11">
        <v>3</v>
      </c>
      <c r="C11">
        <v>3</v>
      </c>
      <c r="D11">
        <v>3</v>
      </c>
      <c r="E11">
        <v>3</v>
      </c>
      <c r="F11" s="3">
        <v>3</v>
      </c>
      <c r="G11">
        <f t="shared" si="0"/>
        <v>0</v>
      </c>
      <c r="H11">
        <f t="shared" si="1"/>
        <v>0</v>
      </c>
      <c r="I11">
        <f t="shared" si="2"/>
        <v>0</v>
      </c>
      <c r="J11">
        <f t="shared" si="3"/>
        <v>0</v>
      </c>
      <c r="K11">
        <f t="shared" si="4"/>
        <v>0</v>
      </c>
      <c r="M11" s="3">
        <f t="shared" si="5"/>
        <v>3</v>
      </c>
      <c r="N11">
        <f t="shared" si="6"/>
        <v>3</v>
      </c>
    </row>
    <row r="12" spans="1:14" x14ac:dyDescent="0.15">
      <c r="A12">
        <v>5</v>
      </c>
      <c r="B12">
        <v>4</v>
      </c>
      <c r="C12">
        <v>5</v>
      </c>
      <c r="D12">
        <v>5</v>
      </c>
      <c r="E12">
        <v>4</v>
      </c>
      <c r="F12" s="3">
        <v>5</v>
      </c>
      <c r="G12">
        <f t="shared" si="0"/>
        <v>0</v>
      </c>
      <c r="H12">
        <f t="shared" si="1"/>
        <v>1</v>
      </c>
      <c r="I12">
        <f t="shared" si="2"/>
        <v>0</v>
      </c>
      <c r="J12">
        <f t="shared" si="3"/>
        <v>0</v>
      </c>
      <c r="K12">
        <f t="shared" si="4"/>
        <v>1</v>
      </c>
      <c r="M12" s="3">
        <f t="shared" si="5"/>
        <v>4.5779819999999996</v>
      </c>
      <c r="N12">
        <f t="shared" si="6"/>
        <v>4.625569785109616</v>
      </c>
    </row>
    <row r="13" spans="1:14" x14ac:dyDescent="0.15">
      <c r="A13">
        <v>5</v>
      </c>
      <c r="B13">
        <v>4</v>
      </c>
      <c r="C13">
        <v>5</v>
      </c>
      <c r="D13">
        <v>5</v>
      </c>
      <c r="E13">
        <v>4</v>
      </c>
      <c r="F13" s="3">
        <v>5</v>
      </c>
      <c r="G13">
        <f t="shared" si="0"/>
        <v>0</v>
      </c>
      <c r="H13">
        <f t="shared" si="1"/>
        <v>1</v>
      </c>
      <c r="I13">
        <f t="shared" si="2"/>
        <v>0</v>
      </c>
      <c r="J13">
        <f t="shared" si="3"/>
        <v>0</v>
      </c>
      <c r="K13">
        <f t="shared" si="4"/>
        <v>1</v>
      </c>
      <c r="M13" s="3">
        <f t="shared" si="5"/>
        <v>4.5779819999999996</v>
      </c>
      <c r="N13">
        <f t="shared" si="6"/>
        <v>4.625569785109616</v>
      </c>
    </row>
    <row r="14" spans="1:14" x14ac:dyDescent="0.15">
      <c r="A14">
        <v>4</v>
      </c>
      <c r="B14">
        <v>3</v>
      </c>
      <c r="C14">
        <v>3</v>
      </c>
      <c r="D14">
        <v>4</v>
      </c>
      <c r="E14">
        <v>4</v>
      </c>
      <c r="F14" s="3">
        <v>5</v>
      </c>
      <c r="G14">
        <f t="shared" si="0"/>
        <v>1</v>
      </c>
      <c r="H14">
        <f t="shared" si="1"/>
        <v>2</v>
      </c>
      <c r="I14">
        <f t="shared" si="2"/>
        <v>2</v>
      </c>
      <c r="J14">
        <f t="shared" si="3"/>
        <v>1</v>
      </c>
      <c r="K14">
        <f t="shared" si="4"/>
        <v>1</v>
      </c>
      <c r="M14" s="3">
        <f t="shared" si="5"/>
        <v>3.5688070000000001</v>
      </c>
      <c r="N14">
        <f t="shared" si="6"/>
        <v>3.6327327979162147</v>
      </c>
    </row>
    <row r="15" spans="1:14" x14ac:dyDescent="0.15">
      <c r="A15">
        <v>3</v>
      </c>
      <c r="B15">
        <v>3</v>
      </c>
      <c r="C15">
        <v>3</v>
      </c>
      <c r="D15">
        <v>4</v>
      </c>
      <c r="E15">
        <v>3</v>
      </c>
      <c r="F15" s="3">
        <v>3</v>
      </c>
      <c r="G15">
        <f t="shared" si="0"/>
        <v>0</v>
      </c>
      <c r="H15">
        <f t="shared" si="1"/>
        <v>0</v>
      </c>
      <c r="I15">
        <f t="shared" si="2"/>
        <v>0</v>
      </c>
      <c r="J15">
        <f t="shared" si="3"/>
        <v>1</v>
      </c>
      <c r="K15">
        <f t="shared" si="4"/>
        <v>0</v>
      </c>
      <c r="M15" s="3">
        <f t="shared" si="5"/>
        <v>3.1834860000000003</v>
      </c>
      <c r="N15">
        <f t="shared" si="6"/>
        <v>3.2148903841979597</v>
      </c>
    </row>
    <row r="16" spans="1:14" x14ac:dyDescent="0.15">
      <c r="A16">
        <v>3</v>
      </c>
      <c r="B16">
        <v>3</v>
      </c>
      <c r="C16">
        <v>5</v>
      </c>
      <c r="D16">
        <v>4</v>
      </c>
      <c r="E16">
        <v>4</v>
      </c>
      <c r="F16" s="3">
        <v>4</v>
      </c>
      <c r="G16">
        <f t="shared" si="0"/>
        <v>1</v>
      </c>
      <c r="H16">
        <f t="shared" si="1"/>
        <v>1</v>
      </c>
      <c r="I16">
        <f t="shared" si="2"/>
        <v>1</v>
      </c>
      <c r="J16">
        <f t="shared" si="3"/>
        <v>0</v>
      </c>
      <c r="K16">
        <f t="shared" si="4"/>
        <v>0</v>
      </c>
      <c r="M16" s="3">
        <f t="shared" si="5"/>
        <v>3.8623850000000002</v>
      </c>
      <c r="N16">
        <f t="shared" si="6"/>
        <v>3.7377903190796617</v>
      </c>
    </row>
    <row r="17" spans="1:14" x14ac:dyDescent="0.15">
      <c r="A17">
        <v>3</v>
      </c>
      <c r="B17">
        <v>3</v>
      </c>
      <c r="C17">
        <v>2</v>
      </c>
      <c r="D17">
        <v>4</v>
      </c>
      <c r="E17">
        <v>3</v>
      </c>
      <c r="F17" s="3">
        <v>3</v>
      </c>
      <c r="G17">
        <f t="shared" si="0"/>
        <v>0</v>
      </c>
      <c r="H17">
        <f t="shared" si="1"/>
        <v>0</v>
      </c>
      <c r="I17">
        <f t="shared" si="2"/>
        <v>1</v>
      </c>
      <c r="J17">
        <f t="shared" si="3"/>
        <v>1</v>
      </c>
      <c r="K17">
        <f t="shared" si="4"/>
        <v>0</v>
      </c>
      <c r="M17" s="3">
        <f t="shared" si="5"/>
        <v>2.9541280000000003</v>
      </c>
      <c r="N17">
        <f t="shared" si="6"/>
        <v>3.0429780768395922</v>
      </c>
    </row>
    <row r="18" spans="1:14" x14ac:dyDescent="0.15">
      <c r="A18">
        <v>1</v>
      </c>
      <c r="B18">
        <v>2</v>
      </c>
      <c r="C18">
        <v>1</v>
      </c>
      <c r="D18">
        <v>1</v>
      </c>
      <c r="E18">
        <v>1</v>
      </c>
      <c r="F18" s="3">
        <v>2</v>
      </c>
      <c r="G18">
        <f t="shared" si="0"/>
        <v>1</v>
      </c>
      <c r="H18">
        <f t="shared" si="1"/>
        <v>0</v>
      </c>
      <c r="I18">
        <f t="shared" si="2"/>
        <v>1</v>
      </c>
      <c r="J18">
        <f t="shared" si="3"/>
        <v>1</v>
      </c>
      <c r="K18">
        <f t="shared" si="4"/>
        <v>1</v>
      </c>
      <c r="M18" s="3">
        <f t="shared" si="5"/>
        <v>1.201835</v>
      </c>
      <c r="N18">
        <f t="shared" si="6"/>
        <v>1.195354894725418</v>
      </c>
    </row>
    <row r="19" spans="1:14" x14ac:dyDescent="0.15">
      <c r="A19">
        <v>4</v>
      </c>
      <c r="B19">
        <v>3</v>
      </c>
      <c r="C19">
        <v>4</v>
      </c>
      <c r="D19">
        <v>5</v>
      </c>
      <c r="E19">
        <v>3</v>
      </c>
      <c r="F19" s="3">
        <v>4</v>
      </c>
      <c r="G19">
        <f t="shared" si="0"/>
        <v>0</v>
      </c>
      <c r="H19">
        <f t="shared" si="1"/>
        <v>1</v>
      </c>
      <c r="I19">
        <f t="shared" si="2"/>
        <v>0</v>
      </c>
      <c r="J19">
        <f t="shared" si="3"/>
        <v>1</v>
      </c>
      <c r="K19">
        <f t="shared" si="4"/>
        <v>1</v>
      </c>
      <c r="M19" s="3">
        <f t="shared" si="5"/>
        <v>3.7614679999999998</v>
      </c>
      <c r="N19">
        <f t="shared" si="6"/>
        <v>3.8404601693075753</v>
      </c>
    </row>
    <row r="20" spans="1:14" x14ac:dyDescent="0.15">
      <c r="A20">
        <v>3</v>
      </c>
      <c r="B20">
        <v>4</v>
      </c>
      <c r="C20">
        <v>4</v>
      </c>
      <c r="D20">
        <v>3</v>
      </c>
      <c r="E20">
        <v>3</v>
      </c>
      <c r="F20" s="3">
        <v>3</v>
      </c>
      <c r="G20">
        <f t="shared" si="0"/>
        <v>0</v>
      </c>
      <c r="H20">
        <f t="shared" si="1"/>
        <v>1</v>
      </c>
      <c r="I20">
        <f t="shared" si="2"/>
        <v>1</v>
      </c>
      <c r="J20">
        <f t="shared" si="3"/>
        <v>0</v>
      </c>
      <c r="K20">
        <f t="shared" si="4"/>
        <v>0</v>
      </c>
      <c r="M20" s="3">
        <f t="shared" si="5"/>
        <v>3.4311929999999999</v>
      </c>
      <c r="N20">
        <f t="shared" si="6"/>
        <v>3.3672672020837853</v>
      </c>
    </row>
    <row r="21" spans="1:14" x14ac:dyDescent="0.15">
      <c r="A21">
        <v>4</v>
      </c>
      <c r="B21">
        <v>4</v>
      </c>
      <c r="C21">
        <v>4</v>
      </c>
      <c r="D21">
        <v>4</v>
      </c>
      <c r="E21">
        <v>3</v>
      </c>
      <c r="F21" s="3">
        <v>3</v>
      </c>
      <c r="G21">
        <f t="shared" si="0"/>
        <v>1</v>
      </c>
      <c r="H21">
        <f t="shared" si="1"/>
        <v>1</v>
      </c>
      <c r="I21">
        <f t="shared" si="2"/>
        <v>1</v>
      </c>
      <c r="J21">
        <f t="shared" si="3"/>
        <v>1</v>
      </c>
      <c r="K21">
        <f t="shared" si="4"/>
        <v>0</v>
      </c>
      <c r="M21" s="3">
        <f t="shared" si="5"/>
        <v>3.779817</v>
      </c>
      <c r="N21">
        <f t="shared" si="6"/>
        <v>3.8209246798350334</v>
      </c>
    </row>
    <row r="22" spans="1:14" x14ac:dyDescent="0.15">
      <c r="A22">
        <v>4</v>
      </c>
      <c r="B22">
        <v>4</v>
      </c>
      <c r="C22">
        <v>3</v>
      </c>
      <c r="D22">
        <v>4</v>
      </c>
      <c r="E22">
        <v>3</v>
      </c>
      <c r="F22" s="3">
        <v>3</v>
      </c>
      <c r="G22">
        <f t="shared" si="0"/>
        <v>1</v>
      </c>
      <c r="H22">
        <f t="shared" si="1"/>
        <v>1</v>
      </c>
      <c r="I22">
        <f t="shared" si="2"/>
        <v>0</v>
      </c>
      <c r="J22">
        <f t="shared" si="3"/>
        <v>1</v>
      </c>
      <c r="K22">
        <f t="shared" si="4"/>
        <v>0</v>
      </c>
      <c r="M22" s="3">
        <f t="shared" si="5"/>
        <v>3.5504590000000005</v>
      </c>
      <c r="N22">
        <f t="shared" si="6"/>
        <v>3.6490123724766663</v>
      </c>
    </row>
    <row r="23" spans="1:14" x14ac:dyDescent="0.15">
      <c r="A23">
        <v>3</v>
      </c>
      <c r="B23">
        <v>3</v>
      </c>
      <c r="C23">
        <v>3</v>
      </c>
      <c r="D23">
        <v>3</v>
      </c>
      <c r="E23">
        <v>2</v>
      </c>
      <c r="F23" s="3">
        <v>2</v>
      </c>
      <c r="G23">
        <f t="shared" si="0"/>
        <v>1</v>
      </c>
      <c r="H23">
        <f t="shared" si="1"/>
        <v>1</v>
      </c>
      <c r="I23">
        <f t="shared" si="2"/>
        <v>1</v>
      </c>
      <c r="J23">
        <f t="shared" si="3"/>
        <v>1</v>
      </c>
      <c r="K23">
        <f t="shared" si="4"/>
        <v>0</v>
      </c>
      <c r="M23" s="3">
        <f t="shared" si="5"/>
        <v>2.779817</v>
      </c>
      <c r="N23">
        <f t="shared" si="6"/>
        <v>2.8209246798350338</v>
      </c>
    </row>
    <row r="24" spans="1:14" x14ac:dyDescent="0.15">
      <c r="A24">
        <v>3</v>
      </c>
      <c r="B24">
        <v>3</v>
      </c>
      <c r="C24">
        <v>3</v>
      </c>
      <c r="D24">
        <v>4</v>
      </c>
      <c r="E24">
        <v>3</v>
      </c>
      <c r="F24" s="3">
        <v>2</v>
      </c>
      <c r="G24">
        <f t="shared" si="0"/>
        <v>1</v>
      </c>
      <c r="H24">
        <f t="shared" si="1"/>
        <v>1</v>
      </c>
      <c r="I24">
        <f t="shared" si="2"/>
        <v>1</v>
      </c>
      <c r="J24">
        <f t="shared" si="3"/>
        <v>2</v>
      </c>
      <c r="K24">
        <f t="shared" si="4"/>
        <v>1</v>
      </c>
      <c r="M24" s="3">
        <f t="shared" si="5"/>
        <v>3.1834860000000003</v>
      </c>
      <c r="N24">
        <f t="shared" si="6"/>
        <v>3.2148903841979597</v>
      </c>
    </row>
    <row r="25" spans="1:14" x14ac:dyDescent="0.15">
      <c r="A25">
        <v>2</v>
      </c>
      <c r="B25">
        <v>2</v>
      </c>
      <c r="C25">
        <v>2</v>
      </c>
      <c r="D25">
        <v>2</v>
      </c>
      <c r="E25">
        <v>3</v>
      </c>
      <c r="F25" s="3">
        <v>1</v>
      </c>
      <c r="G25">
        <f t="shared" si="0"/>
        <v>1</v>
      </c>
      <c r="H25">
        <f t="shared" si="1"/>
        <v>1</v>
      </c>
      <c r="I25">
        <f t="shared" si="2"/>
        <v>1</v>
      </c>
      <c r="J25">
        <f t="shared" si="3"/>
        <v>1</v>
      </c>
      <c r="K25">
        <f t="shared" si="4"/>
        <v>2</v>
      </c>
      <c r="M25" s="3">
        <f t="shared" si="5"/>
        <v>2.220183</v>
      </c>
      <c r="N25">
        <f t="shared" si="6"/>
        <v>2.1790753201649662</v>
      </c>
    </row>
    <row r="26" spans="1:14" x14ac:dyDescent="0.15">
      <c r="A26">
        <v>5</v>
      </c>
      <c r="B26">
        <v>5</v>
      </c>
      <c r="C26">
        <v>5</v>
      </c>
      <c r="D26">
        <v>5</v>
      </c>
      <c r="E26">
        <v>4</v>
      </c>
      <c r="F26" s="3">
        <v>4</v>
      </c>
      <c r="G26">
        <f t="shared" si="0"/>
        <v>1</v>
      </c>
      <c r="H26">
        <f t="shared" si="1"/>
        <v>1</v>
      </c>
      <c r="I26">
        <f t="shared" si="2"/>
        <v>1</v>
      </c>
      <c r="J26">
        <f t="shared" si="3"/>
        <v>1</v>
      </c>
      <c r="K26">
        <f t="shared" si="4"/>
        <v>0</v>
      </c>
      <c r="M26" s="3">
        <f t="shared" si="5"/>
        <v>4.7798169999999995</v>
      </c>
      <c r="N26">
        <f t="shared" si="6"/>
        <v>4.8209246798350334</v>
      </c>
    </row>
    <row r="27" spans="1:14" x14ac:dyDescent="0.15">
      <c r="A27">
        <v>2</v>
      </c>
      <c r="B27">
        <v>3</v>
      </c>
      <c r="C27">
        <v>2</v>
      </c>
      <c r="D27">
        <v>3</v>
      </c>
      <c r="E27">
        <v>3</v>
      </c>
      <c r="F27" s="3">
        <v>1</v>
      </c>
      <c r="G27">
        <f t="shared" si="0"/>
        <v>1</v>
      </c>
      <c r="H27">
        <f t="shared" si="1"/>
        <v>2</v>
      </c>
      <c r="I27">
        <f t="shared" si="2"/>
        <v>1</v>
      </c>
      <c r="J27">
        <f t="shared" si="3"/>
        <v>2</v>
      </c>
      <c r="K27">
        <f t="shared" si="4"/>
        <v>2</v>
      </c>
      <c r="M27" s="3">
        <f t="shared" si="5"/>
        <v>2.6055039999999998</v>
      </c>
      <c r="N27">
        <f t="shared" si="6"/>
        <v>2.5893205990883441</v>
      </c>
    </row>
    <row r="28" spans="1:14" x14ac:dyDescent="0.15">
      <c r="A28">
        <v>3</v>
      </c>
      <c r="B28">
        <v>2</v>
      </c>
      <c r="C28">
        <v>2</v>
      </c>
      <c r="D28">
        <v>4</v>
      </c>
      <c r="E28">
        <v>3</v>
      </c>
      <c r="F28" s="3">
        <v>3</v>
      </c>
      <c r="G28">
        <f t="shared" si="0"/>
        <v>0</v>
      </c>
      <c r="H28">
        <f t="shared" si="1"/>
        <v>1</v>
      </c>
      <c r="I28">
        <f t="shared" si="2"/>
        <v>1</v>
      </c>
      <c r="J28">
        <f t="shared" si="3"/>
        <v>1</v>
      </c>
      <c r="K28">
        <f t="shared" si="4"/>
        <v>0</v>
      </c>
      <c r="M28" s="3">
        <f t="shared" si="5"/>
        <v>2.7522930000000003</v>
      </c>
      <c r="N28">
        <f t="shared" si="6"/>
        <v>2.847623182114174</v>
      </c>
    </row>
    <row r="29" spans="1:14" x14ac:dyDescent="0.15">
      <c r="A29">
        <v>4</v>
      </c>
      <c r="B29">
        <v>4</v>
      </c>
      <c r="C29">
        <v>4</v>
      </c>
      <c r="D29">
        <v>4</v>
      </c>
      <c r="E29">
        <v>5</v>
      </c>
      <c r="F29" s="3">
        <v>5</v>
      </c>
      <c r="G29">
        <f t="shared" si="0"/>
        <v>1</v>
      </c>
      <c r="H29">
        <f t="shared" si="1"/>
        <v>1</v>
      </c>
      <c r="I29">
        <f t="shared" si="2"/>
        <v>1</v>
      </c>
      <c r="J29">
        <f t="shared" si="3"/>
        <v>1</v>
      </c>
      <c r="K29">
        <f t="shared" si="4"/>
        <v>0</v>
      </c>
      <c r="M29" s="3">
        <f t="shared" si="5"/>
        <v>4.2201829999999996</v>
      </c>
      <c r="N29">
        <f t="shared" si="6"/>
        <v>4.1790753201649657</v>
      </c>
    </row>
    <row r="30" spans="1:14" x14ac:dyDescent="0.15">
      <c r="A30" s="3">
        <v>0.2</v>
      </c>
      <c r="B30" s="3">
        <v>0.2</v>
      </c>
      <c r="C30" s="3">
        <v>0.2</v>
      </c>
      <c r="D30" s="3">
        <v>0.2</v>
      </c>
      <c r="E30" s="3">
        <v>0.2</v>
      </c>
      <c r="F30" s="3">
        <v>1</v>
      </c>
      <c r="G30">
        <f>SUM(G1:G29)</f>
        <v>18</v>
      </c>
      <c r="H30">
        <f>SUM(H1:H29)</f>
        <v>22</v>
      </c>
      <c r="I30">
        <f>SUM(I1:I29)</f>
        <v>25</v>
      </c>
      <c r="J30">
        <f>SUM(J1:J29)</f>
        <v>20</v>
      </c>
      <c r="K30">
        <f>SUM(K1:K29)</f>
        <v>24</v>
      </c>
      <c r="L30">
        <f>SUM(G30:K30)</f>
        <v>109</v>
      </c>
    </row>
    <row r="31" spans="1:14" x14ac:dyDescent="0.15">
      <c r="G31">
        <f>G30/L30</f>
        <v>0.16513761467889909</v>
      </c>
      <c r="H31">
        <f>H30/L30</f>
        <v>0.20183486238532111</v>
      </c>
      <c r="I31">
        <f>I30/L30</f>
        <v>0.22935779816513763</v>
      </c>
      <c r="J31">
        <f>J30/L30</f>
        <v>0.1834862385321101</v>
      </c>
      <c r="K31">
        <f>K30/L30</f>
        <v>0.22018348623853212</v>
      </c>
      <c r="L31">
        <f>SUM(G31:K31)</f>
        <v>1</v>
      </c>
    </row>
    <row r="32" spans="1:14" x14ac:dyDescent="0.15">
      <c r="G32">
        <f>1/G30</f>
        <v>5.5555555555555552E-2</v>
      </c>
      <c r="H32">
        <f t="shared" ref="H32:K32" si="7">1/H30</f>
        <v>4.5454545454545456E-2</v>
      </c>
      <c r="I32">
        <f t="shared" si="7"/>
        <v>0.04</v>
      </c>
      <c r="J32">
        <f t="shared" si="7"/>
        <v>0.05</v>
      </c>
      <c r="K32">
        <f t="shared" si="7"/>
        <v>4.1666666666666664E-2</v>
      </c>
      <c r="L32">
        <f>SUM(G32:K32)</f>
        <v>0.23267676767676768</v>
      </c>
    </row>
    <row r="33" spans="7:12" x14ac:dyDescent="0.15">
      <c r="G33">
        <f>G32/L32</f>
        <v>0.23876709355328846</v>
      </c>
      <c r="H33">
        <f>H32/L32</f>
        <v>0.19535489472541784</v>
      </c>
      <c r="I33">
        <f>I32/L32</f>
        <v>0.17191230735836771</v>
      </c>
      <c r="J33">
        <f>J32/L32</f>
        <v>0.21489038419795964</v>
      </c>
      <c r="K33">
        <f>K32/L32</f>
        <v>0.17907532016496636</v>
      </c>
      <c r="L33">
        <f>SUM(G33:K33)</f>
        <v>1</v>
      </c>
    </row>
    <row r="34" spans="7:12" x14ac:dyDescent="0.15">
      <c r="G34">
        <f t="shared" ref="G34:G61" si="8">G33/L33</f>
        <v>0.23876709355328846</v>
      </c>
      <c r="H34">
        <f t="shared" ref="H34:H61" si="9">H33/L33</f>
        <v>0.19535489472541784</v>
      </c>
      <c r="I34">
        <f t="shared" ref="I34:I61" si="10">I33/L33</f>
        <v>0.17191230735836771</v>
      </c>
      <c r="J34">
        <f t="shared" ref="J34:J61" si="11">J33/L33</f>
        <v>0.21489038419795964</v>
      </c>
      <c r="K34">
        <f t="shared" ref="K34:K61" si="12">K33/L33</f>
        <v>0.17907532016496636</v>
      </c>
      <c r="L34">
        <f t="shared" ref="L34:L61" si="13">SUM(G34:K34)</f>
        <v>1</v>
      </c>
    </row>
    <row r="35" spans="7:12" x14ac:dyDescent="0.15">
      <c r="G35">
        <f t="shared" si="8"/>
        <v>0.23876709355328846</v>
      </c>
      <c r="H35">
        <f t="shared" si="9"/>
        <v>0.19535489472541784</v>
      </c>
      <c r="I35">
        <f t="shared" si="10"/>
        <v>0.17191230735836771</v>
      </c>
      <c r="J35">
        <f t="shared" si="11"/>
        <v>0.21489038419795964</v>
      </c>
      <c r="K35">
        <f t="shared" si="12"/>
        <v>0.17907532016496636</v>
      </c>
      <c r="L35">
        <f t="shared" si="13"/>
        <v>1</v>
      </c>
    </row>
    <row r="36" spans="7:12" x14ac:dyDescent="0.15">
      <c r="G36">
        <f t="shared" si="8"/>
        <v>0.23876709355328846</v>
      </c>
      <c r="H36">
        <f t="shared" si="9"/>
        <v>0.19535489472541784</v>
      </c>
      <c r="I36">
        <f t="shared" si="10"/>
        <v>0.17191230735836771</v>
      </c>
      <c r="J36">
        <f t="shared" si="11"/>
        <v>0.21489038419795964</v>
      </c>
      <c r="K36">
        <f t="shared" si="12"/>
        <v>0.17907532016496636</v>
      </c>
      <c r="L36">
        <f t="shared" si="13"/>
        <v>1</v>
      </c>
    </row>
    <row r="37" spans="7:12" x14ac:dyDescent="0.15">
      <c r="G37">
        <f t="shared" si="8"/>
        <v>0.23876709355328846</v>
      </c>
      <c r="H37">
        <f t="shared" si="9"/>
        <v>0.19535489472541784</v>
      </c>
      <c r="I37">
        <f t="shared" si="10"/>
        <v>0.17191230735836771</v>
      </c>
      <c r="J37">
        <f t="shared" si="11"/>
        <v>0.21489038419795964</v>
      </c>
      <c r="K37">
        <f t="shared" si="12"/>
        <v>0.17907532016496636</v>
      </c>
      <c r="L37">
        <f t="shared" si="13"/>
        <v>1</v>
      </c>
    </row>
    <row r="38" spans="7:12" x14ac:dyDescent="0.15">
      <c r="G38">
        <f t="shared" si="8"/>
        <v>0.23876709355328846</v>
      </c>
      <c r="H38">
        <f t="shared" si="9"/>
        <v>0.19535489472541784</v>
      </c>
      <c r="I38">
        <f t="shared" si="10"/>
        <v>0.17191230735836771</v>
      </c>
      <c r="J38">
        <f t="shared" si="11"/>
        <v>0.21489038419795964</v>
      </c>
      <c r="K38">
        <f t="shared" si="12"/>
        <v>0.17907532016496636</v>
      </c>
      <c r="L38">
        <f t="shared" si="13"/>
        <v>1</v>
      </c>
    </row>
    <row r="39" spans="7:12" x14ac:dyDescent="0.15">
      <c r="G39">
        <f t="shared" si="8"/>
        <v>0.23876709355328846</v>
      </c>
      <c r="H39">
        <f t="shared" si="9"/>
        <v>0.19535489472541784</v>
      </c>
      <c r="I39">
        <f t="shared" si="10"/>
        <v>0.17191230735836771</v>
      </c>
      <c r="J39">
        <f t="shared" si="11"/>
        <v>0.21489038419795964</v>
      </c>
      <c r="K39">
        <f t="shared" si="12"/>
        <v>0.17907532016496636</v>
      </c>
      <c r="L39">
        <f t="shared" si="13"/>
        <v>1</v>
      </c>
    </row>
    <row r="40" spans="7:12" x14ac:dyDescent="0.15">
      <c r="G40">
        <f t="shared" si="8"/>
        <v>0.23876709355328846</v>
      </c>
      <c r="H40">
        <f t="shared" si="9"/>
        <v>0.19535489472541784</v>
      </c>
      <c r="I40">
        <f t="shared" si="10"/>
        <v>0.17191230735836771</v>
      </c>
      <c r="J40">
        <f t="shared" si="11"/>
        <v>0.21489038419795964</v>
      </c>
      <c r="K40">
        <f t="shared" si="12"/>
        <v>0.17907532016496636</v>
      </c>
      <c r="L40">
        <f t="shared" si="13"/>
        <v>1</v>
      </c>
    </row>
    <row r="41" spans="7:12" x14ac:dyDescent="0.15">
      <c r="G41">
        <f t="shared" si="8"/>
        <v>0.23876709355328846</v>
      </c>
      <c r="H41">
        <f t="shared" si="9"/>
        <v>0.19535489472541784</v>
      </c>
      <c r="I41">
        <f t="shared" si="10"/>
        <v>0.17191230735836771</v>
      </c>
      <c r="J41">
        <f t="shared" si="11"/>
        <v>0.21489038419795964</v>
      </c>
      <c r="K41">
        <f t="shared" si="12"/>
        <v>0.17907532016496636</v>
      </c>
      <c r="L41">
        <f t="shared" si="13"/>
        <v>1</v>
      </c>
    </row>
    <row r="42" spans="7:12" x14ac:dyDescent="0.15">
      <c r="G42">
        <f t="shared" si="8"/>
        <v>0.23876709355328846</v>
      </c>
      <c r="H42">
        <f t="shared" si="9"/>
        <v>0.19535489472541784</v>
      </c>
      <c r="I42">
        <f t="shared" si="10"/>
        <v>0.17191230735836771</v>
      </c>
      <c r="J42">
        <f t="shared" si="11"/>
        <v>0.21489038419795964</v>
      </c>
      <c r="K42">
        <f t="shared" si="12"/>
        <v>0.17907532016496636</v>
      </c>
      <c r="L42">
        <f t="shared" si="13"/>
        <v>1</v>
      </c>
    </row>
    <row r="43" spans="7:12" x14ac:dyDescent="0.15">
      <c r="G43">
        <f t="shared" si="8"/>
        <v>0.23876709355328846</v>
      </c>
      <c r="H43">
        <f t="shared" si="9"/>
        <v>0.19535489472541784</v>
      </c>
      <c r="I43">
        <f t="shared" si="10"/>
        <v>0.17191230735836771</v>
      </c>
      <c r="J43">
        <f t="shared" si="11"/>
        <v>0.21489038419795964</v>
      </c>
      <c r="K43">
        <f t="shared" si="12"/>
        <v>0.17907532016496636</v>
      </c>
      <c r="L43">
        <f t="shared" si="13"/>
        <v>1</v>
      </c>
    </row>
    <row r="44" spans="7:12" x14ac:dyDescent="0.15">
      <c r="G44">
        <f t="shared" si="8"/>
        <v>0.23876709355328846</v>
      </c>
      <c r="H44">
        <f t="shared" si="9"/>
        <v>0.19535489472541784</v>
      </c>
      <c r="I44">
        <f t="shared" si="10"/>
        <v>0.17191230735836771</v>
      </c>
      <c r="J44">
        <f t="shared" si="11"/>
        <v>0.21489038419795964</v>
      </c>
      <c r="K44">
        <f t="shared" si="12"/>
        <v>0.17907532016496636</v>
      </c>
      <c r="L44">
        <f t="shared" si="13"/>
        <v>1</v>
      </c>
    </row>
    <row r="45" spans="7:12" x14ac:dyDescent="0.15">
      <c r="G45">
        <f t="shared" si="8"/>
        <v>0.23876709355328846</v>
      </c>
      <c r="H45">
        <f t="shared" si="9"/>
        <v>0.19535489472541784</v>
      </c>
      <c r="I45">
        <f t="shared" si="10"/>
        <v>0.17191230735836771</v>
      </c>
      <c r="J45">
        <f t="shared" si="11"/>
        <v>0.21489038419795964</v>
      </c>
      <c r="K45">
        <f t="shared" si="12"/>
        <v>0.17907532016496636</v>
      </c>
      <c r="L45">
        <f t="shared" si="13"/>
        <v>1</v>
      </c>
    </row>
    <row r="46" spans="7:12" x14ac:dyDescent="0.15">
      <c r="G46">
        <f t="shared" si="8"/>
        <v>0.23876709355328846</v>
      </c>
      <c r="H46">
        <f t="shared" si="9"/>
        <v>0.19535489472541784</v>
      </c>
      <c r="I46">
        <f t="shared" si="10"/>
        <v>0.17191230735836771</v>
      </c>
      <c r="J46">
        <f t="shared" si="11"/>
        <v>0.21489038419795964</v>
      </c>
      <c r="K46">
        <f t="shared" si="12"/>
        <v>0.17907532016496636</v>
      </c>
      <c r="L46">
        <f t="shared" si="13"/>
        <v>1</v>
      </c>
    </row>
    <row r="47" spans="7:12" x14ac:dyDescent="0.15">
      <c r="G47">
        <f t="shared" si="8"/>
        <v>0.23876709355328846</v>
      </c>
      <c r="H47">
        <f t="shared" si="9"/>
        <v>0.19535489472541784</v>
      </c>
      <c r="I47">
        <f t="shared" si="10"/>
        <v>0.17191230735836771</v>
      </c>
      <c r="J47">
        <f t="shared" si="11"/>
        <v>0.21489038419795964</v>
      </c>
      <c r="K47">
        <f t="shared" si="12"/>
        <v>0.17907532016496636</v>
      </c>
      <c r="L47">
        <f t="shared" si="13"/>
        <v>1</v>
      </c>
    </row>
    <row r="48" spans="7:12" x14ac:dyDescent="0.15">
      <c r="G48">
        <f t="shared" si="8"/>
        <v>0.23876709355328846</v>
      </c>
      <c r="H48">
        <f t="shared" si="9"/>
        <v>0.19535489472541784</v>
      </c>
      <c r="I48">
        <f t="shared" si="10"/>
        <v>0.17191230735836771</v>
      </c>
      <c r="J48">
        <f t="shared" si="11"/>
        <v>0.21489038419795964</v>
      </c>
      <c r="K48">
        <f t="shared" si="12"/>
        <v>0.17907532016496636</v>
      </c>
      <c r="L48">
        <f t="shared" si="13"/>
        <v>1</v>
      </c>
    </row>
    <row r="49" spans="7:12" x14ac:dyDescent="0.15">
      <c r="G49">
        <f t="shared" si="8"/>
        <v>0.23876709355328846</v>
      </c>
      <c r="H49">
        <f t="shared" si="9"/>
        <v>0.19535489472541784</v>
      </c>
      <c r="I49">
        <f t="shared" si="10"/>
        <v>0.17191230735836771</v>
      </c>
      <c r="J49">
        <f t="shared" si="11"/>
        <v>0.21489038419795964</v>
      </c>
      <c r="K49">
        <f t="shared" si="12"/>
        <v>0.17907532016496636</v>
      </c>
      <c r="L49">
        <f t="shared" si="13"/>
        <v>1</v>
      </c>
    </row>
    <row r="50" spans="7:12" x14ac:dyDescent="0.15">
      <c r="G50">
        <f t="shared" si="8"/>
        <v>0.23876709355328846</v>
      </c>
      <c r="H50">
        <f t="shared" si="9"/>
        <v>0.19535489472541784</v>
      </c>
      <c r="I50">
        <f t="shared" si="10"/>
        <v>0.17191230735836771</v>
      </c>
      <c r="J50">
        <f t="shared" si="11"/>
        <v>0.21489038419795964</v>
      </c>
      <c r="K50">
        <f t="shared" si="12"/>
        <v>0.17907532016496636</v>
      </c>
      <c r="L50">
        <f t="shared" si="13"/>
        <v>1</v>
      </c>
    </row>
    <row r="51" spans="7:12" x14ac:dyDescent="0.15">
      <c r="G51">
        <f t="shared" si="8"/>
        <v>0.23876709355328846</v>
      </c>
      <c r="H51">
        <f t="shared" si="9"/>
        <v>0.19535489472541784</v>
      </c>
      <c r="I51">
        <f t="shared" si="10"/>
        <v>0.17191230735836771</v>
      </c>
      <c r="J51">
        <f t="shared" si="11"/>
        <v>0.21489038419795964</v>
      </c>
      <c r="K51">
        <f t="shared" si="12"/>
        <v>0.17907532016496636</v>
      </c>
      <c r="L51">
        <f t="shared" si="13"/>
        <v>1</v>
      </c>
    </row>
    <row r="52" spans="7:12" x14ac:dyDescent="0.15">
      <c r="G52">
        <f t="shared" si="8"/>
        <v>0.23876709355328846</v>
      </c>
      <c r="H52">
        <f t="shared" si="9"/>
        <v>0.19535489472541784</v>
      </c>
      <c r="I52">
        <f t="shared" si="10"/>
        <v>0.17191230735836771</v>
      </c>
      <c r="J52">
        <f t="shared" si="11"/>
        <v>0.21489038419795964</v>
      </c>
      <c r="K52">
        <f t="shared" si="12"/>
        <v>0.17907532016496636</v>
      </c>
      <c r="L52">
        <f t="shared" si="13"/>
        <v>1</v>
      </c>
    </row>
    <row r="53" spans="7:12" x14ac:dyDescent="0.15">
      <c r="G53">
        <f t="shared" si="8"/>
        <v>0.23876709355328846</v>
      </c>
      <c r="H53">
        <f t="shared" si="9"/>
        <v>0.19535489472541784</v>
      </c>
      <c r="I53">
        <f t="shared" si="10"/>
        <v>0.17191230735836771</v>
      </c>
      <c r="J53">
        <f t="shared" si="11"/>
        <v>0.21489038419795964</v>
      </c>
      <c r="K53">
        <f t="shared" si="12"/>
        <v>0.17907532016496636</v>
      </c>
      <c r="L53">
        <f t="shared" si="13"/>
        <v>1</v>
      </c>
    </row>
    <row r="54" spans="7:12" x14ac:dyDescent="0.15">
      <c r="G54">
        <f t="shared" si="8"/>
        <v>0.23876709355328846</v>
      </c>
      <c r="H54">
        <f t="shared" si="9"/>
        <v>0.19535489472541784</v>
      </c>
      <c r="I54">
        <f t="shared" si="10"/>
        <v>0.17191230735836771</v>
      </c>
      <c r="J54">
        <f t="shared" si="11"/>
        <v>0.21489038419795964</v>
      </c>
      <c r="K54">
        <f t="shared" si="12"/>
        <v>0.17907532016496636</v>
      </c>
      <c r="L54">
        <f t="shared" si="13"/>
        <v>1</v>
      </c>
    </row>
    <row r="55" spans="7:12" x14ac:dyDescent="0.15">
      <c r="G55">
        <f t="shared" si="8"/>
        <v>0.23876709355328846</v>
      </c>
      <c r="H55">
        <f t="shared" si="9"/>
        <v>0.19535489472541784</v>
      </c>
      <c r="I55">
        <f t="shared" si="10"/>
        <v>0.17191230735836771</v>
      </c>
      <c r="J55">
        <f t="shared" si="11"/>
        <v>0.21489038419795964</v>
      </c>
      <c r="K55">
        <f t="shared" si="12"/>
        <v>0.17907532016496636</v>
      </c>
      <c r="L55">
        <f t="shared" si="13"/>
        <v>1</v>
      </c>
    </row>
    <row r="56" spans="7:12" x14ac:dyDescent="0.15">
      <c r="G56">
        <f t="shared" si="8"/>
        <v>0.23876709355328846</v>
      </c>
      <c r="H56">
        <f t="shared" si="9"/>
        <v>0.19535489472541784</v>
      </c>
      <c r="I56">
        <f t="shared" si="10"/>
        <v>0.17191230735836771</v>
      </c>
      <c r="J56">
        <f t="shared" si="11"/>
        <v>0.21489038419795964</v>
      </c>
      <c r="K56">
        <f t="shared" si="12"/>
        <v>0.17907532016496636</v>
      </c>
      <c r="L56">
        <f t="shared" si="13"/>
        <v>1</v>
      </c>
    </row>
    <row r="57" spans="7:12" x14ac:dyDescent="0.15">
      <c r="G57">
        <f t="shared" si="8"/>
        <v>0.23876709355328846</v>
      </c>
      <c r="H57">
        <f t="shared" si="9"/>
        <v>0.19535489472541784</v>
      </c>
      <c r="I57">
        <f t="shared" si="10"/>
        <v>0.17191230735836771</v>
      </c>
      <c r="J57">
        <f t="shared" si="11"/>
        <v>0.21489038419795964</v>
      </c>
      <c r="K57">
        <f t="shared" si="12"/>
        <v>0.17907532016496636</v>
      </c>
      <c r="L57">
        <f t="shared" si="13"/>
        <v>1</v>
      </c>
    </row>
    <row r="58" spans="7:12" x14ac:dyDescent="0.15">
      <c r="G58">
        <f t="shared" si="8"/>
        <v>0.23876709355328846</v>
      </c>
      <c r="H58">
        <f t="shared" si="9"/>
        <v>0.19535489472541784</v>
      </c>
      <c r="I58">
        <f t="shared" si="10"/>
        <v>0.17191230735836771</v>
      </c>
      <c r="J58">
        <f t="shared" si="11"/>
        <v>0.21489038419795964</v>
      </c>
      <c r="K58">
        <f t="shared" si="12"/>
        <v>0.17907532016496636</v>
      </c>
      <c r="L58">
        <f t="shared" si="13"/>
        <v>1</v>
      </c>
    </row>
    <row r="59" spans="7:12" x14ac:dyDescent="0.15">
      <c r="G59">
        <f t="shared" si="8"/>
        <v>0.23876709355328846</v>
      </c>
      <c r="H59">
        <f t="shared" si="9"/>
        <v>0.19535489472541784</v>
      </c>
      <c r="I59">
        <f t="shared" si="10"/>
        <v>0.17191230735836771</v>
      </c>
      <c r="J59">
        <f t="shared" si="11"/>
        <v>0.21489038419795964</v>
      </c>
      <c r="K59">
        <f t="shared" si="12"/>
        <v>0.17907532016496636</v>
      </c>
      <c r="L59">
        <f t="shared" si="13"/>
        <v>1</v>
      </c>
    </row>
    <row r="60" spans="7:12" x14ac:dyDescent="0.15">
      <c r="G60">
        <f t="shared" si="8"/>
        <v>0.23876709355328846</v>
      </c>
      <c r="H60">
        <f t="shared" si="9"/>
        <v>0.19535489472541784</v>
      </c>
      <c r="I60">
        <f t="shared" si="10"/>
        <v>0.17191230735836771</v>
      </c>
      <c r="J60">
        <f t="shared" si="11"/>
        <v>0.21489038419795964</v>
      </c>
      <c r="K60">
        <f t="shared" si="12"/>
        <v>0.17907532016496636</v>
      </c>
      <c r="L60">
        <f t="shared" si="13"/>
        <v>1</v>
      </c>
    </row>
    <row r="61" spans="7:12" x14ac:dyDescent="0.15">
      <c r="G61">
        <f t="shared" si="8"/>
        <v>0.23876709355328846</v>
      </c>
      <c r="H61">
        <f t="shared" si="9"/>
        <v>0.19535489472541784</v>
      </c>
      <c r="I61">
        <f t="shared" si="10"/>
        <v>0.17191230735836771</v>
      </c>
      <c r="J61">
        <f t="shared" si="11"/>
        <v>0.21489038419795964</v>
      </c>
      <c r="K61">
        <f t="shared" si="12"/>
        <v>0.17907532016496636</v>
      </c>
      <c r="L61">
        <f t="shared" si="13"/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5"/>
  <sheetViews>
    <sheetView workbookViewId="0">
      <selection activeCell="B10" sqref="B10"/>
    </sheetView>
  </sheetViews>
  <sheetFormatPr defaultRowHeight="13.5" x14ac:dyDescent="0.15"/>
  <cols>
    <col min="1" max="1" width="13.25" customWidth="1"/>
    <col min="2" max="2" width="12.75" customWidth="1"/>
    <col min="3" max="3" width="13.5" customWidth="1"/>
    <col min="4" max="4" width="14.875" customWidth="1"/>
    <col min="5" max="5" width="13" customWidth="1"/>
    <col min="6" max="6" width="11.375" customWidth="1"/>
  </cols>
  <sheetData>
    <row r="1" spans="1:6" x14ac:dyDescent="0.15">
      <c r="A1" t="s">
        <v>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x14ac:dyDescent="0.15">
      <c r="A2" t="s">
        <v>8</v>
      </c>
    </row>
    <row r="3" spans="1:6" x14ac:dyDescent="0.15">
      <c r="A3" t="s">
        <v>9</v>
      </c>
    </row>
    <row r="4" spans="1:6" x14ac:dyDescent="0.15">
      <c r="A4" t="s">
        <v>10</v>
      </c>
      <c r="B4">
        <v>0.01</v>
      </c>
      <c r="C4">
        <v>0.01</v>
      </c>
      <c r="D4">
        <v>0.01</v>
      </c>
      <c r="E4">
        <v>0.01</v>
      </c>
      <c r="F4">
        <v>0.01</v>
      </c>
    </row>
    <row r="5" spans="1:6" x14ac:dyDescent="0.15">
      <c r="A5" t="s">
        <v>11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E66"/>
  <sheetViews>
    <sheetView topLeftCell="A19" workbookViewId="0">
      <selection activeCell="G38" sqref="G38:P42"/>
    </sheetView>
  </sheetViews>
  <sheetFormatPr defaultRowHeight="13.5" x14ac:dyDescent="0.15"/>
  <cols>
    <col min="1" max="1" width="4.5" bestFit="1" customWidth="1"/>
    <col min="2" max="3" width="5.5" customWidth="1"/>
    <col min="4" max="4" width="5.5" bestFit="1" customWidth="1"/>
    <col min="5" max="5" width="4.5" bestFit="1" customWidth="1"/>
    <col min="6" max="6" width="5.5" customWidth="1"/>
    <col min="7" max="7" width="4.5" customWidth="1"/>
    <col min="8" max="13" width="5.5" customWidth="1"/>
  </cols>
  <sheetData>
    <row r="1" spans="1:21" x14ac:dyDescent="0.15">
      <c r="A1">
        <v>1</v>
      </c>
      <c r="B1" s="4">
        <v>0.12</v>
      </c>
      <c r="C1" s="4">
        <v>185.5</v>
      </c>
      <c r="D1" s="4">
        <v>0.89</v>
      </c>
      <c r="E1" s="4">
        <v>6</v>
      </c>
      <c r="F1" s="4">
        <v>8</v>
      </c>
      <c r="G1" s="5">
        <f>(B1-0.04)/(0.52-0.04)</f>
        <v>0.16666666666666663</v>
      </c>
      <c r="H1" s="5">
        <f>(C1-25)/(201.1-25)</f>
        <v>0.91141396933560481</v>
      </c>
      <c r="I1" s="5">
        <f>(D1-0.15)/(0.97-0.15)</f>
        <v>0.90243902439024393</v>
      </c>
      <c r="J1" s="5">
        <f>(E1-5)/(20-5)</f>
        <v>6.6666666666666666E-2</v>
      </c>
      <c r="K1" s="5">
        <f>(F1-3)/(9-3)</f>
        <v>0.83333333333333337</v>
      </c>
      <c r="L1" s="6">
        <f>G1/SUM(G1:G8)</f>
        <v>5.4421768707482984E-2</v>
      </c>
      <c r="M1" s="6">
        <f>H1/SUM(H1:H8)</f>
        <v>0.20237044508889168</v>
      </c>
      <c r="N1" s="6">
        <f>I1/SUM(I1:I8)</f>
        <v>0.18181818181818185</v>
      </c>
      <c r="O1" s="6">
        <f t="shared" ref="O1" si="0">J1/SUM(J1:J8)</f>
        <v>2.2727272727272724E-2</v>
      </c>
      <c r="P1" s="6">
        <f>K1/SUM(K1:K8)</f>
        <v>0.17857142857142858</v>
      </c>
      <c r="Q1" s="7">
        <f>L1*LN(L1)</f>
        <v>-0.15842128136592654</v>
      </c>
      <c r="R1" s="7">
        <f t="shared" ref="R1:U1" si="1">M1*LN(M1)</f>
        <v>-0.32331822924011117</v>
      </c>
      <c r="S1" s="7">
        <f t="shared" si="1"/>
        <v>-0.30995419858880463</v>
      </c>
      <c r="T1" s="7">
        <f t="shared" si="1"/>
        <v>-8.6004309861778663E-2</v>
      </c>
      <c r="U1" s="7">
        <f t="shared" si="1"/>
        <v>-0.30763689245376852</v>
      </c>
    </row>
    <row r="2" spans="1:21" x14ac:dyDescent="0.15">
      <c r="A2">
        <v>2</v>
      </c>
      <c r="B2" s="4">
        <v>0.27</v>
      </c>
      <c r="C2" s="4">
        <v>176.4</v>
      </c>
      <c r="D2" s="4">
        <v>0.8</v>
      </c>
      <c r="E2" s="4">
        <v>8</v>
      </c>
      <c r="F2" s="4">
        <v>7</v>
      </c>
      <c r="G2" s="5">
        <f t="shared" ref="G2:G8" si="2">(B2-0.04)/(0.52-0.04)</f>
        <v>0.47916666666666663</v>
      </c>
      <c r="H2" s="5">
        <f t="shared" ref="H2:H8" si="3">(C2-25)/(201.1-25)</f>
        <v>0.85973878478137433</v>
      </c>
      <c r="I2" s="5">
        <f t="shared" ref="I2:I8" si="4">(D2-0.15)/(0.97-0.15)</f>
        <v>0.79268292682926833</v>
      </c>
      <c r="J2" s="5">
        <f t="shared" ref="J2:J8" si="5">(E2-5)/(20-5)</f>
        <v>0.2</v>
      </c>
      <c r="K2" s="5">
        <f t="shared" ref="K2:K8" si="6">(F2-3)/(9-3)</f>
        <v>0.66666666666666663</v>
      </c>
      <c r="L2" s="6">
        <f>G2/SUM(G1:G8)</f>
        <v>0.15646258503401358</v>
      </c>
      <c r="M2" s="6">
        <f>H2/SUM(H1:H8)</f>
        <v>0.1908964821586181</v>
      </c>
      <c r="N2" s="6">
        <f>I2/SUM(I1:I8)</f>
        <v>0.15970515970515972</v>
      </c>
      <c r="O2" s="6">
        <f>J2/SUM(J1:J8)</f>
        <v>6.8181818181818177E-2</v>
      </c>
      <c r="P2" s="6">
        <f>K2/SUM(K1:K8)</f>
        <v>0.14285714285714285</v>
      </c>
      <c r="Q2" s="7">
        <f t="shared" ref="Q2:Q8" si="7">L2*LN(L2)</f>
        <v>-0.2902284525819081</v>
      </c>
      <c r="R2" s="7">
        <f t="shared" ref="R2:R7" si="8">M2*LN(M2)</f>
        <v>-0.31612915140513065</v>
      </c>
      <c r="S2" s="7">
        <f t="shared" ref="S2:S7" si="9">N2*LN(N2)</f>
        <v>-0.29296728380971071</v>
      </c>
      <c r="T2" s="7">
        <f t="shared" ref="T2:T8" si="10">O2*LN(O2)</f>
        <v>-0.18310754626705578</v>
      </c>
      <c r="U2" s="7">
        <f t="shared" ref="U2:U7" si="11">P2*LN(P2)</f>
        <v>-0.27798716415075903</v>
      </c>
    </row>
    <row r="3" spans="1:21" x14ac:dyDescent="0.15">
      <c r="A3">
        <v>3</v>
      </c>
      <c r="B3" s="4">
        <v>0.08</v>
      </c>
      <c r="C3" s="4">
        <v>158.19999999999999</v>
      </c>
      <c r="D3" s="4">
        <v>0.94</v>
      </c>
      <c r="E3" s="4">
        <v>6</v>
      </c>
      <c r="F3" s="4">
        <v>7</v>
      </c>
      <c r="G3" s="5">
        <f t="shared" si="2"/>
        <v>8.3333333333333329E-2</v>
      </c>
      <c r="H3" s="5">
        <f t="shared" si="3"/>
        <v>0.75638841567291304</v>
      </c>
      <c r="I3" s="5">
        <f t="shared" si="4"/>
        <v>0.96341463414634143</v>
      </c>
      <c r="J3" s="5">
        <f t="shared" si="5"/>
        <v>6.6666666666666666E-2</v>
      </c>
      <c r="K3" s="5">
        <f t="shared" si="6"/>
        <v>0.66666666666666663</v>
      </c>
      <c r="L3" s="6">
        <f>G3/SUM(G1:G8)</f>
        <v>2.7210884353741496E-2</v>
      </c>
      <c r="M3" s="6">
        <f>H3/SUM(H1:H8)</f>
        <v>0.16794855629807084</v>
      </c>
      <c r="N3" s="6">
        <f>I3/SUM(I1:I8)</f>
        <v>0.19410319410319413</v>
      </c>
      <c r="O3" s="6">
        <f>J3/SUM(J1:J8)</f>
        <v>2.2727272727272724E-2</v>
      </c>
      <c r="P3" s="6">
        <f>K3/SUM(K1:K8)</f>
        <v>0.14285714285714285</v>
      </c>
      <c r="Q3" s="7">
        <f t="shared" si="7"/>
        <v>-9.8071788453301917E-2</v>
      </c>
      <c r="R3" s="7">
        <f t="shared" si="8"/>
        <v>-0.2996366093261047</v>
      </c>
      <c r="S3" s="7">
        <f t="shared" si="9"/>
        <v>-0.31820604743260517</v>
      </c>
      <c r="T3" s="7">
        <f t="shared" si="10"/>
        <v>-8.6004309861778663E-2</v>
      </c>
      <c r="U3" s="7">
        <f t="shared" si="11"/>
        <v>-0.27798716415075903</v>
      </c>
    </row>
    <row r="4" spans="1:21" x14ac:dyDescent="0.15">
      <c r="A4">
        <v>4</v>
      </c>
      <c r="B4" s="4">
        <v>0.04</v>
      </c>
      <c r="C4" s="4">
        <v>201.1</v>
      </c>
      <c r="D4" s="4">
        <v>0.97</v>
      </c>
      <c r="E4" s="4">
        <v>5</v>
      </c>
      <c r="F4" s="4">
        <v>9</v>
      </c>
      <c r="G4" s="5">
        <f t="shared" si="2"/>
        <v>0</v>
      </c>
      <c r="H4" s="5">
        <f t="shared" si="3"/>
        <v>1</v>
      </c>
      <c r="I4" s="5">
        <f t="shared" si="4"/>
        <v>1</v>
      </c>
      <c r="J4" s="5">
        <f t="shared" si="5"/>
        <v>0</v>
      </c>
      <c r="K4" s="5">
        <f t="shared" si="6"/>
        <v>1</v>
      </c>
      <c r="L4" s="6">
        <f>G4/SUM(G1:G8)</f>
        <v>0</v>
      </c>
      <c r="M4" s="6">
        <f>H4/SUM(H1:H8)</f>
        <v>0.22204009582650358</v>
      </c>
      <c r="N4" s="6">
        <f>I4/SUM(I1:I8)</f>
        <v>0.2014742014742015</v>
      </c>
      <c r="O4" s="6">
        <f>J4/SUM(J1:J8)</f>
        <v>0</v>
      </c>
      <c r="P4" s="6">
        <f>K4/SUM(K1:K8)</f>
        <v>0.21428571428571427</v>
      </c>
      <c r="Q4" s="7">
        <v>0</v>
      </c>
      <c r="R4" s="7">
        <f t="shared" si="8"/>
        <v>-0.33414754105344935</v>
      </c>
      <c r="S4" s="7">
        <f t="shared" si="9"/>
        <v>-0.32278059688114014</v>
      </c>
      <c r="T4" s="7">
        <v>0</v>
      </c>
      <c r="U4" s="7">
        <f t="shared" si="11"/>
        <v>-0.3300953659172462</v>
      </c>
    </row>
    <row r="5" spans="1:21" x14ac:dyDescent="0.15">
      <c r="A5">
        <v>5</v>
      </c>
      <c r="B5" s="4">
        <v>0.24</v>
      </c>
      <c r="C5" s="4">
        <v>181.9</v>
      </c>
      <c r="D5" s="4">
        <v>0.92</v>
      </c>
      <c r="E5" s="4">
        <v>9</v>
      </c>
      <c r="F5" s="4">
        <v>8</v>
      </c>
      <c r="G5" s="5">
        <f t="shared" si="2"/>
        <v>0.41666666666666657</v>
      </c>
      <c r="H5" s="5">
        <f t="shared" si="3"/>
        <v>0.89097103918228282</v>
      </c>
      <c r="I5" s="5">
        <f t="shared" si="4"/>
        <v>0.9390243902439025</v>
      </c>
      <c r="J5" s="5">
        <f t="shared" si="5"/>
        <v>0.26666666666666666</v>
      </c>
      <c r="K5" s="5">
        <f t="shared" si="6"/>
        <v>0.83333333333333337</v>
      </c>
      <c r="L5" s="6">
        <f>G5/SUM(G1:G8)</f>
        <v>0.13605442176870744</v>
      </c>
      <c r="M5" s="6">
        <f>H5/SUM(H1:H8)</f>
        <v>0.19783129491867354</v>
      </c>
      <c r="N5" s="6">
        <f>I5/SUM(I1:I8)</f>
        <v>0.18918918918918923</v>
      </c>
      <c r="O5" s="6">
        <f>J5/SUM(J1:J8)</f>
        <v>9.0909090909090898E-2</v>
      </c>
      <c r="P5" s="6">
        <f>K5/SUM(K1:K8)</f>
        <v>0.17857142857142858</v>
      </c>
      <c r="Q5" s="7">
        <f t="shared" si="7"/>
        <v>-0.27138779771765237</v>
      </c>
      <c r="R5" s="7">
        <f t="shared" si="8"/>
        <v>-0.320554090452982</v>
      </c>
      <c r="S5" s="7">
        <f t="shared" si="9"/>
        <v>-0.31500146878709129</v>
      </c>
      <c r="T5" s="7">
        <f t="shared" si="10"/>
        <v>-0.21799047934530641</v>
      </c>
      <c r="U5" s="7">
        <f t="shared" si="11"/>
        <v>-0.30763689245376852</v>
      </c>
    </row>
    <row r="6" spans="1:21" x14ac:dyDescent="0.15">
      <c r="A6">
        <v>6</v>
      </c>
      <c r="B6" s="4">
        <v>0.52</v>
      </c>
      <c r="C6" s="4">
        <v>25</v>
      </c>
      <c r="D6" s="4">
        <v>0.22</v>
      </c>
      <c r="E6" s="4">
        <v>20</v>
      </c>
      <c r="F6" s="4">
        <v>4</v>
      </c>
      <c r="G6" s="5">
        <f t="shared" si="2"/>
        <v>1</v>
      </c>
      <c r="H6" s="5">
        <f t="shared" si="3"/>
        <v>0</v>
      </c>
      <c r="I6" s="5">
        <f t="shared" si="4"/>
        <v>8.5365853658536592E-2</v>
      </c>
      <c r="J6" s="5">
        <f t="shared" si="5"/>
        <v>1</v>
      </c>
      <c r="K6" s="5">
        <f t="shared" si="6"/>
        <v>0.16666666666666666</v>
      </c>
      <c r="L6" s="6">
        <f>G6/SUM(G1:G8)</f>
        <v>0.32653061224489793</v>
      </c>
      <c r="M6" s="6">
        <f>H6/SUM(H1:H8)</f>
        <v>0</v>
      </c>
      <c r="N6" s="6">
        <f>I6/SUM(I1:I8)</f>
        <v>1.7199017199017202E-2</v>
      </c>
      <c r="O6" s="6">
        <f>J6/SUM(J1:J8)</f>
        <v>0.34090909090909088</v>
      </c>
      <c r="P6" s="6">
        <f>K6/SUM(K1:K8)</f>
        <v>3.5714285714285712E-2</v>
      </c>
      <c r="Q6" s="7">
        <f t="shared" si="7"/>
        <v>-0.36546337171292914</v>
      </c>
      <c r="R6" s="7">
        <v>0</v>
      </c>
      <c r="S6" s="7">
        <f t="shared" si="9"/>
        <v>-6.9877939200764058E-2</v>
      </c>
      <c r="T6" s="7">
        <f t="shared" si="10"/>
        <v>-0.36686571573274468</v>
      </c>
      <c r="U6" s="7">
        <f t="shared" si="11"/>
        <v>-0.1190073039348287</v>
      </c>
    </row>
    <row r="7" spans="1:21" x14ac:dyDescent="0.15">
      <c r="A7">
        <v>7</v>
      </c>
      <c r="B7" s="4">
        <v>0.26</v>
      </c>
      <c r="C7" s="4">
        <v>40</v>
      </c>
      <c r="D7" s="4">
        <v>0.38</v>
      </c>
      <c r="E7" s="4">
        <v>10</v>
      </c>
      <c r="F7" s="4">
        <v>6</v>
      </c>
      <c r="G7" s="5">
        <f t="shared" si="2"/>
        <v>0.45833333333333331</v>
      </c>
      <c r="H7" s="5">
        <f t="shared" si="3"/>
        <v>8.5178875638841564E-2</v>
      </c>
      <c r="I7" s="5">
        <f t="shared" si="4"/>
        <v>0.28048780487804881</v>
      </c>
      <c r="J7" s="5">
        <f t="shared" si="5"/>
        <v>0.33333333333333331</v>
      </c>
      <c r="K7" s="5">
        <f t="shared" si="6"/>
        <v>0.5</v>
      </c>
      <c r="L7" s="6">
        <f>G7/SUM(G1:G8)</f>
        <v>0.14965986394557823</v>
      </c>
      <c r="M7" s="6">
        <f>H7/SUM(H1:H8)</f>
        <v>1.8913125709242213E-2</v>
      </c>
      <c r="N7" s="6">
        <f>I7/SUM(I1:I8)</f>
        <v>5.6511056511056521E-2</v>
      </c>
      <c r="O7" s="6">
        <f>J7/SUM(J1:J8)</f>
        <v>0.11363636363636362</v>
      </c>
      <c r="P7" s="6">
        <f>K7/SUM(K1:K8)</f>
        <v>0.10714285714285714</v>
      </c>
      <c r="Q7" s="7">
        <f t="shared" si="7"/>
        <v>-0.28426246894727381</v>
      </c>
      <c r="R7" s="7">
        <f t="shared" si="8"/>
        <v>-7.5045374782254384E-2</v>
      </c>
      <c r="S7" s="7">
        <f t="shared" si="9"/>
        <v>-0.16237429066046499</v>
      </c>
      <c r="T7" s="7">
        <f t="shared" si="10"/>
        <v>-0.2471308774413819</v>
      </c>
      <c r="U7" s="7">
        <f t="shared" si="11"/>
        <v>-0.23931345230433151</v>
      </c>
    </row>
    <row r="8" spans="1:21" x14ac:dyDescent="0.15">
      <c r="A8">
        <v>8</v>
      </c>
      <c r="B8" s="4">
        <v>0.26</v>
      </c>
      <c r="C8" s="4">
        <v>25</v>
      </c>
      <c r="D8" s="4">
        <v>0.15</v>
      </c>
      <c r="E8" s="4">
        <v>20</v>
      </c>
      <c r="F8" s="4">
        <v>3</v>
      </c>
      <c r="G8" s="5">
        <f t="shared" si="2"/>
        <v>0.45833333333333331</v>
      </c>
      <c r="H8" s="5">
        <f t="shared" si="3"/>
        <v>0</v>
      </c>
      <c r="I8" s="5">
        <f t="shared" si="4"/>
        <v>0</v>
      </c>
      <c r="J8" s="5">
        <f t="shared" si="5"/>
        <v>1</v>
      </c>
      <c r="K8" s="5">
        <f t="shared" si="6"/>
        <v>0</v>
      </c>
      <c r="L8" s="6">
        <f>G8/SUM(G1:G8)</f>
        <v>0.14965986394557823</v>
      </c>
      <c r="M8" s="6">
        <f>H8/SUM(H1:H8)</f>
        <v>0</v>
      </c>
      <c r="N8" s="6">
        <f>I8/SUM(I1:I8)</f>
        <v>0</v>
      </c>
      <c r="O8" s="6">
        <f>J8/SUM(J1:J8)</f>
        <v>0.34090909090909088</v>
      </c>
      <c r="P8" s="6">
        <f>K8/SUM(K1:K8)</f>
        <v>0</v>
      </c>
      <c r="Q8" s="7">
        <f t="shared" si="7"/>
        <v>-0.28426246894727381</v>
      </c>
      <c r="R8" s="7">
        <v>0</v>
      </c>
      <c r="S8" s="7">
        <v>0</v>
      </c>
      <c r="T8" s="7">
        <f t="shared" si="10"/>
        <v>-0.36686571573274468</v>
      </c>
      <c r="U8" s="7">
        <v>0</v>
      </c>
    </row>
    <row r="9" spans="1:21" x14ac:dyDescent="0.15">
      <c r="A9" t="s">
        <v>17</v>
      </c>
      <c r="B9">
        <f>MIN(B1:B8)</f>
        <v>0.04</v>
      </c>
      <c r="C9">
        <f t="shared" ref="C9:F9" si="12">MIN(C1:C8)</f>
        <v>25</v>
      </c>
      <c r="D9">
        <f t="shared" si="12"/>
        <v>0.15</v>
      </c>
      <c r="E9">
        <f t="shared" si="12"/>
        <v>5</v>
      </c>
      <c r="F9">
        <f t="shared" si="12"/>
        <v>3</v>
      </c>
      <c r="P9" t="s">
        <v>19</v>
      </c>
      <c r="Q9">
        <f>1/LN(8)</f>
        <v>0.48089834696298783</v>
      </c>
      <c r="R9">
        <f t="shared" ref="R9:U9" si="13">1/LN(8)</f>
        <v>0.48089834696298783</v>
      </c>
      <c r="S9">
        <f t="shared" si="13"/>
        <v>0.48089834696298783</v>
      </c>
      <c r="T9">
        <f t="shared" si="13"/>
        <v>0.48089834696298783</v>
      </c>
      <c r="U9">
        <f t="shared" si="13"/>
        <v>0.48089834696298783</v>
      </c>
    </row>
    <row r="10" spans="1:21" x14ac:dyDescent="0.15">
      <c r="A10" t="s">
        <v>18</v>
      </c>
      <c r="B10">
        <f>MAX(B1:B9)</f>
        <v>0.52</v>
      </c>
      <c r="C10">
        <f t="shared" ref="C10:F10" si="14">MAX(C1:C9)</f>
        <v>201.1</v>
      </c>
      <c r="D10">
        <f t="shared" si="14"/>
        <v>0.97</v>
      </c>
      <c r="E10">
        <f t="shared" si="14"/>
        <v>20</v>
      </c>
      <c r="F10">
        <f t="shared" si="14"/>
        <v>9</v>
      </c>
      <c r="P10" t="s">
        <v>20</v>
      </c>
      <c r="Q10" s="7">
        <f>-Q9*SUM(Q1:Q8)</f>
        <v>0.84258085385313031</v>
      </c>
      <c r="R10" s="7">
        <f t="shared" ref="R10:U10" si="15">-R9*SUM(R1:R8)</f>
        <v>0.8025380674620457</v>
      </c>
      <c r="S10" s="7">
        <f t="shared" si="15"/>
        <v>0.86136676095911124</v>
      </c>
      <c r="T10" s="7">
        <f t="shared" si="15"/>
        <v>0.74730110132716088</v>
      </c>
      <c r="U10" s="7">
        <f t="shared" si="15"/>
        <v>0.8943094566934392</v>
      </c>
    </row>
    <row r="11" spans="1:21" x14ac:dyDescent="0.15">
      <c r="P11" t="s">
        <v>21</v>
      </c>
      <c r="Q11">
        <f>1-Q10</f>
        <v>0.15741914614686969</v>
      </c>
      <c r="R11">
        <f t="shared" ref="R11:U11" si="16">1-R10</f>
        <v>0.1974619325379543</v>
      </c>
      <c r="S11">
        <f t="shared" si="16"/>
        <v>0.13863323904088876</v>
      </c>
      <c r="T11">
        <f t="shared" si="16"/>
        <v>0.25269889867283912</v>
      </c>
      <c r="U11">
        <f t="shared" si="16"/>
        <v>0.1056905433065608</v>
      </c>
    </row>
    <row r="12" spans="1:21" x14ac:dyDescent="0.15">
      <c r="P12" t="s">
        <v>22</v>
      </c>
      <c r="Q12">
        <f>SUM(Q11:U11)</f>
        <v>0.85190375970511267</v>
      </c>
      <c r="R12">
        <v>0.85190375970511267</v>
      </c>
      <c r="S12">
        <v>0.85190375970511267</v>
      </c>
      <c r="T12">
        <v>0.85190375970511267</v>
      </c>
      <c r="U12">
        <v>0.85190375970511267</v>
      </c>
    </row>
    <row r="13" spans="1:21" x14ac:dyDescent="0.15">
      <c r="P13" t="s">
        <v>23</v>
      </c>
      <c r="Q13">
        <f>Q11/Q12</f>
        <v>0.18478512901663974</v>
      </c>
      <c r="R13">
        <f t="shared" ref="R13:U13" si="17">R11/R12</f>
        <v>0.23178901406222921</v>
      </c>
      <c r="S13">
        <f t="shared" si="17"/>
        <v>0.16273345135708381</v>
      </c>
      <c r="T13">
        <f t="shared" si="17"/>
        <v>0.29662845807877536</v>
      </c>
      <c r="U13">
        <f t="shared" si="17"/>
        <v>0.12406394748527191</v>
      </c>
    </row>
    <row r="19" spans="6:16" x14ac:dyDescent="0.15">
      <c r="F19" t="s">
        <v>24</v>
      </c>
      <c r="G19" s="10" t="s">
        <v>25</v>
      </c>
      <c r="H19" s="10"/>
      <c r="I19" s="10" t="s">
        <v>26</v>
      </c>
      <c r="J19" s="10"/>
      <c r="K19" s="10" t="s">
        <v>27</v>
      </c>
      <c r="L19" s="10"/>
      <c r="M19" s="10" t="s">
        <v>28</v>
      </c>
      <c r="N19" s="10"/>
      <c r="O19" s="10" t="s">
        <v>29</v>
      </c>
      <c r="P19" s="10"/>
    </row>
    <row r="20" spans="6:16" x14ac:dyDescent="0.15">
      <c r="F20">
        <v>1</v>
      </c>
      <c r="G20">
        <v>0</v>
      </c>
      <c r="H20">
        <v>0.1</v>
      </c>
      <c r="I20">
        <v>200</v>
      </c>
      <c r="J20">
        <v>300</v>
      </c>
      <c r="K20">
        <v>0.75</v>
      </c>
      <c r="L20">
        <v>1</v>
      </c>
      <c r="M20">
        <v>0</v>
      </c>
      <c r="N20">
        <v>5</v>
      </c>
      <c r="O20">
        <v>9</v>
      </c>
      <c r="P20">
        <v>10</v>
      </c>
    </row>
    <row r="21" spans="6:16" x14ac:dyDescent="0.15">
      <c r="F21">
        <v>2</v>
      </c>
      <c r="G21">
        <v>0.1</v>
      </c>
      <c r="H21">
        <v>0.25</v>
      </c>
      <c r="I21">
        <v>100</v>
      </c>
      <c r="J21">
        <v>200</v>
      </c>
      <c r="K21">
        <v>0.55000000000000004</v>
      </c>
      <c r="L21">
        <v>0.75</v>
      </c>
      <c r="M21">
        <v>5</v>
      </c>
      <c r="N21">
        <v>10</v>
      </c>
      <c r="O21">
        <v>7</v>
      </c>
      <c r="P21">
        <v>9</v>
      </c>
    </row>
    <row r="22" spans="6:16" x14ac:dyDescent="0.15">
      <c r="F22">
        <v>3</v>
      </c>
      <c r="G22">
        <v>0.25</v>
      </c>
      <c r="H22">
        <v>0.4</v>
      </c>
      <c r="I22">
        <v>50</v>
      </c>
      <c r="J22">
        <v>100</v>
      </c>
      <c r="K22">
        <v>0.3</v>
      </c>
      <c r="L22">
        <v>0.55000000000000004</v>
      </c>
      <c r="M22">
        <v>10</v>
      </c>
      <c r="N22">
        <v>25</v>
      </c>
      <c r="O22">
        <v>4</v>
      </c>
      <c r="P22">
        <v>7</v>
      </c>
    </row>
    <row r="23" spans="6:16" x14ac:dyDescent="0.15">
      <c r="F23">
        <v>4</v>
      </c>
      <c r="G23">
        <v>0.4</v>
      </c>
      <c r="H23">
        <v>0.6</v>
      </c>
      <c r="I23">
        <v>25</v>
      </c>
      <c r="J23">
        <v>50</v>
      </c>
      <c r="K23">
        <v>0.15</v>
      </c>
      <c r="L23">
        <v>0.3</v>
      </c>
      <c r="M23">
        <v>25</v>
      </c>
      <c r="N23">
        <v>125</v>
      </c>
      <c r="O23">
        <v>2</v>
      </c>
      <c r="P23">
        <v>4</v>
      </c>
    </row>
    <row r="24" spans="6:16" x14ac:dyDescent="0.15">
      <c r="F24">
        <v>5</v>
      </c>
      <c r="G24">
        <v>0.6</v>
      </c>
      <c r="H24">
        <v>1</v>
      </c>
      <c r="I24">
        <v>0</v>
      </c>
      <c r="J24">
        <v>25</v>
      </c>
      <c r="K24">
        <v>0</v>
      </c>
      <c r="L24">
        <v>0.15</v>
      </c>
      <c r="M24">
        <v>125</v>
      </c>
      <c r="N24">
        <v>250</v>
      </c>
      <c r="O24">
        <v>0</v>
      </c>
      <c r="P24">
        <v>2</v>
      </c>
    </row>
    <row r="25" spans="6:16" x14ac:dyDescent="0.15">
      <c r="G25" t="s">
        <v>30</v>
      </c>
      <c r="H25" t="s">
        <v>31</v>
      </c>
      <c r="I25" t="s">
        <v>30</v>
      </c>
      <c r="J25" t="s">
        <v>31</v>
      </c>
      <c r="K25" t="s">
        <v>30</v>
      </c>
      <c r="L25" t="s">
        <v>31</v>
      </c>
      <c r="M25" t="s">
        <v>30</v>
      </c>
      <c r="N25" t="s">
        <v>31</v>
      </c>
      <c r="O25" t="s">
        <v>30</v>
      </c>
      <c r="P25" t="s">
        <v>31</v>
      </c>
    </row>
    <row r="26" spans="6:16" x14ac:dyDescent="0.15">
      <c r="F26">
        <v>1</v>
      </c>
      <c r="G26">
        <f>(G20+H20)/2</f>
        <v>0.05</v>
      </c>
      <c r="H26">
        <f>G26/3</f>
        <v>1.6666666666666666E-2</v>
      </c>
      <c r="I26">
        <f>(I20+J20)/2</f>
        <v>250</v>
      </c>
      <c r="J26">
        <f>I26/3</f>
        <v>83.333333333333329</v>
      </c>
      <c r="K26">
        <f>(K20+L20)/2</f>
        <v>0.875</v>
      </c>
      <c r="L26">
        <f>K26/3</f>
        <v>0.29166666666666669</v>
      </c>
      <c r="M26">
        <f>(M20+N20)/2</f>
        <v>2.5</v>
      </c>
      <c r="N26">
        <f>M26/3</f>
        <v>0.83333333333333337</v>
      </c>
      <c r="O26">
        <f>(O20+P20)/2</f>
        <v>9.5</v>
      </c>
      <c r="P26">
        <f>O26/3</f>
        <v>3.1666666666666665</v>
      </c>
    </row>
    <row r="27" spans="6:16" x14ac:dyDescent="0.15">
      <c r="F27">
        <v>2</v>
      </c>
      <c r="G27">
        <f t="shared" ref="G27:G30" si="18">(G21+H21)/2</f>
        <v>0.17499999999999999</v>
      </c>
      <c r="H27">
        <f t="shared" ref="H27:H30" si="19">G27/3</f>
        <v>5.8333333333333327E-2</v>
      </c>
      <c r="I27">
        <f t="shared" ref="I27:I30" si="20">(I21+J21)/2</f>
        <v>150</v>
      </c>
      <c r="J27">
        <f t="shared" ref="J27:J30" si="21">I27/3</f>
        <v>50</v>
      </c>
      <c r="K27">
        <f t="shared" ref="K27:K30" si="22">(K21+L21)/2</f>
        <v>0.65</v>
      </c>
      <c r="L27">
        <f t="shared" ref="L27:L30" si="23">K27/3</f>
        <v>0.21666666666666667</v>
      </c>
      <c r="M27">
        <f t="shared" ref="M27:M30" si="24">(M21+N21)/2</f>
        <v>7.5</v>
      </c>
      <c r="N27">
        <f t="shared" ref="N27:N30" si="25">M27/3</f>
        <v>2.5</v>
      </c>
      <c r="O27">
        <f t="shared" ref="O27:O30" si="26">(O21+P21)/2</f>
        <v>8</v>
      </c>
      <c r="P27">
        <f t="shared" ref="P27:P30" si="27">O27/3</f>
        <v>2.6666666666666665</v>
      </c>
    </row>
    <row r="28" spans="6:16" x14ac:dyDescent="0.15">
      <c r="F28">
        <v>3</v>
      </c>
      <c r="G28">
        <f t="shared" si="18"/>
        <v>0.32500000000000001</v>
      </c>
      <c r="H28">
        <f t="shared" si="19"/>
        <v>0.10833333333333334</v>
      </c>
      <c r="I28">
        <f t="shared" si="20"/>
        <v>75</v>
      </c>
      <c r="J28">
        <f t="shared" si="21"/>
        <v>25</v>
      </c>
      <c r="K28">
        <f t="shared" si="22"/>
        <v>0.42500000000000004</v>
      </c>
      <c r="L28">
        <f t="shared" si="23"/>
        <v>0.14166666666666669</v>
      </c>
      <c r="M28">
        <f t="shared" si="24"/>
        <v>17.5</v>
      </c>
      <c r="N28">
        <f t="shared" si="25"/>
        <v>5.833333333333333</v>
      </c>
      <c r="O28">
        <f t="shared" si="26"/>
        <v>5.5</v>
      </c>
      <c r="P28">
        <f t="shared" si="27"/>
        <v>1.8333333333333333</v>
      </c>
    </row>
    <row r="29" spans="6:16" x14ac:dyDescent="0.15">
      <c r="F29">
        <v>4</v>
      </c>
      <c r="G29">
        <f t="shared" si="18"/>
        <v>0.5</v>
      </c>
      <c r="H29">
        <f t="shared" si="19"/>
        <v>0.16666666666666666</v>
      </c>
      <c r="I29">
        <f t="shared" si="20"/>
        <v>37.5</v>
      </c>
      <c r="J29">
        <f t="shared" si="21"/>
        <v>12.5</v>
      </c>
      <c r="K29">
        <f t="shared" si="22"/>
        <v>0.22499999999999998</v>
      </c>
      <c r="L29">
        <f t="shared" si="23"/>
        <v>7.4999999999999997E-2</v>
      </c>
      <c r="M29">
        <f t="shared" si="24"/>
        <v>75</v>
      </c>
      <c r="N29">
        <f t="shared" si="25"/>
        <v>25</v>
      </c>
      <c r="O29">
        <f t="shared" si="26"/>
        <v>3</v>
      </c>
      <c r="P29">
        <f t="shared" si="27"/>
        <v>1</v>
      </c>
    </row>
    <row r="30" spans="6:16" x14ac:dyDescent="0.15">
      <c r="F30">
        <v>5</v>
      </c>
      <c r="G30">
        <f t="shared" si="18"/>
        <v>0.8</v>
      </c>
      <c r="H30">
        <f t="shared" si="19"/>
        <v>0.26666666666666666</v>
      </c>
      <c r="I30">
        <f t="shared" si="20"/>
        <v>12.5</v>
      </c>
      <c r="J30">
        <f t="shared" si="21"/>
        <v>4.166666666666667</v>
      </c>
      <c r="K30">
        <f t="shared" si="22"/>
        <v>7.4999999999999997E-2</v>
      </c>
      <c r="L30">
        <f t="shared" si="23"/>
        <v>2.4999999999999998E-2</v>
      </c>
      <c r="M30">
        <f t="shared" si="24"/>
        <v>187.5</v>
      </c>
      <c r="N30">
        <f t="shared" si="25"/>
        <v>62.5</v>
      </c>
      <c r="O30">
        <f t="shared" si="26"/>
        <v>1</v>
      </c>
      <c r="P30">
        <f t="shared" si="27"/>
        <v>0.33333333333333331</v>
      </c>
    </row>
    <row r="31" spans="6:16" x14ac:dyDescent="0.15">
      <c r="G31" s="10" t="s">
        <v>52</v>
      </c>
      <c r="H31" s="10"/>
      <c r="I31" s="10" t="s">
        <v>53</v>
      </c>
      <c r="J31" s="10"/>
      <c r="K31" s="10" t="s">
        <v>54</v>
      </c>
      <c r="L31" s="10"/>
      <c r="M31" s="10" t="s">
        <v>55</v>
      </c>
      <c r="N31" s="10"/>
      <c r="O31" s="10" t="s">
        <v>56</v>
      </c>
      <c r="P31" s="10"/>
    </row>
    <row r="32" spans="6:16" x14ac:dyDescent="0.15">
      <c r="F32">
        <v>1</v>
      </c>
      <c r="G32">
        <v>90</v>
      </c>
      <c r="H32">
        <v>100</v>
      </c>
      <c r="I32">
        <v>120</v>
      </c>
      <c r="J32">
        <v>200</v>
      </c>
      <c r="K32">
        <v>0.75</v>
      </c>
      <c r="L32">
        <v>1</v>
      </c>
      <c r="M32">
        <v>0.8</v>
      </c>
      <c r="N32">
        <v>1</v>
      </c>
      <c r="O32">
        <v>0</v>
      </c>
      <c r="P32">
        <v>5</v>
      </c>
    </row>
    <row r="33" spans="1:31" x14ac:dyDescent="0.15">
      <c r="F33">
        <v>2</v>
      </c>
      <c r="G33">
        <v>75</v>
      </c>
      <c r="H33">
        <v>90</v>
      </c>
      <c r="I33">
        <v>60</v>
      </c>
      <c r="J33">
        <v>120</v>
      </c>
      <c r="K33">
        <v>0.45</v>
      </c>
      <c r="L33">
        <v>0.75</v>
      </c>
      <c r="M33">
        <v>0.6</v>
      </c>
      <c r="N33">
        <v>0.8</v>
      </c>
      <c r="O33">
        <v>5</v>
      </c>
      <c r="P33">
        <v>10</v>
      </c>
      <c r="T33" t="s">
        <v>61</v>
      </c>
      <c r="U33" t="s">
        <v>61</v>
      </c>
      <c r="V33" t="s">
        <v>61</v>
      </c>
      <c r="W33" t="s">
        <v>61</v>
      </c>
      <c r="X33" t="s">
        <v>61</v>
      </c>
      <c r="AA33" t="s">
        <v>62</v>
      </c>
      <c r="AB33" t="s">
        <v>62</v>
      </c>
      <c r="AC33" t="s">
        <v>62</v>
      </c>
      <c r="AD33" t="s">
        <v>62</v>
      </c>
      <c r="AE33" t="s">
        <v>62</v>
      </c>
    </row>
    <row r="34" spans="1:31" x14ac:dyDescent="0.15">
      <c r="F34">
        <v>3</v>
      </c>
      <c r="G34">
        <v>50</v>
      </c>
      <c r="H34">
        <v>75</v>
      </c>
      <c r="I34">
        <v>30</v>
      </c>
      <c r="J34">
        <v>60</v>
      </c>
      <c r="K34">
        <v>0.3</v>
      </c>
      <c r="L34">
        <v>0.45</v>
      </c>
      <c r="M34">
        <v>0.4</v>
      </c>
      <c r="N34">
        <v>0.6</v>
      </c>
      <c r="O34">
        <v>10</v>
      </c>
      <c r="P34">
        <v>25</v>
      </c>
      <c r="S34">
        <v>1</v>
      </c>
      <c r="T34">
        <v>95</v>
      </c>
      <c r="U34">
        <v>160</v>
      </c>
      <c r="V34">
        <v>0.875</v>
      </c>
      <c r="W34">
        <v>0.9</v>
      </c>
      <c r="X34">
        <v>2.5</v>
      </c>
      <c r="Z34">
        <v>1</v>
      </c>
      <c r="AA34">
        <v>1.6666666666666667</v>
      </c>
      <c r="AB34">
        <v>13.333333333333334</v>
      </c>
      <c r="AC34">
        <v>4.1666666666666664E-2</v>
      </c>
      <c r="AD34">
        <v>3.3333333333333326E-2</v>
      </c>
      <c r="AE34">
        <v>0.83333333333333337</v>
      </c>
    </row>
    <row r="35" spans="1:31" x14ac:dyDescent="0.15">
      <c r="F35">
        <v>4</v>
      </c>
      <c r="G35">
        <v>25</v>
      </c>
      <c r="H35">
        <v>50</v>
      </c>
      <c r="I35">
        <v>15</v>
      </c>
      <c r="J35">
        <v>30</v>
      </c>
      <c r="K35">
        <v>0.2</v>
      </c>
      <c r="L35">
        <v>0.3</v>
      </c>
      <c r="M35">
        <v>0.2</v>
      </c>
      <c r="N35">
        <v>0.4</v>
      </c>
      <c r="O35">
        <v>25</v>
      </c>
      <c r="P35">
        <v>125</v>
      </c>
      <c r="S35">
        <v>2</v>
      </c>
      <c r="T35">
        <v>82.5</v>
      </c>
      <c r="U35">
        <v>90</v>
      </c>
      <c r="V35">
        <v>0.6</v>
      </c>
      <c r="W35">
        <v>0.7</v>
      </c>
      <c r="X35">
        <v>7.5</v>
      </c>
      <c r="Z35">
        <v>2</v>
      </c>
      <c r="AA35">
        <v>2.5</v>
      </c>
      <c r="AB35">
        <v>10</v>
      </c>
      <c r="AC35">
        <v>4.9999999999999996E-2</v>
      </c>
      <c r="AD35">
        <v>3.3333333333333347E-2</v>
      </c>
      <c r="AE35">
        <v>0.83333333333333337</v>
      </c>
    </row>
    <row r="36" spans="1:31" x14ac:dyDescent="0.15">
      <c r="F36">
        <v>5</v>
      </c>
      <c r="G36">
        <v>0</v>
      </c>
      <c r="H36">
        <v>25</v>
      </c>
      <c r="I36">
        <v>0</v>
      </c>
      <c r="J36">
        <v>15</v>
      </c>
      <c r="K36">
        <v>0</v>
      </c>
      <c r="L36">
        <v>0.2</v>
      </c>
      <c r="M36">
        <v>0</v>
      </c>
      <c r="N36">
        <v>0.2</v>
      </c>
      <c r="O36">
        <v>125</v>
      </c>
      <c r="P36">
        <v>300</v>
      </c>
      <c r="S36">
        <v>3</v>
      </c>
      <c r="T36">
        <v>62.5</v>
      </c>
      <c r="U36">
        <v>45</v>
      </c>
      <c r="V36">
        <v>0.375</v>
      </c>
      <c r="W36">
        <v>0.5</v>
      </c>
      <c r="X36">
        <v>17.5</v>
      </c>
      <c r="Z36">
        <v>3</v>
      </c>
      <c r="AA36">
        <v>4.166666666666667</v>
      </c>
      <c r="AB36">
        <v>5</v>
      </c>
      <c r="AC36">
        <v>2.5000000000000005E-2</v>
      </c>
      <c r="AD36">
        <v>3.3333333333333326E-2</v>
      </c>
      <c r="AE36">
        <v>2.5</v>
      </c>
    </row>
    <row r="37" spans="1:31" x14ac:dyDescent="0.15">
      <c r="G37" t="s">
        <v>30</v>
      </c>
      <c r="H37" t="s">
        <v>31</v>
      </c>
      <c r="I37" t="s">
        <v>30</v>
      </c>
      <c r="J37" t="s">
        <v>31</v>
      </c>
      <c r="K37" t="s">
        <v>30</v>
      </c>
      <c r="L37" t="s">
        <v>31</v>
      </c>
      <c r="M37" t="s">
        <v>30</v>
      </c>
      <c r="N37" t="s">
        <v>31</v>
      </c>
      <c r="O37" t="s">
        <v>30</v>
      </c>
      <c r="P37" t="s">
        <v>31</v>
      </c>
      <c r="S37">
        <v>4</v>
      </c>
      <c r="T37">
        <v>37.5</v>
      </c>
      <c r="U37">
        <v>22.5</v>
      </c>
      <c r="V37">
        <v>0.25</v>
      </c>
      <c r="W37">
        <v>0.30000000000000004</v>
      </c>
      <c r="X37">
        <v>75</v>
      </c>
      <c r="Z37">
        <v>4</v>
      </c>
      <c r="AA37">
        <v>4.166666666666667</v>
      </c>
      <c r="AB37">
        <v>2.5</v>
      </c>
      <c r="AC37">
        <v>1.6666666666666663E-2</v>
      </c>
      <c r="AD37">
        <v>3.3333333333333333E-2</v>
      </c>
      <c r="AE37">
        <v>16.666666666666668</v>
      </c>
    </row>
    <row r="38" spans="1:31" x14ac:dyDescent="0.15">
      <c r="F38">
        <v>1</v>
      </c>
      <c r="G38">
        <f>(G32+H32)/2</f>
        <v>95</v>
      </c>
      <c r="H38">
        <f>(H32-G32)/6</f>
        <v>1.6666666666666667</v>
      </c>
      <c r="I38">
        <f>(I32+J32)/2</f>
        <v>160</v>
      </c>
      <c r="J38">
        <f>(J32-I32)/6</f>
        <v>13.333333333333334</v>
      </c>
      <c r="K38">
        <f>(K32+L32)/2</f>
        <v>0.875</v>
      </c>
      <c r="L38">
        <f>(L32-K32)/6</f>
        <v>4.1666666666666664E-2</v>
      </c>
      <c r="M38">
        <f>(M32+N32)/2</f>
        <v>0.9</v>
      </c>
      <c r="N38">
        <f>(N32-M32)/6</f>
        <v>3.3333333333333326E-2</v>
      </c>
      <c r="O38">
        <f>(O32+P32)/2</f>
        <v>2.5</v>
      </c>
      <c r="P38">
        <f>(P32-O32)/6</f>
        <v>0.83333333333333337</v>
      </c>
      <c r="S38">
        <v>5</v>
      </c>
      <c r="T38">
        <v>12.5</v>
      </c>
      <c r="U38">
        <v>7.5</v>
      </c>
      <c r="V38">
        <v>0.1</v>
      </c>
      <c r="W38">
        <v>0.1</v>
      </c>
      <c r="X38">
        <v>212.5</v>
      </c>
      <c r="Z38">
        <v>5</v>
      </c>
      <c r="AA38">
        <v>4.166666666666667</v>
      </c>
      <c r="AB38">
        <v>2.5</v>
      </c>
      <c r="AC38">
        <v>3.3333333333333333E-2</v>
      </c>
      <c r="AD38">
        <v>3.3333333333333333E-2</v>
      </c>
      <c r="AE38">
        <v>29.166666666666668</v>
      </c>
    </row>
    <row r="39" spans="1:31" x14ac:dyDescent="0.15">
      <c r="F39">
        <v>2</v>
      </c>
      <c r="G39">
        <f t="shared" ref="G39:G42" si="28">(G33+H33)/2</f>
        <v>82.5</v>
      </c>
      <c r="H39">
        <f t="shared" ref="H39:H42" si="29">(H33-G33)/6</f>
        <v>2.5</v>
      </c>
      <c r="I39">
        <f t="shared" ref="I39:I42" si="30">(I33+J33)/2</f>
        <v>90</v>
      </c>
      <c r="J39">
        <f t="shared" ref="J39:J42" si="31">(J33-I33)/6</f>
        <v>10</v>
      </c>
      <c r="K39">
        <f t="shared" ref="K39:K42" si="32">(K33+L33)/2</f>
        <v>0.6</v>
      </c>
      <c r="L39">
        <f t="shared" ref="L39:L42" si="33">(L33-K33)/6</f>
        <v>4.9999999999999996E-2</v>
      </c>
      <c r="M39">
        <f t="shared" ref="M39:M42" si="34">(M33+N33)/2</f>
        <v>0.7</v>
      </c>
      <c r="N39">
        <f t="shared" ref="N39:N42" si="35">(N33-M33)/6</f>
        <v>3.3333333333333347E-2</v>
      </c>
      <c r="O39">
        <f t="shared" ref="O39:O42" si="36">(O33+P33)/2</f>
        <v>7.5</v>
      </c>
      <c r="P39">
        <f t="shared" ref="P39:P42" si="37">(P33-O33)/6</f>
        <v>0.83333333333333337</v>
      </c>
    </row>
    <row r="40" spans="1:31" x14ac:dyDescent="0.15">
      <c r="F40">
        <v>3</v>
      </c>
      <c r="G40">
        <f t="shared" si="28"/>
        <v>62.5</v>
      </c>
      <c r="H40">
        <f t="shared" si="29"/>
        <v>4.166666666666667</v>
      </c>
      <c r="I40">
        <f t="shared" si="30"/>
        <v>45</v>
      </c>
      <c r="J40">
        <f t="shared" si="31"/>
        <v>5</v>
      </c>
      <c r="K40">
        <f t="shared" si="32"/>
        <v>0.375</v>
      </c>
      <c r="L40">
        <f t="shared" si="33"/>
        <v>2.5000000000000005E-2</v>
      </c>
      <c r="M40">
        <f t="shared" si="34"/>
        <v>0.5</v>
      </c>
      <c r="N40">
        <f t="shared" si="35"/>
        <v>3.3333333333333326E-2</v>
      </c>
      <c r="O40">
        <f t="shared" si="36"/>
        <v>17.5</v>
      </c>
      <c r="P40">
        <f t="shared" si="37"/>
        <v>2.5</v>
      </c>
    </row>
    <row r="41" spans="1:31" x14ac:dyDescent="0.15">
      <c r="F41">
        <v>4</v>
      </c>
      <c r="G41">
        <f t="shared" si="28"/>
        <v>37.5</v>
      </c>
      <c r="H41">
        <f t="shared" si="29"/>
        <v>4.166666666666667</v>
      </c>
      <c r="I41">
        <f t="shared" si="30"/>
        <v>22.5</v>
      </c>
      <c r="J41">
        <f t="shared" si="31"/>
        <v>2.5</v>
      </c>
      <c r="K41">
        <f t="shared" si="32"/>
        <v>0.25</v>
      </c>
      <c r="L41">
        <f t="shared" si="33"/>
        <v>1.6666666666666663E-2</v>
      </c>
      <c r="M41">
        <f t="shared" si="34"/>
        <v>0.30000000000000004</v>
      </c>
      <c r="N41">
        <f t="shared" si="35"/>
        <v>3.3333333333333333E-2</v>
      </c>
      <c r="O41">
        <f t="shared" si="36"/>
        <v>75</v>
      </c>
      <c r="P41">
        <f t="shared" si="37"/>
        <v>16.666666666666668</v>
      </c>
    </row>
    <row r="42" spans="1:31" x14ac:dyDescent="0.15">
      <c r="F42">
        <v>5</v>
      </c>
      <c r="G42">
        <f t="shared" si="28"/>
        <v>12.5</v>
      </c>
      <c r="H42">
        <f t="shared" si="29"/>
        <v>4.166666666666667</v>
      </c>
      <c r="I42">
        <f t="shared" si="30"/>
        <v>7.5</v>
      </c>
      <c r="J42">
        <f t="shared" si="31"/>
        <v>2.5</v>
      </c>
      <c r="K42">
        <f t="shared" si="32"/>
        <v>0.1</v>
      </c>
      <c r="L42">
        <f t="shared" si="33"/>
        <v>3.3333333333333333E-2</v>
      </c>
      <c r="M42">
        <f t="shared" si="34"/>
        <v>0.1</v>
      </c>
      <c r="N42">
        <f t="shared" si="35"/>
        <v>3.3333333333333333E-2</v>
      </c>
      <c r="O42">
        <f t="shared" si="36"/>
        <v>212.5</v>
      </c>
      <c r="P42">
        <f t="shared" si="37"/>
        <v>29.166666666666668</v>
      </c>
    </row>
    <row r="44" spans="1:31" x14ac:dyDescent="0.15">
      <c r="A44" t="s">
        <v>32</v>
      </c>
      <c r="B44" t="s">
        <v>33</v>
      </c>
      <c r="C44" t="s">
        <v>34</v>
      </c>
      <c r="D44" t="s">
        <v>35</v>
      </c>
      <c r="E44" t="s">
        <v>36</v>
      </c>
      <c r="F44" t="s">
        <v>37</v>
      </c>
      <c r="G44" t="s">
        <v>38</v>
      </c>
      <c r="H44" t="s">
        <v>39</v>
      </c>
      <c r="I44" t="s">
        <v>40</v>
      </c>
      <c r="J44" t="s">
        <v>41</v>
      </c>
      <c r="K44" t="s">
        <v>42</v>
      </c>
      <c r="L44" t="s">
        <v>43</v>
      </c>
      <c r="M44" t="s">
        <v>44</v>
      </c>
      <c r="N44" t="s">
        <v>45</v>
      </c>
      <c r="O44" t="s">
        <v>46</v>
      </c>
      <c r="P44" s="10" t="s">
        <v>47</v>
      </c>
      <c r="Q44" s="10"/>
      <c r="R44" s="10"/>
      <c r="S44" s="10"/>
      <c r="T44" s="10"/>
    </row>
    <row r="45" spans="1:31" x14ac:dyDescent="0.15">
      <c r="A45">
        <v>82</v>
      </c>
      <c r="B45">
        <v>95</v>
      </c>
      <c r="C45">
        <v>0.7</v>
      </c>
      <c r="D45">
        <v>0.35</v>
      </c>
      <c r="E45">
        <v>20</v>
      </c>
      <c r="F45">
        <f>MIN(A45:A56)</f>
        <v>28</v>
      </c>
      <c r="G45">
        <f>MAX(A45:A56)</f>
        <v>87</v>
      </c>
      <c r="H45">
        <f>MIN(B45:B56)</f>
        <v>25</v>
      </c>
      <c r="I45">
        <f>MAX(B45:B56)</f>
        <v>95</v>
      </c>
      <c r="J45">
        <f>MIN(C45:C56)</f>
        <v>0.15</v>
      </c>
      <c r="K45">
        <f>MAX(C45:C56)</f>
        <v>0.7</v>
      </c>
      <c r="L45">
        <f>MIN(D45:D56)</f>
        <v>0.3</v>
      </c>
      <c r="M45">
        <f>MAX(D45:D56)</f>
        <v>0.5</v>
      </c>
      <c r="N45">
        <f>MIN(E45:E56)</f>
        <v>10</v>
      </c>
      <c r="O45">
        <f>MAX(E45:E56)</f>
        <v>20</v>
      </c>
      <c r="P45">
        <v>751</v>
      </c>
      <c r="Q45">
        <v>800</v>
      </c>
      <c r="R45">
        <v>5.48</v>
      </c>
      <c r="S45">
        <v>4.9499999999999993</v>
      </c>
      <c r="T45">
        <v>180</v>
      </c>
      <c r="U45">
        <f>A45/P45</f>
        <v>0.10918774966711052</v>
      </c>
      <c r="V45">
        <f t="shared" ref="V45:Y45" si="38">B45/Q45</f>
        <v>0.11874999999999999</v>
      </c>
      <c r="W45">
        <f t="shared" si="38"/>
        <v>0.12773722627737225</v>
      </c>
      <c r="X45">
        <f t="shared" si="38"/>
        <v>7.0707070707070718E-2</v>
      </c>
      <c r="Y45">
        <f t="shared" si="38"/>
        <v>0.1111111111111111</v>
      </c>
      <c r="Z45">
        <f>U45/LN(U45)</f>
        <v>-4.9301675146990936E-2</v>
      </c>
      <c r="AA45">
        <f t="shared" ref="AA45:AD45" si="39">V45/LN(V45)</f>
        <v>-5.5731946551909863E-2</v>
      </c>
      <c r="AB45">
        <f t="shared" si="39"/>
        <v>-6.2075257554391909E-2</v>
      </c>
      <c r="AC45">
        <f t="shared" si="39"/>
        <v>-2.6689873088666771E-2</v>
      </c>
      <c r="AD45">
        <f t="shared" si="39"/>
        <v>-5.0568845923713183E-2</v>
      </c>
    </row>
    <row r="46" spans="1:31" x14ac:dyDescent="0.15">
      <c r="A46">
        <v>68</v>
      </c>
      <c r="B46">
        <v>90</v>
      </c>
      <c r="C46">
        <v>0.56999999999999995</v>
      </c>
      <c r="D46">
        <v>0.35</v>
      </c>
      <c r="E46">
        <v>20</v>
      </c>
      <c r="F46">
        <v>28</v>
      </c>
      <c r="G46">
        <v>87</v>
      </c>
      <c r="H46">
        <v>25</v>
      </c>
      <c r="I46">
        <v>95</v>
      </c>
      <c r="J46">
        <v>0.15</v>
      </c>
      <c r="K46">
        <v>0.7</v>
      </c>
      <c r="L46">
        <v>0.3</v>
      </c>
      <c r="M46">
        <v>0.5</v>
      </c>
      <c r="N46">
        <v>10</v>
      </c>
      <c r="O46">
        <v>20</v>
      </c>
      <c r="P46">
        <v>751</v>
      </c>
      <c r="Q46">
        <v>800</v>
      </c>
      <c r="R46">
        <v>5.48</v>
      </c>
      <c r="S46">
        <v>4.9499999999999993</v>
      </c>
      <c r="T46">
        <v>180</v>
      </c>
      <c r="U46">
        <f t="shared" ref="U46:U56" si="40">A46/P46</f>
        <v>9.0545938748335553E-2</v>
      </c>
      <c r="V46">
        <f t="shared" ref="V46:V56" si="41">B46/Q46</f>
        <v>0.1125</v>
      </c>
      <c r="W46">
        <f t="shared" ref="W46:W56" si="42">C46/R46</f>
        <v>0.10401459854014597</v>
      </c>
      <c r="X46">
        <f t="shared" ref="X46:X56" si="43">D46/S46</f>
        <v>7.0707070707070718E-2</v>
      </c>
      <c r="Y46">
        <f t="shared" ref="Y46:Y56" si="44">E46/T46</f>
        <v>0.1111111111111111</v>
      </c>
      <c r="Z46">
        <f t="shared" ref="Z46:Z56" si="45">U46/LN(U46)</f>
        <v>-3.7697662749143414E-2</v>
      </c>
      <c r="AA46">
        <f t="shared" ref="AA46:AA56" si="46">V46/LN(V46)</f>
        <v>-5.1492078937846353E-2</v>
      </c>
      <c r="AB46">
        <f t="shared" ref="AB46:AB56" si="47">W46/LN(W46)</f>
        <v>-4.5958596083161864E-2</v>
      </c>
      <c r="AC46">
        <f t="shared" ref="AC46:AC56" si="48">X46/LN(X46)</f>
        <v>-2.6689873088666771E-2</v>
      </c>
      <c r="AD46">
        <f t="shared" ref="AD46:AD56" si="49">Y46/LN(Y46)</f>
        <v>-5.0568845923713183E-2</v>
      </c>
    </row>
    <row r="47" spans="1:31" x14ac:dyDescent="0.15">
      <c r="A47">
        <v>40</v>
      </c>
      <c r="B47">
        <v>25</v>
      </c>
      <c r="C47">
        <v>0.22</v>
      </c>
      <c r="D47">
        <v>0.35</v>
      </c>
      <c r="E47">
        <v>20</v>
      </c>
      <c r="F47">
        <v>28</v>
      </c>
      <c r="G47">
        <v>87</v>
      </c>
      <c r="H47">
        <v>25</v>
      </c>
      <c r="I47">
        <v>95</v>
      </c>
      <c r="J47">
        <v>0.15</v>
      </c>
      <c r="K47">
        <v>0.7</v>
      </c>
      <c r="L47">
        <v>0.3</v>
      </c>
      <c r="M47">
        <v>0.5</v>
      </c>
      <c r="N47">
        <v>10</v>
      </c>
      <c r="O47">
        <v>20</v>
      </c>
      <c r="P47">
        <v>751</v>
      </c>
      <c r="Q47">
        <v>800</v>
      </c>
      <c r="R47">
        <v>5.48</v>
      </c>
      <c r="S47">
        <v>4.9499999999999993</v>
      </c>
      <c r="T47">
        <v>180</v>
      </c>
      <c r="U47">
        <f t="shared" si="40"/>
        <v>5.3262316910785618E-2</v>
      </c>
      <c r="V47">
        <f t="shared" si="41"/>
        <v>3.125E-2</v>
      </c>
      <c r="W47">
        <f t="shared" si="42"/>
        <v>4.0145985401459854E-2</v>
      </c>
      <c r="X47">
        <f t="shared" si="43"/>
        <v>7.0707070707070718E-2</v>
      </c>
      <c r="Y47">
        <f t="shared" si="44"/>
        <v>0.1111111111111111</v>
      </c>
      <c r="Z47">
        <f t="shared" si="45"/>
        <v>-1.8162605658378819E-2</v>
      </c>
      <c r="AA47">
        <f t="shared" si="46"/>
        <v>-9.0168440055560205E-3</v>
      </c>
      <c r="AB47">
        <f t="shared" si="47"/>
        <v>-1.24861829544824E-2</v>
      </c>
      <c r="AC47">
        <f t="shared" si="48"/>
        <v>-2.6689873088666771E-2</v>
      </c>
      <c r="AD47">
        <f t="shared" si="49"/>
        <v>-5.0568845923713183E-2</v>
      </c>
    </row>
    <row r="48" spans="1:31" x14ac:dyDescent="0.15">
      <c r="A48">
        <v>87</v>
      </c>
      <c r="B48">
        <v>95</v>
      </c>
      <c r="C48">
        <v>0.7</v>
      </c>
      <c r="D48">
        <v>0.5</v>
      </c>
      <c r="E48">
        <v>10</v>
      </c>
      <c r="F48">
        <v>28</v>
      </c>
      <c r="G48">
        <v>87</v>
      </c>
      <c r="H48">
        <v>25</v>
      </c>
      <c r="I48">
        <v>95</v>
      </c>
      <c r="J48">
        <v>0.15</v>
      </c>
      <c r="K48">
        <v>0.7</v>
      </c>
      <c r="L48">
        <v>0.3</v>
      </c>
      <c r="M48">
        <v>0.5</v>
      </c>
      <c r="N48">
        <v>10</v>
      </c>
      <c r="O48">
        <v>20</v>
      </c>
      <c r="P48">
        <v>751</v>
      </c>
      <c r="Q48">
        <v>800</v>
      </c>
      <c r="R48">
        <v>5.48</v>
      </c>
      <c r="S48">
        <v>4.9499999999999993</v>
      </c>
      <c r="T48">
        <v>180</v>
      </c>
      <c r="U48">
        <f t="shared" si="40"/>
        <v>0.11584553928095873</v>
      </c>
      <c r="V48">
        <f t="shared" si="41"/>
        <v>0.11874999999999999</v>
      </c>
      <c r="W48">
        <f t="shared" si="42"/>
        <v>0.12773722627737225</v>
      </c>
      <c r="X48">
        <f t="shared" si="43"/>
        <v>0.10101010101010102</v>
      </c>
      <c r="Y48">
        <f t="shared" si="44"/>
        <v>5.5555555555555552E-2</v>
      </c>
      <c r="Z48">
        <f t="shared" si="45"/>
        <v>-5.3744222622161074E-2</v>
      </c>
      <c r="AA48">
        <f t="shared" si="46"/>
        <v>-5.5731946551909863E-2</v>
      </c>
      <c r="AB48">
        <f t="shared" si="47"/>
        <v>-6.2075257554391909E-2</v>
      </c>
      <c r="AC48">
        <f t="shared" si="48"/>
        <v>-4.4060444752466878E-2</v>
      </c>
      <c r="AD48">
        <f t="shared" si="49"/>
        <v>-1.9220903125621861E-2</v>
      </c>
    </row>
    <row r="49" spans="1:30" x14ac:dyDescent="0.15">
      <c r="A49">
        <v>76</v>
      </c>
      <c r="B49">
        <v>90</v>
      </c>
      <c r="C49">
        <v>0.56999999999999995</v>
      </c>
      <c r="D49">
        <v>0.5</v>
      </c>
      <c r="E49">
        <v>10</v>
      </c>
      <c r="F49">
        <v>28</v>
      </c>
      <c r="G49">
        <v>87</v>
      </c>
      <c r="H49">
        <v>25</v>
      </c>
      <c r="I49">
        <v>95</v>
      </c>
      <c r="J49">
        <v>0.15</v>
      </c>
      <c r="K49">
        <v>0.7</v>
      </c>
      <c r="L49">
        <v>0.3</v>
      </c>
      <c r="M49">
        <v>0.5</v>
      </c>
      <c r="N49">
        <v>10</v>
      </c>
      <c r="O49">
        <v>20</v>
      </c>
      <c r="P49">
        <v>751</v>
      </c>
      <c r="Q49">
        <v>800</v>
      </c>
      <c r="R49">
        <v>5.48</v>
      </c>
      <c r="S49">
        <v>4.9499999999999993</v>
      </c>
      <c r="T49">
        <v>180</v>
      </c>
      <c r="U49">
        <f t="shared" si="40"/>
        <v>0.10119840213049268</v>
      </c>
      <c r="V49">
        <f t="shared" si="41"/>
        <v>0.1125</v>
      </c>
      <c r="W49">
        <f t="shared" si="42"/>
        <v>0.10401459854014597</v>
      </c>
      <c r="X49">
        <f t="shared" si="43"/>
        <v>0.10101010101010102</v>
      </c>
      <c r="Y49">
        <f t="shared" si="44"/>
        <v>5.5555555555555552E-2</v>
      </c>
      <c r="Z49">
        <f t="shared" si="45"/>
        <v>-4.4178471806473954E-2</v>
      </c>
      <c r="AA49">
        <f t="shared" si="46"/>
        <v>-5.1492078937846353E-2</v>
      </c>
      <c r="AB49">
        <f t="shared" si="47"/>
        <v>-4.5958596083161864E-2</v>
      </c>
      <c r="AC49">
        <f t="shared" si="48"/>
        <v>-4.4060444752466878E-2</v>
      </c>
      <c r="AD49">
        <f t="shared" si="49"/>
        <v>-1.9220903125621861E-2</v>
      </c>
    </row>
    <row r="50" spans="1:30" x14ac:dyDescent="0.15">
      <c r="A50">
        <v>76</v>
      </c>
      <c r="B50">
        <v>95</v>
      </c>
      <c r="C50">
        <v>0.7</v>
      </c>
      <c r="D50">
        <v>0.5</v>
      </c>
      <c r="E50">
        <v>10</v>
      </c>
      <c r="F50">
        <v>28</v>
      </c>
      <c r="G50">
        <v>87</v>
      </c>
      <c r="H50">
        <v>25</v>
      </c>
      <c r="I50">
        <v>95</v>
      </c>
      <c r="J50">
        <v>0.15</v>
      </c>
      <c r="K50">
        <v>0.7</v>
      </c>
      <c r="L50">
        <v>0.3</v>
      </c>
      <c r="M50">
        <v>0.5</v>
      </c>
      <c r="N50">
        <v>10</v>
      </c>
      <c r="O50">
        <v>20</v>
      </c>
      <c r="P50">
        <v>751</v>
      </c>
      <c r="Q50">
        <v>800</v>
      </c>
      <c r="R50">
        <v>5.48</v>
      </c>
      <c r="S50">
        <v>4.9499999999999993</v>
      </c>
      <c r="T50">
        <v>180</v>
      </c>
      <c r="U50">
        <f t="shared" si="40"/>
        <v>0.10119840213049268</v>
      </c>
      <c r="V50">
        <f t="shared" si="41"/>
        <v>0.11874999999999999</v>
      </c>
      <c r="W50">
        <f t="shared" si="42"/>
        <v>0.12773722627737225</v>
      </c>
      <c r="X50">
        <f t="shared" si="43"/>
        <v>0.10101010101010102</v>
      </c>
      <c r="Y50">
        <f t="shared" si="44"/>
        <v>5.5555555555555552E-2</v>
      </c>
      <c r="Z50">
        <f t="shared" si="45"/>
        <v>-4.4178471806473954E-2</v>
      </c>
      <c r="AA50">
        <f t="shared" si="46"/>
        <v>-5.5731946551909863E-2</v>
      </c>
      <c r="AB50">
        <f t="shared" si="47"/>
        <v>-6.2075257554391909E-2</v>
      </c>
      <c r="AC50">
        <f t="shared" si="48"/>
        <v>-4.4060444752466878E-2</v>
      </c>
      <c r="AD50">
        <f t="shared" si="49"/>
        <v>-1.9220903125621861E-2</v>
      </c>
    </row>
    <row r="51" spans="1:30" x14ac:dyDescent="0.15">
      <c r="A51">
        <v>72</v>
      </c>
      <c r="B51">
        <v>90</v>
      </c>
      <c r="C51">
        <v>0.56999999999999995</v>
      </c>
      <c r="D51">
        <v>0.5</v>
      </c>
      <c r="E51">
        <v>10</v>
      </c>
      <c r="F51">
        <v>28</v>
      </c>
      <c r="G51">
        <v>87</v>
      </c>
      <c r="H51">
        <v>25</v>
      </c>
      <c r="I51">
        <v>95</v>
      </c>
      <c r="J51">
        <v>0.15</v>
      </c>
      <c r="K51">
        <v>0.7</v>
      </c>
      <c r="L51">
        <v>0.3</v>
      </c>
      <c r="M51">
        <v>0.5</v>
      </c>
      <c r="N51">
        <v>10</v>
      </c>
      <c r="O51">
        <v>20</v>
      </c>
      <c r="P51">
        <v>751</v>
      </c>
      <c r="Q51">
        <v>800</v>
      </c>
      <c r="R51">
        <v>5.48</v>
      </c>
      <c r="S51">
        <v>4.9499999999999993</v>
      </c>
      <c r="T51">
        <v>180</v>
      </c>
      <c r="U51">
        <f t="shared" si="40"/>
        <v>9.5872170439414109E-2</v>
      </c>
      <c r="V51">
        <f t="shared" si="41"/>
        <v>0.1125</v>
      </c>
      <c r="W51">
        <f t="shared" si="42"/>
        <v>0.10401459854014597</v>
      </c>
      <c r="X51">
        <f t="shared" si="43"/>
        <v>0.10101010101010102</v>
      </c>
      <c r="Y51">
        <f t="shared" si="44"/>
        <v>5.5555555555555552E-2</v>
      </c>
      <c r="Z51">
        <f t="shared" si="45"/>
        <v>-4.0888196364843171E-2</v>
      </c>
      <c r="AA51">
        <f t="shared" si="46"/>
        <v>-5.1492078937846353E-2</v>
      </c>
      <c r="AB51">
        <f t="shared" si="47"/>
        <v>-4.5958596083161864E-2</v>
      </c>
      <c r="AC51">
        <f t="shared" si="48"/>
        <v>-4.4060444752466878E-2</v>
      </c>
      <c r="AD51">
        <f t="shared" si="49"/>
        <v>-1.9220903125621861E-2</v>
      </c>
    </row>
    <row r="52" spans="1:30" x14ac:dyDescent="0.15">
      <c r="A52">
        <v>51</v>
      </c>
      <c r="B52">
        <v>40</v>
      </c>
      <c r="C52">
        <v>0.38</v>
      </c>
      <c r="D52">
        <v>0.5</v>
      </c>
      <c r="E52">
        <v>10</v>
      </c>
      <c r="F52">
        <v>28</v>
      </c>
      <c r="G52">
        <v>87</v>
      </c>
      <c r="H52">
        <v>25</v>
      </c>
      <c r="I52">
        <v>95</v>
      </c>
      <c r="J52">
        <v>0.15</v>
      </c>
      <c r="K52">
        <v>0.7</v>
      </c>
      <c r="L52">
        <v>0.3</v>
      </c>
      <c r="M52">
        <v>0.5</v>
      </c>
      <c r="N52">
        <v>10</v>
      </c>
      <c r="O52">
        <v>20</v>
      </c>
      <c r="P52">
        <v>751</v>
      </c>
      <c r="Q52">
        <v>800</v>
      </c>
      <c r="R52">
        <v>5.48</v>
      </c>
      <c r="S52">
        <v>4.9499999999999993</v>
      </c>
      <c r="T52">
        <v>180</v>
      </c>
      <c r="U52">
        <f t="shared" si="40"/>
        <v>6.7909454061251665E-2</v>
      </c>
      <c r="V52">
        <f t="shared" si="41"/>
        <v>0.05</v>
      </c>
      <c r="W52">
        <f t="shared" si="42"/>
        <v>6.9343065693430656E-2</v>
      </c>
      <c r="X52">
        <f t="shared" si="43"/>
        <v>0.10101010101010102</v>
      </c>
      <c r="Y52">
        <f t="shared" si="44"/>
        <v>5.5555555555555552E-2</v>
      </c>
      <c r="Z52">
        <f t="shared" si="45"/>
        <v>-2.5249092267385156E-2</v>
      </c>
      <c r="AA52">
        <f t="shared" si="46"/>
        <v>-1.6690410034766703E-2</v>
      </c>
      <c r="AB52">
        <f t="shared" si="47"/>
        <v>-2.5983942822753459E-2</v>
      </c>
      <c r="AC52">
        <f t="shared" si="48"/>
        <v>-4.4060444752466878E-2</v>
      </c>
      <c r="AD52">
        <f t="shared" si="49"/>
        <v>-1.9220903125621861E-2</v>
      </c>
    </row>
    <row r="53" spans="1:30" x14ac:dyDescent="0.15">
      <c r="A53">
        <v>52</v>
      </c>
      <c r="B53">
        <v>25</v>
      </c>
      <c r="C53">
        <v>0.22</v>
      </c>
      <c r="D53">
        <v>0.5</v>
      </c>
      <c r="E53">
        <v>10</v>
      </c>
      <c r="F53">
        <v>28</v>
      </c>
      <c r="G53">
        <v>87</v>
      </c>
      <c r="H53">
        <v>25</v>
      </c>
      <c r="I53">
        <v>95</v>
      </c>
      <c r="J53">
        <v>0.15</v>
      </c>
      <c r="K53">
        <v>0.7</v>
      </c>
      <c r="L53">
        <v>0.3</v>
      </c>
      <c r="M53">
        <v>0.5</v>
      </c>
      <c r="N53">
        <v>10</v>
      </c>
      <c r="O53">
        <v>20</v>
      </c>
      <c r="P53">
        <v>751</v>
      </c>
      <c r="Q53">
        <v>800</v>
      </c>
      <c r="R53">
        <v>5.48</v>
      </c>
      <c r="S53">
        <v>4.9499999999999993</v>
      </c>
      <c r="T53">
        <v>180</v>
      </c>
      <c r="U53">
        <f t="shared" si="40"/>
        <v>6.92410119840213E-2</v>
      </c>
      <c r="V53">
        <f t="shared" si="41"/>
        <v>3.125E-2</v>
      </c>
      <c r="W53">
        <f t="shared" si="42"/>
        <v>4.0145985401459854E-2</v>
      </c>
      <c r="X53">
        <f t="shared" si="43"/>
        <v>0.10101010101010102</v>
      </c>
      <c r="Y53">
        <f t="shared" si="44"/>
        <v>5.5555555555555552E-2</v>
      </c>
      <c r="Z53">
        <f t="shared" si="45"/>
        <v>-2.5931390573563182E-2</v>
      </c>
      <c r="AA53">
        <f t="shared" si="46"/>
        <v>-9.0168440055560205E-3</v>
      </c>
      <c r="AB53">
        <f t="shared" si="47"/>
        <v>-1.24861829544824E-2</v>
      </c>
      <c r="AC53">
        <f t="shared" si="48"/>
        <v>-4.4060444752466878E-2</v>
      </c>
      <c r="AD53">
        <f t="shared" si="49"/>
        <v>-1.9220903125621861E-2</v>
      </c>
    </row>
    <row r="54" spans="1:30" x14ac:dyDescent="0.15">
      <c r="A54">
        <v>68</v>
      </c>
      <c r="B54">
        <v>90</v>
      </c>
      <c r="C54">
        <v>0.38</v>
      </c>
      <c r="D54">
        <v>0.3</v>
      </c>
      <c r="E54">
        <v>20</v>
      </c>
      <c r="F54">
        <v>28</v>
      </c>
      <c r="G54">
        <v>87</v>
      </c>
      <c r="H54">
        <v>25</v>
      </c>
      <c r="I54">
        <v>95</v>
      </c>
      <c r="J54">
        <v>0.15</v>
      </c>
      <c r="K54">
        <v>0.7</v>
      </c>
      <c r="L54">
        <v>0.3</v>
      </c>
      <c r="M54">
        <v>0.5</v>
      </c>
      <c r="N54">
        <v>10</v>
      </c>
      <c r="O54">
        <v>20</v>
      </c>
      <c r="P54">
        <v>751</v>
      </c>
      <c r="Q54">
        <v>800</v>
      </c>
      <c r="R54">
        <v>5.48</v>
      </c>
      <c r="S54">
        <v>4.9499999999999993</v>
      </c>
      <c r="T54">
        <v>180</v>
      </c>
      <c r="U54">
        <f t="shared" si="40"/>
        <v>9.0545938748335553E-2</v>
      </c>
      <c r="V54">
        <f t="shared" si="41"/>
        <v>0.1125</v>
      </c>
      <c r="W54">
        <f t="shared" si="42"/>
        <v>6.9343065693430656E-2</v>
      </c>
      <c r="X54">
        <f t="shared" si="43"/>
        <v>6.0606060606060615E-2</v>
      </c>
      <c r="Y54">
        <f t="shared" si="44"/>
        <v>0.1111111111111111</v>
      </c>
      <c r="Z54">
        <f t="shared" si="45"/>
        <v>-3.7697662749143414E-2</v>
      </c>
      <c r="AA54">
        <f t="shared" si="46"/>
        <v>-5.1492078937846353E-2</v>
      </c>
      <c r="AB54">
        <f t="shared" si="47"/>
        <v>-2.5983942822753459E-2</v>
      </c>
      <c r="AC54">
        <f t="shared" si="48"/>
        <v>-2.1619075813029135E-2</v>
      </c>
      <c r="AD54">
        <f t="shared" si="49"/>
        <v>-5.0568845923713183E-2</v>
      </c>
    </row>
    <row r="55" spans="1:30" x14ac:dyDescent="0.15">
      <c r="A55">
        <v>28</v>
      </c>
      <c r="B55">
        <v>40</v>
      </c>
      <c r="C55">
        <v>0.32</v>
      </c>
      <c r="D55">
        <v>0.3</v>
      </c>
      <c r="E55">
        <v>20</v>
      </c>
      <c r="F55">
        <v>28</v>
      </c>
      <c r="G55">
        <v>87</v>
      </c>
      <c r="H55">
        <v>25</v>
      </c>
      <c r="I55">
        <v>95</v>
      </c>
      <c r="J55">
        <v>0.15</v>
      </c>
      <c r="K55">
        <v>0.7</v>
      </c>
      <c r="L55">
        <v>0.3</v>
      </c>
      <c r="M55">
        <v>0.5</v>
      </c>
      <c r="N55">
        <v>10</v>
      </c>
      <c r="O55">
        <v>20</v>
      </c>
      <c r="P55">
        <v>751</v>
      </c>
      <c r="Q55">
        <v>800</v>
      </c>
      <c r="R55">
        <v>5.48</v>
      </c>
      <c r="S55">
        <v>4.9499999999999993</v>
      </c>
      <c r="T55">
        <v>180</v>
      </c>
      <c r="U55">
        <f t="shared" si="40"/>
        <v>3.7283621837549935E-2</v>
      </c>
      <c r="V55">
        <f t="shared" si="41"/>
        <v>0.05</v>
      </c>
      <c r="W55">
        <f t="shared" si="42"/>
        <v>5.8394160583941604E-2</v>
      </c>
      <c r="X55">
        <f t="shared" si="43"/>
        <v>6.0606060606060615E-2</v>
      </c>
      <c r="Y55">
        <f t="shared" si="44"/>
        <v>0.1111111111111111</v>
      </c>
      <c r="Z55">
        <f t="shared" si="45"/>
        <v>-1.1335160190154608E-2</v>
      </c>
      <c r="AA55">
        <f t="shared" si="46"/>
        <v>-1.6690410034766703E-2</v>
      </c>
      <c r="AB55">
        <f t="shared" si="47"/>
        <v>-2.0557419801961515E-2</v>
      </c>
      <c r="AC55">
        <f t="shared" si="48"/>
        <v>-2.1619075813029135E-2</v>
      </c>
      <c r="AD55">
        <f t="shared" si="49"/>
        <v>-5.0568845923713183E-2</v>
      </c>
    </row>
    <row r="56" spans="1:30" x14ac:dyDescent="0.15">
      <c r="A56">
        <v>51</v>
      </c>
      <c r="B56">
        <v>25</v>
      </c>
      <c r="C56">
        <v>0.15</v>
      </c>
      <c r="D56">
        <v>0.3</v>
      </c>
      <c r="E56">
        <v>20</v>
      </c>
      <c r="F56">
        <v>28</v>
      </c>
      <c r="G56">
        <v>87</v>
      </c>
      <c r="H56">
        <v>25</v>
      </c>
      <c r="I56">
        <v>95</v>
      </c>
      <c r="J56">
        <v>0.15</v>
      </c>
      <c r="K56">
        <v>0.7</v>
      </c>
      <c r="L56">
        <v>0.3</v>
      </c>
      <c r="M56">
        <v>0.5</v>
      </c>
      <c r="N56">
        <v>10</v>
      </c>
      <c r="O56">
        <v>20</v>
      </c>
      <c r="P56">
        <v>751</v>
      </c>
      <c r="Q56">
        <v>800</v>
      </c>
      <c r="R56">
        <v>5.48</v>
      </c>
      <c r="S56">
        <v>4.9499999999999993</v>
      </c>
      <c r="T56">
        <v>180</v>
      </c>
      <c r="U56">
        <f t="shared" si="40"/>
        <v>6.7909454061251665E-2</v>
      </c>
      <c r="V56">
        <f t="shared" si="41"/>
        <v>3.125E-2</v>
      </c>
      <c r="W56">
        <f t="shared" si="42"/>
        <v>2.7372262773722626E-2</v>
      </c>
      <c r="X56">
        <f t="shared" si="43"/>
        <v>6.0606060606060615E-2</v>
      </c>
      <c r="Y56">
        <f t="shared" si="44"/>
        <v>0.1111111111111111</v>
      </c>
      <c r="Z56">
        <f t="shared" si="45"/>
        <v>-2.5249092267385156E-2</v>
      </c>
      <c r="AA56">
        <f t="shared" si="46"/>
        <v>-9.0168440055560205E-3</v>
      </c>
      <c r="AB56">
        <f t="shared" si="47"/>
        <v>-7.6071568956027251E-3</v>
      </c>
      <c r="AC56">
        <f t="shared" si="48"/>
        <v>-2.1619075813029135E-2</v>
      </c>
      <c r="AD56">
        <f t="shared" si="49"/>
        <v>-5.0568845923713183E-2</v>
      </c>
    </row>
    <row r="57" spans="1:30" x14ac:dyDescent="0.15">
      <c r="Y57" t="s">
        <v>48</v>
      </c>
      <c r="Z57">
        <f>1/LN(12)</f>
        <v>0.40242960438184466</v>
      </c>
      <c r="AA57">
        <v>0.40242960438184466</v>
      </c>
      <c r="AB57">
        <v>0.40242960438184466</v>
      </c>
      <c r="AC57">
        <v>0.40242960438184466</v>
      </c>
      <c r="AD57">
        <v>0.40242960438184466</v>
      </c>
    </row>
    <row r="58" spans="1:30" x14ac:dyDescent="0.15">
      <c r="A58">
        <f>SUM(A45:A56)</f>
        <v>751</v>
      </c>
      <c r="B58">
        <f t="shared" ref="B58:E58" si="50">SUM(B45:B56)</f>
        <v>800</v>
      </c>
      <c r="C58">
        <f t="shared" si="50"/>
        <v>5.48</v>
      </c>
      <c r="D58">
        <f t="shared" si="50"/>
        <v>4.9499999999999993</v>
      </c>
      <c r="E58">
        <f t="shared" si="50"/>
        <v>180</v>
      </c>
      <c r="Y58" t="s">
        <v>49</v>
      </c>
      <c r="Z58">
        <f>-Z57/SUM(Z45:Z56)</f>
        <v>0.97296003564043554</v>
      </c>
      <c r="AA58">
        <f t="shared" ref="AA58:AD58" si="51">-AA57/SUM(AA45:AA56)</f>
        <v>0.92812217245596773</v>
      </c>
      <c r="AB58">
        <f t="shared" si="51"/>
        <v>0.93761326611431761</v>
      </c>
      <c r="AC58">
        <f t="shared" si="51"/>
        <v>0.98323946599423917</v>
      </c>
      <c r="AD58">
        <f t="shared" si="51"/>
        <v>0.96105232708164468</v>
      </c>
    </row>
    <row r="59" spans="1:30" x14ac:dyDescent="0.15">
      <c r="Y59" t="s">
        <v>50</v>
      </c>
      <c r="Z59">
        <f>1-Z58</f>
        <v>2.7039964359564461E-2</v>
      </c>
      <c r="AA59">
        <f t="shared" ref="AA59:AD59" si="52">1-AA58</f>
        <v>7.1877827544032269E-2</v>
      </c>
      <c r="AB59">
        <f t="shared" si="52"/>
        <v>6.2386733885682388E-2</v>
      </c>
      <c r="AC59">
        <f t="shared" si="52"/>
        <v>1.676053400576083E-2</v>
      </c>
      <c r="AD59">
        <f t="shared" si="52"/>
        <v>3.8947672918355325E-2</v>
      </c>
    </row>
    <row r="60" spans="1:30" x14ac:dyDescent="0.15">
      <c r="Y60" t="s">
        <v>47</v>
      </c>
      <c r="Z60">
        <f>SUM(Z59:AD59)</f>
        <v>0.21701273271339527</v>
      </c>
      <c r="AA60">
        <v>0.21701273271339527</v>
      </c>
      <c r="AB60">
        <v>0.21701273271339527</v>
      </c>
      <c r="AC60">
        <v>0.21701273271339527</v>
      </c>
      <c r="AD60">
        <v>0.21701273271339527</v>
      </c>
    </row>
    <row r="61" spans="1:30" x14ac:dyDescent="0.15">
      <c r="Y61" t="s">
        <v>51</v>
      </c>
      <c r="Z61">
        <f>Z59/Z60</f>
        <v>0.12460081959926124</v>
      </c>
      <c r="AA61">
        <f t="shared" ref="AA61:AD61" si="53">AA59/AA60</f>
        <v>0.33121479392160824</v>
      </c>
      <c r="AB61">
        <f t="shared" si="53"/>
        <v>0.28747960133784134</v>
      </c>
      <c r="AC61">
        <f t="shared" si="53"/>
        <v>7.7232952169199023E-2</v>
      </c>
      <c r="AD61">
        <f t="shared" si="53"/>
        <v>0.17947183297209018</v>
      </c>
    </row>
    <row r="62" spans="1:30" x14ac:dyDescent="0.15">
      <c r="Z62" t="s">
        <v>32</v>
      </c>
      <c r="AA62" t="s">
        <v>33</v>
      </c>
      <c r="AB62" t="s">
        <v>34</v>
      </c>
      <c r="AC62" t="s">
        <v>35</v>
      </c>
      <c r="AD62" t="s">
        <v>36</v>
      </c>
    </row>
    <row r="63" spans="1:30" x14ac:dyDescent="0.15">
      <c r="Y63" t="s">
        <v>57</v>
      </c>
      <c r="Z63">
        <v>0.40242960438184466</v>
      </c>
      <c r="AA63">
        <v>0.40242960438184466</v>
      </c>
      <c r="AB63">
        <v>0.40242960438184466</v>
      </c>
      <c r="AC63">
        <v>0.40242960438184466</v>
      </c>
      <c r="AD63">
        <v>0.40242960438184466</v>
      </c>
    </row>
    <row r="64" spans="1:30" x14ac:dyDescent="0.15">
      <c r="Y64" t="s">
        <v>58</v>
      </c>
      <c r="Z64">
        <v>0.97296003564043554</v>
      </c>
      <c r="AA64">
        <v>0.92812217245596773</v>
      </c>
      <c r="AB64">
        <v>0.93761326611431761</v>
      </c>
      <c r="AC64">
        <v>0.98323946599423917</v>
      </c>
      <c r="AD64">
        <v>0.96105232708164468</v>
      </c>
    </row>
    <row r="65" spans="25:30" x14ac:dyDescent="0.15">
      <c r="Y65" t="s">
        <v>59</v>
      </c>
      <c r="Z65">
        <v>2.7039964359564461E-2</v>
      </c>
      <c r="AA65">
        <v>7.1877827544032269E-2</v>
      </c>
      <c r="AB65">
        <v>6.2386733885682388E-2</v>
      </c>
      <c r="AC65">
        <v>1.676053400576083E-2</v>
      </c>
      <c r="AD65">
        <v>3.8947672918355325E-2</v>
      </c>
    </row>
    <row r="66" spans="25:30" x14ac:dyDescent="0.15">
      <c r="Y66" t="s">
        <v>60</v>
      </c>
      <c r="Z66">
        <v>0.12460081959926124</v>
      </c>
      <c r="AA66">
        <v>0.33121479392160824</v>
      </c>
      <c r="AB66">
        <v>0.28747960133784134</v>
      </c>
      <c r="AC66">
        <v>7.7232952169199023E-2</v>
      </c>
      <c r="AD66">
        <v>0.17947183297209018</v>
      </c>
    </row>
  </sheetData>
  <mergeCells count="11">
    <mergeCell ref="G19:H19"/>
    <mergeCell ref="I19:J19"/>
    <mergeCell ref="K19:L19"/>
    <mergeCell ref="M19:N19"/>
    <mergeCell ref="O19:P19"/>
    <mergeCell ref="P44:T44"/>
    <mergeCell ref="G31:H31"/>
    <mergeCell ref="I31:J31"/>
    <mergeCell ref="K31:L31"/>
    <mergeCell ref="M31:N31"/>
    <mergeCell ref="O31:P3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5"/>
  <sheetViews>
    <sheetView workbookViewId="0">
      <selection activeCell="E20" sqref="A18:E20"/>
    </sheetView>
  </sheetViews>
  <sheetFormatPr defaultRowHeight="13.5" x14ac:dyDescent="0.15"/>
  <sheetData>
    <row r="1" spans="1:10" x14ac:dyDescent="0.15">
      <c r="A1">
        <v>0.05</v>
      </c>
      <c r="B1">
        <v>1.6666666666666666E-2</v>
      </c>
      <c r="C1">
        <v>250</v>
      </c>
      <c r="D1">
        <v>83.333333333333329</v>
      </c>
      <c r="E1">
        <v>0.875</v>
      </c>
      <c r="F1">
        <v>0.29166666666666669</v>
      </c>
      <c r="G1">
        <v>2.5</v>
      </c>
      <c r="H1">
        <v>0.83333333333333337</v>
      </c>
      <c r="I1">
        <v>9.5</v>
      </c>
      <c r="J1">
        <v>3.1666666666666665</v>
      </c>
    </row>
    <row r="2" spans="1:10" x14ac:dyDescent="0.15">
      <c r="A2">
        <v>0.17499999999999999</v>
      </c>
      <c r="B2">
        <v>5.8333333333333327E-2</v>
      </c>
      <c r="C2">
        <v>150</v>
      </c>
      <c r="D2">
        <v>50</v>
      </c>
      <c r="E2">
        <v>0.65</v>
      </c>
      <c r="F2">
        <v>0.21666666666666667</v>
      </c>
      <c r="G2">
        <v>7.5</v>
      </c>
      <c r="H2">
        <v>2.5</v>
      </c>
      <c r="I2">
        <v>8</v>
      </c>
      <c r="J2">
        <v>2.6666666666666665</v>
      </c>
    </row>
    <row r="3" spans="1:10" x14ac:dyDescent="0.15">
      <c r="A3">
        <v>0.32500000000000001</v>
      </c>
      <c r="B3">
        <v>0.10833333333333334</v>
      </c>
      <c r="C3">
        <v>75</v>
      </c>
      <c r="D3">
        <v>25</v>
      </c>
      <c r="E3">
        <v>0.42500000000000004</v>
      </c>
      <c r="F3">
        <v>0.14166666666666669</v>
      </c>
      <c r="G3">
        <v>17.5</v>
      </c>
      <c r="H3">
        <v>5.833333333333333</v>
      </c>
      <c r="I3">
        <v>5.5</v>
      </c>
      <c r="J3">
        <v>1.8333333333333333</v>
      </c>
    </row>
    <row r="4" spans="1:10" x14ac:dyDescent="0.15">
      <c r="A4">
        <v>0.5</v>
      </c>
      <c r="B4">
        <v>0.16666666666666666</v>
      </c>
      <c r="C4">
        <v>37.5</v>
      </c>
      <c r="D4">
        <v>12.5</v>
      </c>
      <c r="E4">
        <v>0.22499999999999998</v>
      </c>
      <c r="F4">
        <v>7.4999999999999997E-2</v>
      </c>
      <c r="G4">
        <v>75</v>
      </c>
      <c r="H4">
        <v>25</v>
      </c>
      <c r="I4">
        <v>3</v>
      </c>
      <c r="J4">
        <v>1</v>
      </c>
    </row>
    <row r="5" spans="1:10" x14ac:dyDescent="0.15">
      <c r="A5">
        <v>0.8</v>
      </c>
      <c r="B5">
        <v>0.26666666666666666</v>
      </c>
      <c r="C5">
        <v>12.5</v>
      </c>
      <c r="D5">
        <v>4.166666666666667</v>
      </c>
      <c r="E5">
        <v>7.4999999999999997E-2</v>
      </c>
      <c r="F5">
        <v>2.4999999999999998E-2</v>
      </c>
      <c r="G5">
        <v>187.5</v>
      </c>
      <c r="H5">
        <v>62.5</v>
      </c>
      <c r="I5">
        <v>1</v>
      </c>
      <c r="J5">
        <v>0.33333333333333331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8"/>
  <sheetViews>
    <sheetView workbookViewId="0">
      <selection activeCell="E24" sqref="E24"/>
    </sheetView>
  </sheetViews>
  <sheetFormatPr defaultRowHeight="13.5" x14ac:dyDescent="0.15"/>
  <sheetData>
    <row r="1" spans="1:5" x14ac:dyDescent="0.15">
      <c r="A1" s="4">
        <v>0.12</v>
      </c>
      <c r="B1" s="4">
        <v>185.5</v>
      </c>
      <c r="C1" s="4">
        <v>0.89</v>
      </c>
      <c r="D1" s="4">
        <v>6</v>
      </c>
      <c r="E1" s="4">
        <v>8</v>
      </c>
    </row>
    <row r="2" spans="1:5" x14ac:dyDescent="0.15">
      <c r="A2" s="4">
        <v>0.27</v>
      </c>
      <c r="B2" s="4">
        <v>176.4</v>
      </c>
      <c r="C2" s="4">
        <v>0.8</v>
      </c>
      <c r="D2" s="4">
        <v>8</v>
      </c>
      <c r="E2" s="4">
        <v>7</v>
      </c>
    </row>
    <row r="3" spans="1:5" x14ac:dyDescent="0.15">
      <c r="A3" s="4">
        <v>0.08</v>
      </c>
      <c r="B3" s="4">
        <v>158.19999999999999</v>
      </c>
      <c r="C3" s="4">
        <v>0.94</v>
      </c>
      <c r="D3" s="4">
        <v>6</v>
      </c>
      <c r="E3" s="4">
        <v>7</v>
      </c>
    </row>
    <row r="4" spans="1:5" x14ac:dyDescent="0.15">
      <c r="A4" s="4">
        <v>0.04</v>
      </c>
      <c r="B4" s="4">
        <v>201.1</v>
      </c>
      <c r="C4" s="4">
        <v>0.97</v>
      </c>
      <c r="D4" s="4">
        <v>5</v>
      </c>
      <c r="E4" s="4">
        <v>9</v>
      </c>
    </row>
    <row r="5" spans="1:5" x14ac:dyDescent="0.15">
      <c r="A5" s="4">
        <v>0.24</v>
      </c>
      <c r="B5" s="4">
        <v>181.9</v>
      </c>
      <c r="C5" s="4">
        <v>0.92</v>
      </c>
      <c r="D5" s="4">
        <v>9</v>
      </c>
      <c r="E5" s="4">
        <v>8</v>
      </c>
    </row>
    <row r="6" spans="1:5" x14ac:dyDescent="0.15">
      <c r="A6" s="4">
        <v>0.52</v>
      </c>
      <c r="B6" s="4">
        <v>25</v>
      </c>
      <c r="C6" s="4">
        <v>0.22</v>
      </c>
      <c r="D6" s="4">
        <v>20</v>
      </c>
      <c r="E6" s="4">
        <v>4</v>
      </c>
    </row>
    <row r="7" spans="1:5" x14ac:dyDescent="0.15">
      <c r="A7" s="4">
        <v>0.26</v>
      </c>
      <c r="B7" s="4">
        <v>40</v>
      </c>
      <c r="C7" s="4">
        <v>0.38</v>
      </c>
      <c r="D7" s="4">
        <v>10</v>
      </c>
      <c r="E7" s="4">
        <v>6</v>
      </c>
    </row>
    <row r="8" spans="1:5" x14ac:dyDescent="0.15">
      <c r="A8" s="4">
        <v>0.26</v>
      </c>
      <c r="B8" s="4">
        <v>25</v>
      </c>
      <c r="C8" s="4">
        <v>0.15</v>
      </c>
      <c r="D8" s="4">
        <v>20</v>
      </c>
      <c r="E8" s="4">
        <v>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E1"/>
  <sheetViews>
    <sheetView workbookViewId="0">
      <selection activeCell="C1" sqref="C1"/>
    </sheetView>
  </sheetViews>
  <sheetFormatPr defaultRowHeight="13.5" x14ac:dyDescent="0.15"/>
  <sheetData>
    <row r="1" spans="1:5" x14ac:dyDescent="0.15">
      <c r="A1">
        <v>0.18478512901663974</v>
      </c>
      <c r="B1">
        <v>0.23178901406222921</v>
      </c>
      <c r="C1">
        <v>0.16273345135708381</v>
      </c>
      <c r="D1">
        <v>0.29662845807877536</v>
      </c>
      <c r="E1">
        <v>0.12406394748527191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7</vt:i4>
      </vt:variant>
    </vt:vector>
  </HeadingPairs>
  <TitlesOfParts>
    <vt:vector size="20" baseType="lpstr">
      <vt:lpstr>Sheet1</vt:lpstr>
      <vt:lpstr>Sheet2</vt:lpstr>
      <vt:lpstr>Sheet3</vt:lpstr>
      <vt:lpstr>Sheet4</vt:lpstr>
      <vt:lpstr>Sheet5</vt:lpstr>
      <vt:lpstr>Sheet6</vt:lpstr>
      <vt:lpstr>云参数</vt:lpstr>
      <vt:lpstr>样本值</vt:lpstr>
      <vt:lpstr>权重</vt:lpstr>
      <vt:lpstr>云参数1</vt:lpstr>
      <vt:lpstr>样本值1</vt:lpstr>
      <vt:lpstr>权重1</vt:lpstr>
      <vt:lpstr>Sheet7</vt:lpstr>
      <vt:lpstr>Sheet3!data1_rslt_1</vt:lpstr>
      <vt:lpstr>Sheet4!data1_rslt_1</vt:lpstr>
      <vt:lpstr>Sheet7!sample</vt:lpstr>
      <vt:lpstr>Sheet7!新建_Microsoft_Excel_工作表</vt:lpstr>
      <vt:lpstr>Sheet1!新建文本文档_1</vt:lpstr>
      <vt:lpstr>Sheet6!新建文本文档_1</vt:lpstr>
      <vt:lpstr>Sheet6!新建文本文档_2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2018-03-31T10:11:44Z</dcterms:modified>
</cp:coreProperties>
</file>