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7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<sst xmlns="http://schemas.openxmlformats.org/spreadsheetml/2006/main" count="33" uniqueCount="32">
  <si>
    <t>（港中大 ）分店摊位收入合并报表</t>
  </si>
  <si>
    <t>编制单位：</t>
  </si>
  <si>
    <t>单位：元</t>
  </si>
  <si>
    <t>摊位名称</t>
  </si>
  <si>
    <t>1月</t>
  </si>
  <si>
    <t>2月</t>
  </si>
  <si>
    <t>3月</t>
  </si>
  <si>
    <t>4月</t>
  </si>
  <si>
    <t>5月</t>
  </si>
  <si>
    <t>6月</t>
  </si>
  <si>
    <t>6月决算</t>
  </si>
  <si>
    <t>上年合计</t>
  </si>
  <si>
    <t>7月</t>
  </si>
  <si>
    <t>8月</t>
  </si>
  <si>
    <t>9月</t>
  </si>
  <si>
    <t>10月</t>
  </si>
  <si>
    <t>11月</t>
  </si>
  <si>
    <t>12月</t>
  </si>
  <si>
    <t>12月决算</t>
  </si>
  <si>
    <t>下年合计</t>
  </si>
  <si>
    <t>全年合计</t>
  </si>
  <si>
    <t>麻辣香锅</t>
  </si>
  <si>
    <t>烧腊</t>
  </si>
  <si>
    <t>水吧</t>
  </si>
  <si>
    <t>麻辣烫</t>
  </si>
  <si>
    <t>牛腩粉面</t>
  </si>
  <si>
    <t>自营</t>
  </si>
  <si>
    <t>合  计</t>
  </si>
  <si>
    <t>经理：</t>
  </si>
  <si>
    <t>制表人：</t>
  </si>
  <si>
    <t xml:space="preserve">     </t>
  </si>
  <si>
    <t xml:space="preserve">    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</si>
</sst>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b/>
      <sz val="16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9" applyNumberFormat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9" fillId="15" borderId="10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&#26376;&#20221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封面《1》"/>
      <sheetName val="目录《2》"/>
      <sheetName val="低值易耗品清单《3》"/>
      <sheetName val="固定资产清单《4》"/>
      <sheetName val="与公司往来款明细《5》"/>
      <sheetName val="资产负债表《6》"/>
      <sheetName val="月合计损益表《7》"/>
      <sheetName val="每月损益分解表"/>
      <sheetName val="成本比例表《8》"/>
      <sheetName val="每月产值明细表《9》"/>
      <sheetName val="摊位收入一览表《10》"/>
      <sheetName val="摊位租金一览表《11》"/>
      <sheetName val="摊位月报表《12》"/>
      <sheetName val="摊位结算表《13》"/>
      <sheetName val="摊位水电气分摊表《13.2》"/>
      <sheetName val="内部化损益表《14》"/>
      <sheetName val="内部化成本消耗表《15》"/>
      <sheetName val="营业款结算统计表《16》"/>
      <sheetName val="产值分解表《17》"/>
      <sheetName val="各项目损益表《19》"/>
      <sheetName val="摊位合同明细《20》"/>
      <sheetName val="甲方结算单《21》"/>
      <sheetName val="外租商超损益表《22》"/>
      <sheetName val="超市损耗率汇总表《23》"/>
      <sheetName val="部门个数统计表《24》"/>
      <sheetName val="点位以上考勤表《25》"/>
      <sheetName val="分红表"/>
      <sheetName val="收入分类表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0">
          <cell r="F20">
            <v>2655797.41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"/>
  <sheetViews>
    <sheetView tabSelected="1" workbookViewId="0">
      <selection activeCell="A22" sqref="A22"/>
    </sheetView>
  </sheetViews>
  <sheetFormatPr defaultColWidth="8.88888888888889" defaultRowHeight="14.4"/>
  <cols>
    <col min="1" max="1" width="17.8888888888889" customWidth="1"/>
    <col min="2" max="2" width="10.6666666666667"/>
    <col min="3" max="3" width="9.66666666666667"/>
    <col min="5" max="6" width="10.6666666666667"/>
    <col min="7" max="7" width="11.7777777777778"/>
    <col min="8" max="8" width="10.5555555555556"/>
    <col min="10" max="12" width="10.6666666666667"/>
    <col min="13" max="13" width="11.7777777777778"/>
    <col min="14" max="15" width="10.6666666666667"/>
  </cols>
  <sheetData>
    <row r="1" ht="22.2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15.6" spans="1:18">
      <c r="A2" s="2" t="s">
        <v>1</v>
      </c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6" t="s">
        <v>2</v>
      </c>
      <c r="R2" s="16"/>
    </row>
    <row r="3" ht="15.6" spans="1:18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13" t="s">
        <v>11</v>
      </c>
      <c r="J3" s="14" t="s">
        <v>12</v>
      </c>
      <c r="K3" s="14" t="s">
        <v>13</v>
      </c>
      <c r="L3" s="14" t="s">
        <v>14</v>
      </c>
      <c r="M3" s="14" t="s">
        <v>15</v>
      </c>
      <c r="N3" s="14" t="s">
        <v>16</v>
      </c>
      <c r="O3" s="14" t="s">
        <v>17</v>
      </c>
      <c r="P3" s="14" t="s">
        <v>18</v>
      </c>
      <c r="Q3" s="17" t="s">
        <v>19</v>
      </c>
      <c r="R3" s="17" t="s">
        <v>20</v>
      </c>
    </row>
    <row r="4" ht="15.6" spans="1:18">
      <c r="A4" s="4" t="s">
        <v>21</v>
      </c>
      <c r="B4" s="5">
        <v>54597.28</v>
      </c>
      <c r="C4" s="5">
        <v>17752.4</v>
      </c>
      <c r="D4" s="5"/>
      <c r="E4" s="6">
        <v>41070.73</v>
      </c>
      <c r="F4" s="5">
        <v>46247.12</v>
      </c>
      <c r="G4" s="5">
        <v>104361.98</v>
      </c>
      <c r="H4" s="5">
        <v>20743.44</v>
      </c>
      <c r="I4" s="10">
        <f t="shared" ref="I4:I9" si="0">SUM(B4:H4)</f>
        <v>284772.95</v>
      </c>
      <c r="J4" s="5">
        <v>81036.3</v>
      </c>
      <c r="K4" s="5">
        <v>25599.36</v>
      </c>
      <c r="L4" s="5"/>
      <c r="M4" s="5"/>
      <c r="N4" s="5"/>
      <c r="O4" s="5"/>
      <c r="P4" s="5"/>
      <c r="Q4" s="10">
        <f t="shared" ref="Q4:Q7" si="1">SUM(J4:P4)</f>
        <v>106635.66</v>
      </c>
      <c r="R4" s="10">
        <f t="shared" ref="R4:R14" si="2">I4+Q4</f>
        <v>391408.61</v>
      </c>
    </row>
    <row r="5" ht="15.6" spans="1:18">
      <c r="A5" s="4" t="s">
        <v>22</v>
      </c>
      <c r="B5" s="5">
        <v>86552</v>
      </c>
      <c r="C5" s="5">
        <v>21579</v>
      </c>
      <c r="D5" s="5"/>
      <c r="E5" s="5">
        <v>77497</v>
      </c>
      <c r="F5" s="5">
        <v>129040</v>
      </c>
      <c r="G5" s="5">
        <v>136772.01</v>
      </c>
      <c r="H5" s="5">
        <v>30787</v>
      </c>
      <c r="I5" s="10">
        <f t="shared" si="0"/>
        <v>482227.01</v>
      </c>
      <c r="J5" s="5">
        <v>113933.5</v>
      </c>
      <c r="K5" s="5">
        <v>93709.5</v>
      </c>
      <c r="L5" s="5">
        <v>108895</v>
      </c>
      <c r="M5" s="5">
        <v>109808.7</v>
      </c>
      <c r="N5" s="5">
        <v>108485</v>
      </c>
      <c r="O5" s="5">
        <v>48959.94</v>
      </c>
      <c r="P5" s="5"/>
      <c r="Q5" s="10">
        <f t="shared" si="1"/>
        <v>583791.64</v>
      </c>
      <c r="R5" s="10">
        <f t="shared" si="2"/>
        <v>1066018.65</v>
      </c>
    </row>
    <row r="6" ht="15.6" spans="1:18">
      <c r="A6" s="7" t="s">
        <v>23</v>
      </c>
      <c r="B6" s="5">
        <v>6494</v>
      </c>
      <c r="C6" s="5">
        <v>445</v>
      </c>
      <c r="D6" s="5"/>
      <c r="E6" s="6">
        <v>10887</v>
      </c>
      <c r="F6" s="5">
        <v>13190</v>
      </c>
      <c r="G6" s="5">
        <v>16968.7</v>
      </c>
      <c r="H6" s="5">
        <v>5138.5</v>
      </c>
      <c r="I6" s="10">
        <f t="shared" si="0"/>
        <v>53123.2</v>
      </c>
      <c r="J6" s="5">
        <v>17669.1</v>
      </c>
      <c r="K6" s="5">
        <v>13924</v>
      </c>
      <c r="L6" s="5">
        <v>11227.6</v>
      </c>
      <c r="M6" s="5">
        <v>30554.41</v>
      </c>
      <c r="N6" s="5">
        <v>54938.37</v>
      </c>
      <c r="O6" s="5">
        <v>29490.35</v>
      </c>
      <c r="P6" s="5"/>
      <c r="Q6" s="10">
        <f t="shared" si="1"/>
        <v>157803.83</v>
      </c>
      <c r="R6" s="10">
        <f t="shared" si="2"/>
        <v>210927.03</v>
      </c>
    </row>
    <row r="7" ht="15.6" spans="1:18">
      <c r="A7" s="7" t="s">
        <v>24</v>
      </c>
      <c r="B7" s="5"/>
      <c r="C7" s="5"/>
      <c r="D7" s="5"/>
      <c r="E7" s="5"/>
      <c r="F7" s="5"/>
      <c r="G7" s="5"/>
      <c r="H7" s="5"/>
      <c r="I7" s="10">
        <f t="shared" si="0"/>
        <v>0</v>
      </c>
      <c r="J7" s="5"/>
      <c r="K7" s="5">
        <v>30414.53</v>
      </c>
      <c r="L7" s="5">
        <v>58863.06</v>
      </c>
      <c r="M7" s="5">
        <v>42279.87</v>
      </c>
      <c r="N7" s="5">
        <v>51564.85</v>
      </c>
      <c r="O7" s="5">
        <v>28323.58</v>
      </c>
      <c r="P7" s="5"/>
      <c r="Q7" s="10">
        <f t="shared" si="1"/>
        <v>211445.89</v>
      </c>
      <c r="R7" s="10">
        <f t="shared" si="2"/>
        <v>211445.89</v>
      </c>
    </row>
    <row r="8" ht="15.6" spans="1:18">
      <c r="A8" s="7" t="s">
        <v>25</v>
      </c>
      <c r="B8" s="5"/>
      <c r="C8" s="5"/>
      <c r="D8" s="5"/>
      <c r="E8" s="5"/>
      <c r="F8" s="5"/>
      <c r="G8" s="5"/>
      <c r="H8" s="5"/>
      <c r="I8" s="10">
        <f t="shared" si="0"/>
        <v>0</v>
      </c>
      <c r="J8" s="5"/>
      <c r="K8" s="5"/>
      <c r="L8" s="5">
        <v>58271.1</v>
      </c>
      <c r="M8" s="5">
        <v>129612.15</v>
      </c>
      <c r="N8" s="5">
        <v>165508</v>
      </c>
      <c r="O8" s="5">
        <v>94605.98</v>
      </c>
      <c r="P8" s="5"/>
      <c r="Q8" s="10">
        <f t="shared" ref="Q8:Q14" si="3">SUM(K8:P8)</f>
        <v>447997.23</v>
      </c>
      <c r="R8" s="10">
        <f t="shared" si="2"/>
        <v>447997.23</v>
      </c>
    </row>
    <row r="9" ht="15.6" spans="1:18">
      <c r="A9" s="7" t="s">
        <v>26</v>
      </c>
      <c r="B9" s="8">
        <v>227093.17</v>
      </c>
      <c r="C9" s="8">
        <v>42121.93</v>
      </c>
      <c r="D9" s="8"/>
      <c r="E9" s="8">
        <v>199013.51</v>
      </c>
      <c r="F9" s="8">
        <v>359531.76</v>
      </c>
      <c r="G9" s="8">
        <v>456123.5</v>
      </c>
      <c r="H9" s="8">
        <v>83488.27</v>
      </c>
      <c r="I9" s="15">
        <f t="shared" si="0"/>
        <v>1367372.14</v>
      </c>
      <c r="J9" s="8">
        <v>345379.09</v>
      </c>
      <c r="K9" s="8">
        <v>333585.07</v>
      </c>
      <c r="L9" s="8">
        <v>423268.03</v>
      </c>
      <c r="M9" s="8">
        <v>416661.43</v>
      </c>
      <c r="N9" s="8">
        <v>453091.68</v>
      </c>
      <c r="O9" s="8">
        <v>249810.43</v>
      </c>
      <c r="P9" s="8"/>
      <c r="Q9" s="15">
        <f>SUM(J9:P9)</f>
        <v>2221795.73</v>
      </c>
      <c r="R9" s="18">
        <f>SUM(Q9,I9)</f>
        <v>3589167.87</v>
      </c>
    </row>
    <row r="10" ht="15.6" spans="1:18">
      <c r="A10" s="7"/>
      <c r="B10" s="5"/>
      <c r="C10" s="5"/>
      <c r="D10" s="5"/>
      <c r="E10" s="5"/>
      <c r="F10" s="5"/>
      <c r="G10" s="5"/>
      <c r="H10" s="5"/>
      <c r="I10" s="10">
        <f t="shared" ref="I9:I14" si="4">SUM(B10:G10)</f>
        <v>0</v>
      </c>
      <c r="J10" s="5"/>
      <c r="K10" s="5"/>
      <c r="L10" s="5"/>
      <c r="M10" s="5"/>
      <c r="N10" s="5"/>
      <c r="O10" s="5"/>
      <c r="P10" s="5"/>
      <c r="Q10" s="10">
        <f t="shared" si="3"/>
        <v>0</v>
      </c>
      <c r="R10" s="10">
        <f t="shared" si="2"/>
        <v>0</v>
      </c>
    </row>
    <row r="11" ht="15.6" spans="1:18">
      <c r="A11" s="7"/>
      <c r="B11" s="5"/>
      <c r="C11" s="5"/>
      <c r="D11" s="5"/>
      <c r="E11" s="5"/>
      <c r="F11" s="5"/>
      <c r="G11" s="5"/>
      <c r="H11" s="5"/>
      <c r="I11" s="10">
        <f t="shared" si="4"/>
        <v>0</v>
      </c>
      <c r="J11" s="5"/>
      <c r="K11" s="5"/>
      <c r="L11" s="5"/>
      <c r="M11" s="5"/>
      <c r="N11" s="5"/>
      <c r="O11" s="5"/>
      <c r="P11" s="5"/>
      <c r="Q11" s="10">
        <f t="shared" si="3"/>
        <v>0</v>
      </c>
      <c r="R11" s="10">
        <f t="shared" si="2"/>
        <v>0</v>
      </c>
    </row>
    <row r="12" ht="15.6" spans="1:18">
      <c r="A12" s="7"/>
      <c r="B12" s="5"/>
      <c r="C12" s="5"/>
      <c r="D12" s="5"/>
      <c r="E12" s="5"/>
      <c r="F12" s="5"/>
      <c r="G12" s="5"/>
      <c r="H12" s="5"/>
      <c r="I12" s="10">
        <f t="shared" si="4"/>
        <v>0</v>
      </c>
      <c r="J12" s="5"/>
      <c r="K12" s="5"/>
      <c r="L12" s="5"/>
      <c r="M12" s="5"/>
      <c r="N12" s="5"/>
      <c r="O12" s="5"/>
      <c r="P12" s="5"/>
      <c r="Q12" s="10">
        <f t="shared" si="3"/>
        <v>0</v>
      </c>
      <c r="R12" s="10">
        <f t="shared" si="2"/>
        <v>0</v>
      </c>
    </row>
    <row r="13" ht="15.6" spans="1:18">
      <c r="A13" s="7"/>
      <c r="B13" s="5"/>
      <c r="C13" s="5"/>
      <c r="D13" s="5"/>
      <c r="E13" s="5"/>
      <c r="F13" s="5"/>
      <c r="G13" s="5"/>
      <c r="H13" s="5"/>
      <c r="I13" s="10">
        <f t="shared" si="4"/>
        <v>0</v>
      </c>
      <c r="J13" s="5"/>
      <c r="K13" s="5"/>
      <c r="L13" s="5"/>
      <c r="M13" s="5"/>
      <c r="N13" s="5"/>
      <c r="O13" s="5"/>
      <c r="P13" s="5"/>
      <c r="Q13" s="10">
        <f t="shared" si="3"/>
        <v>0</v>
      </c>
      <c r="R13" s="10">
        <f t="shared" si="2"/>
        <v>0</v>
      </c>
    </row>
    <row r="14" ht="15.6" spans="1:18">
      <c r="A14" s="7"/>
      <c r="B14" s="5"/>
      <c r="C14" s="5"/>
      <c r="D14" s="5"/>
      <c r="E14" s="5"/>
      <c r="F14" s="5"/>
      <c r="G14" s="5"/>
      <c r="H14" s="5"/>
      <c r="I14" s="10">
        <f t="shared" si="4"/>
        <v>0</v>
      </c>
      <c r="J14" s="5"/>
      <c r="K14" s="5"/>
      <c r="L14" s="5"/>
      <c r="M14" s="5"/>
      <c r="N14" s="5"/>
      <c r="O14" s="5"/>
      <c r="P14" s="5"/>
      <c r="Q14" s="10">
        <f t="shared" si="3"/>
        <v>0</v>
      </c>
      <c r="R14" s="10">
        <f t="shared" si="2"/>
        <v>0</v>
      </c>
    </row>
    <row r="15" ht="15.6" spans="1:18">
      <c r="A15" s="9" t="s">
        <v>27</v>
      </c>
      <c r="B15" s="10">
        <f t="shared" ref="B15:R15" si="5">SUM(B4:B14)</f>
        <v>374736.45</v>
      </c>
      <c r="C15" s="10">
        <f t="shared" si="5"/>
        <v>81898.33</v>
      </c>
      <c r="D15" s="10">
        <f t="shared" si="5"/>
        <v>0</v>
      </c>
      <c r="E15" s="10">
        <f t="shared" si="5"/>
        <v>328468.24</v>
      </c>
      <c r="F15" s="10">
        <f t="shared" si="5"/>
        <v>548008.88</v>
      </c>
      <c r="G15" s="10">
        <f t="shared" si="5"/>
        <v>714226.19</v>
      </c>
      <c r="H15" s="10">
        <f t="shared" si="5"/>
        <v>140157.21</v>
      </c>
      <c r="I15" s="10">
        <f t="shared" si="5"/>
        <v>2187495.3</v>
      </c>
      <c r="J15" s="10">
        <f t="shared" si="5"/>
        <v>558017.99</v>
      </c>
      <c r="K15" s="10">
        <f t="shared" si="5"/>
        <v>497232.46</v>
      </c>
      <c r="L15" s="10">
        <f t="shared" si="5"/>
        <v>660524.79</v>
      </c>
      <c r="M15" s="10">
        <f t="shared" si="5"/>
        <v>728916.56</v>
      </c>
      <c r="N15" s="10">
        <f t="shared" si="5"/>
        <v>833587.9</v>
      </c>
      <c r="O15" s="10">
        <f t="shared" si="5"/>
        <v>451190.28</v>
      </c>
      <c r="P15" s="10">
        <f t="shared" si="5"/>
        <v>0</v>
      </c>
      <c r="Q15" s="10">
        <f t="shared" si="5"/>
        <v>3729469.98</v>
      </c>
      <c r="R15" s="10">
        <f t="shared" si="5"/>
        <v>5916965.28</v>
      </c>
    </row>
    <row r="16" ht="15.6" spans="1:18">
      <c r="A16" s="11" t="s">
        <v>28</v>
      </c>
      <c r="B16" s="11"/>
      <c r="C16" s="1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3" t="s">
        <v>29</v>
      </c>
      <c r="Q16" s="3"/>
      <c r="R16" s="2"/>
    </row>
    <row r="17" ht="15.6" spans="1:18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b">
        <f>R15=[1]每月产值明细表《9》!F20</f>
        <v>0</v>
      </c>
    </row>
    <row r="18" ht="20.4" spans="1:18">
      <c r="A18" s="1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ht="20.4" spans="1:18">
      <c r="A19" s="1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ht="20.4" spans="1:18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ht="20.4" spans="1:18">
      <c r="A21" s="12" t="s">
        <v>31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ht="20.4" spans="1:18">
      <c r="A22" s="12" t="s">
        <v>31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</sheetData>
  <mergeCells count="2">
    <mergeCell ref="A1:R1"/>
    <mergeCell ref="Q2:R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18744</dc:creator>
  <cp:lastModifiedBy>18744</cp:lastModifiedBy>
  <dcterms:created xsi:type="dcterms:W3CDTF">2023-03-16T08:56:00Z</dcterms:created>
  <dcterms:modified xsi:type="dcterms:W3CDTF">2023-03-16T09:07:02Z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C0B27A12EA1647AA9257729790E2696E</vt:lpwstr>
  </property>
  <property fmtid="{D5CDD505-2E9C-101B-9397-08002B2CF9AE}" pid="3" name="KSOProductBuildVer">
    <vt:lpwstr>2052-11.1.0.13703</vt:lpwstr>
  </property>
</Properties>
</file>