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/>
  <mc:AlternateContent xmlns:mc="http://schemas.openxmlformats.org/markup-compatibility/2006">
    <mc:Choice Requires="x15">
      <x15ac:absPath xmlns:x15ac="http://schemas.microsoft.com/office/spreadsheetml/2010/11/ac" url="C:\Users\maryliu\Desktop\"/>
    </mc:Choice>
  </mc:AlternateContent>
  <xr:revisionPtr revIDLastSave="0" documentId="8_{57398B6E-6EA0-424C-B93D-2DF793F98A41}" xr6:coauthVersionLast="36" xr6:coauthVersionMax="36" xr10:uidLastSave="{00000000-0000-0000-0000-000000000000}"/>
  <bookViews>
    <workbookView xWindow="0" yWindow="0" windowWidth="27855" windowHeight="13140" xr2:uid="{00000000-000D-0000-FFFF-FFFF00000000}"/>
  </bookViews>
  <sheets>
    <sheet name="2022年下半年满意度调查结果" sheetId="1" r:id="rId1"/>
    <sheet name="美广汇总" sheetId="4" r:id="rId2"/>
    <sheet name="学二汇总" sheetId="3" r:id="rId3"/>
    <sheet name="逸夫汇总" sheetId="2" r:id="rId4"/>
    <sheet name="思廷汇总分数" sheetId="6" r:id="rId5"/>
    <sheet name="祥波汇总分数" sheetId="5" r:id="rId6"/>
  </sheets>
  <calcPr calcId="191029" concurrentCalc="0"/>
</workbook>
</file>

<file path=xl/calcChain.xml><?xml version="1.0" encoding="utf-8"?>
<calcChain xmlns="http://schemas.openxmlformats.org/spreadsheetml/2006/main">
  <c r="C32" i="5" l="1"/>
  <c r="F31" i="5"/>
  <c r="E31" i="5"/>
  <c r="D31" i="5"/>
  <c r="C31" i="5"/>
  <c r="G31" i="5"/>
  <c r="F30" i="5"/>
  <c r="E30" i="5"/>
  <c r="G30" i="5"/>
  <c r="D30" i="5"/>
  <c r="C30" i="5"/>
  <c r="F29" i="5"/>
  <c r="G29" i="5"/>
  <c r="E29" i="5"/>
  <c r="D29" i="5"/>
  <c r="C29" i="5"/>
  <c r="F28" i="5"/>
  <c r="E28" i="5"/>
  <c r="D28" i="5"/>
  <c r="C28" i="5"/>
  <c r="G28" i="5"/>
  <c r="F27" i="5"/>
  <c r="E27" i="5"/>
  <c r="D27" i="5"/>
  <c r="G27" i="5"/>
  <c r="C27" i="5"/>
  <c r="F26" i="5"/>
  <c r="E26" i="5"/>
  <c r="G26" i="5"/>
  <c r="D26" i="5"/>
  <c r="C26" i="5"/>
  <c r="F25" i="5"/>
  <c r="F32" i="5"/>
  <c r="E25" i="5"/>
  <c r="E32" i="5"/>
  <c r="D25" i="5"/>
  <c r="D32" i="5"/>
  <c r="C25" i="5"/>
  <c r="G25" i="5"/>
  <c r="G32" i="5"/>
  <c r="G20" i="5"/>
  <c r="G19" i="5"/>
  <c r="G18" i="5"/>
  <c r="G17" i="5"/>
  <c r="G16" i="5"/>
  <c r="G15" i="5"/>
  <c r="G14" i="5"/>
  <c r="G21" i="5"/>
  <c r="G10" i="5"/>
  <c r="G9" i="5"/>
  <c r="G8" i="5"/>
  <c r="G7" i="5"/>
  <c r="G6" i="5"/>
  <c r="G5" i="5"/>
  <c r="G4" i="5"/>
  <c r="G3" i="5"/>
  <c r="F31" i="6"/>
  <c r="E31" i="6"/>
  <c r="E32" i="6"/>
  <c r="D31" i="6"/>
  <c r="D32" i="6"/>
  <c r="C31" i="6"/>
  <c r="F30" i="6"/>
  <c r="E30" i="6"/>
  <c r="D30" i="6"/>
  <c r="C30" i="6"/>
  <c r="G30" i="6"/>
  <c r="F29" i="6"/>
  <c r="E29" i="6"/>
  <c r="D29" i="6"/>
  <c r="C29" i="6"/>
  <c r="G29" i="6"/>
  <c r="F28" i="6"/>
  <c r="E28" i="6"/>
  <c r="D28" i="6"/>
  <c r="C28" i="6"/>
  <c r="C32" i="6"/>
  <c r="F27" i="6"/>
  <c r="E27" i="6"/>
  <c r="D27" i="6"/>
  <c r="C27" i="6"/>
  <c r="G27" i="6"/>
  <c r="F26" i="6"/>
  <c r="E26" i="6"/>
  <c r="D26" i="6"/>
  <c r="C26" i="6"/>
  <c r="G26" i="6"/>
  <c r="F25" i="6"/>
  <c r="F32" i="6"/>
  <c r="E25" i="6"/>
  <c r="D25" i="6"/>
  <c r="C25" i="6"/>
  <c r="G21" i="6"/>
  <c r="G20" i="6"/>
  <c r="G19" i="6"/>
  <c r="G18" i="6"/>
  <c r="G17" i="6"/>
  <c r="G16" i="6"/>
  <c r="G15" i="6"/>
  <c r="G14" i="6"/>
  <c r="G9" i="6"/>
  <c r="G8" i="6"/>
  <c r="G7" i="6"/>
  <c r="G6" i="6"/>
  <c r="G5" i="6"/>
  <c r="G4" i="6"/>
  <c r="G3" i="6"/>
  <c r="G10" i="6"/>
  <c r="F31" i="2"/>
  <c r="E31" i="2"/>
  <c r="D31" i="2"/>
  <c r="C31" i="2"/>
  <c r="G31" i="2"/>
  <c r="F30" i="2"/>
  <c r="E30" i="2"/>
  <c r="G30" i="2"/>
  <c r="D30" i="2"/>
  <c r="C30" i="2"/>
  <c r="F29" i="2"/>
  <c r="G29" i="2"/>
  <c r="E29" i="2"/>
  <c r="D29" i="2"/>
  <c r="C29" i="2"/>
  <c r="K28" i="2"/>
  <c r="F28" i="2"/>
  <c r="E28" i="2"/>
  <c r="D28" i="2"/>
  <c r="C28" i="2"/>
  <c r="G28" i="2"/>
  <c r="F27" i="2"/>
  <c r="E27" i="2"/>
  <c r="G27" i="2"/>
  <c r="D27" i="2"/>
  <c r="C27" i="2"/>
  <c r="F26" i="2"/>
  <c r="G26" i="2"/>
  <c r="E26" i="2"/>
  <c r="D26" i="2"/>
  <c r="C26" i="2"/>
  <c r="F25" i="2"/>
  <c r="F32" i="2"/>
  <c r="E25" i="2"/>
  <c r="E32" i="2"/>
  <c r="D25" i="2"/>
  <c r="D32" i="2"/>
  <c r="C25" i="2"/>
  <c r="G25" i="2"/>
  <c r="G20" i="2"/>
  <c r="G19" i="2"/>
  <c r="G18" i="2"/>
  <c r="G17" i="2"/>
  <c r="G16" i="2"/>
  <c r="G15" i="2"/>
  <c r="G14" i="2"/>
  <c r="G21" i="2"/>
  <c r="F10" i="2"/>
  <c r="E10" i="2"/>
  <c r="D10" i="2"/>
  <c r="C10" i="2"/>
  <c r="G9" i="2"/>
  <c r="G8" i="2"/>
  <c r="G7" i="2"/>
  <c r="G6" i="2"/>
  <c r="G5" i="2"/>
  <c r="G4" i="2"/>
  <c r="G3" i="2"/>
  <c r="G10" i="2"/>
  <c r="D32" i="3"/>
  <c r="F31" i="3"/>
  <c r="E31" i="3"/>
  <c r="D31" i="3"/>
  <c r="C31" i="3"/>
  <c r="G31" i="3"/>
  <c r="F30" i="3"/>
  <c r="E30" i="3"/>
  <c r="D30" i="3"/>
  <c r="C30" i="3"/>
  <c r="G30" i="3"/>
  <c r="F29" i="3"/>
  <c r="E29" i="3"/>
  <c r="D29" i="3"/>
  <c r="C29" i="3"/>
  <c r="G29" i="3"/>
  <c r="F28" i="3"/>
  <c r="E28" i="3"/>
  <c r="D28" i="3"/>
  <c r="G28" i="3"/>
  <c r="C28" i="3"/>
  <c r="F27" i="3"/>
  <c r="E27" i="3"/>
  <c r="D27" i="3"/>
  <c r="C27" i="3"/>
  <c r="G27" i="3"/>
  <c r="F26" i="3"/>
  <c r="F32" i="3"/>
  <c r="E26" i="3"/>
  <c r="E32" i="3"/>
  <c r="D26" i="3"/>
  <c r="C26" i="3"/>
  <c r="G26" i="3"/>
  <c r="G32" i="3"/>
  <c r="G25" i="3"/>
  <c r="F25" i="3"/>
  <c r="E25" i="3"/>
  <c r="D25" i="3"/>
  <c r="C25" i="3"/>
  <c r="C32" i="3"/>
  <c r="G20" i="3"/>
  <c r="G19" i="3"/>
  <c r="G18" i="3"/>
  <c r="G17" i="3"/>
  <c r="G16" i="3"/>
  <c r="G15" i="3"/>
  <c r="G14" i="3"/>
  <c r="G21" i="3"/>
  <c r="G10" i="3"/>
  <c r="F10" i="3"/>
  <c r="E10" i="3"/>
  <c r="D10" i="3"/>
  <c r="C10" i="3"/>
  <c r="G9" i="3"/>
  <c r="G8" i="3"/>
  <c r="G7" i="3"/>
  <c r="G6" i="3"/>
  <c r="G5" i="3"/>
  <c r="G4" i="3"/>
  <c r="G3" i="3"/>
  <c r="F31" i="4"/>
  <c r="E31" i="4"/>
  <c r="G31" i="4"/>
  <c r="D31" i="4"/>
  <c r="C31" i="4"/>
  <c r="F30" i="4"/>
  <c r="E30" i="4"/>
  <c r="D30" i="4"/>
  <c r="C30" i="4"/>
  <c r="G30" i="4"/>
  <c r="F29" i="4"/>
  <c r="E29" i="4"/>
  <c r="D29" i="4"/>
  <c r="C29" i="4"/>
  <c r="G29" i="4"/>
  <c r="F28" i="4"/>
  <c r="E28" i="4"/>
  <c r="E32" i="4"/>
  <c r="D28" i="4"/>
  <c r="G28" i="4"/>
  <c r="C28" i="4"/>
  <c r="F27" i="4"/>
  <c r="E27" i="4"/>
  <c r="D27" i="4"/>
  <c r="C27" i="4"/>
  <c r="G27" i="4"/>
  <c r="F26" i="4"/>
  <c r="E26" i="4"/>
  <c r="D26" i="4"/>
  <c r="C26" i="4"/>
  <c r="G26" i="4"/>
  <c r="F25" i="4"/>
  <c r="F32" i="4"/>
  <c r="E25" i="4"/>
  <c r="D25" i="4"/>
  <c r="C25" i="4"/>
  <c r="C32" i="4"/>
  <c r="L20" i="4"/>
  <c r="G20" i="4"/>
  <c r="G19" i="4"/>
  <c r="G18" i="4"/>
  <c r="G17" i="4"/>
  <c r="G16" i="4"/>
  <c r="G15" i="4"/>
  <c r="G14" i="4"/>
  <c r="G21" i="4"/>
  <c r="F10" i="4"/>
  <c r="E10" i="4"/>
  <c r="D10" i="4"/>
  <c r="C10" i="4"/>
  <c r="G9" i="4"/>
  <c r="G8" i="4"/>
  <c r="G10" i="4"/>
  <c r="G7" i="4"/>
  <c r="G6" i="4"/>
  <c r="G5" i="4"/>
  <c r="G4" i="4"/>
  <c r="G3" i="4"/>
  <c r="F28" i="1"/>
  <c r="E28" i="1"/>
  <c r="D28" i="1"/>
  <c r="C28" i="1"/>
  <c r="B28" i="1"/>
  <c r="G32" i="2"/>
  <c r="G31" i="6"/>
  <c r="G25" i="4"/>
  <c r="G32" i="4"/>
  <c r="G28" i="6"/>
  <c r="G25" i="6"/>
  <c r="D32" i="4"/>
  <c r="C32" i="2"/>
  <c r="G32" i="6"/>
</calcChain>
</file>

<file path=xl/sharedStrings.xml><?xml version="1.0" encoding="utf-8"?>
<sst xmlns="http://schemas.openxmlformats.org/spreadsheetml/2006/main" count="277" uniqueCount="61">
  <si>
    <t>2022年下半年满意度调查结果（线上邮件调查结果）</t>
  </si>
  <si>
    <t>美食广场</t>
  </si>
  <si>
    <t>学生中心二楼食堂</t>
  </si>
  <si>
    <t>逸夫餐厅</t>
  </si>
  <si>
    <t>思廷餐厅</t>
  </si>
  <si>
    <t>祥波餐厅</t>
  </si>
  <si>
    <t>音乐学院过渡校区食堂</t>
  </si>
  <si>
    <t>赛百味餐厅</t>
  </si>
  <si>
    <t>份数</t>
  </si>
  <si>
    <t>食物卫生</t>
  </si>
  <si>
    <t>餐具卫生</t>
  </si>
  <si>
    <t>环境卫生</t>
  </si>
  <si>
    <t>食物种类</t>
  </si>
  <si>
    <t>菜品质量 (包括口味、温度)</t>
  </si>
  <si>
    <t>菜品价格及份量</t>
  </si>
  <si>
    <t>服务意识</t>
  </si>
  <si>
    <t>平均分</t>
  </si>
  <si>
    <t>2022年下半年满意度调查结果（线下学助调查结果）</t>
  </si>
  <si>
    <t>/</t>
  </si>
  <si>
    <t>2022年下半年满意度调查结果（汇总结果）</t>
  </si>
  <si>
    <t>最终得分</t>
  </si>
  <si>
    <t>线上</t>
  </si>
  <si>
    <t>美食广场有效份数929</t>
  </si>
  <si>
    <t>满意 Satisfied</t>
  </si>
  <si>
    <t>比较满意 To some extent satisfied</t>
  </si>
  <si>
    <t>较不满意 To some extent unsatisfied</t>
  </si>
  <si>
    <t>不满意 Unsatisfied</t>
  </si>
  <si>
    <t>总分</t>
  </si>
  <si>
    <t>总计</t>
  </si>
  <si>
    <t>线下学助</t>
  </si>
  <si>
    <t>美食广场有效份数183</t>
  </si>
  <si>
    <t>美食广场有效份数1112</t>
  </si>
  <si>
    <t>学生中心二楼食堂有效份数837</t>
  </si>
  <si>
    <t>线下</t>
  </si>
  <si>
    <t>学生中心二楼食堂有效份数172</t>
  </si>
  <si>
    <t>学生中心二楼食堂有效份数1009</t>
  </si>
  <si>
    <t>逸夫食堂有效份数796</t>
  </si>
  <si>
    <t>逸夫食堂有效份数158</t>
  </si>
  <si>
    <t>逸夫食堂有效份数954</t>
  </si>
  <si>
    <t>海月廷餐厅有效份数796</t>
  </si>
  <si>
    <t xml:space="preserve">满意 </t>
  </si>
  <si>
    <t xml:space="preserve">比较满意 </t>
  </si>
  <si>
    <t xml:space="preserve">较不满意 </t>
  </si>
  <si>
    <t>不满意</t>
  </si>
  <si>
    <t>得分</t>
  </si>
  <si>
    <t>海月廷餐厅有效份数159</t>
  </si>
  <si>
    <t>（1）食物卫生</t>
  </si>
  <si>
    <t>（2）餐具卫生</t>
  </si>
  <si>
    <t>（3）环境卫生</t>
  </si>
  <si>
    <t>（4）食物种类</t>
  </si>
  <si>
    <t>（5）菜品质量 (包括口味、温度)</t>
  </si>
  <si>
    <t>（6）菜品价格及份量</t>
  </si>
  <si>
    <t>（7）服务意识</t>
  </si>
  <si>
    <t>海月廷餐厅有效份数954</t>
  </si>
  <si>
    <t>祥波餐厅有效份数747</t>
  </si>
  <si>
    <t>满意</t>
  </si>
  <si>
    <t>比较满意</t>
  </si>
  <si>
    <t>较不满意</t>
  </si>
  <si>
    <t xml:space="preserve">不满意 </t>
  </si>
  <si>
    <r>
      <t>祥波餐厅有效份数</t>
    </r>
    <r>
      <rPr>
        <sz val="10"/>
        <rFont val="Arial"/>
        <family val="2"/>
      </rPr>
      <t>113</t>
    </r>
  </si>
  <si>
    <r>
      <t>祥波餐厅有效份数</t>
    </r>
    <r>
      <rPr>
        <sz val="10"/>
        <rFont val="Arial"/>
        <family val="2"/>
      </rPr>
      <t>860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</si>
</sst>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0.00_ "/>
  </numFmts>
  <fonts count="9">
    <font>
      <sz val="11"/>
      <color theme="1"/>
      <name val="Calibri"/>
      <charset val="134"/>
      <scheme val="minor"/>
    </font>
    <font>
      <sz val="10"/>
      <name val="Arial"/>
      <family val="2"/>
    </font>
    <font>
      <sz val="10"/>
      <name val="宋体"/>
      <charset val="134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宋体"/>
      <charset val="134"/>
    </font>
    <font>
      <sz val="10"/>
      <name val="Arial"/>
      <family val="2"/>
    </font>
    <font>
      <b/>
      <sz val="10"/>
      <name val="宋体"/>
      <charset val="134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theme="4" tint="0.399945066682943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1" fillId="0" borderId="0" xfId="1"/>
    <xf numFmtId="0" fontId="2" fillId="0" borderId="0" xfId="1" applyFont="1"/>
    <xf numFmtId="0" fontId="3" fillId="2" borderId="1" xfId="1" applyNumberFormat="1" applyFont="1" applyFill="1" applyBorder="1" applyAlignment="1"/>
    <xf numFmtId="165" fontId="3" fillId="2" borderId="2" xfId="1" applyNumberFormat="1" applyFont="1" applyFill="1" applyBorder="1" applyAlignment="1"/>
    <xf numFmtId="165" fontId="0" fillId="0" borderId="3" xfId="0" applyNumberFormat="1" applyFont="1" applyFill="1" applyBorder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5" fillId="0" borderId="0" xfId="1" applyFont="1" applyFill="1" applyAlignment="1"/>
    <xf numFmtId="0" fontId="6" fillId="0" borderId="0" xfId="1" applyFont="1" applyFill="1" applyAlignment="1"/>
    <xf numFmtId="0" fontId="7" fillId="2" borderId="1" xfId="1" applyNumberFormat="1" applyFont="1" applyFill="1" applyBorder="1" applyAlignment="1"/>
    <xf numFmtId="0" fontId="0" fillId="0" borderId="3" xfId="0" applyFont="1" applyFill="1" applyBorder="1" applyAlignment="1">
      <alignment horizontal="left" vertical="center"/>
    </xf>
    <xf numFmtId="0" fontId="3" fillId="2" borderId="2" xfId="1" applyNumberFormat="1" applyFont="1" applyFill="1" applyBorder="1" applyAlignment="1"/>
    <xf numFmtId="0" fontId="0" fillId="0" borderId="3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165" fontId="0" fillId="0" borderId="3" xfId="0" applyNumberFormat="1" applyFont="1" applyFill="1" applyBorder="1" applyAlignment="1">
      <alignment horizontal="left" vertical="center"/>
    </xf>
    <xf numFmtId="165" fontId="0" fillId="3" borderId="3" xfId="0" applyNumberFormat="1" applyFont="1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3" xfId="0" applyFill="1" applyBorder="1" applyAlignment="1">
      <alignment vertical="center"/>
    </xf>
    <xf numFmtId="165" fontId="0" fillId="0" borderId="3" xfId="0" applyNumberFormat="1" applyFill="1" applyBorder="1" applyAlignment="1">
      <alignment vertical="center"/>
    </xf>
    <xf numFmtId="0" fontId="0" fillId="0" borderId="0" xfId="0" applyFill="1" applyAlignment="1">
      <alignment vertical="center"/>
    </xf>
    <xf numFmtId="165" fontId="0" fillId="0" borderId="0" xfId="0" applyNumberFormat="1" applyFill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165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</cellXfs>
  <cellStyles count="2">
    <cellStyle name="Normal" xfId="1" xr:uid="{00000000-0005-0000-0000-000031000000}"/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topLeftCell="A13" workbookViewId="0">
      <selection activeCell="M37" sqref="M37"/>
    </sheetView>
  </sheetViews>
  <sheetFormatPr defaultColWidth="9" defaultRowHeight="15"/>
  <cols>
    <col min="1" max="1" width="26.5703125" customWidth="1"/>
    <col min="2" max="2" width="12.5703125"/>
    <col min="3" max="3" width="17.140625" customWidth="1"/>
    <col min="4" max="6" width="12.5703125"/>
    <col min="7" max="7" width="19.7109375" customWidth="1"/>
    <col min="8" max="8" width="12.5703125"/>
  </cols>
  <sheetData>
    <row r="1" spans="1:8">
      <c r="A1" s="29" t="s">
        <v>0</v>
      </c>
      <c r="B1" s="29"/>
      <c r="C1" s="29"/>
      <c r="D1" s="29"/>
      <c r="E1" s="29"/>
      <c r="F1" s="29"/>
      <c r="G1" s="29"/>
      <c r="H1" s="29"/>
    </row>
    <row r="2" spans="1:8">
      <c r="A2" s="26"/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6" t="s">
        <v>7</v>
      </c>
    </row>
    <row r="3" spans="1:8">
      <c r="A3" s="26" t="s">
        <v>8</v>
      </c>
      <c r="B3" s="27">
        <v>929</v>
      </c>
      <c r="C3" s="27">
        <v>837</v>
      </c>
      <c r="D3" s="27">
        <v>796</v>
      </c>
      <c r="E3" s="27">
        <v>796</v>
      </c>
      <c r="F3" s="27">
        <v>747</v>
      </c>
      <c r="G3" s="27">
        <v>164</v>
      </c>
      <c r="H3" s="27">
        <v>509</v>
      </c>
    </row>
    <row r="4" spans="1:8">
      <c r="A4" s="28" t="s">
        <v>9</v>
      </c>
      <c r="B4" s="26">
        <v>90.850376749192705</v>
      </c>
      <c r="C4" s="26">
        <v>90.561529271206695</v>
      </c>
      <c r="D4" s="26">
        <v>92.713567839196003</v>
      </c>
      <c r="E4" s="26">
        <v>92.336683417085396</v>
      </c>
      <c r="F4" s="26">
        <v>94.377510040160601</v>
      </c>
      <c r="G4" s="26">
        <v>82.317073170731703</v>
      </c>
      <c r="H4" s="26">
        <v>84.675834970530403</v>
      </c>
    </row>
    <row r="5" spans="1:8">
      <c r="A5" s="28" t="s">
        <v>10</v>
      </c>
      <c r="B5" s="26">
        <v>87.190527448869702</v>
      </c>
      <c r="C5" s="26">
        <v>91.278375149342907</v>
      </c>
      <c r="D5" s="26">
        <v>91.708542713567795</v>
      </c>
      <c r="E5" s="26">
        <v>92.964824120602998</v>
      </c>
      <c r="F5" s="26">
        <v>94.243641231593003</v>
      </c>
      <c r="G5" s="26">
        <v>86.585365853658502</v>
      </c>
      <c r="H5" s="26">
        <v>88.801571709233798</v>
      </c>
    </row>
    <row r="6" spans="1:8">
      <c r="A6" s="28" t="s">
        <v>11</v>
      </c>
      <c r="B6" s="26">
        <v>82.992465016146397</v>
      </c>
      <c r="C6" s="26">
        <v>90.800477897252094</v>
      </c>
      <c r="D6" s="26">
        <v>92.085427135678401</v>
      </c>
      <c r="E6" s="26">
        <v>89.070351758794004</v>
      </c>
      <c r="F6" s="26">
        <v>94.912985274431094</v>
      </c>
      <c r="G6" s="26">
        <v>84.756097560975604</v>
      </c>
      <c r="H6" s="26">
        <v>85.265225933202402</v>
      </c>
    </row>
    <row r="7" spans="1:8">
      <c r="A7" s="28" t="s">
        <v>12</v>
      </c>
      <c r="B7" s="26">
        <v>71.3670613562971</v>
      </c>
      <c r="C7" s="26">
        <v>62.2461170848268</v>
      </c>
      <c r="D7" s="26">
        <v>66.834170854271406</v>
      </c>
      <c r="E7" s="26">
        <v>77.889447236180899</v>
      </c>
      <c r="F7" s="26">
        <v>60.107095046854099</v>
      </c>
      <c r="G7" s="26">
        <v>62.195121951219498</v>
      </c>
      <c r="H7" s="26">
        <v>72.495088408644406</v>
      </c>
    </row>
    <row r="8" spans="1:8">
      <c r="A8" s="28" t="s">
        <v>13</v>
      </c>
      <c r="B8" s="26">
        <v>74.165769644779303</v>
      </c>
      <c r="C8" s="26">
        <v>77.7777777777778</v>
      </c>
      <c r="D8" s="26">
        <v>82.035175879397002</v>
      </c>
      <c r="E8" s="26">
        <v>81.909547738693504</v>
      </c>
      <c r="F8" s="26">
        <v>70.0133868808568</v>
      </c>
      <c r="G8" s="26">
        <v>68.902439024390205</v>
      </c>
      <c r="H8" s="26">
        <v>75.834970530451898</v>
      </c>
    </row>
    <row r="9" spans="1:8">
      <c r="A9" s="28" t="s">
        <v>14</v>
      </c>
      <c r="B9" s="26">
        <v>62.863293864370299</v>
      </c>
      <c r="C9" s="26">
        <v>71.565113500597406</v>
      </c>
      <c r="D9" s="26">
        <v>71.733668341708594</v>
      </c>
      <c r="E9" s="26">
        <v>80.276381909547695</v>
      </c>
      <c r="F9" s="26">
        <v>56.224899598393598</v>
      </c>
      <c r="G9" s="26">
        <v>65.243902439024396</v>
      </c>
      <c r="H9" s="26">
        <v>47.151277013752498</v>
      </c>
    </row>
    <row r="10" spans="1:8">
      <c r="A10" s="28" t="s">
        <v>15</v>
      </c>
      <c r="B10" s="26">
        <v>88.805166846071003</v>
      </c>
      <c r="C10" s="26">
        <v>87.933094384707303</v>
      </c>
      <c r="D10" s="26">
        <v>88.693467336683398</v>
      </c>
      <c r="E10" s="26">
        <v>90.452261306532705</v>
      </c>
      <c r="F10" s="26">
        <v>92.235609103079</v>
      </c>
      <c r="G10" s="26">
        <v>82.317073170731703</v>
      </c>
      <c r="H10" s="26">
        <v>78.781925343811395</v>
      </c>
    </row>
    <row r="11" spans="1:8">
      <c r="A11" s="26" t="s">
        <v>16</v>
      </c>
      <c r="B11" s="26">
        <v>79.747808703675204</v>
      </c>
      <c r="C11" s="26">
        <v>81.737497866530106</v>
      </c>
      <c r="D11" s="26">
        <v>83.686288585786102</v>
      </c>
      <c r="E11" s="26">
        <v>86.414213926776696</v>
      </c>
      <c r="F11" s="26">
        <v>80.302161025052598</v>
      </c>
      <c r="G11" s="26">
        <v>76.0452961672474</v>
      </c>
      <c r="H11" s="26">
        <v>76.143699129946697</v>
      </c>
    </row>
    <row r="13" spans="1:8">
      <c r="A13" s="29"/>
      <c r="B13" s="29"/>
      <c r="C13" s="29"/>
      <c r="D13" s="29"/>
      <c r="E13" s="29"/>
      <c r="F13" s="29"/>
      <c r="G13" s="29"/>
      <c r="H13" s="29"/>
    </row>
    <row r="14" spans="1:8">
      <c r="A14" s="29" t="s">
        <v>17</v>
      </c>
      <c r="B14" s="29"/>
      <c r="C14" s="29"/>
      <c r="D14" s="29"/>
      <c r="E14" s="29"/>
      <c r="F14" s="29"/>
      <c r="G14" s="29"/>
      <c r="H14" s="29"/>
    </row>
    <row r="15" spans="1:8">
      <c r="A15" s="26"/>
      <c r="B15" s="26" t="s">
        <v>1</v>
      </c>
      <c r="C15" s="26" t="s">
        <v>2</v>
      </c>
      <c r="D15" s="26" t="s">
        <v>3</v>
      </c>
      <c r="E15" s="26" t="s">
        <v>4</v>
      </c>
      <c r="F15" s="26" t="s">
        <v>5</v>
      </c>
      <c r="G15" s="26" t="s">
        <v>6</v>
      </c>
      <c r="H15" s="26" t="s">
        <v>7</v>
      </c>
    </row>
    <row r="16" spans="1:8">
      <c r="A16" s="26" t="s">
        <v>8</v>
      </c>
      <c r="B16" s="27">
        <v>183</v>
      </c>
      <c r="C16" s="27">
        <v>172</v>
      </c>
      <c r="D16" s="27">
        <v>158</v>
      </c>
      <c r="E16" s="27">
        <v>159</v>
      </c>
      <c r="F16" s="27">
        <v>113</v>
      </c>
      <c r="G16" s="27" t="s">
        <v>18</v>
      </c>
      <c r="H16" s="27" t="s">
        <v>18</v>
      </c>
    </row>
    <row r="17" spans="1:8">
      <c r="A17" s="28" t="s">
        <v>9</v>
      </c>
      <c r="B17" s="26">
        <v>99.453551912568301</v>
      </c>
      <c r="C17" s="26">
        <v>97.093023255813904</v>
      </c>
      <c r="D17" s="26">
        <v>100</v>
      </c>
      <c r="E17" s="26">
        <v>98.742138364779905</v>
      </c>
      <c r="F17" s="26">
        <v>100</v>
      </c>
      <c r="G17" s="27" t="s">
        <v>18</v>
      </c>
      <c r="H17" s="27" t="s">
        <v>18</v>
      </c>
    </row>
    <row r="18" spans="1:8">
      <c r="A18" s="28" t="s">
        <v>10</v>
      </c>
      <c r="B18" s="26">
        <v>87.431693989070993</v>
      </c>
      <c r="C18" s="26">
        <v>90.643274853801202</v>
      </c>
      <c r="D18" s="26">
        <v>93.037974683544306</v>
      </c>
      <c r="E18" s="26">
        <v>92.452830188679201</v>
      </c>
      <c r="F18" s="26">
        <v>92.035398230088504</v>
      </c>
      <c r="G18" s="27" t="s">
        <v>18</v>
      </c>
      <c r="H18" s="27" t="s">
        <v>18</v>
      </c>
    </row>
    <row r="19" spans="1:8">
      <c r="A19" s="28" t="s">
        <v>11</v>
      </c>
      <c r="B19" s="26">
        <v>97.267759562841505</v>
      </c>
      <c r="C19" s="26">
        <v>96.511627906976798</v>
      </c>
      <c r="D19" s="26">
        <v>98.734177215189902</v>
      </c>
      <c r="E19" s="26">
        <v>97.484276729559795</v>
      </c>
      <c r="F19" s="26">
        <v>98.230088495575203</v>
      </c>
      <c r="G19" s="27" t="s">
        <v>18</v>
      </c>
      <c r="H19" s="27" t="s">
        <v>18</v>
      </c>
    </row>
    <row r="20" spans="1:8">
      <c r="A20" s="28" t="s">
        <v>12</v>
      </c>
      <c r="B20" s="26">
        <v>90.607734806629793</v>
      </c>
      <c r="C20" s="26">
        <v>88.953488372093005</v>
      </c>
      <c r="D20" s="26">
        <v>95.569620253164601</v>
      </c>
      <c r="E20" s="26">
        <v>94.339622641509393</v>
      </c>
      <c r="F20" s="26">
        <v>92.920353982300895</v>
      </c>
      <c r="G20" s="27" t="s">
        <v>18</v>
      </c>
      <c r="H20" s="27" t="s">
        <v>18</v>
      </c>
    </row>
    <row r="21" spans="1:8">
      <c r="A21" s="28" t="s">
        <v>13</v>
      </c>
      <c r="B21" s="26">
        <v>98.907103825136602</v>
      </c>
      <c r="C21" s="26">
        <v>97.674418604651194</v>
      </c>
      <c r="D21" s="26">
        <v>99.367088607594894</v>
      </c>
      <c r="E21" s="26">
        <v>97.484276729559795</v>
      </c>
      <c r="F21" s="26">
        <v>100</v>
      </c>
      <c r="G21" s="27" t="s">
        <v>18</v>
      </c>
      <c r="H21" s="27" t="s">
        <v>18</v>
      </c>
    </row>
    <row r="22" spans="1:8">
      <c r="A22" s="28" t="s">
        <v>14</v>
      </c>
      <c r="B22" s="26">
        <v>96.721311475409806</v>
      </c>
      <c r="C22" s="26">
        <v>98.255813953488399</v>
      </c>
      <c r="D22" s="26">
        <v>100</v>
      </c>
      <c r="E22" s="26">
        <v>98.113207547169793</v>
      </c>
      <c r="F22" s="26">
        <v>100</v>
      </c>
      <c r="G22" s="27" t="s">
        <v>18</v>
      </c>
      <c r="H22" s="27" t="s">
        <v>18</v>
      </c>
    </row>
    <row r="23" spans="1:8">
      <c r="A23" s="28" t="s">
        <v>15</v>
      </c>
      <c r="B23" s="26">
        <v>96.721311475409806</v>
      </c>
      <c r="C23" s="26">
        <v>98.255813953488399</v>
      </c>
      <c r="D23" s="26">
        <v>100</v>
      </c>
      <c r="E23" s="26">
        <v>95.597484276729602</v>
      </c>
      <c r="F23" s="26">
        <v>99.115044247787594</v>
      </c>
      <c r="G23" s="27" t="s">
        <v>18</v>
      </c>
      <c r="H23" s="27" t="s">
        <v>18</v>
      </c>
    </row>
    <row r="24" spans="1:8">
      <c r="A24" s="26" t="s">
        <v>16</v>
      </c>
      <c r="B24" s="26">
        <v>95.301495292438105</v>
      </c>
      <c r="C24" s="26">
        <v>95.341065842901799</v>
      </c>
      <c r="D24" s="26">
        <v>98.101265822784796</v>
      </c>
      <c r="E24" s="26">
        <v>96.316262353998198</v>
      </c>
      <c r="F24" s="26">
        <v>97.471554993678893</v>
      </c>
      <c r="G24" s="27" t="s">
        <v>18</v>
      </c>
      <c r="H24" s="27" t="s">
        <v>18</v>
      </c>
    </row>
    <row r="26" spans="1:8">
      <c r="A26" s="29" t="s">
        <v>19</v>
      </c>
      <c r="B26" s="29"/>
      <c r="C26" s="29"/>
      <c r="D26" s="29"/>
      <c r="E26" s="29"/>
      <c r="F26" s="29"/>
      <c r="G26" s="29"/>
      <c r="H26" s="29"/>
    </row>
    <row r="27" spans="1:8">
      <c r="A27" s="26"/>
      <c r="B27" s="26" t="s">
        <v>1</v>
      </c>
      <c r="C27" s="26" t="s">
        <v>2</v>
      </c>
      <c r="D27" s="26" t="s">
        <v>3</v>
      </c>
      <c r="E27" s="26" t="s">
        <v>4</v>
      </c>
      <c r="F27" s="26" t="s">
        <v>5</v>
      </c>
      <c r="G27" s="26" t="s">
        <v>6</v>
      </c>
      <c r="H27" s="26" t="s">
        <v>7</v>
      </c>
    </row>
    <row r="28" spans="1:8">
      <c r="A28" s="26" t="s">
        <v>8</v>
      </c>
      <c r="B28" s="27">
        <f>B3+B16</f>
        <v>1112</v>
      </c>
      <c r="C28" s="27">
        <f t="shared" ref="C28:F28" si="0">C3+C16</f>
        <v>1009</v>
      </c>
      <c r="D28" s="27">
        <f t="shared" si="0"/>
        <v>954</v>
      </c>
      <c r="E28" s="27">
        <f t="shared" si="0"/>
        <v>955</v>
      </c>
      <c r="F28" s="27">
        <f t="shared" si="0"/>
        <v>860</v>
      </c>
      <c r="G28" s="27">
        <v>164</v>
      </c>
      <c r="H28" s="27">
        <v>509</v>
      </c>
    </row>
    <row r="29" spans="1:8">
      <c r="A29" s="28" t="s">
        <v>9</v>
      </c>
      <c r="B29" s="26">
        <v>92.266187050359704</v>
      </c>
      <c r="C29" s="26">
        <v>91.674925668979199</v>
      </c>
      <c r="D29" s="26">
        <v>93.920335429769395</v>
      </c>
      <c r="E29" s="26">
        <v>93.403141361256502</v>
      </c>
      <c r="F29" s="26">
        <v>95.116279069767401</v>
      </c>
      <c r="G29" s="26">
        <v>82.317073170731703</v>
      </c>
      <c r="H29" s="26">
        <v>84.675834970530403</v>
      </c>
    </row>
    <row r="30" spans="1:8">
      <c r="A30" s="28" t="s">
        <v>10</v>
      </c>
      <c r="B30" s="26">
        <v>87.2302158273381</v>
      </c>
      <c r="C30" s="26">
        <v>91.170634920634896</v>
      </c>
      <c r="D30" s="26">
        <v>91.928721174004195</v>
      </c>
      <c r="E30" s="26">
        <v>92.879581151832497</v>
      </c>
      <c r="F30" s="26">
        <v>93.953488372093005</v>
      </c>
      <c r="G30" s="26">
        <v>86.585365853658502</v>
      </c>
      <c r="H30" s="26">
        <v>88.801571709233798</v>
      </c>
    </row>
    <row r="31" spans="1:8">
      <c r="A31" s="28" t="s">
        <v>11</v>
      </c>
      <c r="B31" s="26">
        <v>85.341726618704996</v>
      </c>
      <c r="C31" s="26">
        <v>91.774033696729404</v>
      </c>
      <c r="D31" s="26">
        <v>93.186582809224305</v>
      </c>
      <c r="E31" s="26">
        <v>90.471204188481707</v>
      </c>
      <c r="F31" s="26">
        <v>95.348837209302303</v>
      </c>
      <c r="G31" s="26">
        <v>84.756097560975604</v>
      </c>
      <c r="H31" s="26">
        <v>85.265225933202402</v>
      </c>
    </row>
    <row r="32" spans="1:8">
      <c r="A32" s="28" t="s">
        <v>12</v>
      </c>
      <c r="B32" s="26">
        <v>74.504504504504496</v>
      </c>
      <c r="C32" s="26">
        <v>66.798810703667002</v>
      </c>
      <c r="D32" s="26">
        <v>71.593291404612202</v>
      </c>
      <c r="E32" s="26">
        <v>80.6282722513089</v>
      </c>
      <c r="F32" s="26">
        <v>64.418604651162795</v>
      </c>
      <c r="G32" s="26">
        <v>62.195121951219498</v>
      </c>
      <c r="H32" s="26">
        <v>72.495088408644406</v>
      </c>
    </row>
    <row r="33" spans="1:8">
      <c r="A33" s="28" t="s">
        <v>13</v>
      </c>
      <c r="B33" s="26">
        <v>78.237410071942406</v>
      </c>
      <c r="C33" s="26">
        <v>81.169474727452894</v>
      </c>
      <c r="D33" s="26">
        <v>84.905660377358501</v>
      </c>
      <c r="E33" s="26">
        <v>84.502617801047094</v>
      </c>
      <c r="F33" s="26">
        <v>73.953488372093005</v>
      </c>
      <c r="G33" s="26">
        <v>68.902439024390205</v>
      </c>
      <c r="H33" s="26">
        <v>75.834970530451898</v>
      </c>
    </row>
    <row r="34" spans="1:8">
      <c r="A34" s="28" t="s">
        <v>14</v>
      </c>
      <c r="B34" s="26">
        <v>68.435251798561197</v>
      </c>
      <c r="C34" s="26">
        <v>76.114965312190293</v>
      </c>
      <c r="D34" s="26">
        <v>76.415094339622598</v>
      </c>
      <c r="E34" s="26">
        <v>83.246073298429295</v>
      </c>
      <c r="F34" s="26">
        <v>61.976744186046503</v>
      </c>
      <c r="G34" s="26">
        <v>65.243902439024396</v>
      </c>
      <c r="H34" s="26">
        <v>47.151277013752498</v>
      </c>
    </row>
    <row r="35" spans="1:8">
      <c r="A35" s="28" t="s">
        <v>15</v>
      </c>
      <c r="B35" s="26">
        <v>90.1079136690647</v>
      </c>
      <c r="C35" s="26">
        <v>89.692765113974204</v>
      </c>
      <c r="D35" s="26">
        <v>90.566037735849093</v>
      </c>
      <c r="E35" s="26">
        <v>91.308900523560197</v>
      </c>
      <c r="F35" s="26">
        <v>93.139534883720899</v>
      </c>
      <c r="G35" s="26">
        <v>82.317073170731703</v>
      </c>
      <c r="H35" s="26">
        <v>78.781925343811395</v>
      </c>
    </row>
    <row r="36" spans="1:8">
      <c r="A36" s="26" t="s">
        <v>20</v>
      </c>
      <c r="B36" s="26">
        <v>82.303315648639398</v>
      </c>
      <c r="C36" s="26">
        <v>84.056515734803995</v>
      </c>
      <c r="D36" s="26">
        <v>86.073674752919999</v>
      </c>
      <c r="E36" s="26">
        <v>88.062827225130903</v>
      </c>
      <c r="F36" s="26">
        <v>82.558139534883693</v>
      </c>
      <c r="G36" s="26">
        <v>76.0452961672474</v>
      </c>
      <c r="H36" s="26">
        <v>76.143699129946697</v>
      </c>
    </row>
  </sheetData>
  <mergeCells count="4">
    <mergeCell ref="A1:H1"/>
    <mergeCell ref="A13:H13"/>
    <mergeCell ref="A14:H14"/>
    <mergeCell ref="A26:H26"/>
  </mergeCells>
  <conditionalFormatting sqref="B4:H11">
    <cfRule type="cellIs" dxfId="2" priority="3" operator="lessThan">
      <formula>75</formula>
    </cfRule>
  </conditionalFormatting>
  <conditionalFormatting sqref="B17:F24">
    <cfRule type="cellIs" dxfId="1" priority="2" operator="lessThan">
      <formula>75</formula>
    </cfRule>
  </conditionalFormatting>
  <conditionalFormatting sqref="B29:H36">
    <cfRule type="cellIs" dxfId="0" priority="1" operator="lessThan">
      <formula>75</formula>
    </cfRule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workbookViewId="0">
      <selection activeCell="G25" sqref="G25:G32"/>
    </sheetView>
  </sheetViews>
  <sheetFormatPr defaultColWidth="9" defaultRowHeight="12.75"/>
  <cols>
    <col min="1" max="1" width="9" style="8"/>
    <col min="2" max="2" width="27.140625" style="8" customWidth="1"/>
    <col min="3" max="6" width="9" style="8"/>
    <col min="7" max="7" width="11.28515625" style="8"/>
    <col min="8" max="16384" width="9" style="8"/>
  </cols>
  <sheetData>
    <row r="1" spans="1:7">
      <c r="A1" s="7" t="s">
        <v>21</v>
      </c>
    </row>
    <row r="2" spans="1:7" ht="15">
      <c r="B2" s="18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9" t="s">
        <v>27</v>
      </c>
    </row>
    <row r="3" spans="1:7" ht="15">
      <c r="B3" s="19" t="s">
        <v>9</v>
      </c>
      <c r="C3" s="11">
        <v>421</v>
      </c>
      <c r="D3" s="11">
        <v>423</v>
      </c>
      <c r="E3" s="11">
        <v>67</v>
      </c>
      <c r="F3" s="11">
        <v>18</v>
      </c>
      <c r="G3" s="4">
        <f t="shared" ref="G3:G9" si="0">(C3+D3)/SUM(C3:F3)*100</f>
        <v>90.850376749192691</v>
      </c>
    </row>
    <row r="4" spans="1:7" ht="15">
      <c r="B4" s="19" t="s">
        <v>10</v>
      </c>
      <c r="C4" s="11">
        <v>409</v>
      </c>
      <c r="D4" s="11">
        <v>401</v>
      </c>
      <c r="E4" s="11">
        <v>97</v>
      </c>
      <c r="F4" s="11">
        <v>22</v>
      </c>
      <c r="G4" s="4">
        <f t="shared" si="0"/>
        <v>87.190527448869744</v>
      </c>
    </row>
    <row r="5" spans="1:7" ht="15">
      <c r="B5" s="19" t="s">
        <v>11</v>
      </c>
      <c r="C5" s="11">
        <v>360</v>
      </c>
      <c r="D5" s="11">
        <v>411</v>
      </c>
      <c r="E5" s="11">
        <v>125</v>
      </c>
      <c r="F5" s="11">
        <v>33</v>
      </c>
      <c r="G5" s="4">
        <f t="shared" si="0"/>
        <v>82.992465016146397</v>
      </c>
    </row>
    <row r="6" spans="1:7" ht="15">
      <c r="B6" s="19" t="s">
        <v>12</v>
      </c>
      <c r="C6" s="11">
        <v>275</v>
      </c>
      <c r="D6" s="11">
        <v>388</v>
      </c>
      <c r="E6" s="11">
        <v>211</v>
      </c>
      <c r="F6" s="11">
        <v>55</v>
      </c>
      <c r="G6" s="4">
        <f t="shared" si="0"/>
        <v>71.367061356297086</v>
      </c>
    </row>
    <row r="7" spans="1:7" ht="15">
      <c r="B7" s="19" t="s">
        <v>13</v>
      </c>
      <c r="C7" s="11">
        <v>269</v>
      </c>
      <c r="D7" s="11">
        <v>420</v>
      </c>
      <c r="E7" s="11">
        <v>178</v>
      </c>
      <c r="F7" s="11">
        <v>62</v>
      </c>
      <c r="G7" s="4">
        <f t="shared" si="0"/>
        <v>74.165769644779331</v>
      </c>
    </row>
    <row r="8" spans="1:7" ht="15">
      <c r="B8" s="19" t="s">
        <v>14</v>
      </c>
      <c r="C8" s="11">
        <v>212</v>
      </c>
      <c r="D8" s="11">
        <v>372</v>
      </c>
      <c r="E8" s="11">
        <v>248</v>
      </c>
      <c r="F8" s="11">
        <v>97</v>
      </c>
      <c r="G8" s="4">
        <f t="shared" si="0"/>
        <v>62.863293864370299</v>
      </c>
    </row>
    <row r="9" spans="1:7" ht="15">
      <c r="B9" s="19" t="s">
        <v>15</v>
      </c>
      <c r="C9" s="11">
        <v>375</v>
      </c>
      <c r="D9" s="11">
        <v>450</v>
      </c>
      <c r="E9" s="11">
        <v>79</v>
      </c>
      <c r="F9" s="11">
        <v>25</v>
      </c>
      <c r="G9" s="4">
        <f t="shared" si="0"/>
        <v>88.805166846071046</v>
      </c>
    </row>
    <row r="10" spans="1:7" ht="15">
      <c r="B10" s="20" t="s">
        <v>28</v>
      </c>
      <c r="C10" s="20">
        <f t="shared" ref="C10:F10" si="1">SUM(C3:C9)</f>
        <v>2321</v>
      </c>
      <c r="D10" s="20">
        <f t="shared" si="1"/>
        <v>2865</v>
      </c>
      <c r="E10" s="20">
        <f t="shared" si="1"/>
        <v>1005</v>
      </c>
      <c r="F10" s="20">
        <f t="shared" si="1"/>
        <v>312</v>
      </c>
      <c r="G10" s="21">
        <f>AVERAGE(G3:G9)</f>
        <v>79.747808703675233</v>
      </c>
    </row>
    <row r="12" spans="1:7">
      <c r="A12" s="7" t="s">
        <v>29</v>
      </c>
    </row>
    <row r="13" spans="1:7" ht="15">
      <c r="B13" s="18" t="s">
        <v>30</v>
      </c>
      <c r="C13" s="24">
        <v>1</v>
      </c>
      <c r="D13" s="24">
        <v>2</v>
      </c>
      <c r="E13" s="24">
        <v>3</v>
      </c>
      <c r="F13" s="24">
        <v>4</v>
      </c>
    </row>
    <row r="14" spans="1:7" ht="15">
      <c r="B14" s="19" t="s">
        <v>9</v>
      </c>
      <c r="C14" s="24">
        <v>84</v>
      </c>
      <c r="D14" s="24">
        <v>98</v>
      </c>
      <c r="E14" s="24">
        <v>1</v>
      </c>
      <c r="F14" s="24">
        <v>0</v>
      </c>
      <c r="G14" s="4">
        <f t="shared" ref="G14:G20" si="2">(C14+D14)/SUM(C14:F14)*100</f>
        <v>99.453551912568301</v>
      </c>
    </row>
    <row r="15" spans="1:7" ht="15">
      <c r="B15" s="19" t="s">
        <v>10</v>
      </c>
      <c r="C15" s="24">
        <v>76</v>
      </c>
      <c r="D15" s="24">
        <v>84</v>
      </c>
      <c r="E15" s="24">
        <v>14</v>
      </c>
      <c r="F15" s="24">
        <v>9</v>
      </c>
      <c r="G15" s="4">
        <f t="shared" si="2"/>
        <v>87.431693989071036</v>
      </c>
    </row>
    <row r="16" spans="1:7" ht="15">
      <c r="B16" s="19" t="s">
        <v>11</v>
      </c>
      <c r="C16" s="24">
        <v>87</v>
      </c>
      <c r="D16" s="24">
        <v>91</v>
      </c>
      <c r="E16" s="24">
        <v>3</v>
      </c>
      <c r="F16" s="24">
        <v>2</v>
      </c>
      <c r="G16" s="4">
        <f t="shared" si="2"/>
        <v>97.267759562841533</v>
      </c>
    </row>
    <row r="17" spans="1:12" ht="15">
      <c r="B17" s="19" t="s">
        <v>12</v>
      </c>
      <c r="C17" s="24">
        <v>82</v>
      </c>
      <c r="D17" s="24">
        <v>82</v>
      </c>
      <c r="E17" s="24">
        <v>13</v>
      </c>
      <c r="F17" s="24">
        <v>4</v>
      </c>
      <c r="G17" s="4">
        <f t="shared" si="2"/>
        <v>90.607734806629836</v>
      </c>
    </row>
    <row r="18" spans="1:12" ht="15">
      <c r="B18" s="19" t="s">
        <v>13</v>
      </c>
      <c r="C18" s="24">
        <v>104</v>
      </c>
      <c r="D18" s="24">
        <v>77</v>
      </c>
      <c r="E18" s="24">
        <v>2</v>
      </c>
      <c r="F18" s="24">
        <v>0</v>
      </c>
      <c r="G18" s="4">
        <f t="shared" si="2"/>
        <v>98.907103825136616</v>
      </c>
    </row>
    <row r="19" spans="1:12" ht="15">
      <c r="B19" s="19" t="s">
        <v>14</v>
      </c>
      <c r="C19" s="24">
        <v>100</v>
      </c>
      <c r="D19" s="24">
        <v>77</v>
      </c>
      <c r="E19" s="24">
        <v>6</v>
      </c>
      <c r="F19" s="24">
        <v>0</v>
      </c>
      <c r="G19" s="4">
        <f t="shared" si="2"/>
        <v>96.721311475409834</v>
      </c>
    </row>
    <row r="20" spans="1:12" ht="15">
      <c r="B20" s="19" t="s">
        <v>15</v>
      </c>
      <c r="C20" s="24">
        <v>101</v>
      </c>
      <c r="D20" s="24">
        <v>76</v>
      </c>
      <c r="E20" s="24">
        <v>6</v>
      </c>
      <c r="F20" s="24">
        <v>0</v>
      </c>
      <c r="G20" s="4">
        <f t="shared" si="2"/>
        <v>96.721311475409834</v>
      </c>
      <c r="L20" s="8">
        <f>929+183</f>
        <v>1112</v>
      </c>
    </row>
    <row r="21" spans="1:12" ht="15">
      <c r="B21" s="20" t="s">
        <v>28</v>
      </c>
      <c r="G21" s="21">
        <f>AVERAGE(G14:G20)</f>
        <v>95.301495292438148</v>
      </c>
    </row>
    <row r="23" spans="1:12">
      <c r="A23" s="7" t="s">
        <v>28</v>
      </c>
    </row>
    <row r="24" spans="1:12" ht="15">
      <c r="B24" s="18" t="s">
        <v>31</v>
      </c>
      <c r="C24" s="3" t="s">
        <v>23</v>
      </c>
      <c r="D24" s="3" t="s">
        <v>24</v>
      </c>
      <c r="E24" s="3" t="s">
        <v>25</v>
      </c>
      <c r="F24" s="3" t="s">
        <v>26</v>
      </c>
      <c r="G24" s="9" t="s">
        <v>27</v>
      </c>
    </row>
    <row r="25" spans="1:12" ht="15">
      <c r="B25" s="19" t="s">
        <v>9</v>
      </c>
      <c r="C25" s="11">
        <f t="shared" ref="C25:F25" si="3">C3+C14</f>
        <v>505</v>
      </c>
      <c r="D25" s="11">
        <f t="shared" si="3"/>
        <v>521</v>
      </c>
      <c r="E25" s="11">
        <f t="shared" si="3"/>
        <v>68</v>
      </c>
      <c r="F25" s="11">
        <f t="shared" si="3"/>
        <v>18</v>
      </c>
      <c r="G25" s="4">
        <f t="shared" ref="G25:G31" si="4">(C25+D25)/SUM(C25:F25)*100</f>
        <v>92.266187050359719</v>
      </c>
    </row>
    <row r="26" spans="1:12" ht="15">
      <c r="B26" s="19" t="s">
        <v>10</v>
      </c>
      <c r="C26" s="11">
        <f t="shared" ref="C26:F26" si="5">C4+C15</f>
        <v>485</v>
      </c>
      <c r="D26" s="11">
        <f t="shared" si="5"/>
        <v>485</v>
      </c>
      <c r="E26" s="11">
        <f t="shared" si="5"/>
        <v>111</v>
      </c>
      <c r="F26" s="11">
        <f t="shared" si="5"/>
        <v>31</v>
      </c>
      <c r="G26" s="4">
        <f t="shared" si="4"/>
        <v>87.230215827338128</v>
      </c>
    </row>
    <row r="27" spans="1:12" ht="15">
      <c r="B27" s="19" t="s">
        <v>11</v>
      </c>
      <c r="C27" s="11">
        <f t="shared" ref="C27:F27" si="6">C5+C16</f>
        <v>447</v>
      </c>
      <c r="D27" s="11">
        <f t="shared" si="6"/>
        <v>502</v>
      </c>
      <c r="E27" s="11">
        <f t="shared" si="6"/>
        <v>128</v>
      </c>
      <c r="F27" s="11">
        <f t="shared" si="6"/>
        <v>35</v>
      </c>
      <c r="G27" s="4">
        <f t="shared" si="4"/>
        <v>85.341726618705039</v>
      </c>
    </row>
    <row r="28" spans="1:12" ht="15">
      <c r="B28" s="19" t="s">
        <v>12</v>
      </c>
      <c r="C28" s="11">
        <f t="shared" ref="C28:F28" si="7">C6+C17</f>
        <v>357</v>
      </c>
      <c r="D28" s="11">
        <f t="shared" si="7"/>
        <v>470</v>
      </c>
      <c r="E28" s="11">
        <f t="shared" si="7"/>
        <v>224</v>
      </c>
      <c r="F28" s="11">
        <f t="shared" si="7"/>
        <v>59</v>
      </c>
      <c r="G28" s="4">
        <f t="shared" si="4"/>
        <v>74.50450450450451</v>
      </c>
    </row>
    <row r="29" spans="1:12" ht="15">
      <c r="B29" s="19" t="s">
        <v>13</v>
      </c>
      <c r="C29" s="11">
        <f t="shared" ref="C29:F29" si="8">C7+C18</f>
        <v>373</v>
      </c>
      <c r="D29" s="11">
        <f t="shared" si="8"/>
        <v>497</v>
      </c>
      <c r="E29" s="11">
        <f t="shared" si="8"/>
        <v>180</v>
      </c>
      <c r="F29" s="11">
        <f t="shared" si="8"/>
        <v>62</v>
      </c>
      <c r="G29" s="4">
        <f t="shared" si="4"/>
        <v>78.237410071942449</v>
      </c>
    </row>
    <row r="30" spans="1:12" ht="15">
      <c r="B30" s="19" t="s">
        <v>14</v>
      </c>
      <c r="C30" s="11">
        <f t="shared" ref="C30:F30" si="9">C8+C19</f>
        <v>312</v>
      </c>
      <c r="D30" s="11">
        <f t="shared" si="9"/>
        <v>449</v>
      </c>
      <c r="E30" s="11">
        <f t="shared" si="9"/>
        <v>254</v>
      </c>
      <c r="F30" s="11">
        <f t="shared" si="9"/>
        <v>97</v>
      </c>
      <c r="G30" s="4">
        <f t="shared" si="4"/>
        <v>68.435251798561154</v>
      </c>
    </row>
    <row r="31" spans="1:12" ht="15">
      <c r="B31" s="19" t="s">
        <v>15</v>
      </c>
      <c r="C31" s="11">
        <f t="shared" ref="C31:F31" si="10">C9+C20</f>
        <v>476</v>
      </c>
      <c r="D31" s="11">
        <f t="shared" si="10"/>
        <v>526</v>
      </c>
      <c r="E31" s="11">
        <f t="shared" si="10"/>
        <v>85</v>
      </c>
      <c r="F31" s="11">
        <f t="shared" si="10"/>
        <v>25</v>
      </c>
      <c r="G31" s="4">
        <f t="shared" si="4"/>
        <v>90.107913669064743</v>
      </c>
    </row>
    <row r="32" spans="1:12" ht="15">
      <c r="B32" s="20" t="s">
        <v>28</v>
      </c>
      <c r="C32" s="20">
        <f t="shared" ref="C32:F32" si="11">SUM(C25:C31)</f>
        <v>2955</v>
      </c>
      <c r="D32" s="20">
        <f t="shared" si="11"/>
        <v>3450</v>
      </c>
      <c r="E32" s="20">
        <f t="shared" si="11"/>
        <v>1050</v>
      </c>
      <c r="F32" s="20">
        <f t="shared" si="11"/>
        <v>327</v>
      </c>
      <c r="G32" s="21">
        <f>AVERAGE(G25:G31)</f>
        <v>82.303315648639384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selection activeCell="J32" sqref="J32"/>
    </sheetView>
  </sheetViews>
  <sheetFormatPr defaultColWidth="9" defaultRowHeight="12.75"/>
  <cols>
    <col min="1" max="1" width="9" style="8"/>
    <col min="2" max="2" width="36.28515625" style="8" customWidth="1"/>
    <col min="3" max="6" width="9" style="8"/>
    <col min="7" max="7" width="11.28515625" style="8"/>
    <col min="8" max="16384" width="9" style="8"/>
  </cols>
  <sheetData>
    <row r="1" spans="1:7">
      <c r="A1" s="7" t="s">
        <v>21</v>
      </c>
    </row>
    <row r="2" spans="1:7" ht="15">
      <c r="B2" s="18" t="s">
        <v>32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28</v>
      </c>
    </row>
    <row r="3" spans="1:7" ht="15">
      <c r="B3" s="19" t="s">
        <v>9</v>
      </c>
      <c r="C3" s="11">
        <v>375</v>
      </c>
      <c r="D3" s="11">
        <v>383</v>
      </c>
      <c r="E3" s="11">
        <v>65</v>
      </c>
      <c r="F3" s="11">
        <v>14</v>
      </c>
      <c r="G3" s="4">
        <f t="shared" ref="G3:G9" si="0">(C3+D3)/SUM(C3:F3)*100</f>
        <v>90.56152927120668</v>
      </c>
    </row>
    <row r="4" spans="1:7" ht="15">
      <c r="B4" s="19" t="s">
        <v>10</v>
      </c>
      <c r="C4" s="11">
        <v>399</v>
      </c>
      <c r="D4" s="11">
        <v>365</v>
      </c>
      <c r="E4" s="11">
        <v>60</v>
      </c>
      <c r="F4" s="11">
        <v>13</v>
      </c>
      <c r="G4" s="4">
        <f t="shared" si="0"/>
        <v>91.278375149342892</v>
      </c>
    </row>
    <row r="5" spans="1:7" ht="15">
      <c r="B5" s="19" t="s">
        <v>11</v>
      </c>
      <c r="C5" s="11">
        <v>379</v>
      </c>
      <c r="D5" s="11">
        <v>381</v>
      </c>
      <c r="E5" s="11">
        <v>66</v>
      </c>
      <c r="F5" s="11">
        <v>11</v>
      </c>
      <c r="G5" s="4">
        <f t="shared" si="0"/>
        <v>90.80047789725208</v>
      </c>
    </row>
    <row r="6" spans="1:7" ht="15">
      <c r="B6" s="19" t="s">
        <v>12</v>
      </c>
      <c r="C6" s="11">
        <v>220</v>
      </c>
      <c r="D6" s="11">
        <v>301</v>
      </c>
      <c r="E6" s="11">
        <v>234</v>
      </c>
      <c r="F6" s="11">
        <v>82</v>
      </c>
      <c r="G6" s="4">
        <f t="shared" si="0"/>
        <v>62.246117084826757</v>
      </c>
    </row>
    <row r="7" spans="1:7" ht="15">
      <c r="B7" s="19" t="s">
        <v>13</v>
      </c>
      <c r="C7" s="11">
        <v>268</v>
      </c>
      <c r="D7" s="11">
        <v>383</v>
      </c>
      <c r="E7" s="11">
        <v>140</v>
      </c>
      <c r="F7" s="11">
        <v>46</v>
      </c>
      <c r="G7" s="4">
        <f t="shared" si="0"/>
        <v>77.777777777777786</v>
      </c>
    </row>
    <row r="8" spans="1:7" ht="15">
      <c r="B8" s="19" t="s">
        <v>14</v>
      </c>
      <c r="C8" s="11">
        <v>237</v>
      </c>
      <c r="D8" s="11">
        <v>362</v>
      </c>
      <c r="E8" s="11">
        <v>163</v>
      </c>
      <c r="F8" s="11">
        <v>75</v>
      </c>
      <c r="G8" s="4">
        <f t="shared" si="0"/>
        <v>71.565113500597377</v>
      </c>
    </row>
    <row r="9" spans="1:7" ht="15">
      <c r="B9" s="19" t="s">
        <v>15</v>
      </c>
      <c r="C9" s="11">
        <v>335</v>
      </c>
      <c r="D9" s="11">
        <v>401</v>
      </c>
      <c r="E9" s="11">
        <v>80</v>
      </c>
      <c r="F9" s="11">
        <v>21</v>
      </c>
      <c r="G9" s="4">
        <f t="shared" si="0"/>
        <v>87.933094384707289</v>
      </c>
    </row>
    <row r="10" spans="1:7" ht="15">
      <c r="B10" s="20" t="s">
        <v>28</v>
      </c>
      <c r="C10" s="20">
        <f t="shared" ref="C10:F10" si="1">SUM(C3:C9)</f>
        <v>2213</v>
      </c>
      <c r="D10" s="20">
        <f t="shared" si="1"/>
        <v>2576</v>
      </c>
      <c r="E10" s="20">
        <f t="shared" si="1"/>
        <v>808</v>
      </c>
      <c r="F10" s="20">
        <f t="shared" si="1"/>
        <v>262</v>
      </c>
      <c r="G10" s="21">
        <f>AVERAGE(G3:G9)</f>
        <v>81.73749786653012</v>
      </c>
    </row>
    <row r="11" spans="1:7" ht="15">
      <c r="B11" s="22"/>
      <c r="C11" s="22"/>
      <c r="D11" s="22"/>
      <c r="E11" s="22"/>
      <c r="F11" s="22"/>
      <c r="G11" s="23"/>
    </row>
    <row r="12" spans="1:7">
      <c r="A12" s="7" t="s">
        <v>33</v>
      </c>
    </row>
    <row r="13" spans="1:7" ht="15">
      <c r="B13" s="18" t="s">
        <v>34</v>
      </c>
      <c r="C13" s="3" t="s">
        <v>23</v>
      </c>
      <c r="D13" s="3" t="s">
        <v>24</v>
      </c>
      <c r="E13" s="3" t="s">
        <v>25</v>
      </c>
      <c r="F13" s="3" t="s">
        <v>26</v>
      </c>
      <c r="G13" s="3" t="s">
        <v>28</v>
      </c>
    </row>
    <row r="14" spans="1:7" ht="15">
      <c r="B14" s="19" t="s">
        <v>9</v>
      </c>
      <c r="C14" s="24">
        <v>89</v>
      </c>
      <c r="D14" s="24">
        <v>78</v>
      </c>
      <c r="E14" s="24">
        <v>5</v>
      </c>
      <c r="F14" s="24">
        <v>0</v>
      </c>
      <c r="G14" s="4">
        <f t="shared" ref="G14:G20" si="2">(C14+D14)/SUM(C14:F14)*100</f>
        <v>97.093023255813947</v>
      </c>
    </row>
    <row r="15" spans="1:7" ht="15">
      <c r="B15" s="19" t="s">
        <v>10</v>
      </c>
      <c r="C15" s="24">
        <v>71</v>
      </c>
      <c r="D15" s="24">
        <v>84</v>
      </c>
      <c r="E15" s="24">
        <v>16</v>
      </c>
      <c r="F15" s="24">
        <v>0</v>
      </c>
      <c r="G15" s="4">
        <f t="shared" si="2"/>
        <v>90.643274853801174</v>
      </c>
    </row>
    <row r="16" spans="1:7" ht="15">
      <c r="B16" s="19" t="s">
        <v>11</v>
      </c>
      <c r="C16" s="24">
        <v>77</v>
      </c>
      <c r="D16" s="24">
        <v>89</v>
      </c>
      <c r="E16" s="24">
        <v>6</v>
      </c>
      <c r="F16" s="24">
        <v>0</v>
      </c>
      <c r="G16" s="4">
        <f t="shared" si="2"/>
        <v>96.511627906976756</v>
      </c>
    </row>
    <row r="17" spans="1:7" ht="15">
      <c r="B17" s="19" t="s">
        <v>12</v>
      </c>
      <c r="C17" s="24">
        <v>74</v>
      </c>
      <c r="D17" s="24">
        <v>79</v>
      </c>
      <c r="E17" s="24">
        <v>18</v>
      </c>
      <c r="F17" s="24">
        <v>1</v>
      </c>
      <c r="G17" s="4">
        <f t="shared" si="2"/>
        <v>88.95348837209302</v>
      </c>
    </row>
    <row r="18" spans="1:7" ht="15">
      <c r="B18" s="19" t="s">
        <v>13</v>
      </c>
      <c r="C18" s="24">
        <v>102</v>
      </c>
      <c r="D18" s="24">
        <v>66</v>
      </c>
      <c r="E18" s="24">
        <v>4</v>
      </c>
      <c r="F18" s="24">
        <v>0</v>
      </c>
      <c r="G18" s="4">
        <f t="shared" si="2"/>
        <v>97.674418604651152</v>
      </c>
    </row>
    <row r="19" spans="1:7" ht="15">
      <c r="B19" s="19" t="s">
        <v>14</v>
      </c>
      <c r="C19" s="24">
        <v>99</v>
      </c>
      <c r="D19" s="24">
        <v>70</v>
      </c>
      <c r="E19" s="24">
        <v>3</v>
      </c>
      <c r="F19" s="24">
        <v>0</v>
      </c>
      <c r="G19" s="4">
        <f t="shared" si="2"/>
        <v>98.255813953488371</v>
      </c>
    </row>
    <row r="20" spans="1:7" ht="15">
      <c r="B20" s="19" t="s">
        <v>15</v>
      </c>
      <c r="C20" s="24">
        <v>103</v>
      </c>
      <c r="D20" s="24">
        <v>66</v>
      </c>
      <c r="E20" s="24">
        <v>3</v>
      </c>
      <c r="F20" s="24">
        <v>0</v>
      </c>
      <c r="G20" s="4">
        <f t="shared" si="2"/>
        <v>98.255813953488371</v>
      </c>
    </row>
    <row r="21" spans="1:7" ht="15">
      <c r="B21" s="20" t="s">
        <v>28</v>
      </c>
      <c r="G21" s="21">
        <f>AVERAGE(G14:G20)</f>
        <v>95.341065842901827</v>
      </c>
    </row>
    <row r="23" spans="1:7">
      <c r="A23" s="7" t="s">
        <v>28</v>
      </c>
    </row>
    <row r="24" spans="1:7" ht="15">
      <c r="B24" s="18" t="s">
        <v>35</v>
      </c>
      <c r="C24" s="3" t="s">
        <v>23</v>
      </c>
      <c r="D24" s="3" t="s">
        <v>24</v>
      </c>
      <c r="E24" s="3" t="s">
        <v>25</v>
      </c>
      <c r="F24" s="3" t="s">
        <v>26</v>
      </c>
      <c r="G24" s="9" t="s">
        <v>27</v>
      </c>
    </row>
    <row r="25" spans="1:7" ht="15">
      <c r="B25" s="19" t="s">
        <v>9</v>
      </c>
      <c r="C25" s="11">
        <f t="shared" ref="C25:F25" si="3">C3+C14</f>
        <v>464</v>
      </c>
      <c r="D25" s="11">
        <f t="shared" si="3"/>
        <v>461</v>
      </c>
      <c r="E25" s="11">
        <f t="shared" si="3"/>
        <v>70</v>
      </c>
      <c r="F25" s="11">
        <f t="shared" si="3"/>
        <v>14</v>
      </c>
      <c r="G25" s="4">
        <f t="shared" ref="G25:G31" si="4">(C25+D25)/SUM(C25:F25)*100</f>
        <v>91.674925668979185</v>
      </c>
    </row>
    <row r="26" spans="1:7" ht="15">
      <c r="B26" s="19" t="s">
        <v>10</v>
      </c>
      <c r="C26" s="11">
        <f t="shared" ref="C26:F26" si="5">C4+C15</f>
        <v>470</v>
      </c>
      <c r="D26" s="11">
        <f t="shared" si="5"/>
        <v>449</v>
      </c>
      <c r="E26" s="11">
        <f t="shared" si="5"/>
        <v>76</v>
      </c>
      <c r="F26" s="11">
        <f t="shared" si="5"/>
        <v>13</v>
      </c>
      <c r="G26" s="4">
        <f t="shared" si="4"/>
        <v>91.170634920634924</v>
      </c>
    </row>
    <row r="27" spans="1:7" ht="15">
      <c r="B27" s="19" t="s">
        <v>11</v>
      </c>
      <c r="C27" s="11">
        <f t="shared" ref="C27:F27" si="6">C5+C16</f>
        <v>456</v>
      </c>
      <c r="D27" s="11">
        <f t="shared" si="6"/>
        <v>470</v>
      </c>
      <c r="E27" s="11">
        <f t="shared" si="6"/>
        <v>72</v>
      </c>
      <c r="F27" s="11">
        <f t="shared" si="6"/>
        <v>11</v>
      </c>
      <c r="G27" s="4">
        <f t="shared" si="4"/>
        <v>91.774033696729447</v>
      </c>
    </row>
    <row r="28" spans="1:7" ht="15">
      <c r="B28" s="19" t="s">
        <v>12</v>
      </c>
      <c r="C28" s="11">
        <f t="shared" ref="C28:F28" si="7">C6+C17</f>
        <v>294</v>
      </c>
      <c r="D28" s="11">
        <f t="shared" si="7"/>
        <v>380</v>
      </c>
      <c r="E28" s="11">
        <f t="shared" si="7"/>
        <v>252</v>
      </c>
      <c r="F28" s="11">
        <f t="shared" si="7"/>
        <v>83</v>
      </c>
      <c r="G28" s="4">
        <f t="shared" si="4"/>
        <v>66.798810703667002</v>
      </c>
    </row>
    <row r="29" spans="1:7" ht="15">
      <c r="B29" s="19" t="s">
        <v>13</v>
      </c>
      <c r="C29" s="11">
        <f t="shared" ref="C29:F29" si="8">C7+C18</f>
        <v>370</v>
      </c>
      <c r="D29" s="11">
        <f t="shared" si="8"/>
        <v>449</v>
      </c>
      <c r="E29" s="11">
        <f t="shared" si="8"/>
        <v>144</v>
      </c>
      <c r="F29" s="11">
        <f t="shared" si="8"/>
        <v>46</v>
      </c>
      <c r="G29" s="4">
        <f t="shared" si="4"/>
        <v>81.169474727452922</v>
      </c>
    </row>
    <row r="30" spans="1:7" ht="15">
      <c r="B30" s="19" t="s">
        <v>14</v>
      </c>
      <c r="C30" s="11">
        <f t="shared" ref="C30:F30" si="9">C8+C19</f>
        <v>336</v>
      </c>
      <c r="D30" s="11">
        <f t="shared" si="9"/>
        <v>432</v>
      </c>
      <c r="E30" s="11">
        <f t="shared" si="9"/>
        <v>166</v>
      </c>
      <c r="F30" s="11">
        <f t="shared" si="9"/>
        <v>75</v>
      </c>
      <c r="G30" s="4">
        <f t="shared" si="4"/>
        <v>76.114965312190293</v>
      </c>
    </row>
    <row r="31" spans="1:7" ht="15">
      <c r="B31" s="19" t="s">
        <v>15</v>
      </c>
      <c r="C31" s="11">
        <f t="shared" ref="C31:F31" si="10">C9+C20</f>
        <v>438</v>
      </c>
      <c r="D31" s="11">
        <f t="shared" si="10"/>
        <v>467</v>
      </c>
      <c r="E31" s="11">
        <f t="shared" si="10"/>
        <v>83</v>
      </c>
      <c r="F31" s="11">
        <f t="shared" si="10"/>
        <v>21</v>
      </c>
      <c r="G31" s="4">
        <f t="shared" si="4"/>
        <v>89.692765113974232</v>
      </c>
    </row>
    <row r="32" spans="1:7" ht="15">
      <c r="B32" s="20" t="s">
        <v>28</v>
      </c>
      <c r="C32" s="20">
        <f t="shared" ref="C32:F32" si="11">SUM(C25:C31)</f>
        <v>2828</v>
      </c>
      <c r="D32" s="20">
        <f t="shared" si="11"/>
        <v>3108</v>
      </c>
      <c r="E32" s="20">
        <f t="shared" si="11"/>
        <v>863</v>
      </c>
      <c r="F32" s="20">
        <f t="shared" si="11"/>
        <v>263</v>
      </c>
      <c r="G32" s="21">
        <f>AVERAGE(G25:G31)</f>
        <v>84.056515734803995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2"/>
  <sheetViews>
    <sheetView workbookViewId="0">
      <selection activeCell="G35" sqref="G35"/>
    </sheetView>
  </sheetViews>
  <sheetFormatPr defaultColWidth="9" defaultRowHeight="12.75"/>
  <cols>
    <col min="1" max="1" width="9" style="8"/>
    <col min="2" max="2" width="24" style="8" customWidth="1"/>
    <col min="3" max="6" width="9" style="8"/>
    <col min="7" max="7" width="11.28515625" style="8"/>
    <col min="8" max="16384" width="9" style="8"/>
  </cols>
  <sheetData>
    <row r="1" spans="1:20">
      <c r="A1" s="7" t="s">
        <v>21</v>
      </c>
    </row>
    <row r="2" spans="1:20" ht="15">
      <c r="B2" s="18" t="s">
        <v>36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28</v>
      </c>
    </row>
    <row r="3" spans="1:20" ht="15">
      <c r="B3" s="19" t="s">
        <v>9</v>
      </c>
      <c r="C3" s="11">
        <v>406</v>
      </c>
      <c r="D3" s="11">
        <v>332</v>
      </c>
      <c r="E3" s="11">
        <v>45</v>
      </c>
      <c r="F3" s="11">
        <v>13</v>
      </c>
      <c r="G3" s="4">
        <f t="shared" ref="G3:G9" si="0">(C3+D3)/SUM(C3:F3)*100</f>
        <v>92.713567839195974</v>
      </c>
    </row>
    <row r="4" spans="1:20" ht="15">
      <c r="B4" s="19" t="s">
        <v>10</v>
      </c>
      <c r="C4" s="11">
        <v>400</v>
      </c>
      <c r="D4" s="11">
        <v>330</v>
      </c>
      <c r="E4" s="11">
        <v>58</v>
      </c>
      <c r="F4" s="11">
        <v>8</v>
      </c>
      <c r="G4" s="4">
        <f t="shared" si="0"/>
        <v>91.708542713567837</v>
      </c>
    </row>
    <row r="5" spans="1:20" ht="15">
      <c r="B5" s="19" t="s">
        <v>11</v>
      </c>
      <c r="C5" s="11">
        <v>387</v>
      </c>
      <c r="D5" s="11">
        <v>346</v>
      </c>
      <c r="E5" s="11">
        <v>54</v>
      </c>
      <c r="F5" s="11">
        <v>9</v>
      </c>
      <c r="G5" s="4">
        <f t="shared" si="0"/>
        <v>92.085427135678387</v>
      </c>
    </row>
    <row r="6" spans="1:20" ht="15">
      <c r="B6" s="19" t="s">
        <v>12</v>
      </c>
      <c r="C6" s="11">
        <v>237</v>
      </c>
      <c r="D6" s="11">
        <v>295</v>
      </c>
      <c r="E6" s="11">
        <v>191</v>
      </c>
      <c r="F6" s="11">
        <v>73</v>
      </c>
      <c r="G6" s="4">
        <f t="shared" si="0"/>
        <v>66.834170854271363</v>
      </c>
    </row>
    <row r="7" spans="1:20" ht="15">
      <c r="B7" s="19" t="s">
        <v>13</v>
      </c>
      <c r="C7" s="11">
        <v>310</v>
      </c>
      <c r="D7" s="11">
        <v>343</v>
      </c>
      <c r="E7" s="11">
        <v>103</v>
      </c>
      <c r="F7" s="11">
        <v>40</v>
      </c>
      <c r="G7" s="4">
        <f t="shared" si="0"/>
        <v>82.035175879396988</v>
      </c>
    </row>
    <row r="8" spans="1:20" ht="15">
      <c r="B8" s="19" t="s">
        <v>14</v>
      </c>
      <c r="C8" s="11">
        <v>259</v>
      </c>
      <c r="D8" s="11">
        <v>312</v>
      </c>
      <c r="E8" s="11">
        <v>165</v>
      </c>
      <c r="F8" s="11">
        <v>60</v>
      </c>
      <c r="G8" s="4">
        <f t="shared" si="0"/>
        <v>71.733668341708551</v>
      </c>
    </row>
    <row r="9" spans="1:20" ht="15">
      <c r="B9" s="19" t="s">
        <v>15</v>
      </c>
      <c r="C9" s="11">
        <v>353</v>
      </c>
      <c r="D9" s="11">
        <v>353</v>
      </c>
      <c r="E9" s="11">
        <v>67</v>
      </c>
      <c r="F9" s="11">
        <v>23</v>
      </c>
      <c r="G9" s="4">
        <f t="shared" si="0"/>
        <v>88.693467336683412</v>
      </c>
    </row>
    <row r="10" spans="1:20" ht="15">
      <c r="B10" s="20" t="s">
        <v>28</v>
      </c>
      <c r="C10" s="20">
        <f t="shared" ref="C10:F10" si="1">SUM(C3:C9)</f>
        <v>2352</v>
      </c>
      <c r="D10" s="20">
        <f t="shared" si="1"/>
        <v>2311</v>
      </c>
      <c r="E10" s="20">
        <f t="shared" si="1"/>
        <v>683</v>
      </c>
      <c r="F10" s="20">
        <f t="shared" si="1"/>
        <v>226</v>
      </c>
      <c r="G10" s="21">
        <f>AVERAGE(G3:G9)</f>
        <v>83.686288585786073</v>
      </c>
    </row>
    <row r="11" spans="1:20" ht="15">
      <c r="B11" s="22"/>
      <c r="C11" s="22"/>
      <c r="D11" s="22"/>
      <c r="E11" s="22"/>
      <c r="F11" s="22"/>
      <c r="G11" s="23"/>
    </row>
    <row r="12" spans="1:20">
      <c r="A12" s="7" t="s">
        <v>33</v>
      </c>
    </row>
    <row r="13" spans="1:20" ht="15">
      <c r="B13" s="18" t="s">
        <v>37</v>
      </c>
      <c r="C13" s="24">
        <v>1</v>
      </c>
      <c r="D13" s="24">
        <v>2</v>
      </c>
      <c r="E13" s="24">
        <v>3</v>
      </c>
      <c r="F13" s="24">
        <v>4</v>
      </c>
      <c r="G13" s="3" t="s">
        <v>28</v>
      </c>
      <c r="H13" s="24"/>
      <c r="I13" s="24"/>
      <c r="J13" s="24"/>
    </row>
    <row r="14" spans="1:20" ht="15">
      <c r="B14" s="19" t="s">
        <v>9</v>
      </c>
      <c r="C14" s="24">
        <v>99</v>
      </c>
      <c r="D14" s="24">
        <v>59</v>
      </c>
      <c r="E14" s="24">
        <v>0</v>
      </c>
      <c r="F14" s="24">
        <v>0</v>
      </c>
      <c r="G14" s="4">
        <f t="shared" ref="G14:G20" si="2">(C14+D14)/SUM(C14:F14)*100</f>
        <v>100</v>
      </c>
      <c r="H14" s="24"/>
      <c r="I14" s="24"/>
      <c r="J14" s="24"/>
      <c r="M14" s="24"/>
      <c r="N14" s="24"/>
      <c r="O14" s="24"/>
      <c r="P14" s="24"/>
      <c r="Q14" s="24"/>
      <c r="R14" s="24"/>
      <c r="S14" s="24"/>
      <c r="T14" s="24"/>
    </row>
    <row r="15" spans="1:20" ht="15">
      <c r="B15" s="19" t="s">
        <v>10</v>
      </c>
      <c r="C15" s="24">
        <v>86</v>
      </c>
      <c r="D15" s="24">
        <v>61</v>
      </c>
      <c r="E15" s="24">
        <v>10</v>
      </c>
      <c r="F15" s="24">
        <v>1</v>
      </c>
      <c r="G15" s="4">
        <f t="shared" si="2"/>
        <v>93.037974683544306</v>
      </c>
      <c r="H15" s="24"/>
      <c r="I15" s="24"/>
      <c r="J15" s="24"/>
      <c r="M15" s="24"/>
      <c r="N15" s="24"/>
      <c r="O15" s="24"/>
      <c r="P15" s="24"/>
      <c r="Q15" s="24"/>
      <c r="R15" s="24"/>
      <c r="S15" s="24"/>
      <c r="T15" s="24"/>
    </row>
    <row r="16" spans="1:20" ht="15">
      <c r="B16" s="19" t="s">
        <v>11</v>
      </c>
      <c r="C16" s="24">
        <v>95</v>
      </c>
      <c r="D16" s="24">
        <v>61</v>
      </c>
      <c r="E16" s="24">
        <v>2</v>
      </c>
      <c r="F16" s="24">
        <v>0</v>
      </c>
      <c r="G16" s="4">
        <f t="shared" si="2"/>
        <v>98.734177215189874</v>
      </c>
      <c r="H16" s="24"/>
      <c r="I16" s="24"/>
      <c r="J16" s="24"/>
      <c r="M16" s="24"/>
      <c r="N16" s="24"/>
      <c r="O16" s="24"/>
      <c r="P16" s="24"/>
      <c r="Q16" s="24"/>
      <c r="R16" s="24"/>
      <c r="S16" s="24"/>
      <c r="T16" s="24"/>
    </row>
    <row r="17" spans="1:20" ht="15">
      <c r="B17" s="19" t="s">
        <v>12</v>
      </c>
      <c r="C17" s="24">
        <v>90</v>
      </c>
      <c r="D17" s="24">
        <v>61</v>
      </c>
      <c r="E17" s="24">
        <v>3</v>
      </c>
      <c r="F17" s="24">
        <v>4</v>
      </c>
      <c r="G17" s="4">
        <f t="shared" si="2"/>
        <v>95.569620253164558</v>
      </c>
      <c r="H17" s="24"/>
      <c r="I17" s="24"/>
      <c r="J17" s="24"/>
      <c r="M17" s="24"/>
      <c r="N17" s="24"/>
      <c r="O17" s="24"/>
      <c r="P17" s="24"/>
      <c r="Q17" s="24"/>
      <c r="R17" s="24"/>
      <c r="S17" s="24"/>
      <c r="T17" s="24"/>
    </row>
    <row r="18" spans="1:20" ht="15">
      <c r="B18" s="19" t="s">
        <v>13</v>
      </c>
      <c r="C18" s="24">
        <v>113</v>
      </c>
      <c r="D18" s="24">
        <v>44</v>
      </c>
      <c r="E18" s="24">
        <v>1</v>
      </c>
      <c r="F18" s="24">
        <v>0</v>
      </c>
      <c r="G18" s="4">
        <f t="shared" si="2"/>
        <v>99.367088607594937</v>
      </c>
      <c r="M18" s="25"/>
      <c r="N18" s="24"/>
      <c r="O18" s="24"/>
      <c r="P18" s="24"/>
      <c r="Q18" s="24"/>
      <c r="R18" s="24"/>
      <c r="S18" s="24"/>
      <c r="T18" s="24"/>
    </row>
    <row r="19" spans="1:20" ht="15">
      <c r="B19" s="19" t="s">
        <v>14</v>
      </c>
      <c r="C19" s="24">
        <v>115</v>
      </c>
      <c r="D19" s="24">
        <v>43</v>
      </c>
      <c r="E19" s="24">
        <v>0</v>
      </c>
      <c r="F19" s="24">
        <v>0</v>
      </c>
      <c r="G19" s="4">
        <f t="shared" si="2"/>
        <v>100</v>
      </c>
    </row>
    <row r="20" spans="1:20" ht="15">
      <c r="B20" s="19" t="s">
        <v>15</v>
      </c>
      <c r="C20" s="24">
        <v>118</v>
      </c>
      <c r="D20" s="24">
        <v>40</v>
      </c>
      <c r="E20" s="24">
        <v>0</v>
      </c>
      <c r="F20" s="24">
        <v>0</v>
      </c>
      <c r="G20" s="4">
        <f t="shared" si="2"/>
        <v>100</v>
      </c>
    </row>
    <row r="21" spans="1:20" ht="15">
      <c r="B21" s="20" t="s">
        <v>28</v>
      </c>
      <c r="G21" s="21">
        <f>AVERAGE(G14:G20)</f>
        <v>98.101265822784811</v>
      </c>
    </row>
    <row r="23" spans="1:20">
      <c r="A23" s="7" t="s">
        <v>28</v>
      </c>
    </row>
    <row r="24" spans="1:20" ht="15">
      <c r="B24" s="18" t="s">
        <v>38</v>
      </c>
      <c r="C24" s="3" t="s">
        <v>23</v>
      </c>
      <c r="D24" s="3" t="s">
        <v>24</v>
      </c>
      <c r="E24" s="3" t="s">
        <v>25</v>
      </c>
      <c r="F24" s="3" t="s">
        <v>26</v>
      </c>
      <c r="G24" s="9" t="s">
        <v>27</v>
      </c>
    </row>
    <row r="25" spans="1:20" ht="15">
      <c r="B25" s="19" t="s">
        <v>9</v>
      </c>
      <c r="C25" s="11">
        <f t="shared" ref="C25:F25" si="3">C3+C14</f>
        <v>505</v>
      </c>
      <c r="D25" s="11">
        <f t="shared" si="3"/>
        <v>391</v>
      </c>
      <c r="E25" s="11">
        <f t="shared" si="3"/>
        <v>45</v>
      </c>
      <c r="F25" s="11">
        <f t="shared" si="3"/>
        <v>13</v>
      </c>
      <c r="G25" s="4">
        <f t="shared" ref="G25:G31" si="4">(C25+D25)/SUM(C25:F25)*100</f>
        <v>93.920335429769395</v>
      </c>
    </row>
    <row r="26" spans="1:20" ht="15">
      <c r="B26" s="19" t="s">
        <v>10</v>
      </c>
      <c r="C26" s="11">
        <f t="shared" ref="C26:F26" si="5">C4+C15</f>
        <v>486</v>
      </c>
      <c r="D26" s="11">
        <f t="shared" si="5"/>
        <v>391</v>
      </c>
      <c r="E26" s="11">
        <f t="shared" si="5"/>
        <v>68</v>
      </c>
      <c r="F26" s="11">
        <f t="shared" si="5"/>
        <v>9</v>
      </c>
      <c r="G26" s="4">
        <f t="shared" si="4"/>
        <v>91.928721174004195</v>
      </c>
    </row>
    <row r="27" spans="1:20" ht="15">
      <c r="B27" s="19" t="s">
        <v>11</v>
      </c>
      <c r="C27" s="11">
        <f t="shared" ref="C27:F27" si="6">C5+C16</f>
        <v>482</v>
      </c>
      <c r="D27" s="11">
        <f t="shared" si="6"/>
        <v>407</v>
      </c>
      <c r="E27" s="11">
        <f t="shared" si="6"/>
        <v>56</v>
      </c>
      <c r="F27" s="11">
        <f t="shared" si="6"/>
        <v>9</v>
      </c>
      <c r="G27" s="4">
        <f t="shared" si="4"/>
        <v>93.186582809224319</v>
      </c>
    </row>
    <row r="28" spans="1:20" ht="15">
      <c r="B28" s="19" t="s">
        <v>12</v>
      </c>
      <c r="C28" s="11">
        <f t="shared" ref="C28:F28" si="7">C6+C17</f>
        <v>327</v>
      </c>
      <c r="D28" s="11">
        <f t="shared" si="7"/>
        <v>356</v>
      </c>
      <c r="E28" s="11">
        <f t="shared" si="7"/>
        <v>194</v>
      </c>
      <c r="F28" s="11">
        <f t="shared" si="7"/>
        <v>77</v>
      </c>
      <c r="G28" s="4">
        <f t="shared" si="4"/>
        <v>71.59329140461216</v>
      </c>
      <c r="K28" s="8">
        <f>796+158</f>
        <v>954</v>
      </c>
    </row>
    <row r="29" spans="1:20" ht="15">
      <c r="B29" s="19" t="s">
        <v>13</v>
      </c>
      <c r="C29" s="11">
        <f t="shared" ref="C29:F29" si="8">C7+C18</f>
        <v>423</v>
      </c>
      <c r="D29" s="11">
        <f t="shared" si="8"/>
        <v>387</v>
      </c>
      <c r="E29" s="11">
        <f t="shared" si="8"/>
        <v>104</v>
      </c>
      <c r="F29" s="11">
        <f t="shared" si="8"/>
        <v>40</v>
      </c>
      <c r="G29" s="4">
        <f t="shared" si="4"/>
        <v>84.905660377358487</v>
      </c>
    </row>
    <row r="30" spans="1:20" ht="15">
      <c r="B30" s="19" t="s">
        <v>14</v>
      </c>
      <c r="C30" s="11">
        <f t="shared" ref="C30:F30" si="9">C8+C19</f>
        <v>374</v>
      </c>
      <c r="D30" s="11">
        <f t="shared" si="9"/>
        <v>355</v>
      </c>
      <c r="E30" s="11">
        <f t="shared" si="9"/>
        <v>165</v>
      </c>
      <c r="F30" s="11">
        <f t="shared" si="9"/>
        <v>60</v>
      </c>
      <c r="G30" s="4">
        <f t="shared" si="4"/>
        <v>76.415094339622641</v>
      </c>
    </row>
    <row r="31" spans="1:20" ht="15">
      <c r="B31" s="19" t="s">
        <v>15</v>
      </c>
      <c r="C31" s="11">
        <f t="shared" ref="C31:F31" si="10">C9+C20</f>
        <v>471</v>
      </c>
      <c r="D31" s="11">
        <f t="shared" si="10"/>
        <v>393</v>
      </c>
      <c r="E31" s="11">
        <f t="shared" si="10"/>
        <v>67</v>
      </c>
      <c r="F31" s="11">
        <f t="shared" si="10"/>
        <v>23</v>
      </c>
      <c r="G31" s="4">
        <f t="shared" si="4"/>
        <v>90.566037735849065</v>
      </c>
    </row>
    <row r="32" spans="1:20" ht="15">
      <c r="B32" s="20" t="s">
        <v>28</v>
      </c>
      <c r="C32" s="20">
        <f t="shared" ref="C32:F32" si="11">SUM(C25:C31)</f>
        <v>3068</v>
      </c>
      <c r="D32" s="20">
        <f t="shared" si="11"/>
        <v>2680</v>
      </c>
      <c r="E32" s="20">
        <f t="shared" si="11"/>
        <v>699</v>
      </c>
      <c r="F32" s="20">
        <f t="shared" si="11"/>
        <v>231</v>
      </c>
      <c r="G32" s="21">
        <f>AVERAGE(G25:G31)</f>
        <v>86.073674752920041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2"/>
  <sheetViews>
    <sheetView workbookViewId="0">
      <selection activeCell="M12" sqref="M12"/>
    </sheetView>
  </sheetViews>
  <sheetFormatPr defaultColWidth="8" defaultRowHeight="12.75"/>
  <cols>
    <col min="1" max="1" width="8" style="1"/>
    <col min="2" max="2" width="31.85546875" style="1" customWidth="1"/>
    <col min="3" max="16384" width="8" style="1"/>
  </cols>
  <sheetData>
    <row r="1" spans="2:20">
      <c r="B1" s="2" t="s">
        <v>21</v>
      </c>
    </row>
    <row r="2" spans="2:20" ht="30">
      <c r="B2" s="14" t="s">
        <v>39</v>
      </c>
      <c r="C2" s="15" t="s">
        <v>40</v>
      </c>
      <c r="D2" s="15" t="s">
        <v>41</v>
      </c>
      <c r="E2" s="15" t="s">
        <v>42</v>
      </c>
      <c r="F2" s="15" t="s">
        <v>43</v>
      </c>
      <c r="G2" s="14" t="s">
        <v>44</v>
      </c>
    </row>
    <row r="3" spans="2:20" ht="15">
      <c r="B3" s="10" t="s">
        <v>9</v>
      </c>
      <c r="C3" s="10">
        <v>417</v>
      </c>
      <c r="D3" s="10">
        <v>318</v>
      </c>
      <c r="E3" s="10">
        <v>46</v>
      </c>
      <c r="F3" s="10">
        <v>15</v>
      </c>
      <c r="G3" s="16">
        <f t="shared" ref="G3:G9" si="0">(C3+D3)/SUM($C$4:$F$4)*100</f>
        <v>92.336683417085425</v>
      </c>
    </row>
    <row r="4" spans="2:20" ht="15">
      <c r="B4" s="10" t="s">
        <v>10</v>
      </c>
      <c r="C4" s="10">
        <v>408</v>
      </c>
      <c r="D4" s="10">
        <v>332</v>
      </c>
      <c r="E4" s="10">
        <v>45</v>
      </c>
      <c r="F4" s="10">
        <v>11</v>
      </c>
      <c r="G4" s="16">
        <f t="shared" si="0"/>
        <v>92.964824120603012</v>
      </c>
    </row>
    <row r="5" spans="2:20" ht="15">
      <c r="B5" s="10" t="s">
        <v>11</v>
      </c>
      <c r="C5" s="10">
        <v>378</v>
      </c>
      <c r="D5" s="10">
        <v>331</v>
      </c>
      <c r="E5" s="10">
        <v>77</v>
      </c>
      <c r="F5" s="10">
        <v>10</v>
      </c>
      <c r="G5" s="16">
        <f t="shared" si="0"/>
        <v>89.070351758793976</v>
      </c>
    </row>
    <row r="6" spans="2:20" ht="15">
      <c r="B6" s="10" t="s">
        <v>12</v>
      </c>
      <c r="C6" s="10">
        <v>306</v>
      </c>
      <c r="D6" s="10">
        <v>314</v>
      </c>
      <c r="E6" s="10">
        <v>144</v>
      </c>
      <c r="F6" s="10">
        <v>32</v>
      </c>
      <c r="G6" s="17">
        <f t="shared" si="0"/>
        <v>77.889447236180914</v>
      </c>
    </row>
    <row r="7" spans="2:20" ht="15">
      <c r="B7" s="10" t="s">
        <v>13</v>
      </c>
      <c r="C7" s="10">
        <v>313</v>
      </c>
      <c r="D7" s="10">
        <v>339</v>
      </c>
      <c r="E7" s="10">
        <v>115</v>
      </c>
      <c r="F7" s="10">
        <v>29</v>
      </c>
      <c r="G7" s="17">
        <f t="shared" si="0"/>
        <v>81.909547738693462</v>
      </c>
    </row>
    <row r="8" spans="2:20" ht="15">
      <c r="B8" s="10" t="s">
        <v>14</v>
      </c>
      <c r="C8" s="10">
        <v>304</v>
      </c>
      <c r="D8" s="10">
        <v>335</v>
      </c>
      <c r="E8" s="10">
        <v>114</v>
      </c>
      <c r="F8" s="10">
        <v>43</v>
      </c>
      <c r="G8" s="17">
        <f t="shared" si="0"/>
        <v>80.276381909547737</v>
      </c>
    </row>
    <row r="9" spans="2:20" ht="15">
      <c r="B9" s="10" t="s">
        <v>15</v>
      </c>
      <c r="C9" s="10">
        <v>393</v>
      </c>
      <c r="D9" s="10">
        <v>327</v>
      </c>
      <c r="E9" s="10">
        <v>60</v>
      </c>
      <c r="F9" s="10">
        <v>16</v>
      </c>
      <c r="G9" s="16">
        <f t="shared" si="0"/>
        <v>90.452261306532662</v>
      </c>
    </row>
    <row r="10" spans="2:20" ht="15">
      <c r="B10" s="30" t="s">
        <v>28</v>
      </c>
      <c r="C10" s="30"/>
      <c r="D10" s="30"/>
      <c r="E10" s="30"/>
      <c r="F10" s="30"/>
      <c r="G10" s="16">
        <f>AVERAGE(G3:G9)</f>
        <v>86.414213926776739</v>
      </c>
    </row>
    <row r="12" spans="2:20">
      <c r="B12" s="2" t="s">
        <v>29</v>
      </c>
    </row>
    <row r="13" spans="2:20" ht="15">
      <c r="B13" s="14" t="s">
        <v>45</v>
      </c>
      <c r="C13" s="6">
        <v>1</v>
      </c>
      <c r="D13" s="6">
        <v>2</v>
      </c>
      <c r="E13" s="6">
        <v>3</v>
      </c>
      <c r="F13" s="6">
        <v>4</v>
      </c>
      <c r="G13" s="3" t="s">
        <v>28</v>
      </c>
    </row>
    <row r="14" spans="2:20">
      <c r="B14" s="1" t="s">
        <v>46</v>
      </c>
      <c r="C14" s="6">
        <v>108</v>
      </c>
      <c r="D14" s="6">
        <v>49</v>
      </c>
      <c r="E14" s="6">
        <v>2</v>
      </c>
      <c r="F14" s="6">
        <v>0</v>
      </c>
      <c r="G14" s="4">
        <f t="shared" ref="G14:G20" si="1">(C14+D14)/SUM(C14:F14)*100</f>
        <v>98.742138364779876</v>
      </c>
      <c r="M14" s="6"/>
      <c r="N14" s="6"/>
      <c r="O14" s="6"/>
      <c r="P14" s="6"/>
      <c r="Q14" s="6"/>
      <c r="R14" s="6"/>
      <c r="S14" s="6"/>
      <c r="T14" s="6"/>
    </row>
    <row r="15" spans="2:20">
      <c r="B15" s="1" t="s">
        <v>47</v>
      </c>
      <c r="C15" s="6">
        <v>79</v>
      </c>
      <c r="D15" s="6">
        <v>68</v>
      </c>
      <c r="E15" s="6">
        <v>10</v>
      </c>
      <c r="F15" s="6">
        <v>2</v>
      </c>
      <c r="G15" s="4">
        <f t="shared" si="1"/>
        <v>92.452830188679243</v>
      </c>
      <c r="M15" s="6"/>
      <c r="N15" s="6"/>
      <c r="O15" s="6"/>
      <c r="P15" s="6"/>
      <c r="Q15" s="6"/>
      <c r="R15" s="6"/>
      <c r="S15" s="6"/>
      <c r="T15" s="6"/>
    </row>
    <row r="16" spans="2:20">
      <c r="B16" s="1" t="s">
        <v>48</v>
      </c>
      <c r="C16" s="6">
        <v>95</v>
      </c>
      <c r="D16" s="6">
        <v>60</v>
      </c>
      <c r="E16" s="6">
        <v>4</v>
      </c>
      <c r="F16" s="6">
        <v>0</v>
      </c>
      <c r="G16" s="4">
        <f t="shared" si="1"/>
        <v>97.484276729559753</v>
      </c>
      <c r="M16" s="6"/>
      <c r="N16" s="6"/>
      <c r="O16" s="6"/>
      <c r="P16" s="6"/>
      <c r="Q16" s="6"/>
      <c r="R16" s="6"/>
      <c r="S16" s="6"/>
      <c r="T16" s="6"/>
    </row>
    <row r="17" spans="1:20">
      <c r="B17" s="1" t="s">
        <v>49</v>
      </c>
      <c r="C17" s="6">
        <v>87</v>
      </c>
      <c r="D17" s="6">
        <v>63</v>
      </c>
      <c r="E17" s="6">
        <v>9</v>
      </c>
      <c r="F17" s="6">
        <v>0</v>
      </c>
      <c r="G17" s="4">
        <f t="shared" si="1"/>
        <v>94.339622641509436</v>
      </c>
      <c r="M17" s="6"/>
      <c r="N17" s="6"/>
      <c r="O17" s="6"/>
      <c r="P17" s="6"/>
      <c r="Q17" s="6"/>
      <c r="R17" s="6"/>
      <c r="S17" s="6"/>
      <c r="T17" s="6"/>
    </row>
    <row r="18" spans="1:20">
      <c r="B18" s="1" t="s">
        <v>50</v>
      </c>
      <c r="C18" s="6">
        <v>111</v>
      </c>
      <c r="D18" s="6">
        <v>44</v>
      </c>
      <c r="E18" s="6">
        <v>4</v>
      </c>
      <c r="F18" s="6">
        <v>0</v>
      </c>
      <c r="G18" s="4">
        <f t="shared" si="1"/>
        <v>97.484276729559753</v>
      </c>
      <c r="M18" s="13"/>
      <c r="N18" s="6"/>
      <c r="O18" s="6"/>
      <c r="P18" s="6"/>
      <c r="Q18" s="6"/>
      <c r="R18" s="6"/>
      <c r="S18" s="6"/>
      <c r="T18" s="6"/>
    </row>
    <row r="19" spans="1:20">
      <c r="B19" s="1" t="s">
        <v>51</v>
      </c>
      <c r="C19" s="6">
        <v>105</v>
      </c>
      <c r="D19" s="6">
        <v>51</v>
      </c>
      <c r="E19" s="6">
        <v>2</v>
      </c>
      <c r="F19" s="6">
        <v>1</v>
      </c>
      <c r="G19" s="4">
        <f t="shared" si="1"/>
        <v>98.113207547169807</v>
      </c>
    </row>
    <row r="20" spans="1:20">
      <c r="B20" s="1" t="s">
        <v>52</v>
      </c>
      <c r="C20" s="6">
        <v>112</v>
      </c>
      <c r="D20" s="6">
        <v>40</v>
      </c>
      <c r="E20" s="6">
        <v>7</v>
      </c>
      <c r="F20" s="6">
        <v>0</v>
      </c>
      <c r="G20" s="4">
        <f t="shared" si="1"/>
        <v>95.59748427672956</v>
      </c>
    </row>
    <row r="21" spans="1:20" ht="15">
      <c r="B21" s="1" t="s">
        <v>28</v>
      </c>
      <c r="G21" s="5">
        <f>AVERAGE(G14:G20)</f>
        <v>96.316262353998212</v>
      </c>
    </row>
    <row r="23" spans="1:20">
      <c r="A23" s="7" t="s">
        <v>28</v>
      </c>
      <c r="B23" s="8"/>
      <c r="C23" s="8"/>
      <c r="D23" s="8"/>
      <c r="E23" s="8"/>
      <c r="F23" s="8"/>
      <c r="G23" s="8"/>
    </row>
    <row r="24" spans="1:20" ht="15">
      <c r="A24" s="8"/>
      <c r="B24" s="14" t="s">
        <v>53</v>
      </c>
      <c r="C24" s="3" t="s">
        <v>23</v>
      </c>
      <c r="D24" s="3" t="s">
        <v>24</v>
      </c>
      <c r="E24" s="3" t="s">
        <v>25</v>
      </c>
      <c r="F24" s="3" t="s">
        <v>26</v>
      </c>
      <c r="G24" s="9" t="s">
        <v>27</v>
      </c>
    </row>
    <row r="25" spans="1:20" ht="15">
      <c r="A25" s="8"/>
      <c r="B25" s="10" t="s">
        <v>9</v>
      </c>
      <c r="C25" s="11">
        <f t="shared" ref="C25:F25" si="2">C3+C14</f>
        <v>525</v>
      </c>
      <c r="D25" s="11">
        <f t="shared" si="2"/>
        <v>367</v>
      </c>
      <c r="E25" s="11">
        <f t="shared" si="2"/>
        <v>48</v>
      </c>
      <c r="F25" s="11">
        <f t="shared" si="2"/>
        <v>15</v>
      </c>
      <c r="G25" s="4">
        <f t="shared" ref="G25:G31" si="3">(C25+D25)/SUM(C25:F25)*100</f>
        <v>93.403141361256544</v>
      </c>
    </row>
    <row r="26" spans="1:20" ht="15">
      <c r="A26" s="8"/>
      <c r="B26" s="10" t="s">
        <v>10</v>
      </c>
      <c r="C26" s="11">
        <f t="shared" ref="C26:F26" si="4">C4+C15</f>
        <v>487</v>
      </c>
      <c r="D26" s="11">
        <f t="shared" si="4"/>
        <v>400</v>
      </c>
      <c r="E26" s="11">
        <f t="shared" si="4"/>
        <v>55</v>
      </c>
      <c r="F26" s="11">
        <f t="shared" si="4"/>
        <v>13</v>
      </c>
      <c r="G26" s="4">
        <f t="shared" si="3"/>
        <v>92.879581151832454</v>
      </c>
    </row>
    <row r="27" spans="1:20" ht="15">
      <c r="A27" s="8"/>
      <c r="B27" s="10" t="s">
        <v>11</v>
      </c>
      <c r="C27" s="11">
        <f t="shared" ref="C27:F27" si="5">C5+C16</f>
        <v>473</v>
      </c>
      <c r="D27" s="11">
        <f t="shared" si="5"/>
        <v>391</v>
      </c>
      <c r="E27" s="11">
        <f t="shared" si="5"/>
        <v>81</v>
      </c>
      <c r="F27" s="11">
        <f t="shared" si="5"/>
        <v>10</v>
      </c>
      <c r="G27" s="4">
        <f t="shared" si="3"/>
        <v>90.471204188481678</v>
      </c>
    </row>
    <row r="28" spans="1:20" ht="15">
      <c r="A28" s="8"/>
      <c r="B28" s="10" t="s">
        <v>12</v>
      </c>
      <c r="C28" s="11">
        <f t="shared" ref="C28:F28" si="6">C6+C17</f>
        <v>393</v>
      </c>
      <c r="D28" s="11">
        <f t="shared" si="6"/>
        <v>377</v>
      </c>
      <c r="E28" s="11">
        <f t="shared" si="6"/>
        <v>153</v>
      </c>
      <c r="F28" s="11">
        <f t="shared" si="6"/>
        <v>32</v>
      </c>
      <c r="G28" s="4">
        <f t="shared" si="3"/>
        <v>80.6282722513089</v>
      </c>
    </row>
    <row r="29" spans="1:20" ht="15">
      <c r="A29" s="8"/>
      <c r="B29" s="10" t="s">
        <v>13</v>
      </c>
      <c r="C29" s="11">
        <f t="shared" ref="C29:F29" si="7">C7+C18</f>
        <v>424</v>
      </c>
      <c r="D29" s="11">
        <f t="shared" si="7"/>
        <v>383</v>
      </c>
      <c r="E29" s="11">
        <f t="shared" si="7"/>
        <v>119</v>
      </c>
      <c r="F29" s="11">
        <f t="shared" si="7"/>
        <v>29</v>
      </c>
      <c r="G29" s="4">
        <f t="shared" si="3"/>
        <v>84.502617801047123</v>
      </c>
    </row>
    <row r="30" spans="1:20" ht="15">
      <c r="A30" s="8"/>
      <c r="B30" s="10" t="s">
        <v>14</v>
      </c>
      <c r="C30" s="11">
        <f t="shared" ref="C30:F30" si="8">C8+C19</f>
        <v>409</v>
      </c>
      <c r="D30" s="11">
        <f t="shared" si="8"/>
        <v>386</v>
      </c>
      <c r="E30" s="11">
        <f t="shared" si="8"/>
        <v>116</v>
      </c>
      <c r="F30" s="11">
        <f t="shared" si="8"/>
        <v>44</v>
      </c>
      <c r="G30" s="4">
        <f t="shared" si="3"/>
        <v>83.246073298429323</v>
      </c>
    </row>
    <row r="31" spans="1:20" ht="15">
      <c r="A31" s="8"/>
      <c r="B31" s="10" t="s">
        <v>15</v>
      </c>
      <c r="C31" s="11">
        <f t="shared" ref="C31:F31" si="9">C9+C20</f>
        <v>505</v>
      </c>
      <c r="D31" s="11">
        <f t="shared" si="9"/>
        <v>367</v>
      </c>
      <c r="E31" s="11">
        <f t="shared" si="9"/>
        <v>67</v>
      </c>
      <c r="F31" s="11">
        <f t="shared" si="9"/>
        <v>16</v>
      </c>
      <c r="G31" s="4">
        <f t="shared" si="3"/>
        <v>91.308900523560212</v>
      </c>
    </row>
    <row r="32" spans="1:20" ht="15">
      <c r="A32" s="8"/>
      <c r="B32" s="12" t="s">
        <v>28</v>
      </c>
      <c r="C32" s="12">
        <f t="shared" ref="C32:F32" si="10">SUM(C25:C31)</f>
        <v>3216</v>
      </c>
      <c r="D32" s="12">
        <f t="shared" si="10"/>
        <v>2671</v>
      </c>
      <c r="E32" s="12">
        <f t="shared" si="10"/>
        <v>639</v>
      </c>
      <c r="F32" s="12">
        <f t="shared" si="10"/>
        <v>159</v>
      </c>
      <c r="G32" s="5">
        <f>AVERAGE(G25:G31)</f>
        <v>88.062827225130874</v>
      </c>
    </row>
  </sheetData>
  <mergeCells count="1">
    <mergeCell ref="B10:F10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2"/>
  <sheetViews>
    <sheetView workbookViewId="0">
      <selection activeCell="K26" sqref="K26"/>
    </sheetView>
  </sheetViews>
  <sheetFormatPr defaultColWidth="8" defaultRowHeight="12.75"/>
  <cols>
    <col min="1" max="1" width="8" style="1"/>
    <col min="2" max="2" width="22.28515625" style="1" customWidth="1"/>
    <col min="3" max="16384" width="8" style="1"/>
  </cols>
  <sheetData>
    <row r="1" spans="2:19">
      <c r="B1" s="2" t="s">
        <v>21</v>
      </c>
    </row>
    <row r="2" spans="2:19">
      <c r="B2" s="1" t="s">
        <v>54</v>
      </c>
      <c r="C2" s="1" t="s">
        <v>55</v>
      </c>
      <c r="D2" s="1" t="s">
        <v>56</v>
      </c>
      <c r="E2" s="1" t="s">
        <v>57</v>
      </c>
      <c r="F2" s="1" t="s">
        <v>58</v>
      </c>
      <c r="G2" s="3" t="s">
        <v>28</v>
      </c>
    </row>
    <row r="3" spans="2:19">
      <c r="B3" s="1" t="s">
        <v>46</v>
      </c>
      <c r="C3" s="1">
        <v>384</v>
      </c>
      <c r="D3" s="1">
        <v>321</v>
      </c>
      <c r="E3" s="1">
        <v>32</v>
      </c>
      <c r="F3" s="1">
        <v>10</v>
      </c>
      <c r="G3" s="4">
        <f t="shared" ref="G3:G9" si="0">(C3+D3)/SUM(C3:F3)*100</f>
        <v>94.377510040160644</v>
      </c>
    </row>
    <row r="4" spans="2:19">
      <c r="B4" s="1" t="s">
        <v>47</v>
      </c>
      <c r="C4" s="1">
        <v>368</v>
      </c>
      <c r="D4" s="1">
        <v>336</v>
      </c>
      <c r="E4" s="1">
        <v>33</v>
      </c>
      <c r="F4" s="1">
        <v>10</v>
      </c>
      <c r="G4" s="4">
        <f t="shared" si="0"/>
        <v>94.243641231593031</v>
      </c>
    </row>
    <row r="5" spans="2:19">
      <c r="B5" s="1" t="s">
        <v>48</v>
      </c>
      <c r="C5" s="1">
        <v>370</v>
      </c>
      <c r="D5" s="1">
        <v>339</v>
      </c>
      <c r="E5" s="1">
        <v>31</v>
      </c>
      <c r="F5" s="1">
        <v>7</v>
      </c>
      <c r="G5" s="4">
        <f t="shared" si="0"/>
        <v>94.912985274431065</v>
      </c>
    </row>
    <row r="6" spans="2:19">
      <c r="B6" s="1" t="s">
        <v>49</v>
      </c>
      <c r="C6" s="1">
        <v>151</v>
      </c>
      <c r="D6" s="1">
        <v>298</v>
      </c>
      <c r="E6" s="1">
        <v>235</v>
      </c>
      <c r="F6" s="1">
        <v>63</v>
      </c>
      <c r="G6" s="4">
        <f t="shared" si="0"/>
        <v>60.107095046854084</v>
      </c>
    </row>
    <row r="7" spans="2:19">
      <c r="B7" s="1" t="s">
        <v>50</v>
      </c>
      <c r="C7" s="1">
        <v>184</v>
      </c>
      <c r="D7" s="1">
        <v>339</v>
      </c>
      <c r="E7" s="1">
        <v>170</v>
      </c>
      <c r="F7" s="1">
        <v>54</v>
      </c>
      <c r="G7" s="4">
        <f t="shared" si="0"/>
        <v>70.013386880856771</v>
      </c>
    </row>
    <row r="8" spans="2:19">
      <c r="B8" s="1" t="s">
        <v>51</v>
      </c>
      <c r="C8" s="1">
        <v>141</v>
      </c>
      <c r="D8" s="1">
        <v>279</v>
      </c>
      <c r="E8" s="1">
        <v>228</v>
      </c>
      <c r="F8" s="1">
        <v>99</v>
      </c>
      <c r="G8" s="4">
        <f t="shared" si="0"/>
        <v>56.224899598393577</v>
      </c>
    </row>
    <row r="9" spans="2:19">
      <c r="B9" s="1" t="s">
        <v>52</v>
      </c>
      <c r="C9" s="1">
        <v>342</v>
      </c>
      <c r="D9" s="1">
        <v>347</v>
      </c>
      <c r="E9" s="1">
        <v>49</v>
      </c>
      <c r="F9" s="1">
        <v>9</v>
      </c>
      <c r="G9" s="4">
        <f t="shared" si="0"/>
        <v>92.235609103078986</v>
      </c>
      <c r="L9" s="6"/>
      <c r="M9" s="6"/>
      <c r="N9" s="6"/>
      <c r="O9" s="6"/>
      <c r="P9" s="6"/>
      <c r="Q9" s="6"/>
      <c r="R9" s="6"/>
      <c r="S9" s="6"/>
    </row>
    <row r="10" spans="2:19" ht="15">
      <c r="B10" s="1" t="s">
        <v>28</v>
      </c>
      <c r="G10" s="5">
        <f>AVERAGE(G3:G9)</f>
        <v>80.302161025052584</v>
      </c>
      <c r="L10" s="6"/>
      <c r="M10" s="6"/>
      <c r="N10" s="6"/>
      <c r="O10" s="6"/>
      <c r="P10" s="6"/>
      <c r="Q10" s="6"/>
      <c r="R10" s="6"/>
      <c r="S10" s="6"/>
    </row>
    <row r="11" spans="2:19">
      <c r="L11" s="6"/>
      <c r="M11" s="6"/>
      <c r="N11" s="6"/>
      <c r="O11" s="6"/>
      <c r="P11" s="6"/>
      <c r="Q11" s="6"/>
      <c r="R11" s="6"/>
      <c r="S11" s="6"/>
    </row>
    <row r="12" spans="2:19">
      <c r="B12" s="2" t="s">
        <v>29</v>
      </c>
      <c r="L12" s="6"/>
      <c r="M12" s="6"/>
      <c r="N12" s="6"/>
      <c r="O12" s="6"/>
      <c r="P12" s="6"/>
      <c r="Q12" s="6"/>
      <c r="R12" s="6"/>
      <c r="S12" s="6"/>
    </row>
    <row r="13" spans="2:19">
      <c r="B13" s="2" t="s">
        <v>59</v>
      </c>
      <c r="C13" s="6">
        <v>1</v>
      </c>
      <c r="D13" s="6">
        <v>2</v>
      </c>
      <c r="E13" s="6">
        <v>3</v>
      </c>
      <c r="F13" s="6">
        <v>4</v>
      </c>
      <c r="G13" s="3" t="s">
        <v>28</v>
      </c>
      <c r="L13" s="13"/>
      <c r="M13" s="6"/>
      <c r="N13" s="6"/>
      <c r="O13" s="6"/>
      <c r="P13" s="6"/>
      <c r="Q13" s="6"/>
      <c r="R13" s="6"/>
      <c r="S13" s="6"/>
    </row>
    <row r="14" spans="2:19">
      <c r="B14" s="1" t="s">
        <v>46</v>
      </c>
      <c r="C14" s="6">
        <v>82</v>
      </c>
      <c r="D14" s="6">
        <v>31</v>
      </c>
      <c r="E14" s="6">
        <v>0</v>
      </c>
      <c r="F14" s="6">
        <v>0</v>
      </c>
      <c r="G14" s="4">
        <f t="shared" ref="G14:G20" si="1">(C14+D14)/SUM(C14:F14)*100</f>
        <v>100</v>
      </c>
    </row>
    <row r="15" spans="2:19">
      <c r="B15" s="1" t="s">
        <v>47</v>
      </c>
      <c r="C15" s="6">
        <v>60</v>
      </c>
      <c r="D15" s="6">
        <v>44</v>
      </c>
      <c r="E15" s="6">
        <v>9</v>
      </c>
      <c r="F15" s="6">
        <v>0</v>
      </c>
      <c r="G15" s="4">
        <f t="shared" si="1"/>
        <v>92.035398230088489</v>
      </c>
    </row>
    <row r="16" spans="2:19">
      <c r="B16" s="1" t="s">
        <v>48</v>
      </c>
      <c r="C16" s="6">
        <v>71</v>
      </c>
      <c r="D16" s="6">
        <v>40</v>
      </c>
      <c r="E16" s="6">
        <v>2</v>
      </c>
      <c r="F16" s="6">
        <v>0</v>
      </c>
      <c r="G16" s="4">
        <f t="shared" si="1"/>
        <v>98.230088495575217</v>
      </c>
    </row>
    <row r="17" spans="1:7">
      <c r="B17" s="1" t="s">
        <v>49</v>
      </c>
      <c r="C17" s="6">
        <v>53</v>
      </c>
      <c r="D17" s="6">
        <v>52</v>
      </c>
      <c r="E17" s="6">
        <v>8</v>
      </c>
      <c r="F17" s="6">
        <v>0</v>
      </c>
      <c r="G17" s="4">
        <f t="shared" si="1"/>
        <v>92.920353982300881</v>
      </c>
    </row>
    <row r="18" spans="1:7">
      <c r="B18" s="1" t="s">
        <v>50</v>
      </c>
      <c r="C18" s="6">
        <v>93</v>
      </c>
      <c r="D18" s="6">
        <v>20</v>
      </c>
      <c r="E18" s="6">
        <v>0</v>
      </c>
      <c r="F18" s="6">
        <v>0</v>
      </c>
      <c r="G18" s="4">
        <f t="shared" si="1"/>
        <v>100</v>
      </c>
    </row>
    <row r="19" spans="1:7">
      <c r="B19" s="1" t="s">
        <v>51</v>
      </c>
      <c r="C19" s="6">
        <v>95</v>
      </c>
      <c r="D19" s="6">
        <v>18</v>
      </c>
      <c r="E19" s="6">
        <v>0</v>
      </c>
      <c r="F19" s="6">
        <v>0</v>
      </c>
      <c r="G19" s="4">
        <f t="shared" si="1"/>
        <v>100</v>
      </c>
    </row>
    <row r="20" spans="1:7">
      <c r="B20" s="1" t="s">
        <v>52</v>
      </c>
      <c r="C20" s="6">
        <v>92</v>
      </c>
      <c r="D20" s="6">
        <v>20</v>
      </c>
      <c r="E20" s="6">
        <v>1</v>
      </c>
      <c r="F20" s="6">
        <v>0</v>
      </c>
      <c r="G20" s="4">
        <f t="shared" si="1"/>
        <v>99.115044247787608</v>
      </c>
    </row>
    <row r="21" spans="1:7" ht="15">
      <c r="B21" s="1" t="s">
        <v>28</v>
      </c>
      <c r="G21" s="5">
        <f>AVERAGE(G14:G20)</f>
        <v>97.471554993678893</v>
      </c>
    </row>
    <row r="23" spans="1:7">
      <c r="A23" s="7" t="s">
        <v>28</v>
      </c>
      <c r="B23" s="8"/>
      <c r="C23" s="8"/>
      <c r="D23" s="8"/>
      <c r="E23" s="8"/>
      <c r="F23" s="8"/>
      <c r="G23" s="8"/>
    </row>
    <row r="24" spans="1:7">
      <c r="A24" s="8"/>
      <c r="B24" s="2" t="s">
        <v>60</v>
      </c>
      <c r="C24" s="3" t="s">
        <v>23</v>
      </c>
      <c r="D24" s="3" t="s">
        <v>24</v>
      </c>
      <c r="E24" s="3" t="s">
        <v>25</v>
      </c>
      <c r="F24" s="3" t="s">
        <v>26</v>
      </c>
      <c r="G24" s="9" t="s">
        <v>27</v>
      </c>
    </row>
    <row r="25" spans="1:7" ht="15">
      <c r="A25" s="8"/>
      <c r="B25" s="10" t="s">
        <v>9</v>
      </c>
      <c r="C25" s="11">
        <f t="shared" ref="C25:F25" si="2">C3+C14</f>
        <v>466</v>
      </c>
      <c r="D25" s="11">
        <f t="shared" si="2"/>
        <v>352</v>
      </c>
      <c r="E25" s="11">
        <f t="shared" si="2"/>
        <v>32</v>
      </c>
      <c r="F25" s="11">
        <f t="shared" si="2"/>
        <v>10</v>
      </c>
      <c r="G25" s="4">
        <f t="shared" ref="G25:G31" si="3">(C25+D25)/SUM(C25:F25)*100</f>
        <v>95.116279069767444</v>
      </c>
    </row>
    <row r="26" spans="1:7" ht="15">
      <c r="A26" s="8"/>
      <c r="B26" s="10" t="s">
        <v>10</v>
      </c>
      <c r="C26" s="11">
        <f t="shared" ref="C26:F26" si="4">C4+C15</f>
        <v>428</v>
      </c>
      <c r="D26" s="11">
        <f t="shared" si="4"/>
        <v>380</v>
      </c>
      <c r="E26" s="11">
        <f t="shared" si="4"/>
        <v>42</v>
      </c>
      <c r="F26" s="11">
        <f t="shared" si="4"/>
        <v>10</v>
      </c>
      <c r="G26" s="4">
        <f t="shared" si="3"/>
        <v>93.95348837209302</v>
      </c>
    </row>
    <row r="27" spans="1:7" ht="15">
      <c r="A27" s="8"/>
      <c r="B27" s="10" t="s">
        <v>11</v>
      </c>
      <c r="C27" s="11">
        <f t="shared" ref="C27:F27" si="5">C5+C16</f>
        <v>441</v>
      </c>
      <c r="D27" s="11">
        <f t="shared" si="5"/>
        <v>379</v>
      </c>
      <c r="E27" s="11">
        <f t="shared" si="5"/>
        <v>33</v>
      </c>
      <c r="F27" s="11">
        <f t="shared" si="5"/>
        <v>7</v>
      </c>
      <c r="G27" s="4">
        <f t="shared" si="3"/>
        <v>95.348837209302332</v>
      </c>
    </row>
    <row r="28" spans="1:7" ht="15">
      <c r="A28" s="8"/>
      <c r="B28" s="10" t="s">
        <v>12</v>
      </c>
      <c r="C28" s="11">
        <f t="shared" ref="C28:F28" si="6">C6+C17</f>
        <v>204</v>
      </c>
      <c r="D28" s="11">
        <f t="shared" si="6"/>
        <v>350</v>
      </c>
      <c r="E28" s="11">
        <f t="shared" si="6"/>
        <v>243</v>
      </c>
      <c r="F28" s="11">
        <f t="shared" si="6"/>
        <v>63</v>
      </c>
      <c r="G28" s="4">
        <f t="shared" si="3"/>
        <v>64.418604651162795</v>
      </c>
    </row>
    <row r="29" spans="1:7" ht="15">
      <c r="A29" s="8"/>
      <c r="B29" s="10" t="s">
        <v>13</v>
      </c>
      <c r="C29" s="11">
        <f t="shared" ref="C29:F29" si="7">C7+C18</f>
        <v>277</v>
      </c>
      <c r="D29" s="11">
        <f t="shared" si="7"/>
        <v>359</v>
      </c>
      <c r="E29" s="11">
        <f t="shared" si="7"/>
        <v>170</v>
      </c>
      <c r="F29" s="11">
        <f t="shared" si="7"/>
        <v>54</v>
      </c>
      <c r="G29" s="4">
        <f t="shared" si="3"/>
        <v>73.95348837209302</v>
      </c>
    </row>
    <row r="30" spans="1:7" ht="15">
      <c r="A30" s="8"/>
      <c r="B30" s="10" t="s">
        <v>14</v>
      </c>
      <c r="C30" s="11">
        <f t="shared" ref="C30:F30" si="8">C8+C19</f>
        <v>236</v>
      </c>
      <c r="D30" s="11">
        <f t="shared" si="8"/>
        <v>297</v>
      </c>
      <c r="E30" s="11">
        <f t="shared" si="8"/>
        <v>228</v>
      </c>
      <c r="F30" s="11">
        <f t="shared" si="8"/>
        <v>99</v>
      </c>
      <c r="G30" s="4">
        <f t="shared" si="3"/>
        <v>61.976744186046503</v>
      </c>
    </row>
    <row r="31" spans="1:7" ht="15">
      <c r="A31" s="8"/>
      <c r="B31" s="10" t="s">
        <v>15</v>
      </c>
      <c r="C31" s="11">
        <f t="shared" ref="C31:F31" si="9">C9+C20</f>
        <v>434</v>
      </c>
      <c r="D31" s="11">
        <f t="shared" si="9"/>
        <v>367</v>
      </c>
      <c r="E31" s="11">
        <f t="shared" si="9"/>
        <v>50</v>
      </c>
      <c r="F31" s="11">
        <f t="shared" si="9"/>
        <v>9</v>
      </c>
      <c r="G31" s="4">
        <f t="shared" si="3"/>
        <v>93.139534883720927</v>
      </c>
    </row>
    <row r="32" spans="1:7" ht="15">
      <c r="A32" s="8"/>
      <c r="B32" s="12" t="s">
        <v>28</v>
      </c>
      <c r="C32" s="12">
        <f t="shared" ref="C32:F32" si="10">SUM(C25:C31)</f>
        <v>2486</v>
      </c>
      <c r="D32" s="12">
        <f t="shared" si="10"/>
        <v>2484</v>
      </c>
      <c r="E32" s="12">
        <f t="shared" si="10"/>
        <v>798</v>
      </c>
      <c r="F32" s="12">
        <f t="shared" si="10"/>
        <v>252</v>
      </c>
      <c r="G32" s="5">
        <f>AVERAGE(G25:G31)</f>
        <v>82.558139534883722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2022年下半年满意度调查结果</vt:lpstr>
      <vt:lpstr>美广汇总</vt:lpstr>
      <vt:lpstr>学二汇总</vt:lpstr>
      <vt:lpstr>逸夫汇总</vt:lpstr>
      <vt:lpstr>思廷汇总分数</vt:lpstr>
      <vt:lpstr>祥波汇总分数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shellyzhang</dc:creator>
  <cp:lastModifiedBy>Mary Liu (ASO)</cp:lastModifiedBy>
  <dcterms:created xsi:type="dcterms:W3CDTF">2022-11-04T07:43:19Z</dcterms:created>
  <dcterms:modified xsi:type="dcterms:W3CDTF">2023-03-14T07:43:25Z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C1508AE0710F4F96AF267CC2A9769408</vt:lpwstr>
  </property>
  <property fmtid="{D5CDD505-2E9C-101B-9397-08002B2CF9AE}" pid="3" name="KSOProductBuildVer">
    <vt:lpwstr>2052-11.1.0.12598</vt:lpwstr>
  </property>
</Properties>
</file>