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EIE3280 PROJECT\Revenue\"/>
    </mc:Choice>
  </mc:AlternateContent>
  <xr:revisionPtr revIDLastSave="0" documentId="13_ncr:1_{F4C84334-05AE-406D-9B8E-AC09368A93C2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学一" sheetId="1" r:id="rId1"/>
    <sheet name="withRank" sheetId="8" r:id="rId2"/>
    <sheet name="学二" sheetId="2" r:id="rId3"/>
    <sheet name="Netflix(v0)" sheetId="9" r:id="rId4"/>
    <sheet name="Netflix(v1)" sheetId="10" r:id="rId5"/>
    <sheet name="逸夫" sheetId="3" r:id="rId6"/>
    <sheet name="思廷" sheetId="4" r:id="rId7"/>
    <sheet name="香波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0" l="1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4" i="10"/>
  <c r="K23" i="10"/>
  <c r="K22" i="10"/>
  <c r="K21" i="10"/>
  <c r="K18" i="10"/>
  <c r="L18" i="10" s="1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L19" i="10" s="1"/>
  <c r="K3" i="10"/>
  <c r="M46" i="9"/>
  <c r="Q48" i="9" s="1"/>
  <c r="N46" i="9"/>
  <c r="O46" i="9"/>
  <c r="P46" i="9"/>
  <c r="Q46" i="9"/>
  <c r="R46" i="9"/>
  <c r="S46" i="9"/>
  <c r="T2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U41" i="9" s="1"/>
  <c r="T42" i="9"/>
  <c r="T43" i="9"/>
  <c r="T44" i="9"/>
  <c r="T45" i="9"/>
  <c r="T3" i="9"/>
  <c r="T4" i="9"/>
  <c r="T5" i="9"/>
  <c r="T6" i="9"/>
  <c r="J34" i="8"/>
  <c r="J35" i="8"/>
  <c r="J36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7" i="8"/>
  <c r="J38" i="8"/>
  <c r="J39" i="8"/>
  <c r="J40" i="8"/>
  <c r="J41" i="8"/>
  <c r="J42" i="8"/>
  <c r="J43" i="8"/>
  <c r="J44" i="8"/>
  <c r="J45" i="8"/>
  <c r="J2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D4" i="8"/>
  <c r="D2" i="8" s="1"/>
  <c r="D5" i="8"/>
  <c r="D6" i="8"/>
  <c r="D7" i="8"/>
  <c r="D8" i="8"/>
  <c r="L46" i="10" l="1"/>
  <c r="L29" i="10"/>
  <c r="L13" i="10"/>
  <c r="L14" i="10"/>
  <c r="L23" i="10"/>
  <c r="L39" i="10"/>
  <c r="L32" i="10"/>
  <c r="L16" i="10"/>
  <c r="L25" i="10"/>
  <c r="L9" i="10"/>
  <c r="L26" i="10"/>
  <c r="L2" i="10"/>
  <c r="L10" i="10"/>
  <c r="L27" i="10"/>
  <c r="L35" i="10"/>
  <c r="L43" i="10"/>
  <c r="L12" i="10"/>
  <c r="L21" i="10"/>
  <c r="L37" i="10"/>
  <c r="L45" i="10"/>
  <c r="L5" i="10"/>
  <c r="L22" i="10"/>
  <c r="L6" i="10"/>
  <c r="L31" i="10"/>
  <c r="L40" i="10"/>
  <c r="L8" i="10"/>
  <c r="L33" i="10"/>
  <c r="L41" i="10"/>
  <c r="L17" i="10"/>
  <c r="L28" i="10"/>
  <c r="L36" i="10"/>
  <c r="L44" i="10"/>
  <c r="L4" i="10"/>
  <c r="L3" i="10"/>
  <c r="L7" i="10"/>
  <c r="L11" i="10"/>
  <c r="L15" i="10"/>
  <c r="L20" i="10"/>
  <c r="L24" i="10"/>
  <c r="L30" i="10"/>
  <c r="L34" i="10"/>
  <c r="L38" i="10"/>
  <c r="L42" i="10"/>
  <c r="U33" i="9"/>
  <c r="U39" i="9"/>
  <c r="U4" i="9"/>
  <c r="U26" i="9"/>
  <c r="U40" i="9"/>
  <c r="U32" i="9"/>
  <c r="U31" i="9"/>
  <c r="U20" i="9"/>
  <c r="U12" i="9"/>
  <c r="U42" i="9"/>
  <c r="U34" i="9"/>
  <c r="U22" i="9"/>
  <c r="U38" i="9"/>
  <c r="U30" i="9"/>
  <c r="U45" i="9"/>
  <c r="U37" i="9"/>
  <c r="U29" i="9"/>
  <c r="U18" i="9"/>
  <c r="U10" i="9"/>
  <c r="U44" i="9"/>
  <c r="U17" i="9"/>
  <c r="U9" i="9"/>
  <c r="U43" i="9"/>
  <c r="U16" i="9"/>
  <c r="U8" i="9"/>
  <c r="U11" i="9"/>
  <c r="U27" i="9"/>
  <c r="U36" i="9"/>
  <c r="U13" i="9"/>
  <c r="U14" i="9"/>
  <c r="U7" i="9"/>
  <c r="U15" i="9"/>
  <c r="U23" i="9"/>
  <c r="U24" i="9"/>
  <c r="U25" i="9"/>
  <c r="U3" i="9"/>
  <c r="U19" i="9"/>
  <c r="U35" i="9"/>
  <c r="U28" i="9"/>
  <c r="U5" i="9"/>
  <c r="U21" i="9"/>
  <c r="U6" i="9"/>
  <c r="U2" i="9"/>
  <c r="C24" i="5"/>
  <c r="D24" i="5"/>
  <c r="E24" i="5"/>
  <c r="F24" i="5"/>
  <c r="G24" i="5"/>
  <c r="H24" i="5"/>
  <c r="I24" i="5"/>
  <c r="J24" i="5"/>
  <c r="B24" i="5"/>
  <c r="G25" i="4"/>
  <c r="F25" i="4"/>
  <c r="E25" i="4"/>
  <c r="D25" i="4"/>
  <c r="C25" i="4"/>
  <c r="B25" i="4"/>
  <c r="E24" i="3"/>
  <c r="D24" i="3"/>
  <c r="C24" i="3"/>
  <c r="B24" i="3"/>
  <c r="F23" i="2"/>
  <c r="E23" i="2"/>
  <c r="D23" i="2"/>
  <c r="C23" i="2"/>
  <c r="B23" i="2"/>
  <c r="AI23" i="1"/>
  <c r="AG23" i="1"/>
  <c r="AE23" i="1"/>
  <c r="AC23" i="1"/>
  <c r="AA23" i="1"/>
  <c r="Y23" i="1"/>
  <c r="W23" i="1"/>
  <c r="U23" i="1"/>
  <c r="S23" i="1"/>
  <c r="I23" i="1"/>
  <c r="G23" i="1"/>
  <c r="E23" i="1"/>
  <c r="C23" i="1"/>
  <c r="K19" i="5"/>
  <c r="K20" i="5"/>
  <c r="K18" i="5"/>
  <c r="K10" i="5"/>
  <c r="K11" i="5"/>
  <c r="K12" i="5"/>
  <c r="K13" i="5"/>
  <c r="K14" i="5"/>
  <c r="K15" i="5"/>
  <c r="K16" i="5"/>
  <c r="K17" i="5"/>
  <c r="K9" i="5"/>
  <c r="F8" i="3"/>
  <c r="F9" i="3"/>
  <c r="F10" i="3"/>
  <c r="F11" i="3"/>
  <c r="F12" i="3"/>
  <c r="F13" i="3"/>
  <c r="F14" i="3"/>
  <c r="F15" i="3"/>
  <c r="F16" i="3"/>
  <c r="F17" i="3"/>
  <c r="F19" i="3"/>
  <c r="F20" i="3"/>
  <c r="F7" i="3"/>
  <c r="G15" i="2"/>
  <c r="G16" i="2"/>
  <c r="G17" i="2"/>
  <c r="G14" i="2"/>
  <c r="G7" i="2"/>
  <c r="G9" i="2"/>
  <c r="G10" i="2"/>
  <c r="G11" i="2"/>
  <c r="G12" i="2"/>
  <c r="G13" i="2"/>
  <c r="G6" i="2"/>
  <c r="AK20" i="1"/>
</calcChain>
</file>

<file path=xl/sharedStrings.xml><?xml version="1.0" encoding="utf-8"?>
<sst xmlns="http://schemas.openxmlformats.org/spreadsheetml/2006/main" count="605" uniqueCount="158">
  <si>
    <t>上园/下园</t>
    <phoneticPr fontId="1" type="noConversion"/>
  </si>
  <si>
    <t>tag</t>
    <phoneticPr fontId="1" type="noConversion"/>
  </si>
  <si>
    <t>食堂名称</t>
    <phoneticPr fontId="1" type="noConversion"/>
  </si>
  <si>
    <t>档口名称</t>
    <phoneticPr fontId="1" type="noConversion"/>
  </si>
  <si>
    <t>学一</t>
    <phoneticPr fontId="1" type="noConversion"/>
  </si>
  <si>
    <t>下园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</si>
  <si>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</si>
  <si>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</si>
  <si>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</si>
  <si>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</si>
  <si>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</si>
  <si>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</si>
  <si>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</si>
  <si>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</si>
  <si>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</si>
  <si>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</si>
  <si>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</si>
  <si>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</si>
  <si>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2022年总</t>
    <phoneticPr fontId="1" type="noConversion"/>
  </si>
  <si>
    <t>牛肉饭</t>
  </si>
  <si>
    <t>轻食沙拉</t>
  </si>
  <si>
    <t>粤式烧腊</t>
  </si>
  <si>
    <t>米线</t>
  </si>
  <si>
    <t>重庆小面</t>
  </si>
  <si>
    <t>麻辣香锅</t>
  </si>
  <si>
    <t>千里香</t>
  </si>
  <si>
    <t>黄焖鸡</t>
  </si>
  <si>
    <t>锅盔</t>
  </si>
  <si>
    <t>兰州拉面</t>
  </si>
  <si>
    <t>书亦烧仙草</t>
  </si>
  <si>
    <t>小小花果山</t>
  </si>
  <si>
    <t>烤盘饭</t>
  </si>
  <si>
    <t>人次</t>
    <phoneticPr fontId="1" type="noConversion"/>
  </si>
  <si>
    <t>总和</t>
    <phoneticPr fontId="1" type="noConversion"/>
  </si>
  <si>
    <t>交易额</t>
  </si>
  <si>
    <t>早餐</t>
  </si>
  <si>
    <t>扒餐</t>
  </si>
  <si>
    <t>三两粉</t>
  </si>
  <si>
    <t>韩式拌饭</t>
  </si>
  <si>
    <t>数额</t>
    <phoneticPr fontId="1" type="noConversion"/>
  </si>
  <si>
    <t>开饭了</t>
    <phoneticPr fontId="1" type="noConversion"/>
  </si>
  <si>
    <t>删除</t>
    <phoneticPr fontId="1" type="noConversion"/>
  </si>
  <si>
    <t>新增</t>
    <phoneticPr fontId="1" type="noConversion"/>
  </si>
  <si>
    <t>学二</t>
    <phoneticPr fontId="1" type="noConversion"/>
  </si>
  <si>
    <t>水吧</t>
  </si>
  <si>
    <t>自营</t>
    <phoneticPr fontId="1" type="noConversion"/>
  </si>
  <si>
    <t>牛腩粉面</t>
    <phoneticPr fontId="1" type="noConversion"/>
  </si>
  <si>
    <t>烧腊</t>
    <phoneticPr fontId="1" type="noConversion"/>
  </si>
  <si>
    <t>麻辣烫、香锅</t>
    <phoneticPr fontId="1" type="noConversion"/>
  </si>
  <si>
    <t>水吧</t>
    <phoneticPr fontId="1" type="noConversion"/>
  </si>
  <si>
    <t>总计</t>
    <phoneticPr fontId="1" type="noConversion"/>
  </si>
  <si>
    <t>新增</t>
    <phoneticPr fontId="1" type="noConversion"/>
  </si>
  <si>
    <t>小吃饼</t>
  </si>
  <si>
    <t>面档</t>
  </si>
  <si>
    <t>小碗菜</t>
  </si>
  <si>
    <t>水饺</t>
  </si>
  <si>
    <t>合计</t>
  </si>
  <si>
    <t>思廷</t>
    <phoneticPr fontId="1" type="noConversion"/>
  </si>
  <si>
    <t>自选</t>
    <phoneticPr fontId="1" type="noConversion"/>
  </si>
  <si>
    <t>粉面</t>
  </si>
  <si>
    <t>粉面</t>
    <phoneticPr fontId="1" type="noConversion"/>
  </si>
  <si>
    <t>拌饭</t>
    <phoneticPr fontId="1" type="noConversion"/>
  </si>
  <si>
    <t>铁板</t>
    <phoneticPr fontId="1" type="noConversion"/>
  </si>
  <si>
    <t>上园</t>
    <phoneticPr fontId="1" type="noConversion"/>
  </si>
  <si>
    <t>炸鸡</t>
  </si>
  <si>
    <t>小火锅</t>
  </si>
  <si>
    <t>沙拉</t>
  </si>
  <si>
    <t xml:space="preserve"> 面包</t>
  </si>
  <si>
    <t>香波</t>
    <phoneticPr fontId="1" type="noConversion"/>
  </si>
  <si>
    <t>总和</t>
    <phoneticPr fontId="1" type="noConversion"/>
  </si>
  <si>
    <t>水煮</t>
    <phoneticPr fontId="1" type="noConversion"/>
  </si>
  <si>
    <t>逸夫</t>
    <phoneticPr fontId="1" type="noConversion"/>
  </si>
  <si>
    <t>平均</t>
    <phoneticPr fontId="1" type="noConversion"/>
  </si>
  <si>
    <t>烤盘饭</t>
    <phoneticPr fontId="1" type="noConversion"/>
  </si>
  <si>
    <t>开饭了</t>
  </si>
  <si>
    <t>自营</t>
  </si>
  <si>
    <t>牛腩粉面</t>
  </si>
  <si>
    <t>烧腊</t>
  </si>
  <si>
    <t>麻辣烫、香锅</t>
  </si>
  <si>
    <t>自选</t>
  </si>
  <si>
    <t>拌饭</t>
  </si>
  <si>
    <t>铁板</t>
  </si>
  <si>
    <t>水煮</t>
  </si>
  <si>
    <t>Average R</t>
    <phoneticPr fontId="1" type="noConversion"/>
  </si>
  <si>
    <t>Rank</t>
    <phoneticPr fontId="1" type="noConversion"/>
  </si>
  <si>
    <t>translation</t>
  </si>
  <si>
    <t>SC 1st floor Kaifanle (small bowl of dishes)</t>
  </si>
  <si>
    <t>SC 1st floor Breakfast (bun shop)</t>
  </si>
  <si>
    <t>SC 1st floor Guilin Rice Noodle</t>
  </si>
  <si>
    <t>SC 1st floor Steak Meal</t>
  </si>
  <si>
    <t>SC 1st floor Korean bibimbap</t>
  </si>
  <si>
    <t>SC 1st floor Cantonese Siu Mei</t>
  </si>
  <si>
    <t>SC 1st floor Chongqing Noodles</t>
  </si>
  <si>
    <t>SC 1st floor Spicy Incense Pot</t>
  </si>
  <si>
    <t>SC 1st floor Braised Chicken (with) Rice</t>
  </si>
  <si>
    <t>SC 1st floor Guokui</t>
  </si>
  <si>
    <t>SC 1st floor Lanzhou Beef Lamian</t>
  </si>
  <si>
    <t>SC 1st floor Shuyi Tealicious</t>
  </si>
  <si>
    <t>SC 1st floor Fruit</t>
  </si>
  <si>
    <t>SC 1st floor Teppanyaki (Cancelled）</t>
  </si>
  <si>
    <t>SC 1st floor Beef Rice (Cancelled)</t>
  </si>
  <si>
    <t>SC 1st floor Light Salad(cancelled)</t>
  </si>
  <si>
    <t>SC 1st floor Rice Noodle (cancelled)</t>
  </si>
  <si>
    <t>SC 2nd floor Beef Brisket Noodles</t>
  </si>
  <si>
    <t>SC 2nd floor Cantonese Siu Mei</t>
  </si>
  <si>
    <t>SC 2nd floor Spicy Incense Pot</t>
  </si>
  <si>
    <t>SC 2nd floor Water bar</t>
  </si>
  <si>
    <t>SC 2nd floor Pork Belly Chicken</t>
  </si>
  <si>
    <t>SC 2nd floor Zijin Eight Knife Soup Powder</t>
  </si>
  <si>
    <t>SC 2nd floor Hongli Village Rice Roll</t>
  </si>
  <si>
    <t>Shaw Snake</t>
  </si>
  <si>
    <t>Shaw Noodles</t>
  </si>
  <si>
    <t>Shaw Dumplings</t>
  </si>
  <si>
    <t>Muse Optinal Dish</t>
  </si>
  <si>
    <t>Muse Cantonese Siu Mei</t>
  </si>
  <si>
    <t>Muse Noodle</t>
  </si>
  <si>
    <t>Muse Bibimbap</t>
  </si>
  <si>
    <t>Muse Teppanyaki</t>
  </si>
  <si>
    <t>Muse Bar</t>
  </si>
  <si>
    <t>Harmonia Bar</t>
  </si>
  <si>
    <t>Harmonia Bread</t>
  </si>
  <si>
    <t>Harmonia Salad</t>
  </si>
  <si>
    <t>Harmonia Hot Pot</t>
  </si>
  <si>
    <t>Harmonia Fry Chicken</t>
  </si>
  <si>
    <t>Harmonia Noodle</t>
  </si>
  <si>
    <t>Harmonia Steak Meal</t>
  </si>
  <si>
    <t>Harmonia Optional Dish</t>
  </si>
  <si>
    <t>Harmonia Southest Asian restaurant</t>
  </si>
  <si>
    <t>Chinese</t>
    <phoneticPr fontId="1" type="noConversion"/>
  </si>
  <si>
    <t>AR</t>
    <phoneticPr fontId="1" type="noConversion"/>
  </si>
  <si>
    <t>原始数据和排名</t>
    <phoneticPr fontId="1" type="noConversion"/>
  </si>
  <si>
    <t>添加翻译和按照吕的顺序整理</t>
    <phoneticPr fontId="1" type="noConversion"/>
  </si>
  <si>
    <t>SC 2nd floor Small Bowl of Dishes &amp; Optinal Dish</t>
    <phoneticPr fontId="1" type="noConversion"/>
  </si>
  <si>
    <t>Shaw Small Bowl of Dishes</t>
    <phoneticPr fontId="1" type="noConversion"/>
  </si>
  <si>
    <t>SC 2nd floor Small Bowl of Dishes &amp; Optinal Dish</t>
  </si>
  <si>
    <t>Shaw Small Bowl of Dishes</t>
  </si>
  <si>
    <t>猪肚鸡</t>
    <phoneticPr fontId="1" type="noConversion"/>
  </si>
  <si>
    <t>紫金八刀汤</t>
    <phoneticPr fontId="1" type="noConversion"/>
  </si>
  <si>
    <t>红荔村肠粉</t>
    <phoneticPr fontId="1" type="noConversion"/>
  </si>
  <si>
    <t>面包</t>
    <phoneticPr fontId="1" type="noConversion"/>
  </si>
  <si>
    <t>祥波</t>
    <phoneticPr fontId="1" type="noConversion"/>
  </si>
  <si>
    <t>Canteen</t>
    <phoneticPr fontId="1" type="noConversion"/>
  </si>
  <si>
    <t xml:space="preserve">Chinese Stall Name </t>
    <phoneticPr fontId="1" type="noConversion"/>
  </si>
  <si>
    <t>Translated Stall Name</t>
    <phoneticPr fontId="1" type="noConversion"/>
  </si>
  <si>
    <t>Average</t>
    <phoneticPr fontId="1" type="noConversion"/>
  </si>
  <si>
    <t>烤盘饭(已取消)</t>
    <phoneticPr fontId="1" type="noConversion"/>
  </si>
  <si>
    <t>牛肉饭(已取消)</t>
    <phoneticPr fontId="1" type="noConversion"/>
  </si>
  <si>
    <t>轻食沙拉(已取消)</t>
    <phoneticPr fontId="1" type="noConversion"/>
  </si>
  <si>
    <t>早餐（新增）</t>
    <phoneticPr fontId="1" type="noConversion"/>
  </si>
  <si>
    <t>三两粉（新增）</t>
    <phoneticPr fontId="1" type="noConversion"/>
  </si>
  <si>
    <t>扒餐（新增）</t>
    <phoneticPr fontId="1" type="noConversion"/>
  </si>
  <si>
    <t>Av. Rank</t>
    <phoneticPr fontId="1" type="noConversion"/>
  </si>
  <si>
    <t>18-19</t>
    <phoneticPr fontId="1" type="noConversion"/>
  </si>
  <si>
    <t>Stall Index</t>
    <phoneticPr fontId="1" type="noConversion"/>
  </si>
  <si>
    <t>麻辣烫、香锅 (已取消)</t>
    <phoneticPr fontId="1" type="noConversion"/>
  </si>
  <si>
    <t>水吧（已取消）</t>
    <phoneticPr fontId="1" type="noConversion"/>
  </si>
  <si>
    <t>米线（已取消）</t>
    <phoneticPr fontId="1" type="noConversion"/>
  </si>
  <si>
    <t>总平均：125208.695511655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</si>
</sst>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b/>
      <sz val="16"/>
      <color theme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8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4"/>
      <color theme="4" tint="-0.249977111117893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rgb="FF262626"/>
      <name val="Arial"/>
      <family val="2"/>
    </font>
    <font>
      <sz val="11"/>
      <color rgb="FFFF0000"/>
      <name val="等线"/>
      <family val="2"/>
      <scheme val="minor"/>
    </font>
    <font>
      <sz val="11"/>
      <color rgb="FF7030A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0" borderId="21" xfId="0" applyFont="1" applyBorder="1"/>
    <xf numFmtId="0" fontId="0" fillId="0" borderId="22" xfId="0" applyBorder="1"/>
    <xf numFmtId="0" fontId="0" fillId="0" borderId="23" xfId="0" applyBorder="1"/>
    <xf numFmtId="0" fontId="5" fillId="0" borderId="3" xfId="0" applyFont="1" applyBorder="1"/>
    <xf numFmtId="0" fontId="0" fillId="0" borderId="5" xfId="0" applyBorder="1"/>
    <xf numFmtId="0" fontId="0" fillId="0" borderId="8" xfId="0" applyBorder="1"/>
    <xf numFmtId="176" fontId="14" fillId="3" borderId="12" xfId="0" applyNumberFormat="1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176" fontId="14" fillId="7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176" fontId="15" fillId="7" borderId="12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19" fillId="0" borderId="0" xfId="0" applyFont="1"/>
    <xf numFmtId="0" fontId="0" fillId="0" borderId="0" xfId="0" applyAlignment="1">
      <alignment horizontal="center" vertical="center"/>
    </xf>
    <xf numFmtId="0" fontId="19" fillId="9" borderId="0" xfId="0" applyFont="1" applyFill="1" applyAlignment="1">
      <alignment horizontal="right"/>
    </xf>
    <xf numFmtId="0" fontId="19" fillId="9" borderId="0" xfId="0" applyFont="1" applyFill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"/>
  <sheetViews>
    <sheetView zoomScale="74" zoomScaleNormal="60" workbookViewId="0">
      <selection activeCell="E28" sqref="E28"/>
    </sheetView>
  </sheetViews>
  <sheetFormatPr defaultRowHeight="13" x14ac:dyDescent="0.3"/>
  <cols>
    <col min="1" max="8" width="8.6640625" style="1"/>
    <col min="9" max="17" width="8.6640625" style="1" customWidth="1"/>
    <col min="18" max="16384" width="8.6640625" style="1"/>
  </cols>
  <sheetData>
    <row r="1" spans="1:37" x14ac:dyDescent="0.3">
      <c r="A1" s="1" t="s">
        <v>0</v>
      </c>
      <c r="B1" s="1" t="s">
        <v>5</v>
      </c>
    </row>
    <row r="2" spans="1:37" ht="13.5" thickBot="1" x14ac:dyDescent="0.35">
      <c r="A2" s="1" t="s">
        <v>2</v>
      </c>
      <c r="B2" s="1" t="s">
        <v>4</v>
      </c>
    </row>
    <row r="3" spans="1:37" ht="21" x14ac:dyDescent="0.3">
      <c r="A3" s="2" t="s">
        <v>3</v>
      </c>
      <c r="B3" s="75" t="s">
        <v>40</v>
      </c>
      <c r="C3" s="76"/>
      <c r="D3" s="77" t="s">
        <v>73</v>
      </c>
      <c r="E3" s="72"/>
      <c r="F3" s="71" t="s">
        <v>19</v>
      </c>
      <c r="G3" s="72"/>
      <c r="H3" s="71" t="s">
        <v>20</v>
      </c>
      <c r="I3" s="72"/>
      <c r="J3" s="73" t="s">
        <v>35</v>
      </c>
      <c r="K3" s="74"/>
      <c r="L3" s="73" t="s">
        <v>36</v>
      </c>
      <c r="M3" s="74"/>
      <c r="N3" s="73" t="s">
        <v>37</v>
      </c>
      <c r="O3" s="74"/>
      <c r="P3" s="73" t="s">
        <v>38</v>
      </c>
      <c r="Q3" s="74"/>
      <c r="R3" s="71" t="s">
        <v>21</v>
      </c>
      <c r="S3" s="72"/>
      <c r="T3" s="71" t="s">
        <v>22</v>
      </c>
      <c r="U3" s="72"/>
      <c r="V3" s="71" t="s">
        <v>23</v>
      </c>
      <c r="W3" s="72"/>
      <c r="X3" s="71" t="s">
        <v>24</v>
      </c>
      <c r="Y3" s="72" t="s">
        <v>25</v>
      </c>
      <c r="Z3" s="71" t="s">
        <v>26</v>
      </c>
      <c r="AA3" s="72"/>
      <c r="AB3" s="71" t="s">
        <v>27</v>
      </c>
      <c r="AC3" s="72"/>
      <c r="AD3" s="71" t="s">
        <v>28</v>
      </c>
      <c r="AE3" s="72"/>
      <c r="AF3" s="71" t="s">
        <v>29</v>
      </c>
      <c r="AG3" s="72"/>
      <c r="AH3" s="71" t="s">
        <v>30</v>
      </c>
      <c r="AI3" s="72"/>
      <c r="AJ3" s="68" t="s">
        <v>33</v>
      </c>
      <c r="AK3" s="69"/>
    </row>
    <row r="4" spans="1:37" ht="10" customHeight="1" x14ac:dyDescent="0.3">
      <c r="A4" s="3" t="s">
        <v>1</v>
      </c>
      <c r="B4" s="57"/>
      <c r="C4" s="58"/>
      <c r="D4" s="70"/>
      <c r="E4" s="58"/>
      <c r="F4" s="57"/>
      <c r="G4" s="58"/>
      <c r="H4" s="57"/>
      <c r="I4" s="58"/>
      <c r="J4" s="57"/>
      <c r="K4" s="58"/>
      <c r="L4" s="57"/>
      <c r="M4" s="58"/>
      <c r="N4" s="57"/>
      <c r="O4" s="58"/>
      <c r="P4" s="57"/>
      <c r="Q4" s="58"/>
      <c r="R4" s="57"/>
      <c r="S4" s="58"/>
      <c r="T4" s="57"/>
      <c r="U4" s="58"/>
      <c r="V4" s="57"/>
      <c r="W4" s="58"/>
      <c r="X4" s="57"/>
      <c r="Y4" s="58"/>
      <c r="Z4" s="57"/>
      <c r="AA4" s="58"/>
      <c r="AB4" s="57"/>
      <c r="AC4" s="58"/>
      <c r="AD4" s="57"/>
      <c r="AE4" s="58"/>
      <c r="AF4" s="57"/>
      <c r="AG4" s="58"/>
      <c r="AH4" s="57"/>
      <c r="AI4" s="58"/>
      <c r="AJ4" s="57"/>
      <c r="AK4" s="58"/>
    </row>
    <row r="5" spans="1:37" x14ac:dyDescent="0.3">
      <c r="A5" s="3"/>
      <c r="B5" s="3" t="s">
        <v>32</v>
      </c>
      <c r="C5" s="4" t="s">
        <v>39</v>
      </c>
      <c r="D5" s="1" t="s">
        <v>32</v>
      </c>
      <c r="E5" s="4" t="s">
        <v>39</v>
      </c>
      <c r="F5" s="3" t="s">
        <v>32</v>
      </c>
      <c r="G5" s="4" t="s">
        <v>39</v>
      </c>
      <c r="H5" s="3" t="s">
        <v>32</v>
      </c>
      <c r="I5" s="4" t="s">
        <v>39</v>
      </c>
      <c r="J5" s="3" t="s">
        <v>32</v>
      </c>
      <c r="K5" s="4" t="s">
        <v>39</v>
      </c>
      <c r="L5" s="3" t="s">
        <v>32</v>
      </c>
      <c r="M5" s="4" t="s">
        <v>39</v>
      </c>
      <c r="N5" s="3" t="s">
        <v>32</v>
      </c>
      <c r="O5" s="4" t="s">
        <v>39</v>
      </c>
      <c r="P5" s="3" t="s">
        <v>32</v>
      </c>
      <c r="Q5" s="4" t="s">
        <v>39</v>
      </c>
      <c r="R5" s="3" t="s">
        <v>32</v>
      </c>
      <c r="S5" s="4" t="s">
        <v>39</v>
      </c>
      <c r="T5" s="3" t="s">
        <v>32</v>
      </c>
      <c r="U5" s="4" t="s">
        <v>39</v>
      </c>
      <c r="V5" s="3" t="s">
        <v>32</v>
      </c>
      <c r="W5" s="4" t="s">
        <v>39</v>
      </c>
      <c r="X5" s="3" t="s">
        <v>32</v>
      </c>
      <c r="Y5" s="4" t="s">
        <v>39</v>
      </c>
      <c r="Z5" s="3" t="s">
        <v>32</v>
      </c>
      <c r="AA5" s="4" t="s">
        <v>39</v>
      </c>
      <c r="AB5" s="3" t="s">
        <v>32</v>
      </c>
      <c r="AC5" s="4" t="s">
        <v>39</v>
      </c>
      <c r="AD5" s="3" t="s">
        <v>32</v>
      </c>
      <c r="AE5" s="4" t="s">
        <v>39</v>
      </c>
      <c r="AF5" s="3" t="s">
        <v>32</v>
      </c>
      <c r="AG5" s="4" t="s">
        <v>39</v>
      </c>
      <c r="AH5" s="3" t="s">
        <v>32</v>
      </c>
      <c r="AI5" s="4" t="s">
        <v>39</v>
      </c>
      <c r="AJ5" s="3" t="s">
        <v>32</v>
      </c>
      <c r="AK5" s="4" t="s">
        <v>39</v>
      </c>
    </row>
    <row r="6" spans="1:37" x14ac:dyDescent="0.3">
      <c r="A6" s="3" t="s">
        <v>6</v>
      </c>
      <c r="B6" s="3"/>
      <c r="C6" s="4"/>
      <c r="E6" s="4"/>
      <c r="F6" s="3"/>
      <c r="G6" s="4"/>
      <c r="H6" s="3"/>
      <c r="I6" s="4"/>
      <c r="J6" s="3"/>
      <c r="K6" s="4"/>
      <c r="L6" s="3"/>
      <c r="M6" s="4"/>
      <c r="N6" s="3"/>
      <c r="O6" s="4"/>
      <c r="P6" s="3"/>
      <c r="Q6" s="4"/>
      <c r="R6" s="3"/>
      <c r="S6" s="4"/>
      <c r="T6" s="3"/>
      <c r="U6" s="4"/>
      <c r="V6" s="3"/>
      <c r="W6" s="4"/>
      <c r="X6" s="3"/>
      <c r="Y6" s="4"/>
      <c r="Z6" s="3"/>
      <c r="AA6" s="4"/>
      <c r="AB6" s="3"/>
      <c r="AC6" s="4"/>
      <c r="AD6" s="3"/>
      <c r="AE6" s="4"/>
      <c r="AF6" s="3"/>
      <c r="AG6" s="4"/>
      <c r="AH6" s="3"/>
      <c r="AI6" s="4"/>
      <c r="AJ6" s="3"/>
      <c r="AK6" s="4"/>
    </row>
    <row r="7" spans="1:37" x14ac:dyDescent="0.3">
      <c r="A7" s="3" t="s">
        <v>7</v>
      </c>
      <c r="B7" s="3"/>
      <c r="C7" s="4"/>
      <c r="E7" s="4"/>
      <c r="F7" s="3"/>
      <c r="G7" s="4"/>
      <c r="H7" s="3"/>
      <c r="I7" s="4"/>
      <c r="J7" s="3"/>
      <c r="K7" s="4"/>
      <c r="L7" s="3"/>
      <c r="M7" s="4"/>
      <c r="N7" s="3"/>
      <c r="O7" s="4"/>
      <c r="P7" s="3"/>
      <c r="Q7" s="4"/>
      <c r="R7" s="3"/>
      <c r="S7" s="4"/>
      <c r="T7" s="3"/>
      <c r="U7" s="4"/>
      <c r="V7" s="3"/>
      <c r="W7" s="4"/>
      <c r="X7" s="3"/>
      <c r="Y7" s="4"/>
      <c r="Z7" s="3"/>
      <c r="AA7" s="4"/>
      <c r="AB7" s="3"/>
      <c r="AC7" s="4"/>
      <c r="AD7" s="3"/>
      <c r="AE7" s="4"/>
      <c r="AF7" s="3"/>
      <c r="AG7" s="4"/>
      <c r="AH7" s="3"/>
      <c r="AI7" s="4"/>
      <c r="AJ7" s="3"/>
      <c r="AK7" s="4"/>
    </row>
    <row r="8" spans="1:37" x14ac:dyDescent="0.3">
      <c r="A8" s="3" t="s">
        <v>8</v>
      </c>
      <c r="B8" s="3"/>
      <c r="C8" s="4"/>
      <c r="E8" s="4"/>
      <c r="F8" s="3"/>
      <c r="G8" s="4"/>
      <c r="H8" s="3"/>
      <c r="I8" s="4"/>
      <c r="J8" s="3"/>
      <c r="K8" s="4"/>
      <c r="L8" s="3"/>
      <c r="M8" s="4"/>
      <c r="N8" s="3"/>
      <c r="O8" s="4"/>
      <c r="P8" s="3"/>
      <c r="Q8" s="4"/>
      <c r="R8" s="3"/>
      <c r="S8" s="4"/>
      <c r="T8" s="3"/>
      <c r="U8" s="4"/>
      <c r="V8" s="3"/>
      <c r="W8" s="4"/>
      <c r="X8" s="3"/>
      <c r="Y8" s="4"/>
      <c r="Z8" s="3"/>
      <c r="AA8" s="4"/>
      <c r="AB8" s="3"/>
      <c r="AC8" s="4"/>
      <c r="AD8" s="3"/>
      <c r="AE8" s="4"/>
      <c r="AF8" s="3"/>
      <c r="AG8" s="4"/>
      <c r="AH8" s="3"/>
      <c r="AI8" s="4"/>
      <c r="AJ8" s="3"/>
      <c r="AK8" s="4"/>
    </row>
    <row r="9" spans="1:37" x14ac:dyDescent="0.3">
      <c r="A9" s="3" t="s">
        <v>9</v>
      </c>
      <c r="B9" s="3"/>
      <c r="C9" s="4"/>
      <c r="E9" s="4"/>
      <c r="F9" s="3"/>
      <c r="G9" s="4"/>
      <c r="H9" s="3"/>
      <c r="I9" s="4"/>
      <c r="J9" s="3"/>
      <c r="K9" s="4"/>
      <c r="L9" s="3"/>
      <c r="M9" s="4"/>
      <c r="N9" s="3"/>
      <c r="O9" s="4"/>
      <c r="P9" s="3"/>
      <c r="Q9" s="4"/>
      <c r="R9" s="3"/>
      <c r="S9" s="4"/>
      <c r="T9" s="3"/>
      <c r="U9" s="4"/>
      <c r="V9" s="3"/>
      <c r="W9" s="4"/>
      <c r="X9" s="3"/>
      <c r="Y9" s="4"/>
      <c r="Z9" s="3"/>
      <c r="AA9" s="4"/>
      <c r="AB9" s="3"/>
      <c r="AC9" s="4"/>
      <c r="AD9" s="3"/>
      <c r="AE9" s="4"/>
      <c r="AF9" s="3"/>
      <c r="AG9" s="4"/>
      <c r="AH9" s="3"/>
      <c r="AI9" s="4"/>
      <c r="AJ9" s="3"/>
      <c r="AK9" s="4"/>
    </row>
    <row r="10" spans="1:37" x14ac:dyDescent="0.3">
      <c r="A10" s="3" t="s">
        <v>10</v>
      </c>
      <c r="B10" s="3"/>
      <c r="C10" s="4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  <c r="P10" s="3"/>
      <c r="Q10" s="4"/>
      <c r="R10" s="3"/>
      <c r="S10" s="4"/>
      <c r="T10" s="3"/>
      <c r="U10" s="4"/>
      <c r="V10" s="3"/>
      <c r="W10" s="4"/>
      <c r="X10" s="3"/>
      <c r="Y10" s="4"/>
      <c r="Z10" s="3"/>
      <c r="AA10" s="4"/>
      <c r="AB10" s="3"/>
      <c r="AC10" s="4"/>
      <c r="AD10" s="3"/>
      <c r="AE10" s="4"/>
      <c r="AF10" s="3"/>
      <c r="AG10" s="4"/>
      <c r="AH10" s="3"/>
      <c r="AI10" s="4"/>
      <c r="AJ10" s="3"/>
      <c r="AK10" s="4"/>
    </row>
    <row r="11" spans="1:37" x14ac:dyDescent="0.3">
      <c r="A11" s="3" t="s">
        <v>11</v>
      </c>
      <c r="B11" s="3"/>
      <c r="C11" s="4"/>
      <c r="E11" s="4"/>
      <c r="F11" s="3"/>
      <c r="G11" s="4"/>
      <c r="H11" s="3"/>
      <c r="I11" s="4"/>
      <c r="J11" s="3"/>
      <c r="K11" s="4"/>
      <c r="L11" s="3"/>
      <c r="M11" s="4"/>
      <c r="N11" s="3"/>
      <c r="O11" s="4"/>
      <c r="P11" s="3"/>
      <c r="Q11" s="4"/>
      <c r="R11" s="3"/>
      <c r="S11" s="4"/>
      <c r="T11" s="3"/>
      <c r="U11" s="4"/>
      <c r="V11" s="3"/>
      <c r="W11" s="4"/>
      <c r="X11" s="3"/>
      <c r="Y11" s="4"/>
      <c r="Z11" s="3"/>
      <c r="AA11" s="4"/>
      <c r="AB11" s="3"/>
      <c r="AC11" s="4"/>
      <c r="AD11" s="3"/>
      <c r="AE11" s="4"/>
      <c r="AF11" s="3"/>
      <c r="AG11" s="4"/>
      <c r="AH11" s="3"/>
      <c r="AI11" s="4"/>
      <c r="AJ11" s="3"/>
      <c r="AK11" s="4"/>
    </row>
    <row r="12" spans="1:37" x14ac:dyDescent="0.3">
      <c r="A12" s="3" t="s">
        <v>12</v>
      </c>
      <c r="B12" s="3"/>
      <c r="C12" s="4"/>
      <c r="E12" s="4"/>
      <c r="F12" s="3"/>
      <c r="G12" s="4"/>
      <c r="H12" s="3"/>
      <c r="I12" s="4"/>
      <c r="J12" s="3"/>
      <c r="K12" s="4"/>
      <c r="L12" s="3"/>
      <c r="M12" s="4"/>
      <c r="N12" s="3"/>
      <c r="O12" s="4"/>
      <c r="P12" s="3"/>
      <c r="Q12" s="4"/>
      <c r="R12" s="3"/>
      <c r="S12" s="4"/>
      <c r="T12" s="3"/>
      <c r="U12" s="4"/>
      <c r="V12" s="3"/>
      <c r="W12" s="4"/>
      <c r="X12" s="3"/>
      <c r="Y12" s="4"/>
      <c r="Z12" s="3"/>
      <c r="AA12" s="4"/>
      <c r="AB12" s="3"/>
      <c r="AC12" s="4"/>
      <c r="AD12" s="3"/>
      <c r="AE12" s="4"/>
      <c r="AF12" s="3"/>
      <c r="AG12" s="4"/>
      <c r="AH12" s="3"/>
      <c r="AI12" s="4"/>
      <c r="AJ12" s="3"/>
      <c r="AK12" s="4"/>
    </row>
    <row r="13" spans="1:37" x14ac:dyDescent="0.3">
      <c r="A13" s="3" t="s">
        <v>13</v>
      </c>
      <c r="B13" s="3"/>
      <c r="C13" s="4"/>
      <c r="E13" s="4"/>
      <c r="F13" s="3"/>
      <c r="G13" s="4"/>
      <c r="H13" s="3"/>
      <c r="I13" s="4"/>
      <c r="J13" s="3"/>
      <c r="K13" s="4"/>
      <c r="L13" s="3"/>
      <c r="M13" s="4"/>
      <c r="N13" s="3"/>
      <c r="O13" s="4"/>
      <c r="P13" s="3"/>
      <c r="Q13" s="4"/>
      <c r="R13" s="3"/>
      <c r="S13" s="4"/>
      <c r="T13" s="3"/>
      <c r="U13" s="4"/>
      <c r="V13" s="3"/>
      <c r="W13" s="4"/>
      <c r="X13" s="3"/>
      <c r="Y13" s="4"/>
      <c r="Z13" s="3"/>
      <c r="AA13" s="4"/>
      <c r="AB13" s="3"/>
      <c r="AC13" s="4"/>
      <c r="AD13" s="3"/>
      <c r="AE13" s="4"/>
      <c r="AF13" s="3"/>
      <c r="AG13" s="4"/>
      <c r="AH13" s="3"/>
      <c r="AI13" s="4"/>
      <c r="AJ13" s="3"/>
      <c r="AK13" s="4"/>
    </row>
    <row r="14" spans="1:37" x14ac:dyDescent="0.3">
      <c r="A14" s="3" t="s">
        <v>14</v>
      </c>
      <c r="B14" s="3">
        <v>31775</v>
      </c>
      <c r="C14" s="4">
        <v>376846.94</v>
      </c>
      <c r="D14" s="1">
        <v>9083</v>
      </c>
      <c r="E14" s="4">
        <v>177296.65000000002</v>
      </c>
      <c r="F14" s="3">
        <v>11405</v>
      </c>
      <c r="G14" s="4">
        <v>148427.71</v>
      </c>
      <c r="H14" s="3">
        <v>1060</v>
      </c>
      <c r="I14" s="4">
        <v>18603</v>
      </c>
      <c r="J14" s="3"/>
      <c r="K14" s="4"/>
      <c r="L14" s="3"/>
      <c r="M14" s="4"/>
      <c r="N14" s="3"/>
      <c r="O14" s="4"/>
      <c r="P14" s="3"/>
      <c r="Q14" s="4"/>
      <c r="R14" s="3">
        <v>10762</v>
      </c>
      <c r="S14" s="4">
        <v>178365</v>
      </c>
      <c r="T14" s="3">
        <v>7567</v>
      </c>
      <c r="U14" s="4">
        <v>133076.26</v>
      </c>
      <c r="V14" s="3">
        <v>10333</v>
      </c>
      <c r="W14" s="4">
        <v>141800</v>
      </c>
      <c r="X14" s="3">
        <v>7533</v>
      </c>
      <c r="Y14" s="4">
        <v>154952.88000000003</v>
      </c>
      <c r="Z14" s="3">
        <v>9275</v>
      </c>
      <c r="AA14" s="4">
        <v>159522</v>
      </c>
      <c r="AB14" s="3">
        <v>5671</v>
      </c>
      <c r="AC14" s="4">
        <v>75709.73</v>
      </c>
      <c r="AD14" s="3">
        <v>7755</v>
      </c>
      <c r="AE14" s="4">
        <v>129526.26000000001</v>
      </c>
      <c r="AF14" s="3">
        <v>2673.23</v>
      </c>
      <c r="AG14" s="4">
        <v>9288.5</v>
      </c>
      <c r="AH14" s="3">
        <v>20246</v>
      </c>
      <c r="AI14" s="4">
        <v>118911.33999999998</v>
      </c>
      <c r="AJ14" s="3">
        <v>135138.22999999998</v>
      </c>
      <c r="AK14" s="4">
        <v>1822326.27</v>
      </c>
    </row>
    <row r="15" spans="1:37" x14ac:dyDescent="0.3">
      <c r="A15" s="3" t="s">
        <v>15</v>
      </c>
      <c r="B15" s="3">
        <v>33208</v>
      </c>
      <c r="C15" s="4">
        <v>419056.04</v>
      </c>
      <c r="D15" s="1">
        <v>9078</v>
      </c>
      <c r="E15" s="4">
        <v>176442.13000000003</v>
      </c>
      <c r="F15" s="3">
        <v>7631</v>
      </c>
      <c r="G15" s="4">
        <v>134365.21</v>
      </c>
      <c r="H15" s="3">
        <v>4155</v>
      </c>
      <c r="I15" s="4">
        <v>73802</v>
      </c>
      <c r="J15" s="3"/>
      <c r="K15" s="4"/>
      <c r="L15" s="3"/>
      <c r="M15" s="4"/>
      <c r="N15" s="3"/>
      <c r="O15" s="4"/>
      <c r="P15" s="3"/>
      <c r="Q15" s="4"/>
      <c r="R15" s="3">
        <v>10867</v>
      </c>
      <c r="S15" s="4">
        <v>187015</v>
      </c>
      <c r="T15" s="3">
        <v>6583</v>
      </c>
      <c r="U15" s="4">
        <v>110661</v>
      </c>
      <c r="V15" s="3">
        <v>9506</v>
      </c>
      <c r="W15" s="4">
        <v>131359</v>
      </c>
      <c r="X15" s="3">
        <v>7483</v>
      </c>
      <c r="Y15" s="4">
        <v>154169.13</v>
      </c>
      <c r="Z15" s="3">
        <v>9122</v>
      </c>
      <c r="AA15" s="4">
        <v>160632</v>
      </c>
      <c r="AB15" s="3">
        <v>5687</v>
      </c>
      <c r="AC15" s="4">
        <v>75220</v>
      </c>
      <c r="AD15" s="3">
        <v>7344</v>
      </c>
      <c r="AE15" s="4">
        <v>125764.7</v>
      </c>
      <c r="AF15" s="3">
        <v>868</v>
      </c>
      <c r="AG15" s="4">
        <v>13016</v>
      </c>
      <c r="AH15" s="3">
        <v>17502</v>
      </c>
      <c r="AI15" s="4">
        <v>122974.41</v>
      </c>
      <c r="AJ15" s="3">
        <v>156575</v>
      </c>
      <c r="AK15" s="4">
        <v>1884476.6199999996</v>
      </c>
    </row>
    <row r="16" spans="1:37" x14ac:dyDescent="0.3">
      <c r="A16" s="3" t="s">
        <v>16</v>
      </c>
      <c r="B16" s="3">
        <v>36491</v>
      </c>
      <c r="C16" s="4">
        <v>523941.9</v>
      </c>
      <c r="D16" s="1">
        <v>11448</v>
      </c>
      <c r="E16" s="4">
        <v>216218.44</v>
      </c>
      <c r="F16" s="3">
        <v>8143</v>
      </c>
      <c r="G16" s="4">
        <v>154439.90000000002</v>
      </c>
      <c r="H16" s="3">
        <v>5589</v>
      </c>
      <c r="I16" s="4">
        <v>92005.69</v>
      </c>
      <c r="J16" s="3"/>
      <c r="K16" s="4"/>
      <c r="L16" s="3"/>
      <c r="M16" s="4"/>
      <c r="N16" s="3"/>
      <c r="O16" s="4"/>
      <c r="P16" s="3"/>
      <c r="Q16" s="4"/>
      <c r="R16" s="3">
        <v>11626</v>
      </c>
      <c r="S16" s="4">
        <v>180816.6</v>
      </c>
      <c r="T16" s="3">
        <v>7838</v>
      </c>
      <c r="U16" s="4">
        <v>117206.54000000001</v>
      </c>
      <c r="V16" s="3">
        <v>8107</v>
      </c>
      <c r="W16" s="4">
        <v>131323.26</v>
      </c>
      <c r="X16" s="3">
        <v>9593</v>
      </c>
      <c r="Y16" s="4">
        <v>172357.53</v>
      </c>
      <c r="Z16" s="3">
        <v>6487</v>
      </c>
      <c r="AA16" s="4">
        <v>90853</v>
      </c>
      <c r="AB16" s="3">
        <v>7744</v>
      </c>
      <c r="AC16" s="4">
        <v>131221</v>
      </c>
      <c r="AD16" s="3">
        <v>6724</v>
      </c>
      <c r="AE16" s="4">
        <v>135857</v>
      </c>
      <c r="AF16" s="3">
        <v>1014</v>
      </c>
      <c r="AG16" s="4">
        <v>13436.95</v>
      </c>
      <c r="AH16" s="3">
        <v>17243</v>
      </c>
      <c r="AI16" s="4">
        <v>132943.6</v>
      </c>
      <c r="AJ16" s="3">
        <v>158062</v>
      </c>
      <c r="AK16" s="4">
        <v>2268031.39</v>
      </c>
    </row>
    <row r="17" spans="1:37" x14ac:dyDescent="0.3">
      <c r="A17" s="3" t="s">
        <v>17</v>
      </c>
      <c r="B17" s="3">
        <v>35879</v>
      </c>
      <c r="C17" s="4">
        <v>515995.80000000005</v>
      </c>
      <c r="D17" s="1">
        <v>11432</v>
      </c>
      <c r="E17" s="4">
        <v>216240.24000000002</v>
      </c>
      <c r="F17" s="3">
        <v>7995</v>
      </c>
      <c r="G17" s="4">
        <v>148118.1</v>
      </c>
      <c r="H17" s="3">
        <v>5699</v>
      </c>
      <c r="I17" s="4">
        <v>105394.53</v>
      </c>
      <c r="J17" s="3"/>
      <c r="K17" s="4"/>
      <c r="L17" s="3"/>
      <c r="M17" s="4"/>
      <c r="N17" s="3"/>
      <c r="O17" s="4"/>
      <c r="P17" s="3"/>
      <c r="Q17" s="4"/>
      <c r="R17" s="3">
        <v>11674</v>
      </c>
      <c r="S17" s="4">
        <v>185882.1</v>
      </c>
      <c r="T17" s="3">
        <v>8029</v>
      </c>
      <c r="U17" s="4">
        <v>120026.04</v>
      </c>
      <c r="V17" s="3">
        <v>7619</v>
      </c>
      <c r="W17" s="4">
        <v>135851.63999999998</v>
      </c>
      <c r="X17" s="3">
        <v>9042</v>
      </c>
      <c r="Y17" s="4">
        <v>165119.53</v>
      </c>
      <c r="Z17" s="3">
        <v>6626</v>
      </c>
      <c r="AA17" s="4">
        <v>95246</v>
      </c>
      <c r="AB17" s="3">
        <v>7884</v>
      </c>
      <c r="AC17" s="4">
        <v>132273.85999999999</v>
      </c>
      <c r="AD17" s="3">
        <v>6955</v>
      </c>
      <c r="AE17" s="4">
        <v>137876.35999999999</v>
      </c>
      <c r="AF17" s="3">
        <v>1075</v>
      </c>
      <c r="AG17" s="4">
        <v>13942.09</v>
      </c>
      <c r="AH17" s="3">
        <v>17199</v>
      </c>
      <c r="AI17" s="4">
        <v>125889.03000000003</v>
      </c>
      <c r="AJ17" s="3">
        <v>158422</v>
      </c>
      <c r="AK17" s="4">
        <v>2287156.77</v>
      </c>
    </row>
    <row r="18" spans="1:37" ht="25" x14ac:dyDescent="0.5">
      <c r="A18" s="3" t="s">
        <v>18</v>
      </c>
      <c r="B18" s="3"/>
      <c r="C18" s="4"/>
      <c r="E18" s="4"/>
      <c r="F18" s="3"/>
      <c r="G18" s="4"/>
      <c r="H18" s="3"/>
      <c r="I18" s="4"/>
      <c r="J18" s="65" t="s">
        <v>42</v>
      </c>
      <c r="K18" s="60"/>
      <c r="L18" s="65" t="s">
        <v>42</v>
      </c>
      <c r="M18" s="60"/>
      <c r="N18" s="65" t="s">
        <v>42</v>
      </c>
      <c r="O18" s="60"/>
      <c r="P18" s="65" t="s">
        <v>42</v>
      </c>
      <c r="Q18" s="60"/>
      <c r="R18" s="3"/>
      <c r="S18" s="4"/>
      <c r="T18" s="3"/>
      <c r="U18" s="4"/>
      <c r="V18" s="3"/>
      <c r="W18" s="4"/>
      <c r="X18" s="3"/>
      <c r="Y18" s="4"/>
      <c r="Z18" s="3"/>
      <c r="AA18" s="4"/>
      <c r="AB18" s="3"/>
      <c r="AC18" s="4"/>
      <c r="AD18" s="3"/>
      <c r="AE18" s="4"/>
      <c r="AF18" s="3"/>
      <c r="AG18" s="4"/>
      <c r="AH18" s="3"/>
      <c r="AI18" s="4"/>
      <c r="AJ18" s="3"/>
      <c r="AK18" s="4"/>
    </row>
    <row r="19" spans="1:37" ht="14" x14ac:dyDescent="0.3">
      <c r="A19" s="3" t="s">
        <v>6</v>
      </c>
      <c r="B19" s="8" t="s">
        <v>34</v>
      </c>
      <c r="C19" s="9">
        <v>187500</v>
      </c>
      <c r="D19" s="59" t="s">
        <v>41</v>
      </c>
      <c r="E19" s="60"/>
      <c r="F19" s="63" t="s">
        <v>41</v>
      </c>
      <c r="G19" s="60"/>
      <c r="H19" s="63" t="s">
        <v>41</v>
      </c>
      <c r="I19" s="60"/>
      <c r="J19" s="3"/>
      <c r="K19" s="4"/>
      <c r="L19" s="3"/>
      <c r="M19" s="4"/>
      <c r="N19" s="3"/>
      <c r="O19" s="4"/>
      <c r="P19" s="3"/>
      <c r="Q19" s="4"/>
      <c r="R19" s="3" t="s">
        <v>34</v>
      </c>
      <c r="S19" s="4">
        <v>11138</v>
      </c>
      <c r="T19" s="3" t="s">
        <v>34</v>
      </c>
      <c r="U19" s="4">
        <v>5688</v>
      </c>
      <c r="V19" s="3" t="s">
        <v>34</v>
      </c>
      <c r="W19" s="4">
        <v>11163</v>
      </c>
      <c r="X19" s="3" t="s">
        <v>34</v>
      </c>
      <c r="Y19" s="4">
        <v>5639.93</v>
      </c>
      <c r="Z19" s="3" t="s">
        <v>34</v>
      </c>
      <c r="AA19" s="4">
        <v>46220</v>
      </c>
      <c r="AB19" s="3" t="s">
        <v>34</v>
      </c>
      <c r="AC19" s="4">
        <v>16860.2</v>
      </c>
      <c r="AD19" s="3" t="s">
        <v>34</v>
      </c>
      <c r="AE19" s="4">
        <v>64570.33</v>
      </c>
      <c r="AF19" s="3" t="s">
        <v>34</v>
      </c>
      <c r="AG19" s="4">
        <v>2177</v>
      </c>
      <c r="AH19" s="3" t="s">
        <v>34</v>
      </c>
      <c r="AI19" s="4">
        <v>1022</v>
      </c>
      <c r="AJ19" s="3" t="s">
        <v>34</v>
      </c>
      <c r="AK19" s="4">
        <v>351978.45999999996</v>
      </c>
    </row>
    <row r="20" spans="1:37" ht="14.5" customHeight="1" thickBot="1" x14ac:dyDescent="0.35">
      <c r="A20" s="5" t="s">
        <v>7</v>
      </c>
      <c r="B20" s="7" t="s">
        <v>34</v>
      </c>
      <c r="C20" s="6">
        <v>300236</v>
      </c>
      <c r="D20" s="61"/>
      <c r="E20" s="62"/>
      <c r="F20" s="64"/>
      <c r="G20" s="62"/>
      <c r="H20" s="64"/>
      <c r="I20" s="62"/>
      <c r="J20" s="7" t="s">
        <v>34</v>
      </c>
      <c r="K20" s="6">
        <v>74271</v>
      </c>
      <c r="L20" s="7" t="s">
        <v>34</v>
      </c>
      <c r="M20" s="6">
        <v>183526</v>
      </c>
      <c r="N20" s="7" t="s">
        <v>34</v>
      </c>
      <c r="O20" s="6">
        <v>1282212</v>
      </c>
      <c r="P20" s="7" t="s">
        <v>34</v>
      </c>
      <c r="Q20" s="6">
        <v>144608.20000000001</v>
      </c>
      <c r="R20" s="7" t="s">
        <v>34</v>
      </c>
      <c r="S20" s="6">
        <v>140481</v>
      </c>
      <c r="T20" s="66" t="s">
        <v>41</v>
      </c>
      <c r="U20" s="67"/>
      <c r="V20" s="7" t="s">
        <v>34</v>
      </c>
      <c r="W20" s="6">
        <v>98300</v>
      </c>
      <c r="X20" s="7" t="s">
        <v>34</v>
      </c>
      <c r="Y20" s="6">
        <v>148152.76</v>
      </c>
      <c r="Z20" s="7" t="s">
        <v>34</v>
      </c>
      <c r="AA20" s="6">
        <v>80321</v>
      </c>
      <c r="AB20" s="7" t="s">
        <v>34</v>
      </c>
      <c r="AC20" s="6">
        <v>88314</v>
      </c>
      <c r="AD20" s="7" t="s">
        <v>34</v>
      </c>
      <c r="AE20" s="6">
        <v>86920.21</v>
      </c>
      <c r="AF20" s="7" t="s">
        <v>34</v>
      </c>
      <c r="AG20" s="6">
        <v>70061</v>
      </c>
      <c r="AH20" s="7" t="s">
        <v>34</v>
      </c>
      <c r="AI20" s="6">
        <v>78343</v>
      </c>
      <c r="AJ20" s="7" t="s">
        <v>34</v>
      </c>
      <c r="AK20" s="6">
        <f>AI20+AG20+AE20+AC20+AA20+Y20+W20+U20+S20+Q20+O20+M20+K20</f>
        <v>2475510.17</v>
      </c>
    </row>
    <row r="21" spans="1:37" ht="13.5" thickBot="1" x14ac:dyDescent="0.35">
      <c r="A21" s="1" t="s">
        <v>8</v>
      </c>
    </row>
    <row r="22" spans="1:37" ht="21" x14ac:dyDescent="0.3">
      <c r="C22" s="29" t="s">
        <v>40</v>
      </c>
      <c r="D22" s="30"/>
      <c r="E22" s="31" t="s">
        <v>73</v>
      </c>
      <c r="F22" s="32"/>
      <c r="G22" s="33" t="s">
        <v>19</v>
      </c>
      <c r="H22" s="32"/>
      <c r="I22" s="33" t="s">
        <v>20</v>
      </c>
      <c r="J22" s="32"/>
      <c r="K22" s="34" t="s">
        <v>35</v>
      </c>
      <c r="L22" s="35"/>
      <c r="M22" s="34" t="s">
        <v>36</v>
      </c>
      <c r="N22" s="35"/>
      <c r="O22" s="34" t="s">
        <v>37</v>
      </c>
      <c r="P22" s="35"/>
      <c r="Q22" s="34" t="s">
        <v>38</v>
      </c>
      <c r="R22" s="35"/>
      <c r="S22" s="33" t="s">
        <v>21</v>
      </c>
      <c r="T22" s="32"/>
      <c r="U22" s="33" t="s">
        <v>22</v>
      </c>
      <c r="V22" s="32"/>
      <c r="W22" s="33" t="s">
        <v>23</v>
      </c>
      <c r="X22" s="32"/>
      <c r="Y22" s="33" t="s">
        <v>24</v>
      </c>
      <c r="Z22" s="32"/>
      <c r="AA22" s="33" t="s">
        <v>26</v>
      </c>
      <c r="AB22" s="32"/>
      <c r="AC22" s="33" t="s">
        <v>27</v>
      </c>
      <c r="AD22" s="32"/>
      <c r="AE22" s="33" t="s">
        <v>28</v>
      </c>
      <c r="AF22" s="32"/>
      <c r="AG22" s="33" t="s">
        <v>29</v>
      </c>
      <c r="AH22" s="32"/>
      <c r="AI22" s="33" t="s">
        <v>30</v>
      </c>
      <c r="AJ22" s="32"/>
    </row>
    <row r="23" spans="1:37" ht="14.5" thickBot="1" x14ac:dyDescent="0.35">
      <c r="A23" s="1" t="s">
        <v>72</v>
      </c>
      <c r="C23" s="1">
        <f>AVERAGE(C14:C20)</f>
        <v>387262.77999999997</v>
      </c>
      <c r="E23" s="1">
        <f>AVERAGE(E14:E17)</f>
        <v>196549.36499999999</v>
      </c>
      <c r="G23" s="1">
        <f>SUM(G14:G17)</f>
        <v>585350.92000000004</v>
      </c>
      <c r="I23" s="1">
        <f>AVERAGE(I14:I17)</f>
        <v>72451.304999999993</v>
      </c>
      <c r="K23" s="6">
        <v>74271</v>
      </c>
      <c r="M23" s="6">
        <v>183526</v>
      </c>
      <c r="O23" s="6">
        <v>1282212</v>
      </c>
      <c r="Q23" s="6">
        <v>144608.20000000001</v>
      </c>
      <c r="S23" s="1">
        <f>AVERAGE(S14:S20)</f>
        <v>147282.94999999998</v>
      </c>
      <c r="U23" s="1">
        <f>AVERAGE(U14:U19)</f>
        <v>97331.567999999999</v>
      </c>
      <c r="W23" s="1">
        <f>AVERAGE(W14:W20)</f>
        <v>108299.48333333334</v>
      </c>
      <c r="Y23" s="1">
        <f>AVERAGE(Y14:Y20)</f>
        <v>133398.62666666668</v>
      </c>
      <c r="AA23" s="1">
        <f>AVERAGE(AA14:AA20)</f>
        <v>105465.66666666667</v>
      </c>
      <c r="AC23" s="1">
        <f>AVERAGE(AC14:AC20)</f>
        <v>86599.798333333325</v>
      </c>
      <c r="AE23" s="1">
        <f>AVERAGE(AE14:AE20)</f>
        <v>113419.14333333333</v>
      </c>
      <c r="AG23" s="1">
        <f>AVERAGE(AG14:AG21)</f>
        <v>20320.256666666664</v>
      </c>
      <c r="AI23" s="1">
        <f>AVERAGE(AI14:AI20)</f>
        <v>96680.563333333339</v>
      </c>
    </row>
  </sheetData>
  <sortState xmlns:xlrd2="http://schemas.microsoft.com/office/spreadsheetml/2017/richdata2" columnSort="1" ref="A1:AK24">
    <sortCondition ref="N23"/>
  </sortState>
  <mergeCells count="44">
    <mergeCell ref="Z3:AA3"/>
    <mergeCell ref="AB3:AC3"/>
    <mergeCell ref="AD3:AE3"/>
    <mergeCell ref="AF3:AG3"/>
    <mergeCell ref="AH3:AI3"/>
    <mergeCell ref="B3:C3"/>
    <mergeCell ref="D3:E3"/>
    <mergeCell ref="F3:G3"/>
    <mergeCell ref="H3:I3"/>
    <mergeCell ref="R3:S3"/>
    <mergeCell ref="T3:U3"/>
    <mergeCell ref="V3:W3"/>
    <mergeCell ref="X3:Y3"/>
    <mergeCell ref="J3:K3"/>
    <mergeCell ref="L3:M3"/>
    <mergeCell ref="N3:O3"/>
    <mergeCell ref="P3:Q3"/>
    <mergeCell ref="AJ3:AK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D19:E20"/>
    <mergeCell ref="F19:G20"/>
    <mergeCell ref="H19:I20"/>
    <mergeCell ref="J18:K18"/>
    <mergeCell ref="L18:M18"/>
    <mergeCell ref="N18:O18"/>
    <mergeCell ref="P18:Q18"/>
    <mergeCell ref="T20:U20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30A2-28F4-4D7D-BC61-47DDD409478C}">
  <dimension ref="A1:O51"/>
  <sheetViews>
    <sheetView topLeftCell="A37" workbookViewId="0">
      <selection activeCell="H2" sqref="H2:H45"/>
    </sheetView>
  </sheetViews>
  <sheetFormatPr defaultRowHeight="14" x14ac:dyDescent="0.3"/>
  <cols>
    <col min="8" max="8" width="47.1640625" customWidth="1"/>
    <col min="15" max="15" width="40" style="45" customWidth="1"/>
  </cols>
  <sheetData>
    <row r="1" spans="1:10" x14ac:dyDescent="0.3">
      <c r="C1" t="s">
        <v>83</v>
      </c>
      <c r="D1" s="44" t="s">
        <v>84</v>
      </c>
      <c r="E1" s="44"/>
      <c r="F1" s="44"/>
      <c r="G1" t="s">
        <v>128</v>
      </c>
      <c r="H1" t="s">
        <v>85</v>
      </c>
      <c r="I1" t="s">
        <v>129</v>
      </c>
      <c r="J1" t="s">
        <v>84</v>
      </c>
    </row>
    <row r="2" spans="1:10" x14ac:dyDescent="0.3">
      <c r="A2" s="82" t="s">
        <v>4</v>
      </c>
      <c r="B2" t="s">
        <v>74</v>
      </c>
      <c r="C2">
        <v>387262.77999999997</v>
      </c>
      <c r="D2">
        <f>D4</f>
        <v>2</v>
      </c>
      <c r="G2" t="s">
        <v>74</v>
      </c>
      <c r="H2" t="s">
        <v>86</v>
      </c>
      <c r="I2">
        <v>387262.77999999997</v>
      </c>
      <c r="J2">
        <f>RANK(I2,I:I)</f>
        <v>3</v>
      </c>
    </row>
    <row r="3" spans="1:10" x14ac:dyDescent="0.3">
      <c r="A3" s="82"/>
      <c r="B3" t="s">
        <v>31</v>
      </c>
      <c r="C3">
        <v>196549.36499999999</v>
      </c>
      <c r="D3">
        <f t="shared" ref="D3:D42" si="0">RANK(C3,C:C)</f>
        <v>5</v>
      </c>
      <c r="G3" t="s">
        <v>35</v>
      </c>
      <c r="H3" t="s">
        <v>87</v>
      </c>
      <c r="I3">
        <v>74271</v>
      </c>
      <c r="J3">
        <f t="shared" ref="J3:J45" si="1">RANK(I3,I:I)</f>
        <v>25</v>
      </c>
    </row>
    <row r="4" spans="1:10" x14ac:dyDescent="0.3">
      <c r="A4" s="82"/>
      <c r="B4" t="s">
        <v>19</v>
      </c>
      <c r="C4">
        <v>585350.92000000004</v>
      </c>
      <c r="D4">
        <f t="shared" si="0"/>
        <v>2</v>
      </c>
      <c r="G4" t="s">
        <v>37</v>
      </c>
      <c r="H4" t="s">
        <v>88</v>
      </c>
      <c r="I4">
        <v>1282212</v>
      </c>
      <c r="J4">
        <f t="shared" si="1"/>
        <v>1</v>
      </c>
    </row>
    <row r="5" spans="1:10" x14ac:dyDescent="0.3">
      <c r="A5" s="82"/>
      <c r="B5" t="s">
        <v>20</v>
      </c>
      <c r="C5">
        <v>72451.304999999993</v>
      </c>
      <c r="D5">
        <f t="shared" si="0"/>
        <v>26</v>
      </c>
      <c r="G5" t="s">
        <v>36</v>
      </c>
      <c r="H5" t="s">
        <v>89</v>
      </c>
      <c r="I5">
        <v>183526</v>
      </c>
      <c r="J5">
        <f t="shared" si="1"/>
        <v>6</v>
      </c>
    </row>
    <row r="6" spans="1:10" x14ac:dyDescent="0.3">
      <c r="A6" s="82"/>
      <c r="B6" t="s">
        <v>35</v>
      </c>
      <c r="C6">
        <v>74271</v>
      </c>
      <c r="D6">
        <f t="shared" si="0"/>
        <v>25</v>
      </c>
      <c r="G6" t="s">
        <v>38</v>
      </c>
      <c r="H6" t="s">
        <v>90</v>
      </c>
      <c r="I6">
        <v>144608.20000000001</v>
      </c>
      <c r="J6">
        <f t="shared" si="1"/>
        <v>9</v>
      </c>
    </row>
    <row r="7" spans="1:10" x14ac:dyDescent="0.3">
      <c r="A7" s="82"/>
      <c r="B7" t="s">
        <v>36</v>
      </c>
      <c r="C7">
        <v>183526</v>
      </c>
      <c r="D7">
        <f t="shared" si="0"/>
        <v>6</v>
      </c>
      <c r="G7" t="s">
        <v>21</v>
      </c>
      <c r="H7" t="s">
        <v>91</v>
      </c>
      <c r="I7">
        <v>147282.94999999998</v>
      </c>
      <c r="J7">
        <f t="shared" si="1"/>
        <v>8</v>
      </c>
    </row>
    <row r="8" spans="1:10" x14ac:dyDescent="0.3">
      <c r="A8" s="82"/>
      <c r="B8" t="s">
        <v>37</v>
      </c>
      <c r="C8">
        <v>1282212</v>
      </c>
      <c r="D8">
        <f t="shared" si="0"/>
        <v>1</v>
      </c>
      <c r="G8" t="s">
        <v>23</v>
      </c>
      <c r="H8" t="s">
        <v>92</v>
      </c>
      <c r="I8">
        <v>108299.48333333334</v>
      </c>
      <c r="J8">
        <f t="shared" si="1"/>
        <v>14</v>
      </c>
    </row>
    <row r="9" spans="1:10" x14ac:dyDescent="0.3">
      <c r="A9" s="82"/>
      <c r="B9" t="s">
        <v>38</v>
      </c>
      <c r="C9">
        <v>144608.20000000001</v>
      </c>
      <c r="D9">
        <f t="shared" si="0"/>
        <v>9</v>
      </c>
      <c r="G9" t="s">
        <v>24</v>
      </c>
      <c r="H9" t="s">
        <v>93</v>
      </c>
      <c r="I9">
        <v>133398.62666666668</v>
      </c>
      <c r="J9">
        <f t="shared" si="1"/>
        <v>11</v>
      </c>
    </row>
    <row r="10" spans="1:10" x14ac:dyDescent="0.3">
      <c r="A10" s="82"/>
      <c r="B10" t="s">
        <v>21</v>
      </c>
      <c r="C10">
        <v>147282.94999999998</v>
      </c>
      <c r="D10">
        <f t="shared" si="0"/>
        <v>8</v>
      </c>
      <c r="G10" t="s">
        <v>26</v>
      </c>
      <c r="H10" t="s">
        <v>94</v>
      </c>
      <c r="I10">
        <v>105465.66666666667</v>
      </c>
      <c r="J10">
        <f t="shared" si="1"/>
        <v>15</v>
      </c>
    </row>
    <row r="11" spans="1:10" x14ac:dyDescent="0.3">
      <c r="A11" s="82"/>
      <c r="B11" t="s">
        <v>22</v>
      </c>
      <c r="C11">
        <v>97331.567999999999</v>
      </c>
      <c r="D11">
        <f t="shared" si="0"/>
        <v>18</v>
      </c>
      <c r="G11" t="s">
        <v>27</v>
      </c>
      <c r="H11" t="s">
        <v>95</v>
      </c>
      <c r="I11">
        <v>86599.798333333325</v>
      </c>
      <c r="J11">
        <f t="shared" si="1"/>
        <v>21</v>
      </c>
    </row>
    <row r="12" spans="1:10" x14ac:dyDescent="0.3">
      <c r="A12" s="82"/>
      <c r="B12" t="s">
        <v>23</v>
      </c>
      <c r="C12">
        <v>108299.48333333334</v>
      </c>
      <c r="D12">
        <f t="shared" si="0"/>
        <v>14</v>
      </c>
      <c r="G12" t="s">
        <v>28</v>
      </c>
      <c r="H12" t="s">
        <v>96</v>
      </c>
      <c r="I12">
        <v>113419.14333333333</v>
      </c>
      <c r="J12">
        <f t="shared" si="1"/>
        <v>12</v>
      </c>
    </row>
    <row r="13" spans="1:10" x14ac:dyDescent="0.3">
      <c r="A13" s="82"/>
      <c r="B13" t="s">
        <v>24</v>
      </c>
      <c r="C13">
        <v>133398.62666666668</v>
      </c>
      <c r="D13">
        <f t="shared" si="0"/>
        <v>11</v>
      </c>
      <c r="G13" t="s">
        <v>29</v>
      </c>
      <c r="H13" t="s">
        <v>97</v>
      </c>
      <c r="I13">
        <v>20320.256666666664</v>
      </c>
      <c r="J13">
        <f t="shared" si="1"/>
        <v>38</v>
      </c>
    </row>
    <row r="14" spans="1:10" x14ac:dyDescent="0.3">
      <c r="A14" s="82"/>
      <c r="B14" t="s">
        <v>26</v>
      </c>
      <c r="C14">
        <v>105465.66666666667</v>
      </c>
      <c r="D14">
        <f t="shared" si="0"/>
        <v>15</v>
      </c>
      <c r="G14" t="s">
        <v>30</v>
      </c>
      <c r="H14" t="s">
        <v>98</v>
      </c>
      <c r="I14">
        <v>96680.563333333339</v>
      </c>
      <c r="J14">
        <f t="shared" si="1"/>
        <v>20</v>
      </c>
    </row>
    <row r="15" spans="1:10" x14ac:dyDescent="0.3">
      <c r="A15" s="82"/>
      <c r="B15" t="s">
        <v>27</v>
      </c>
      <c r="C15">
        <v>86599.798333333325</v>
      </c>
      <c r="D15">
        <f t="shared" si="0"/>
        <v>21</v>
      </c>
      <c r="G15" t="s">
        <v>31</v>
      </c>
      <c r="H15" t="s">
        <v>99</v>
      </c>
      <c r="I15">
        <v>196549.36499999999</v>
      </c>
      <c r="J15">
        <f t="shared" si="1"/>
        <v>5</v>
      </c>
    </row>
    <row r="16" spans="1:10" x14ac:dyDescent="0.3">
      <c r="A16" s="82"/>
      <c r="B16" t="s">
        <v>28</v>
      </c>
      <c r="C16">
        <v>113419.14333333333</v>
      </c>
      <c r="D16">
        <f t="shared" si="0"/>
        <v>12</v>
      </c>
      <c r="G16" t="s">
        <v>19</v>
      </c>
      <c r="H16" t="s">
        <v>100</v>
      </c>
      <c r="I16">
        <v>585350.92000000004</v>
      </c>
      <c r="J16">
        <f t="shared" si="1"/>
        <v>2</v>
      </c>
    </row>
    <row r="17" spans="1:15" x14ac:dyDescent="0.3">
      <c r="A17" s="82"/>
      <c r="B17" t="s">
        <v>29</v>
      </c>
      <c r="C17">
        <v>20320.256666666664</v>
      </c>
      <c r="D17">
        <f t="shared" si="0"/>
        <v>38</v>
      </c>
      <c r="G17" t="s">
        <v>20</v>
      </c>
      <c r="H17" t="s">
        <v>101</v>
      </c>
      <c r="I17">
        <v>72451.304999999993</v>
      </c>
      <c r="J17">
        <f t="shared" si="1"/>
        <v>26</v>
      </c>
    </row>
    <row r="18" spans="1:15" x14ac:dyDescent="0.3">
      <c r="A18" s="82"/>
      <c r="B18" t="s">
        <v>30</v>
      </c>
      <c r="C18">
        <v>96680.563333333339</v>
      </c>
      <c r="D18">
        <f t="shared" si="0"/>
        <v>20</v>
      </c>
      <c r="G18" t="s">
        <v>22</v>
      </c>
      <c r="H18" t="s">
        <v>102</v>
      </c>
      <c r="I18">
        <v>97331.567999999999</v>
      </c>
      <c r="J18">
        <f t="shared" si="1"/>
        <v>18</v>
      </c>
    </row>
    <row r="19" spans="1:15" x14ac:dyDescent="0.3">
      <c r="A19" s="82" t="s">
        <v>43</v>
      </c>
      <c r="B19" s="36" t="s">
        <v>75</v>
      </c>
      <c r="C19" s="36">
        <v>326287.98818181822</v>
      </c>
      <c r="D19">
        <f t="shared" si="0"/>
        <v>4</v>
      </c>
      <c r="G19" t="s">
        <v>75</v>
      </c>
      <c r="H19" s="36" t="s">
        <v>132</v>
      </c>
      <c r="I19">
        <v>326287.98818181822</v>
      </c>
      <c r="J19">
        <f t="shared" si="1"/>
        <v>4</v>
      </c>
    </row>
    <row r="20" spans="1:15" x14ac:dyDescent="0.3">
      <c r="A20" s="82"/>
      <c r="B20" s="36" t="s">
        <v>76</v>
      </c>
      <c r="C20" s="36">
        <v>111999.3075</v>
      </c>
      <c r="D20">
        <f t="shared" si="0"/>
        <v>13</v>
      </c>
      <c r="G20" t="s">
        <v>76</v>
      </c>
      <c r="H20" s="36" t="s">
        <v>103</v>
      </c>
      <c r="I20">
        <v>111999.3075</v>
      </c>
      <c r="J20">
        <f t="shared" si="1"/>
        <v>13</v>
      </c>
    </row>
    <row r="21" spans="1:15" x14ac:dyDescent="0.3">
      <c r="A21" s="82"/>
      <c r="B21" s="36" t="s">
        <v>77</v>
      </c>
      <c r="C21" s="36">
        <v>96910.786363636362</v>
      </c>
      <c r="D21">
        <f t="shared" si="0"/>
        <v>19</v>
      </c>
      <c r="G21" t="s">
        <v>77</v>
      </c>
      <c r="H21" s="36" t="s">
        <v>104</v>
      </c>
      <c r="I21">
        <v>96910.786363636362</v>
      </c>
      <c r="J21">
        <f t="shared" si="1"/>
        <v>19</v>
      </c>
    </row>
    <row r="22" spans="1:15" x14ac:dyDescent="0.3">
      <c r="A22" s="82"/>
      <c r="B22" s="36" t="s">
        <v>78</v>
      </c>
      <c r="C22" s="36">
        <v>54804.954545454544</v>
      </c>
      <c r="D22">
        <f t="shared" si="0"/>
        <v>28</v>
      </c>
      <c r="G22" t="s">
        <v>78</v>
      </c>
      <c r="H22" s="36" t="s">
        <v>105</v>
      </c>
      <c r="I22">
        <v>54804.954545454544</v>
      </c>
      <c r="J22">
        <f t="shared" si="1"/>
        <v>28</v>
      </c>
    </row>
    <row r="23" spans="1:15" x14ac:dyDescent="0.3">
      <c r="A23" s="82"/>
      <c r="B23" s="36" t="s">
        <v>44</v>
      </c>
      <c r="C23" s="36">
        <v>19175.184545454544</v>
      </c>
      <c r="D23">
        <f t="shared" si="0"/>
        <v>39</v>
      </c>
      <c r="G23" t="s">
        <v>44</v>
      </c>
      <c r="H23" s="36" t="s">
        <v>106</v>
      </c>
      <c r="I23">
        <v>19175.184545454544</v>
      </c>
      <c r="J23">
        <f t="shared" si="1"/>
        <v>39</v>
      </c>
      <c r="O23" s="46"/>
    </row>
    <row r="24" spans="1:15" x14ac:dyDescent="0.3">
      <c r="A24" s="82" t="s">
        <v>71</v>
      </c>
      <c r="B24" s="38" t="s">
        <v>52</v>
      </c>
      <c r="C24" s="38">
        <v>25877.615384615383</v>
      </c>
      <c r="D24">
        <f t="shared" si="0"/>
        <v>35</v>
      </c>
      <c r="G24" s="47"/>
      <c r="H24" s="36" t="s">
        <v>107</v>
      </c>
      <c r="I24" s="47"/>
      <c r="J24" t="e">
        <f t="shared" si="1"/>
        <v>#N/A</v>
      </c>
    </row>
    <row r="25" spans="1:15" x14ac:dyDescent="0.3">
      <c r="A25" s="82"/>
      <c r="B25" s="38" t="s">
        <v>53</v>
      </c>
      <c r="C25" s="38">
        <v>102689.38461538461</v>
      </c>
      <c r="D25">
        <f t="shared" si="0"/>
        <v>16</v>
      </c>
      <c r="G25" s="47"/>
      <c r="H25" s="36" t="s">
        <v>108</v>
      </c>
      <c r="I25" s="47"/>
      <c r="J25" t="e">
        <f t="shared" si="1"/>
        <v>#N/A</v>
      </c>
    </row>
    <row r="26" spans="1:15" x14ac:dyDescent="0.3">
      <c r="A26" s="82"/>
      <c r="B26" s="38" t="s">
        <v>54</v>
      </c>
      <c r="C26" s="38">
        <v>138394.38461538462</v>
      </c>
      <c r="D26">
        <f t="shared" si="0"/>
        <v>10</v>
      </c>
      <c r="G26" s="47"/>
      <c r="H26" s="36" t="s">
        <v>109</v>
      </c>
      <c r="I26" s="47"/>
      <c r="J26" t="e">
        <f t="shared" si="1"/>
        <v>#N/A</v>
      </c>
    </row>
    <row r="27" spans="1:15" x14ac:dyDescent="0.3">
      <c r="A27" s="82"/>
      <c r="B27" s="38" t="s">
        <v>55</v>
      </c>
      <c r="C27" s="38">
        <v>26114.307692307691</v>
      </c>
      <c r="D27">
        <f t="shared" si="0"/>
        <v>33</v>
      </c>
      <c r="G27" t="s">
        <v>52</v>
      </c>
      <c r="H27" s="38" t="s">
        <v>110</v>
      </c>
      <c r="I27">
        <v>25877.615384615383</v>
      </c>
      <c r="J27">
        <f t="shared" si="1"/>
        <v>35</v>
      </c>
    </row>
    <row r="28" spans="1:15" x14ac:dyDescent="0.3">
      <c r="A28" s="82" t="s">
        <v>57</v>
      </c>
      <c r="B28" s="37" t="s">
        <v>79</v>
      </c>
      <c r="C28" s="37">
        <v>152406.07142857142</v>
      </c>
      <c r="D28">
        <f t="shared" si="0"/>
        <v>7</v>
      </c>
      <c r="G28" t="s">
        <v>53</v>
      </c>
      <c r="H28" s="38" t="s">
        <v>111</v>
      </c>
      <c r="I28">
        <v>102689.38461538461</v>
      </c>
      <c r="J28">
        <f t="shared" si="1"/>
        <v>16</v>
      </c>
    </row>
    <row r="29" spans="1:15" x14ac:dyDescent="0.3">
      <c r="A29" s="82"/>
      <c r="B29" s="37" t="s">
        <v>77</v>
      </c>
      <c r="C29" s="37">
        <v>100598.5</v>
      </c>
      <c r="D29">
        <f t="shared" si="0"/>
        <v>17</v>
      </c>
      <c r="G29" t="s">
        <v>54</v>
      </c>
      <c r="H29" s="38" t="s">
        <v>133</v>
      </c>
      <c r="I29">
        <v>138394.38461538462</v>
      </c>
      <c r="J29">
        <f t="shared" si="1"/>
        <v>10</v>
      </c>
    </row>
    <row r="30" spans="1:15" x14ac:dyDescent="0.3">
      <c r="A30" s="82"/>
      <c r="B30" s="37" t="s">
        <v>59</v>
      </c>
      <c r="C30" s="37">
        <v>83746.428571428565</v>
      </c>
      <c r="D30">
        <f t="shared" si="0"/>
        <v>22</v>
      </c>
      <c r="G30" t="s">
        <v>55</v>
      </c>
      <c r="H30" s="38" t="s">
        <v>112</v>
      </c>
      <c r="I30">
        <v>26114.307692307691</v>
      </c>
      <c r="J30">
        <f t="shared" si="1"/>
        <v>33</v>
      </c>
    </row>
    <row r="31" spans="1:15" x14ac:dyDescent="0.3">
      <c r="A31" s="82"/>
      <c r="B31" s="37" t="s">
        <v>80</v>
      </c>
      <c r="C31" s="37">
        <v>78792.78571428571</v>
      </c>
      <c r="D31">
        <f t="shared" si="0"/>
        <v>24</v>
      </c>
      <c r="G31" t="s">
        <v>79</v>
      </c>
      <c r="H31" s="37" t="s">
        <v>113</v>
      </c>
      <c r="I31">
        <v>152406.07142857142</v>
      </c>
      <c r="J31">
        <f t="shared" si="1"/>
        <v>7</v>
      </c>
    </row>
    <row r="32" spans="1:15" x14ac:dyDescent="0.3">
      <c r="A32" s="82"/>
      <c r="B32" s="37" t="s">
        <v>81</v>
      </c>
      <c r="C32" s="37">
        <v>43683.714285714283</v>
      </c>
      <c r="D32">
        <f t="shared" si="0"/>
        <v>30</v>
      </c>
      <c r="G32" t="s">
        <v>77</v>
      </c>
      <c r="H32" s="37" t="s">
        <v>114</v>
      </c>
      <c r="I32">
        <v>100598.5</v>
      </c>
      <c r="J32">
        <f t="shared" si="1"/>
        <v>17</v>
      </c>
    </row>
    <row r="33" spans="1:10" x14ac:dyDescent="0.3">
      <c r="A33" s="82"/>
      <c r="B33" s="37" t="s">
        <v>44</v>
      </c>
      <c r="C33" s="37">
        <v>34216.571428571428</v>
      </c>
      <c r="D33">
        <f t="shared" si="0"/>
        <v>31</v>
      </c>
      <c r="G33" t="s">
        <v>59</v>
      </c>
      <c r="H33" s="37" t="s">
        <v>115</v>
      </c>
      <c r="I33">
        <v>83746.428571428565</v>
      </c>
      <c r="J33">
        <f t="shared" si="1"/>
        <v>23</v>
      </c>
    </row>
    <row r="34" spans="1:10" x14ac:dyDescent="0.3">
      <c r="A34" s="82" t="s">
        <v>68</v>
      </c>
      <c r="B34" s="43" t="s">
        <v>82</v>
      </c>
      <c r="C34" s="43">
        <v>26058.083333333332</v>
      </c>
      <c r="D34">
        <f t="shared" si="0"/>
        <v>34</v>
      </c>
      <c r="G34" t="s">
        <v>80</v>
      </c>
      <c r="H34" s="37" t="s">
        <v>116</v>
      </c>
      <c r="I34">
        <v>84853.769230769234</v>
      </c>
      <c r="J34">
        <f t="shared" si="1"/>
        <v>22</v>
      </c>
    </row>
    <row r="35" spans="1:10" x14ac:dyDescent="0.3">
      <c r="A35" s="82"/>
      <c r="B35" s="43" t="s">
        <v>54</v>
      </c>
      <c r="C35" s="43">
        <v>58668.166666666664</v>
      </c>
      <c r="D35">
        <f t="shared" si="0"/>
        <v>27</v>
      </c>
      <c r="G35" t="s">
        <v>81</v>
      </c>
      <c r="H35" s="37" t="s">
        <v>117</v>
      </c>
      <c r="I35">
        <v>50964.333333333336</v>
      </c>
      <c r="J35">
        <f t="shared" si="1"/>
        <v>29</v>
      </c>
    </row>
    <row r="36" spans="1:10" x14ac:dyDescent="0.3">
      <c r="A36" s="82"/>
      <c r="B36" s="43" t="s">
        <v>36</v>
      </c>
      <c r="C36" s="43">
        <v>80479.416666666672</v>
      </c>
      <c r="D36">
        <f t="shared" si="0"/>
        <v>23</v>
      </c>
      <c r="G36" t="s">
        <v>44</v>
      </c>
      <c r="H36" s="37" t="s">
        <v>118</v>
      </c>
      <c r="I36">
        <v>43548.36363636364</v>
      </c>
      <c r="J36">
        <f t="shared" si="1"/>
        <v>31</v>
      </c>
    </row>
    <row r="37" spans="1:10" x14ac:dyDescent="0.3">
      <c r="A37" s="82"/>
      <c r="B37" s="43" t="s">
        <v>59</v>
      </c>
      <c r="C37" s="43">
        <v>30974.25</v>
      </c>
      <c r="D37">
        <f t="shared" si="0"/>
        <v>32</v>
      </c>
      <c r="G37" t="s">
        <v>44</v>
      </c>
      <c r="H37" s="43" t="s">
        <v>119</v>
      </c>
      <c r="I37">
        <v>21760.666666666668</v>
      </c>
      <c r="J37">
        <f t="shared" si="1"/>
        <v>37</v>
      </c>
    </row>
    <row r="38" spans="1:10" x14ac:dyDescent="0.3">
      <c r="A38" s="82"/>
      <c r="B38" s="43" t="s">
        <v>64</v>
      </c>
      <c r="C38" s="43">
        <v>48950.333333333336</v>
      </c>
      <c r="D38">
        <f t="shared" si="0"/>
        <v>29</v>
      </c>
      <c r="G38" t="s">
        <v>67</v>
      </c>
      <c r="H38" s="43" t="s">
        <v>120</v>
      </c>
      <c r="I38">
        <v>15069.5</v>
      </c>
      <c r="J38">
        <f t="shared" si="1"/>
        <v>40</v>
      </c>
    </row>
    <row r="39" spans="1:10" x14ac:dyDescent="0.3">
      <c r="A39" s="82"/>
      <c r="B39" s="43" t="s">
        <v>65</v>
      </c>
      <c r="C39" s="43">
        <v>23582.7</v>
      </c>
      <c r="D39">
        <f t="shared" si="0"/>
        <v>36</v>
      </c>
      <c r="G39" t="s">
        <v>66</v>
      </c>
      <c r="H39" s="43" t="s">
        <v>121</v>
      </c>
      <c r="I39">
        <v>13625.583333333334</v>
      </c>
      <c r="J39">
        <f t="shared" si="1"/>
        <v>41</v>
      </c>
    </row>
    <row r="40" spans="1:10" x14ac:dyDescent="0.3">
      <c r="A40" s="82"/>
      <c r="B40" s="43" t="s">
        <v>66</v>
      </c>
      <c r="C40" s="43">
        <v>13625.583333333334</v>
      </c>
      <c r="D40">
        <f t="shared" si="0"/>
        <v>40</v>
      </c>
      <c r="G40" t="s">
        <v>65</v>
      </c>
      <c r="H40" s="43" t="s">
        <v>122</v>
      </c>
      <c r="I40">
        <v>23582.7</v>
      </c>
      <c r="J40">
        <f t="shared" si="1"/>
        <v>36</v>
      </c>
    </row>
    <row r="41" spans="1:10" x14ac:dyDescent="0.3">
      <c r="A41" s="82"/>
      <c r="B41" s="43" t="s">
        <v>44</v>
      </c>
      <c r="C41" s="43">
        <v>21760.666666666668</v>
      </c>
      <c r="D41">
        <f t="shared" si="0"/>
        <v>37</v>
      </c>
      <c r="G41" t="s">
        <v>64</v>
      </c>
      <c r="H41" s="43" t="s">
        <v>123</v>
      </c>
      <c r="I41">
        <v>48950.333333333336</v>
      </c>
      <c r="J41">
        <f t="shared" si="1"/>
        <v>30</v>
      </c>
    </row>
    <row r="42" spans="1:10" x14ac:dyDescent="0.3">
      <c r="A42" s="82"/>
      <c r="B42" s="43" t="s">
        <v>67</v>
      </c>
      <c r="C42" s="43">
        <v>10046.333333333334</v>
      </c>
      <c r="D42">
        <f t="shared" si="0"/>
        <v>41</v>
      </c>
      <c r="G42" t="s">
        <v>59</v>
      </c>
      <c r="H42" s="43" t="s">
        <v>124</v>
      </c>
      <c r="I42">
        <v>30974.25</v>
      </c>
      <c r="J42">
        <f t="shared" si="1"/>
        <v>32</v>
      </c>
    </row>
    <row r="43" spans="1:10" x14ac:dyDescent="0.3">
      <c r="G43" t="s">
        <v>36</v>
      </c>
      <c r="H43" s="43" t="s">
        <v>125</v>
      </c>
      <c r="I43">
        <v>80479.416666666672</v>
      </c>
      <c r="J43">
        <f t="shared" si="1"/>
        <v>24</v>
      </c>
    </row>
    <row r="44" spans="1:10" x14ac:dyDescent="0.3">
      <c r="G44" t="s">
        <v>54</v>
      </c>
      <c r="H44" s="43" t="s">
        <v>126</v>
      </c>
      <c r="I44">
        <v>58668.166666666664</v>
      </c>
      <c r="J44">
        <f t="shared" si="1"/>
        <v>27</v>
      </c>
    </row>
    <row r="45" spans="1:10" x14ac:dyDescent="0.3">
      <c r="G45" t="s">
        <v>82</v>
      </c>
      <c r="H45" s="43" t="s">
        <v>127</v>
      </c>
      <c r="I45">
        <v>26058.083333333332</v>
      </c>
      <c r="J45">
        <f t="shared" si="1"/>
        <v>34</v>
      </c>
    </row>
    <row r="46" spans="1:10" ht="14.5" thickBot="1" x14ac:dyDescent="0.35"/>
    <row r="47" spans="1:10" x14ac:dyDescent="0.3">
      <c r="A47" s="87" t="s">
        <v>130</v>
      </c>
      <c r="B47" s="88"/>
      <c r="C47" s="88"/>
      <c r="D47" s="89"/>
      <c r="G47" s="78" t="s">
        <v>131</v>
      </c>
      <c r="H47" s="79"/>
      <c r="I47" s="79"/>
      <c r="J47" s="80"/>
    </row>
    <row r="48" spans="1:10" x14ac:dyDescent="0.3">
      <c r="A48" s="90"/>
      <c r="B48" s="91"/>
      <c r="C48" s="91"/>
      <c r="D48" s="92"/>
      <c r="G48" s="81"/>
      <c r="H48" s="82"/>
      <c r="I48" s="82"/>
      <c r="J48" s="83"/>
    </row>
    <row r="49" spans="1:10" x14ac:dyDescent="0.3">
      <c r="A49" s="90"/>
      <c r="B49" s="91"/>
      <c r="C49" s="91"/>
      <c r="D49" s="92"/>
      <c r="G49" s="81"/>
      <c r="H49" s="82"/>
      <c r="I49" s="82"/>
      <c r="J49" s="83"/>
    </row>
    <row r="50" spans="1:10" x14ac:dyDescent="0.3">
      <c r="A50" s="90"/>
      <c r="B50" s="91"/>
      <c r="C50" s="91"/>
      <c r="D50" s="92"/>
      <c r="G50" s="81"/>
      <c r="H50" s="82"/>
      <c r="I50" s="82"/>
      <c r="J50" s="83"/>
    </row>
    <row r="51" spans="1:10" ht="14.5" thickBot="1" x14ac:dyDescent="0.35">
      <c r="A51" s="93"/>
      <c r="B51" s="94"/>
      <c r="C51" s="94"/>
      <c r="D51" s="95"/>
      <c r="G51" s="84"/>
      <c r="H51" s="85"/>
      <c r="I51" s="85"/>
      <c r="J51" s="86"/>
    </row>
  </sheetData>
  <mergeCells count="7">
    <mergeCell ref="G47:J51"/>
    <mergeCell ref="A2:A18"/>
    <mergeCell ref="A19:A23"/>
    <mergeCell ref="A24:A27"/>
    <mergeCell ref="A28:A33"/>
    <mergeCell ref="A34:A42"/>
    <mergeCell ref="A47:D51"/>
  </mergeCells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5433-B46E-4368-B088-1DD6065ABFA2}">
  <dimension ref="A1:G23"/>
  <sheetViews>
    <sheetView workbookViewId="0">
      <selection activeCell="F6" sqref="F6:F17"/>
    </sheetView>
  </sheetViews>
  <sheetFormatPr defaultRowHeight="14" x14ac:dyDescent="0.3"/>
  <cols>
    <col min="1" max="4" width="8.6640625" style="10"/>
    <col min="5" max="5" width="13.1640625" style="10" customWidth="1"/>
    <col min="6" max="16384" width="8.6640625" style="10"/>
  </cols>
  <sheetData>
    <row r="1" spans="1:7" x14ac:dyDescent="0.3">
      <c r="A1" s="11" t="s">
        <v>0</v>
      </c>
      <c r="B1" s="11" t="s">
        <v>5</v>
      </c>
    </row>
    <row r="2" spans="1:7" ht="14.5" thickBot="1" x14ac:dyDescent="0.35">
      <c r="A2" s="11" t="s">
        <v>2</v>
      </c>
      <c r="B2" s="11" t="s">
        <v>43</v>
      </c>
    </row>
    <row r="3" spans="1:7" x14ac:dyDescent="0.3">
      <c r="A3" s="11" t="s">
        <v>3</v>
      </c>
      <c r="B3" s="15" t="s">
        <v>45</v>
      </c>
      <c r="C3" s="15" t="s">
        <v>46</v>
      </c>
      <c r="D3" s="15" t="s">
        <v>47</v>
      </c>
      <c r="E3" s="15" t="s">
        <v>48</v>
      </c>
      <c r="F3" s="15" t="s">
        <v>49</v>
      </c>
      <c r="G3" s="16" t="s">
        <v>50</v>
      </c>
    </row>
    <row r="4" spans="1:7" x14ac:dyDescent="0.3">
      <c r="A4" s="11" t="s">
        <v>1</v>
      </c>
      <c r="B4" s="12"/>
      <c r="C4" s="12"/>
      <c r="D4" s="12"/>
      <c r="E4" s="12"/>
      <c r="F4" s="12"/>
    </row>
    <row r="5" spans="1:7" x14ac:dyDescent="0.3">
      <c r="A5" s="11"/>
      <c r="B5" s="12"/>
      <c r="C5" s="12"/>
      <c r="D5" s="12"/>
      <c r="E5" s="12"/>
      <c r="F5" s="12"/>
    </row>
    <row r="6" spans="1:7" x14ac:dyDescent="0.3">
      <c r="A6" s="11" t="s">
        <v>6</v>
      </c>
      <c r="B6" s="13">
        <v>227093.17</v>
      </c>
      <c r="C6" s="12"/>
      <c r="D6" s="13">
        <v>86552</v>
      </c>
      <c r="E6" s="13">
        <v>54597.279999999999</v>
      </c>
      <c r="F6" s="13">
        <v>6494</v>
      </c>
      <c r="G6" s="10">
        <f>B6+D6+E6+F6</f>
        <v>374736.45000000007</v>
      </c>
    </row>
    <row r="7" spans="1:7" x14ac:dyDescent="0.3">
      <c r="A7" s="11" t="s">
        <v>7</v>
      </c>
      <c r="B7" s="13">
        <v>42121.93</v>
      </c>
      <c r="C7" s="12"/>
      <c r="D7" s="13">
        <v>21579</v>
      </c>
      <c r="E7" s="13">
        <v>17752.400000000001</v>
      </c>
      <c r="F7" s="13">
        <v>445</v>
      </c>
      <c r="G7" s="10">
        <f t="shared" ref="G7:G13" si="0">B7+D7+E7+F7</f>
        <v>81898.33</v>
      </c>
    </row>
    <row r="8" spans="1:7" x14ac:dyDescent="0.3">
      <c r="A8" s="11" t="s">
        <v>8</v>
      </c>
      <c r="B8" s="13"/>
      <c r="C8" s="12"/>
      <c r="D8" s="13"/>
      <c r="E8" s="13"/>
      <c r="F8" s="12"/>
    </row>
    <row r="9" spans="1:7" x14ac:dyDescent="0.3">
      <c r="A9" s="11" t="s">
        <v>9</v>
      </c>
      <c r="B9" s="13">
        <v>199013.51</v>
      </c>
      <c r="C9" s="12"/>
      <c r="D9" s="13">
        <v>77497</v>
      </c>
      <c r="E9" s="13">
        <v>41070.730000000003</v>
      </c>
      <c r="F9" s="13">
        <v>10887</v>
      </c>
      <c r="G9" s="10">
        <f t="shared" si="0"/>
        <v>328468.24</v>
      </c>
    </row>
    <row r="10" spans="1:7" x14ac:dyDescent="0.3">
      <c r="A10" s="11" t="s">
        <v>10</v>
      </c>
      <c r="B10" s="13">
        <v>359531.76</v>
      </c>
      <c r="C10" s="12"/>
      <c r="D10" s="13">
        <v>129040</v>
      </c>
      <c r="E10" s="13">
        <v>46247.12</v>
      </c>
      <c r="F10" s="13">
        <v>13190</v>
      </c>
      <c r="G10" s="10">
        <f t="shared" si="0"/>
        <v>548008.88</v>
      </c>
    </row>
    <row r="11" spans="1:7" x14ac:dyDescent="0.3">
      <c r="A11" s="11" t="s">
        <v>11</v>
      </c>
      <c r="B11" s="13">
        <v>539611.77</v>
      </c>
      <c r="C11" s="12"/>
      <c r="D11" s="12">
        <v>167559.01</v>
      </c>
      <c r="E11" s="12">
        <v>125105.42</v>
      </c>
      <c r="F11" s="12">
        <v>22107.200000000001</v>
      </c>
      <c r="G11" s="10">
        <f t="shared" si="0"/>
        <v>854383.4</v>
      </c>
    </row>
    <row r="12" spans="1:7" x14ac:dyDescent="0.3">
      <c r="A12" s="11" t="s">
        <v>12</v>
      </c>
      <c r="B12" s="13">
        <v>345379.09</v>
      </c>
      <c r="C12" s="96" t="s">
        <v>51</v>
      </c>
      <c r="D12" s="13">
        <v>113933.5</v>
      </c>
      <c r="E12" s="13">
        <v>81036.3</v>
      </c>
      <c r="F12" s="13">
        <v>17669.099999999999</v>
      </c>
      <c r="G12" s="10">
        <f t="shared" si="0"/>
        <v>558017.99</v>
      </c>
    </row>
    <row r="13" spans="1:7" x14ac:dyDescent="0.3">
      <c r="A13" s="11" t="s">
        <v>13</v>
      </c>
      <c r="B13" s="13">
        <v>333585.07</v>
      </c>
      <c r="C13" s="97"/>
      <c r="D13" s="13">
        <v>93709.5</v>
      </c>
      <c r="E13" s="12">
        <v>56013.89</v>
      </c>
      <c r="F13" s="13">
        <v>13924</v>
      </c>
      <c r="G13" s="10">
        <f t="shared" si="0"/>
        <v>497232.46</v>
      </c>
    </row>
    <row r="14" spans="1:7" x14ac:dyDescent="0.3">
      <c r="A14" s="11" t="s">
        <v>14</v>
      </c>
      <c r="B14" s="13">
        <v>423268.03</v>
      </c>
      <c r="C14" s="13">
        <v>58271.1</v>
      </c>
      <c r="D14" s="13">
        <v>108895</v>
      </c>
      <c r="E14" s="13">
        <v>58863.06</v>
      </c>
      <c r="F14" s="13">
        <v>11227.6</v>
      </c>
      <c r="G14" s="10">
        <f>SUM(B14:F14)</f>
        <v>660524.78999999992</v>
      </c>
    </row>
    <row r="15" spans="1:7" x14ac:dyDescent="0.3">
      <c r="A15" s="11" t="s">
        <v>15</v>
      </c>
      <c r="B15" s="13">
        <v>416661.43</v>
      </c>
      <c r="C15" s="13">
        <v>129612.15</v>
      </c>
      <c r="D15" s="13">
        <v>109808.7</v>
      </c>
      <c r="E15" s="13">
        <v>42279.87</v>
      </c>
      <c r="F15" s="13">
        <v>30554.41</v>
      </c>
      <c r="G15" s="10">
        <f t="shared" ref="G15:G17" si="1">SUM(B15:F15)</f>
        <v>728916.55999999994</v>
      </c>
    </row>
    <row r="16" spans="1:7" x14ac:dyDescent="0.3">
      <c r="A16" s="11" t="s">
        <v>16</v>
      </c>
      <c r="B16" s="13">
        <v>453091.68</v>
      </c>
      <c r="C16" s="13">
        <v>165508</v>
      </c>
      <c r="D16" s="13">
        <v>108485</v>
      </c>
      <c r="E16" s="13">
        <v>51564.85</v>
      </c>
      <c r="F16" s="13">
        <v>54938.37</v>
      </c>
      <c r="G16" s="10">
        <f t="shared" si="1"/>
        <v>833587.89999999991</v>
      </c>
    </row>
    <row r="17" spans="1:7" ht="14.5" thickBot="1" x14ac:dyDescent="0.35">
      <c r="A17" s="11" t="s">
        <v>17</v>
      </c>
      <c r="B17" s="14">
        <v>249810.43</v>
      </c>
      <c r="C17" s="14">
        <v>94605.98</v>
      </c>
      <c r="D17" s="14">
        <v>48959.94</v>
      </c>
      <c r="E17" s="14">
        <v>28323.58</v>
      </c>
      <c r="F17" s="14">
        <v>29490.35</v>
      </c>
      <c r="G17" s="10">
        <f t="shared" si="1"/>
        <v>451190.27999999997</v>
      </c>
    </row>
    <row r="18" spans="1:7" x14ac:dyDescent="0.3">
      <c r="A18" s="11" t="s">
        <v>18</v>
      </c>
    </row>
    <row r="19" spans="1:7" x14ac:dyDescent="0.3">
      <c r="A19" s="11" t="s">
        <v>6</v>
      </c>
    </row>
    <row r="20" spans="1:7" x14ac:dyDescent="0.3">
      <c r="A20" s="11" t="s">
        <v>7</v>
      </c>
    </row>
    <row r="21" spans="1:7" ht="14.5" thickBot="1" x14ac:dyDescent="0.35">
      <c r="A21" s="11" t="s">
        <v>8</v>
      </c>
    </row>
    <row r="22" spans="1:7" x14ac:dyDescent="0.3">
      <c r="B22" s="15" t="s">
        <v>45</v>
      </c>
      <c r="C22" s="15" t="s">
        <v>46</v>
      </c>
      <c r="D22" s="15" t="s">
        <v>47</v>
      </c>
      <c r="E22" s="15" t="s">
        <v>48</v>
      </c>
      <c r="F22" s="15" t="s">
        <v>49</v>
      </c>
    </row>
    <row r="23" spans="1:7" x14ac:dyDescent="0.3">
      <c r="B23" s="10">
        <f>AVERAGE(B6:B17)</f>
        <v>326287.98818181822</v>
      </c>
      <c r="C23" s="10">
        <f>AVERAGE(C14:C17)</f>
        <v>111999.3075</v>
      </c>
      <c r="D23" s="10">
        <f>AVERAGE(D6:D17)</f>
        <v>96910.786363636362</v>
      </c>
      <c r="E23" s="10">
        <f>AVERAGE(E6:E17)</f>
        <v>54804.954545454544</v>
      </c>
      <c r="F23" s="10">
        <f>AVERAGE(F6:F17)</f>
        <v>19175.184545454544</v>
      </c>
    </row>
  </sheetData>
  <mergeCells count="1">
    <mergeCell ref="C12:C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F6F9-32C0-4126-A6A7-A117DAC89428}">
  <dimension ref="A1:U50"/>
  <sheetViews>
    <sheetView topLeftCell="D13" zoomScale="75" zoomScaleNormal="70" workbookViewId="0">
      <selection activeCell="M38" sqref="M38"/>
    </sheetView>
  </sheetViews>
  <sheetFormatPr defaultRowHeight="14" x14ac:dyDescent="0.3"/>
  <cols>
    <col min="2" max="2" width="19" customWidth="1"/>
    <col min="3" max="3" width="17.08203125" customWidth="1"/>
    <col min="4" max="4" width="43.33203125" customWidth="1"/>
    <col min="5" max="12" width="8.6640625" hidden="1" customWidth="1"/>
    <col min="13" max="15" width="8.6640625" customWidth="1"/>
    <col min="17" max="17" width="11.6640625" hidden="1" customWidth="1"/>
    <col min="19" max="19" width="0" hidden="1" customWidth="1"/>
  </cols>
  <sheetData>
    <row r="1" spans="1:21" s="51" customFormat="1" x14ac:dyDescent="0.3">
      <c r="A1" s="51" t="s">
        <v>141</v>
      </c>
      <c r="B1" s="51" t="s">
        <v>142</v>
      </c>
      <c r="C1" s="51" t="s">
        <v>153</v>
      </c>
      <c r="D1" s="51" t="s">
        <v>143</v>
      </c>
      <c r="E1" s="51">
        <v>2022.1</v>
      </c>
      <c r="F1" s="51">
        <v>2022.2</v>
      </c>
      <c r="G1" s="51">
        <v>2022.3</v>
      </c>
      <c r="H1" s="51">
        <v>2022.4</v>
      </c>
      <c r="I1" s="51">
        <v>2022.5</v>
      </c>
      <c r="J1" s="51">
        <v>2022.6</v>
      </c>
      <c r="K1" s="51">
        <v>2022.7</v>
      </c>
      <c r="L1" s="51">
        <v>2022.8</v>
      </c>
      <c r="M1" s="51">
        <v>2022.9</v>
      </c>
      <c r="N1" s="52">
        <v>2022.1</v>
      </c>
      <c r="O1" s="51">
        <v>2022.11</v>
      </c>
      <c r="P1" s="51">
        <v>2022.12</v>
      </c>
      <c r="Q1" s="51">
        <v>2023.1</v>
      </c>
      <c r="R1" s="51">
        <v>2023.2</v>
      </c>
      <c r="S1" s="51">
        <v>2023.3</v>
      </c>
      <c r="T1" s="51" t="s">
        <v>144</v>
      </c>
      <c r="U1" s="51" t="s">
        <v>151</v>
      </c>
    </row>
    <row r="2" spans="1:21" x14ac:dyDescent="0.3">
      <c r="A2" s="82" t="s">
        <v>4</v>
      </c>
      <c r="B2" t="s">
        <v>74</v>
      </c>
      <c r="C2">
        <v>1</v>
      </c>
      <c r="D2" t="s">
        <v>86</v>
      </c>
      <c r="M2" s="1">
        <v>376846.94</v>
      </c>
      <c r="N2" s="1">
        <v>419056.04</v>
      </c>
      <c r="O2" s="1">
        <v>523941.9</v>
      </c>
      <c r="P2" s="1">
        <v>515995.80000000005</v>
      </c>
      <c r="Q2" s="49">
        <v>187500</v>
      </c>
      <c r="R2" s="49">
        <v>300236</v>
      </c>
      <c r="T2">
        <f>AVERAGE(E2:S2)</f>
        <v>387262.77999999997</v>
      </c>
      <c r="U2">
        <f>RANK(T2,T:T)</f>
        <v>2</v>
      </c>
    </row>
    <row r="3" spans="1:21" x14ac:dyDescent="0.3">
      <c r="A3" s="82"/>
      <c r="B3" t="s">
        <v>148</v>
      </c>
      <c r="C3">
        <v>2</v>
      </c>
      <c r="D3" t="s">
        <v>87</v>
      </c>
      <c r="M3" s="53"/>
      <c r="R3" s="49">
        <v>74271</v>
      </c>
      <c r="T3">
        <f t="shared" ref="T3:T45" si="0">AVERAGE(E3:S3)</f>
        <v>74271</v>
      </c>
      <c r="U3">
        <f t="shared" ref="U3:U45" si="1">RANK(T3,T:T)</f>
        <v>25</v>
      </c>
    </row>
    <row r="4" spans="1:21" x14ac:dyDescent="0.3">
      <c r="A4" s="82"/>
      <c r="B4" t="s">
        <v>149</v>
      </c>
      <c r="C4">
        <v>3</v>
      </c>
      <c r="D4" t="s">
        <v>88</v>
      </c>
      <c r="R4" s="49">
        <v>1282212</v>
      </c>
      <c r="T4">
        <f t="shared" si="0"/>
        <v>1282212</v>
      </c>
      <c r="U4">
        <f t="shared" si="1"/>
        <v>1</v>
      </c>
    </row>
    <row r="5" spans="1:21" x14ac:dyDescent="0.3">
      <c r="A5" s="82"/>
      <c r="B5" t="s">
        <v>150</v>
      </c>
      <c r="C5">
        <v>4</v>
      </c>
      <c r="D5" t="s">
        <v>89</v>
      </c>
      <c r="R5" s="49">
        <v>183526</v>
      </c>
      <c r="T5">
        <f t="shared" si="0"/>
        <v>183526</v>
      </c>
      <c r="U5">
        <f t="shared" si="1"/>
        <v>5</v>
      </c>
    </row>
    <row r="6" spans="1:21" x14ac:dyDescent="0.3">
      <c r="A6" s="82"/>
      <c r="B6" t="s">
        <v>38</v>
      </c>
      <c r="C6">
        <v>5</v>
      </c>
      <c r="D6" t="s">
        <v>90</v>
      </c>
      <c r="R6" s="49">
        <v>144608.20000000001</v>
      </c>
      <c r="T6">
        <f t="shared" si="0"/>
        <v>144608.20000000001</v>
      </c>
      <c r="U6">
        <f t="shared" si="1"/>
        <v>9</v>
      </c>
    </row>
    <row r="7" spans="1:21" x14ac:dyDescent="0.3">
      <c r="A7" s="82"/>
      <c r="B7" t="s">
        <v>21</v>
      </c>
      <c r="C7">
        <v>6</v>
      </c>
      <c r="D7" t="s">
        <v>91</v>
      </c>
      <c r="M7" s="1">
        <v>178365</v>
      </c>
      <c r="N7" s="1">
        <v>187015</v>
      </c>
      <c r="O7" s="1">
        <v>180816.6</v>
      </c>
      <c r="P7" s="1">
        <v>185882.1</v>
      </c>
      <c r="Q7" s="1">
        <v>11138</v>
      </c>
      <c r="R7" s="49">
        <v>140481</v>
      </c>
      <c r="T7">
        <f t="shared" si="0"/>
        <v>147282.94999999998</v>
      </c>
      <c r="U7">
        <f t="shared" si="1"/>
        <v>7</v>
      </c>
    </row>
    <row r="8" spans="1:21" x14ac:dyDescent="0.3">
      <c r="A8" s="82"/>
      <c r="B8" t="s">
        <v>23</v>
      </c>
      <c r="C8">
        <v>7</v>
      </c>
      <c r="D8" t="s">
        <v>92</v>
      </c>
      <c r="M8" s="1">
        <v>141800</v>
      </c>
      <c r="N8" s="1">
        <v>131359</v>
      </c>
      <c r="O8" s="1">
        <v>131323.26</v>
      </c>
      <c r="P8" s="1">
        <v>135851.63999999998</v>
      </c>
      <c r="Q8" s="1">
        <v>11163</v>
      </c>
      <c r="R8" s="49">
        <v>98300</v>
      </c>
      <c r="T8">
        <f t="shared" si="0"/>
        <v>108299.48333333334</v>
      </c>
      <c r="U8">
        <f t="shared" si="1"/>
        <v>14</v>
      </c>
    </row>
    <row r="9" spans="1:21" x14ac:dyDescent="0.3">
      <c r="A9" s="82"/>
      <c r="B9" t="s">
        <v>24</v>
      </c>
      <c r="C9">
        <v>8</v>
      </c>
      <c r="D9" t="s">
        <v>93</v>
      </c>
      <c r="M9" s="1">
        <v>154952.88000000003</v>
      </c>
      <c r="N9" s="1">
        <v>154169.13</v>
      </c>
      <c r="O9" s="1">
        <v>172357.53</v>
      </c>
      <c r="P9" s="1">
        <v>165119.53</v>
      </c>
      <c r="Q9" s="1">
        <v>5639.93</v>
      </c>
      <c r="R9" s="49">
        <v>148152.76</v>
      </c>
      <c r="T9">
        <f t="shared" si="0"/>
        <v>133398.62666666668</v>
      </c>
      <c r="U9">
        <f t="shared" si="1"/>
        <v>11</v>
      </c>
    </row>
    <row r="10" spans="1:21" x14ac:dyDescent="0.3">
      <c r="A10" s="82"/>
      <c r="B10" t="s">
        <v>26</v>
      </c>
      <c r="C10">
        <v>9</v>
      </c>
      <c r="D10" t="s">
        <v>94</v>
      </c>
      <c r="M10" s="1">
        <v>159522</v>
      </c>
      <c r="N10" s="1">
        <v>160632</v>
      </c>
      <c r="O10" s="1">
        <v>90853</v>
      </c>
      <c r="P10" s="1">
        <v>95246</v>
      </c>
      <c r="Q10" s="1">
        <v>46220</v>
      </c>
      <c r="R10" s="49">
        <v>80321</v>
      </c>
      <c r="T10">
        <f t="shared" si="0"/>
        <v>105465.66666666667</v>
      </c>
      <c r="U10">
        <f t="shared" si="1"/>
        <v>15</v>
      </c>
    </row>
    <row r="11" spans="1:21" x14ac:dyDescent="0.3">
      <c r="A11" s="82"/>
      <c r="B11" t="s">
        <v>27</v>
      </c>
      <c r="C11">
        <v>10</v>
      </c>
      <c r="D11" t="s">
        <v>95</v>
      </c>
      <c r="M11" s="1">
        <v>75709.73</v>
      </c>
      <c r="N11" s="1">
        <v>75220</v>
      </c>
      <c r="O11" s="1">
        <v>131221</v>
      </c>
      <c r="P11" s="1">
        <v>132273.85999999999</v>
      </c>
      <c r="Q11" s="1">
        <v>16860.2</v>
      </c>
      <c r="R11" s="49">
        <v>88314</v>
      </c>
      <c r="T11">
        <f t="shared" si="0"/>
        <v>86599.798333333325</v>
      </c>
      <c r="U11">
        <f t="shared" si="1"/>
        <v>21</v>
      </c>
    </row>
    <row r="12" spans="1:21" x14ac:dyDescent="0.3">
      <c r="A12" s="82"/>
      <c r="B12" t="s">
        <v>28</v>
      </c>
      <c r="C12">
        <v>11</v>
      </c>
      <c r="D12" t="s">
        <v>96</v>
      </c>
      <c r="M12" s="1">
        <v>129526.26000000001</v>
      </c>
      <c r="N12" s="1">
        <v>125764.7</v>
      </c>
      <c r="O12" s="1">
        <v>135857</v>
      </c>
      <c r="P12" s="1">
        <v>137876.35999999999</v>
      </c>
      <c r="Q12" s="1">
        <v>64570.33</v>
      </c>
      <c r="R12" s="49">
        <v>86920.21</v>
      </c>
      <c r="T12">
        <f t="shared" si="0"/>
        <v>113419.14333333333</v>
      </c>
      <c r="U12">
        <f t="shared" si="1"/>
        <v>12</v>
      </c>
    </row>
    <row r="13" spans="1:21" x14ac:dyDescent="0.3">
      <c r="A13" s="82"/>
      <c r="B13" t="s">
        <v>29</v>
      </c>
      <c r="C13">
        <v>12</v>
      </c>
      <c r="D13" t="s">
        <v>97</v>
      </c>
      <c r="M13" s="1">
        <v>9288.5</v>
      </c>
      <c r="N13" s="1">
        <v>13016</v>
      </c>
      <c r="O13" s="1">
        <v>13436.95</v>
      </c>
      <c r="P13" s="1">
        <v>13942.09</v>
      </c>
      <c r="Q13" s="1">
        <v>2177</v>
      </c>
      <c r="R13" s="49">
        <v>70061</v>
      </c>
      <c r="T13">
        <f t="shared" si="0"/>
        <v>20320.256666666664</v>
      </c>
      <c r="U13">
        <f t="shared" si="1"/>
        <v>38</v>
      </c>
    </row>
    <row r="14" spans="1:21" x14ac:dyDescent="0.3">
      <c r="A14" s="82"/>
      <c r="B14" t="s">
        <v>30</v>
      </c>
      <c r="C14">
        <v>13</v>
      </c>
      <c r="D14" t="s">
        <v>98</v>
      </c>
      <c r="M14" s="1">
        <v>118911.33999999998</v>
      </c>
      <c r="N14" s="1">
        <v>122974.41</v>
      </c>
      <c r="O14" s="1">
        <v>132943.6</v>
      </c>
      <c r="P14" s="1">
        <v>125889.03000000003</v>
      </c>
      <c r="Q14" s="1">
        <v>1022</v>
      </c>
      <c r="R14" s="49">
        <v>78343</v>
      </c>
      <c r="T14">
        <f t="shared" si="0"/>
        <v>96680.563333333339</v>
      </c>
      <c r="U14">
        <f t="shared" si="1"/>
        <v>20</v>
      </c>
    </row>
    <row r="15" spans="1:21" x14ac:dyDescent="0.3">
      <c r="A15" s="82"/>
      <c r="B15" s="47" t="s">
        <v>145</v>
      </c>
      <c r="C15">
        <v>14</v>
      </c>
      <c r="D15" t="s">
        <v>99</v>
      </c>
      <c r="M15" s="1">
        <v>177296.65000000002</v>
      </c>
      <c r="N15" s="1">
        <v>176442.13000000003</v>
      </c>
      <c r="O15" s="1">
        <v>216218.44</v>
      </c>
      <c r="P15" s="1">
        <v>216240.24000000002</v>
      </c>
      <c r="T15">
        <f t="shared" si="0"/>
        <v>196549.36499999999</v>
      </c>
      <c r="U15">
        <f t="shared" si="1"/>
        <v>4</v>
      </c>
    </row>
    <row r="16" spans="1:21" x14ac:dyDescent="0.3">
      <c r="A16" s="82"/>
      <c r="B16" s="48" t="s">
        <v>146</v>
      </c>
      <c r="C16">
        <v>15</v>
      </c>
      <c r="D16" t="s">
        <v>100</v>
      </c>
      <c r="M16" s="1">
        <v>148427.71</v>
      </c>
      <c r="N16" s="1">
        <v>134365.21</v>
      </c>
      <c r="O16" s="1">
        <v>154439.90000000002</v>
      </c>
      <c r="P16" s="1">
        <v>148118.1</v>
      </c>
      <c r="T16">
        <f t="shared" si="0"/>
        <v>146337.73000000001</v>
      </c>
      <c r="U16">
        <f t="shared" si="1"/>
        <v>8</v>
      </c>
    </row>
    <row r="17" spans="1:21" ht="13.5" customHeight="1" x14ac:dyDescent="0.3">
      <c r="A17" s="82"/>
      <c r="B17" s="48" t="s">
        <v>147</v>
      </c>
      <c r="C17">
        <v>16</v>
      </c>
      <c r="D17" t="s">
        <v>101</v>
      </c>
      <c r="M17" s="1">
        <v>18603</v>
      </c>
      <c r="N17" s="1">
        <v>73802</v>
      </c>
      <c r="O17" s="1">
        <v>92005.69</v>
      </c>
      <c r="P17" s="1">
        <v>105394.53</v>
      </c>
      <c r="T17">
        <f t="shared" si="0"/>
        <v>72451.304999999993</v>
      </c>
      <c r="U17">
        <f t="shared" si="1"/>
        <v>26</v>
      </c>
    </row>
    <row r="18" spans="1:21" x14ac:dyDescent="0.3">
      <c r="A18" s="82"/>
      <c r="B18" s="47" t="s">
        <v>156</v>
      </c>
      <c r="C18">
        <v>17</v>
      </c>
      <c r="D18" t="s">
        <v>102</v>
      </c>
      <c r="M18" s="1">
        <v>133076.26</v>
      </c>
      <c r="N18" s="1">
        <v>110661</v>
      </c>
      <c r="O18" s="1">
        <v>117206.54000000001</v>
      </c>
      <c r="P18" s="1">
        <v>120026.04</v>
      </c>
      <c r="Q18" s="1">
        <v>5688</v>
      </c>
      <c r="T18">
        <f t="shared" si="0"/>
        <v>97331.567999999999</v>
      </c>
      <c r="U18">
        <f t="shared" si="1"/>
        <v>18</v>
      </c>
    </row>
    <row r="19" spans="1:21" x14ac:dyDescent="0.3">
      <c r="A19" s="82" t="s">
        <v>43</v>
      </c>
      <c r="B19" t="s">
        <v>75</v>
      </c>
      <c r="C19" s="44" t="s">
        <v>152</v>
      </c>
      <c r="D19" s="36" t="s">
        <v>134</v>
      </c>
      <c r="E19" s="50">
        <v>227093.17</v>
      </c>
      <c r="F19" s="50">
        <v>42121.93</v>
      </c>
      <c r="G19" s="50"/>
      <c r="H19" s="50">
        <v>199013.51</v>
      </c>
      <c r="I19" s="50">
        <v>359531.76</v>
      </c>
      <c r="J19" s="50">
        <v>539611.77</v>
      </c>
      <c r="K19" s="50">
        <v>345379.09</v>
      </c>
      <c r="L19" s="50">
        <v>333585.07</v>
      </c>
      <c r="M19" s="50">
        <v>423268.03</v>
      </c>
      <c r="N19" s="50">
        <v>416661.43</v>
      </c>
      <c r="O19" s="50">
        <v>453091.68</v>
      </c>
      <c r="P19" s="50">
        <v>249810.43</v>
      </c>
      <c r="T19">
        <f t="shared" si="0"/>
        <v>326287.98818181822</v>
      </c>
      <c r="U19">
        <f t="shared" si="1"/>
        <v>3</v>
      </c>
    </row>
    <row r="20" spans="1:21" x14ac:dyDescent="0.3">
      <c r="A20" s="82"/>
      <c r="B20" t="s">
        <v>76</v>
      </c>
      <c r="C20">
        <v>20</v>
      </c>
      <c r="D20" s="36" t="s">
        <v>103</v>
      </c>
      <c r="M20" s="50">
        <v>58271.1</v>
      </c>
      <c r="N20" s="50">
        <v>129612.15</v>
      </c>
      <c r="O20" s="50">
        <v>165508</v>
      </c>
      <c r="P20" s="50">
        <v>94605.98</v>
      </c>
      <c r="T20">
        <f t="shared" si="0"/>
        <v>111999.3075</v>
      </c>
      <c r="U20">
        <f t="shared" si="1"/>
        <v>13</v>
      </c>
    </row>
    <row r="21" spans="1:21" x14ac:dyDescent="0.3">
      <c r="A21" s="82"/>
      <c r="B21" t="s">
        <v>77</v>
      </c>
      <c r="C21">
        <v>21</v>
      </c>
      <c r="D21" s="36" t="s">
        <v>104</v>
      </c>
      <c r="E21" s="50">
        <v>86552</v>
      </c>
      <c r="F21" s="50">
        <v>21579</v>
      </c>
      <c r="G21" s="50"/>
      <c r="H21" s="50">
        <v>77497</v>
      </c>
      <c r="I21" s="50">
        <v>129040</v>
      </c>
      <c r="J21" s="10">
        <v>167559.01</v>
      </c>
      <c r="K21" s="50">
        <v>113933.5</v>
      </c>
      <c r="L21" s="50">
        <v>93709.5</v>
      </c>
      <c r="M21" s="50">
        <v>108895</v>
      </c>
      <c r="N21" s="50">
        <v>109808.7</v>
      </c>
      <c r="O21" s="50">
        <v>108485</v>
      </c>
      <c r="P21" s="50">
        <v>48959.94</v>
      </c>
      <c r="T21">
        <f t="shared" si="0"/>
        <v>96910.786363636362</v>
      </c>
      <c r="U21">
        <f t="shared" si="1"/>
        <v>19</v>
      </c>
    </row>
    <row r="22" spans="1:21" x14ac:dyDescent="0.3">
      <c r="A22" s="82"/>
      <c r="B22" s="47" t="s">
        <v>154</v>
      </c>
      <c r="C22">
        <v>22</v>
      </c>
      <c r="D22" s="36" t="s">
        <v>105</v>
      </c>
      <c r="E22" s="50">
        <v>54597.279999999999</v>
      </c>
      <c r="F22" s="50">
        <v>17752.400000000001</v>
      </c>
      <c r="G22" s="50"/>
      <c r="H22" s="50">
        <v>41070.730000000003</v>
      </c>
      <c r="I22" s="50">
        <v>46247.12</v>
      </c>
      <c r="J22" s="10">
        <v>125105.42</v>
      </c>
      <c r="K22" s="50">
        <v>81036.3</v>
      </c>
      <c r="L22" s="10">
        <v>56013.89</v>
      </c>
      <c r="M22" s="50">
        <v>58863.06</v>
      </c>
      <c r="N22" s="50">
        <v>42279.87</v>
      </c>
      <c r="O22" s="50">
        <v>51564.85</v>
      </c>
      <c r="P22" s="50">
        <v>28323.58</v>
      </c>
      <c r="T22">
        <f t="shared" si="0"/>
        <v>54804.954545454544</v>
      </c>
      <c r="U22">
        <f t="shared" si="1"/>
        <v>28</v>
      </c>
    </row>
    <row r="23" spans="1:21" x14ac:dyDescent="0.3">
      <c r="A23" s="82"/>
      <c r="B23" s="48" t="s">
        <v>155</v>
      </c>
      <c r="C23">
        <v>23</v>
      </c>
      <c r="D23" s="36" t="s">
        <v>106</v>
      </c>
      <c r="E23" s="50">
        <v>6494</v>
      </c>
      <c r="F23" s="50">
        <v>445</v>
      </c>
      <c r="G23" s="10"/>
      <c r="H23" s="50">
        <v>10887</v>
      </c>
      <c r="I23" s="50">
        <v>13190</v>
      </c>
      <c r="J23" s="10">
        <v>22107.200000000001</v>
      </c>
      <c r="K23" s="50">
        <v>17669.099999999999</v>
      </c>
      <c r="L23" s="50">
        <v>13924</v>
      </c>
      <c r="M23" s="50">
        <v>11227.6</v>
      </c>
      <c r="N23" s="50">
        <v>30554.41</v>
      </c>
      <c r="O23" s="50">
        <v>54938.37</v>
      </c>
      <c r="P23" s="50">
        <v>29490.35</v>
      </c>
      <c r="T23">
        <f t="shared" si="0"/>
        <v>19175.184545454544</v>
      </c>
      <c r="U23">
        <f t="shared" si="1"/>
        <v>39</v>
      </c>
    </row>
    <row r="24" spans="1:21" hidden="1" x14ac:dyDescent="0.3">
      <c r="A24" s="82"/>
      <c r="B24" t="s">
        <v>136</v>
      </c>
      <c r="C24">
        <v>24</v>
      </c>
      <c r="D24" s="36" t="s">
        <v>107</v>
      </c>
      <c r="U24" t="e">
        <f t="shared" si="1"/>
        <v>#N/A</v>
      </c>
    </row>
    <row r="25" spans="1:21" hidden="1" x14ac:dyDescent="0.3">
      <c r="A25" s="82"/>
      <c r="B25" t="s">
        <v>137</v>
      </c>
      <c r="C25">
        <v>25</v>
      </c>
      <c r="D25" s="36" t="s">
        <v>108</v>
      </c>
      <c r="U25" t="e">
        <f t="shared" si="1"/>
        <v>#N/A</v>
      </c>
    </row>
    <row r="26" spans="1:21" hidden="1" x14ac:dyDescent="0.3">
      <c r="A26" s="82"/>
      <c r="B26" t="s">
        <v>138</v>
      </c>
      <c r="C26">
        <v>26</v>
      </c>
      <c r="D26" s="36" t="s">
        <v>109</v>
      </c>
      <c r="U26" t="e">
        <f t="shared" si="1"/>
        <v>#N/A</v>
      </c>
    </row>
    <row r="27" spans="1:21" x14ac:dyDescent="0.3">
      <c r="A27" s="82" t="s">
        <v>71</v>
      </c>
      <c r="B27" t="s">
        <v>52</v>
      </c>
      <c r="C27">
        <v>27</v>
      </c>
      <c r="D27" s="38" t="s">
        <v>110</v>
      </c>
      <c r="F27">
        <v>19617</v>
      </c>
      <c r="G27">
        <v>20408</v>
      </c>
      <c r="H27">
        <v>20829</v>
      </c>
      <c r="I27">
        <v>22408</v>
      </c>
      <c r="J27">
        <v>20370</v>
      </c>
      <c r="K27">
        <v>20250</v>
      </c>
      <c r="L27">
        <v>21600</v>
      </c>
      <c r="M27">
        <v>30024</v>
      </c>
      <c r="N27">
        <v>25700</v>
      </c>
      <c r="O27">
        <v>35072</v>
      </c>
      <c r="P27">
        <v>16300</v>
      </c>
      <c r="Q27">
        <v>1214</v>
      </c>
      <c r="R27">
        <v>82617</v>
      </c>
      <c r="T27">
        <f t="shared" si="0"/>
        <v>25877.615384615383</v>
      </c>
      <c r="U27">
        <f t="shared" si="1"/>
        <v>35</v>
      </c>
    </row>
    <row r="28" spans="1:21" x14ac:dyDescent="0.3">
      <c r="A28" s="82"/>
      <c r="B28" t="s">
        <v>53</v>
      </c>
      <c r="C28">
        <v>28</v>
      </c>
      <c r="D28" s="38" t="s">
        <v>111</v>
      </c>
      <c r="F28">
        <v>49786</v>
      </c>
      <c r="G28">
        <v>56482</v>
      </c>
      <c r="H28">
        <v>78587</v>
      </c>
      <c r="I28">
        <v>122460</v>
      </c>
      <c r="J28">
        <v>72011</v>
      </c>
      <c r="K28">
        <v>77713</v>
      </c>
      <c r="L28">
        <v>102978</v>
      </c>
      <c r="M28">
        <v>164825</v>
      </c>
      <c r="N28">
        <v>155618</v>
      </c>
      <c r="O28">
        <v>238296</v>
      </c>
      <c r="P28">
        <v>118928</v>
      </c>
      <c r="Q28">
        <v>8492</v>
      </c>
      <c r="R28">
        <v>88786</v>
      </c>
      <c r="T28">
        <f t="shared" si="0"/>
        <v>102689.38461538461</v>
      </c>
      <c r="U28">
        <f t="shared" si="1"/>
        <v>16</v>
      </c>
    </row>
    <row r="29" spans="1:21" x14ac:dyDescent="0.3">
      <c r="A29" s="82"/>
      <c r="B29" t="s">
        <v>54</v>
      </c>
      <c r="C29">
        <v>29</v>
      </c>
      <c r="D29" s="38" t="s">
        <v>135</v>
      </c>
      <c r="F29">
        <v>98827</v>
      </c>
      <c r="G29">
        <v>106045</v>
      </c>
      <c r="H29">
        <v>188875</v>
      </c>
      <c r="I29">
        <v>169955</v>
      </c>
      <c r="J29">
        <v>121870</v>
      </c>
      <c r="K29">
        <v>113506</v>
      </c>
      <c r="L29">
        <v>147208</v>
      </c>
      <c r="M29">
        <v>184446</v>
      </c>
      <c r="N29">
        <v>170397</v>
      </c>
      <c r="O29">
        <v>238652</v>
      </c>
      <c r="P29">
        <v>102528</v>
      </c>
      <c r="Q29">
        <v>8191</v>
      </c>
      <c r="R29">
        <v>148627</v>
      </c>
      <c r="T29">
        <f t="shared" si="0"/>
        <v>138394.38461538462</v>
      </c>
      <c r="U29">
        <f t="shared" si="1"/>
        <v>10</v>
      </c>
    </row>
    <row r="30" spans="1:21" x14ac:dyDescent="0.3">
      <c r="A30" s="82"/>
      <c r="B30" t="s">
        <v>55</v>
      </c>
      <c r="C30">
        <v>30</v>
      </c>
      <c r="D30" s="38" t="s">
        <v>112</v>
      </c>
      <c r="F30">
        <v>12800</v>
      </c>
      <c r="G30">
        <v>16426</v>
      </c>
      <c r="H30">
        <v>22000</v>
      </c>
      <c r="I30">
        <v>35735</v>
      </c>
      <c r="J30">
        <v>29000</v>
      </c>
      <c r="K30">
        <v>26000</v>
      </c>
      <c r="L30">
        <v>29084</v>
      </c>
      <c r="M30">
        <v>37300</v>
      </c>
      <c r="N30">
        <v>30056</v>
      </c>
      <c r="O30">
        <v>42000</v>
      </c>
      <c r="P30">
        <v>20275</v>
      </c>
      <c r="Q30">
        <v>1810</v>
      </c>
      <c r="R30">
        <v>37000</v>
      </c>
      <c r="T30">
        <f t="shared" si="0"/>
        <v>26114.307692307691</v>
      </c>
      <c r="U30">
        <f t="shared" si="1"/>
        <v>33</v>
      </c>
    </row>
    <row r="31" spans="1:21" x14ac:dyDescent="0.3">
      <c r="A31" s="82" t="s">
        <v>57</v>
      </c>
      <c r="B31" t="s">
        <v>79</v>
      </c>
      <c r="C31">
        <v>31</v>
      </c>
      <c r="D31" s="37" t="s">
        <v>113</v>
      </c>
      <c r="E31">
        <v>110288</v>
      </c>
      <c r="F31">
        <v>56666</v>
      </c>
      <c r="G31">
        <v>88381</v>
      </c>
      <c r="H31">
        <v>133672</v>
      </c>
      <c r="I31">
        <v>157643</v>
      </c>
      <c r="J31">
        <v>156479</v>
      </c>
      <c r="K31">
        <v>153907</v>
      </c>
      <c r="L31">
        <v>167809</v>
      </c>
      <c r="M31">
        <v>256876</v>
      </c>
      <c r="N31">
        <v>225784</v>
      </c>
      <c r="O31">
        <v>197311</v>
      </c>
      <c r="P31">
        <v>147391</v>
      </c>
      <c r="Q31">
        <v>130329</v>
      </c>
      <c r="R31">
        <v>151149</v>
      </c>
      <c r="T31">
        <f t="shared" si="0"/>
        <v>152406.07142857142</v>
      </c>
      <c r="U31">
        <f t="shared" si="1"/>
        <v>6</v>
      </c>
    </row>
    <row r="32" spans="1:21" x14ac:dyDescent="0.3">
      <c r="A32" s="82"/>
      <c r="B32" t="s">
        <v>77</v>
      </c>
      <c r="C32">
        <v>32</v>
      </c>
      <c r="D32" s="37" t="s">
        <v>114</v>
      </c>
      <c r="E32">
        <v>56532</v>
      </c>
      <c r="F32">
        <v>23877</v>
      </c>
      <c r="G32">
        <v>57126</v>
      </c>
      <c r="H32">
        <v>111906</v>
      </c>
      <c r="I32">
        <v>135723</v>
      </c>
      <c r="J32">
        <v>117468</v>
      </c>
      <c r="K32">
        <v>106719</v>
      </c>
      <c r="L32">
        <v>85260</v>
      </c>
      <c r="M32">
        <v>177113</v>
      </c>
      <c r="N32">
        <v>139262</v>
      </c>
      <c r="O32">
        <v>131680</v>
      </c>
      <c r="P32">
        <v>76419</v>
      </c>
      <c r="Q32">
        <v>71257</v>
      </c>
      <c r="R32">
        <v>118037</v>
      </c>
      <c r="T32">
        <f t="shared" si="0"/>
        <v>100598.5</v>
      </c>
      <c r="U32">
        <f t="shared" si="1"/>
        <v>17</v>
      </c>
    </row>
    <row r="33" spans="1:21" x14ac:dyDescent="0.3">
      <c r="A33" s="82"/>
      <c r="B33" t="s">
        <v>59</v>
      </c>
      <c r="C33">
        <v>33</v>
      </c>
      <c r="D33" s="37" t="s">
        <v>115</v>
      </c>
      <c r="E33">
        <v>62726</v>
      </c>
      <c r="F33">
        <v>24008</v>
      </c>
      <c r="G33">
        <v>32472</v>
      </c>
      <c r="H33">
        <v>87019</v>
      </c>
      <c r="I33">
        <v>113780</v>
      </c>
      <c r="J33">
        <v>90396</v>
      </c>
      <c r="K33">
        <v>82069</v>
      </c>
      <c r="L33">
        <v>72617</v>
      </c>
      <c r="M33">
        <v>152280</v>
      </c>
      <c r="N33">
        <v>144432</v>
      </c>
      <c r="O33">
        <v>126798</v>
      </c>
      <c r="P33">
        <v>92822</v>
      </c>
      <c r="Q33">
        <v>11336</v>
      </c>
      <c r="R33">
        <v>79695</v>
      </c>
      <c r="T33">
        <f t="shared" si="0"/>
        <v>83746.428571428565</v>
      </c>
      <c r="U33">
        <f t="shared" si="1"/>
        <v>23</v>
      </c>
    </row>
    <row r="34" spans="1:21" x14ac:dyDescent="0.3">
      <c r="A34" s="82"/>
      <c r="B34" t="s">
        <v>80</v>
      </c>
      <c r="C34">
        <v>34</v>
      </c>
      <c r="D34" s="37" t="s">
        <v>116</v>
      </c>
      <c r="E34">
        <v>42249</v>
      </c>
      <c r="F34">
        <v>4748</v>
      </c>
      <c r="H34">
        <v>49520</v>
      </c>
      <c r="I34">
        <v>91933</v>
      </c>
      <c r="J34">
        <v>67762</v>
      </c>
      <c r="K34">
        <v>62695</v>
      </c>
      <c r="L34">
        <v>56795</v>
      </c>
      <c r="M34">
        <v>188473</v>
      </c>
      <c r="N34">
        <v>147403</v>
      </c>
      <c r="O34">
        <v>131144</v>
      </c>
      <c r="P34">
        <v>90223</v>
      </c>
      <c r="Q34">
        <v>37512</v>
      </c>
      <c r="R34">
        <v>132642</v>
      </c>
      <c r="T34">
        <f t="shared" si="0"/>
        <v>84853.769230769234</v>
      </c>
      <c r="U34">
        <f t="shared" si="1"/>
        <v>22</v>
      </c>
    </row>
    <row r="35" spans="1:21" x14ac:dyDescent="0.3">
      <c r="A35" s="82"/>
      <c r="B35" t="s">
        <v>81</v>
      </c>
      <c r="C35">
        <v>35</v>
      </c>
      <c r="D35" s="37" t="s">
        <v>117</v>
      </c>
      <c r="E35">
        <v>33449</v>
      </c>
      <c r="H35">
        <v>46913</v>
      </c>
      <c r="I35">
        <v>61592</v>
      </c>
      <c r="J35">
        <v>47526</v>
      </c>
      <c r="K35">
        <v>38016</v>
      </c>
      <c r="L35">
        <v>38028</v>
      </c>
      <c r="M35">
        <v>77075</v>
      </c>
      <c r="N35">
        <v>73438</v>
      </c>
      <c r="O35">
        <v>67849</v>
      </c>
      <c r="P35">
        <v>49276</v>
      </c>
      <c r="Q35">
        <v>14438</v>
      </c>
      <c r="R35">
        <v>63972</v>
      </c>
      <c r="T35">
        <f t="shared" si="0"/>
        <v>50964.333333333336</v>
      </c>
      <c r="U35">
        <f t="shared" si="1"/>
        <v>29</v>
      </c>
    </row>
    <row r="36" spans="1:21" x14ac:dyDescent="0.3">
      <c r="A36" s="82"/>
      <c r="B36" t="s">
        <v>44</v>
      </c>
      <c r="C36">
        <v>36</v>
      </c>
      <c r="D36" s="37" t="s">
        <v>118</v>
      </c>
      <c r="E36">
        <v>17857</v>
      </c>
      <c r="H36">
        <v>31416</v>
      </c>
      <c r="I36">
        <v>57270</v>
      </c>
      <c r="J36">
        <v>44405</v>
      </c>
      <c r="K36">
        <v>39329</v>
      </c>
      <c r="L36">
        <v>41818</v>
      </c>
      <c r="M36">
        <v>78258</v>
      </c>
      <c r="N36">
        <v>63129</v>
      </c>
      <c r="O36">
        <v>49879</v>
      </c>
      <c r="P36">
        <v>20722</v>
      </c>
      <c r="R36">
        <v>34949</v>
      </c>
      <c r="T36">
        <f t="shared" si="0"/>
        <v>43548.36363636364</v>
      </c>
      <c r="U36">
        <f t="shared" si="1"/>
        <v>31</v>
      </c>
    </row>
    <row r="37" spans="1:21" x14ac:dyDescent="0.3">
      <c r="A37" s="82" t="s">
        <v>140</v>
      </c>
      <c r="B37" t="s">
        <v>44</v>
      </c>
      <c r="C37">
        <v>37</v>
      </c>
      <c r="D37" s="43" t="s">
        <v>119</v>
      </c>
      <c r="H37">
        <v>18102</v>
      </c>
      <c r="I37">
        <v>34012</v>
      </c>
      <c r="J37">
        <v>21675</v>
      </c>
      <c r="K37">
        <v>21869</v>
      </c>
      <c r="L37">
        <v>21256</v>
      </c>
      <c r="M37">
        <v>44677</v>
      </c>
      <c r="N37">
        <v>35697</v>
      </c>
      <c r="O37">
        <v>28967</v>
      </c>
      <c r="P37">
        <v>11200</v>
      </c>
      <c r="Q37">
        <v>1217</v>
      </c>
      <c r="R37">
        <v>14374</v>
      </c>
      <c r="S37">
        <v>8082</v>
      </c>
      <c r="T37">
        <f t="shared" si="0"/>
        <v>21760.666666666668</v>
      </c>
      <c r="U37">
        <f t="shared" si="1"/>
        <v>37</v>
      </c>
    </row>
    <row r="38" spans="1:21" x14ac:dyDescent="0.3">
      <c r="A38" s="82"/>
      <c r="B38" t="s">
        <v>139</v>
      </c>
      <c r="C38">
        <v>38</v>
      </c>
      <c r="D38" s="43" t="s">
        <v>120</v>
      </c>
      <c r="R38">
        <v>14384</v>
      </c>
      <c r="S38">
        <v>15755</v>
      </c>
      <c r="T38">
        <f t="shared" si="0"/>
        <v>15069.5</v>
      </c>
      <c r="U38">
        <f t="shared" si="1"/>
        <v>40</v>
      </c>
    </row>
    <row r="39" spans="1:21" x14ac:dyDescent="0.3">
      <c r="A39" s="82"/>
      <c r="B39" t="s">
        <v>66</v>
      </c>
      <c r="C39">
        <v>39</v>
      </c>
      <c r="D39" s="43" t="s">
        <v>121</v>
      </c>
      <c r="H39">
        <v>20704</v>
      </c>
      <c r="I39">
        <v>2126</v>
      </c>
      <c r="J39">
        <v>1023</v>
      </c>
      <c r="K39">
        <v>3073</v>
      </c>
      <c r="L39">
        <v>13164</v>
      </c>
      <c r="M39">
        <v>40038</v>
      </c>
      <c r="N39">
        <v>28685</v>
      </c>
      <c r="O39">
        <v>19081</v>
      </c>
      <c r="P39">
        <v>5604</v>
      </c>
      <c r="Q39">
        <v>1483</v>
      </c>
      <c r="R39">
        <v>17252</v>
      </c>
      <c r="S39">
        <v>11274</v>
      </c>
      <c r="T39">
        <f t="shared" si="0"/>
        <v>13625.583333333334</v>
      </c>
      <c r="U39">
        <f t="shared" si="1"/>
        <v>41</v>
      </c>
    </row>
    <row r="40" spans="1:21" x14ac:dyDescent="0.3">
      <c r="A40" s="82"/>
      <c r="B40" t="s">
        <v>65</v>
      </c>
      <c r="C40">
        <v>40</v>
      </c>
      <c r="D40" s="43" t="s">
        <v>122</v>
      </c>
      <c r="H40">
        <v>16732</v>
      </c>
      <c r="I40">
        <v>40021</v>
      </c>
      <c r="L40">
        <v>6125</v>
      </c>
      <c r="M40">
        <v>67564</v>
      </c>
      <c r="N40">
        <v>32227</v>
      </c>
      <c r="O40">
        <v>30685</v>
      </c>
      <c r="P40">
        <v>19148</v>
      </c>
      <c r="Q40">
        <v>1081</v>
      </c>
      <c r="R40">
        <v>15637</v>
      </c>
      <c r="S40">
        <v>6607</v>
      </c>
      <c r="T40">
        <f t="shared" si="0"/>
        <v>23582.7</v>
      </c>
      <c r="U40">
        <f t="shared" si="1"/>
        <v>36</v>
      </c>
    </row>
    <row r="41" spans="1:21" x14ac:dyDescent="0.3">
      <c r="A41" s="82"/>
      <c r="B41" t="s">
        <v>64</v>
      </c>
      <c r="C41">
        <v>41</v>
      </c>
      <c r="D41" s="43" t="s">
        <v>123</v>
      </c>
      <c r="H41">
        <v>65671</v>
      </c>
      <c r="I41">
        <v>93038</v>
      </c>
      <c r="J41">
        <v>59080</v>
      </c>
      <c r="K41">
        <v>42785</v>
      </c>
      <c r="L41">
        <v>31305</v>
      </c>
      <c r="M41">
        <v>92332</v>
      </c>
      <c r="N41">
        <v>70554</v>
      </c>
      <c r="O41">
        <v>44425</v>
      </c>
      <c r="P41">
        <v>25005</v>
      </c>
      <c r="Q41">
        <v>4582</v>
      </c>
      <c r="R41">
        <v>37728</v>
      </c>
      <c r="S41">
        <v>20899</v>
      </c>
      <c r="T41">
        <f t="shared" si="0"/>
        <v>48950.333333333336</v>
      </c>
      <c r="U41">
        <f t="shared" si="1"/>
        <v>30</v>
      </c>
    </row>
    <row r="42" spans="1:21" x14ac:dyDescent="0.3">
      <c r="A42" s="82"/>
      <c r="B42" t="s">
        <v>59</v>
      </c>
      <c r="C42">
        <v>42</v>
      </c>
      <c r="D42" s="43" t="s">
        <v>124</v>
      </c>
      <c r="H42">
        <v>32015</v>
      </c>
      <c r="I42">
        <v>59047</v>
      </c>
      <c r="J42">
        <v>33159</v>
      </c>
      <c r="K42">
        <v>23426</v>
      </c>
      <c r="L42">
        <v>16726</v>
      </c>
      <c r="M42">
        <v>55786</v>
      </c>
      <c r="N42">
        <v>43185</v>
      </c>
      <c r="O42">
        <v>31057</v>
      </c>
      <c r="P42">
        <v>17328</v>
      </c>
      <c r="Q42">
        <v>2858</v>
      </c>
      <c r="R42">
        <v>37647</v>
      </c>
      <c r="S42">
        <v>19457</v>
      </c>
      <c r="T42">
        <f t="shared" si="0"/>
        <v>30974.25</v>
      </c>
      <c r="U42">
        <f t="shared" si="1"/>
        <v>32</v>
      </c>
    </row>
    <row r="43" spans="1:21" x14ac:dyDescent="0.3">
      <c r="A43" s="82"/>
      <c r="B43" t="s">
        <v>36</v>
      </c>
      <c r="C43">
        <v>43</v>
      </c>
      <c r="D43" s="43" t="s">
        <v>125</v>
      </c>
      <c r="H43">
        <v>100110</v>
      </c>
      <c r="I43">
        <v>122029</v>
      </c>
      <c r="J43">
        <v>76786</v>
      </c>
      <c r="K43">
        <v>66917</v>
      </c>
      <c r="L43">
        <v>67255</v>
      </c>
      <c r="M43">
        <v>153896</v>
      </c>
      <c r="N43">
        <v>114907</v>
      </c>
      <c r="O43">
        <v>96729</v>
      </c>
      <c r="P43">
        <v>43563</v>
      </c>
      <c r="Q43">
        <v>11252</v>
      </c>
      <c r="R43">
        <v>76972</v>
      </c>
      <c r="S43">
        <v>35337</v>
      </c>
      <c r="T43">
        <f t="shared" si="0"/>
        <v>80479.416666666672</v>
      </c>
      <c r="U43">
        <f t="shared" si="1"/>
        <v>24</v>
      </c>
    </row>
    <row r="44" spans="1:21" x14ac:dyDescent="0.3">
      <c r="A44" s="82"/>
      <c r="B44" t="s">
        <v>54</v>
      </c>
      <c r="C44">
        <v>44</v>
      </c>
      <c r="D44" s="43" t="s">
        <v>126</v>
      </c>
      <c r="H44">
        <v>57692</v>
      </c>
      <c r="I44">
        <v>96263</v>
      </c>
      <c r="J44">
        <v>62782</v>
      </c>
      <c r="K44">
        <v>51503</v>
      </c>
      <c r="L44">
        <v>48228</v>
      </c>
      <c r="M44">
        <v>97092</v>
      </c>
      <c r="N44">
        <v>78542</v>
      </c>
      <c r="O44">
        <v>71109</v>
      </c>
      <c r="P44">
        <v>36470</v>
      </c>
      <c r="Q44">
        <v>3308</v>
      </c>
      <c r="R44">
        <v>62558</v>
      </c>
      <c r="S44">
        <v>38471</v>
      </c>
      <c r="T44">
        <f t="shared" si="0"/>
        <v>58668.166666666664</v>
      </c>
      <c r="U44">
        <f t="shared" si="1"/>
        <v>27</v>
      </c>
    </row>
    <row r="45" spans="1:21" x14ac:dyDescent="0.3">
      <c r="A45" s="82"/>
      <c r="B45" t="s">
        <v>82</v>
      </c>
      <c r="C45">
        <v>45</v>
      </c>
      <c r="D45" s="43" t="s">
        <v>127</v>
      </c>
      <c r="H45">
        <v>33989</v>
      </c>
      <c r="I45">
        <v>46606</v>
      </c>
      <c r="J45">
        <v>24914</v>
      </c>
      <c r="K45">
        <v>17604</v>
      </c>
      <c r="L45">
        <v>19673</v>
      </c>
      <c r="M45">
        <v>48905</v>
      </c>
      <c r="N45">
        <v>33867</v>
      </c>
      <c r="O45">
        <v>45686</v>
      </c>
      <c r="P45">
        <v>13591</v>
      </c>
      <c r="Q45">
        <v>1182</v>
      </c>
      <c r="R45">
        <v>16999</v>
      </c>
      <c r="S45">
        <v>9681</v>
      </c>
      <c r="T45">
        <f t="shared" si="0"/>
        <v>26058.083333333332</v>
      </c>
      <c r="U45">
        <f t="shared" si="1"/>
        <v>34</v>
      </c>
    </row>
    <row r="46" spans="1:21" x14ac:dyDescent="0.3">
      <c r="M46">
        <f t="shared" ref="M46:S46" si="2">SUM(M2:M45)</f>
        <v>4429811.0600000005</v>
      </c>
      <c r="N46">
        <f t="shared" si="2"/>
        <v>4226276.18</v>
      </c>
      <c r="O46">
        <f t="shared" si="2"/>
        <v>4552629.3100000005</v>
      </c>
      <c r="P46">
        <f t="shared" si="2"/>
        <v>3455838.6000000006</v>
      </c>
      <c r="Q46">
        <f t="shared" si="2"/>
        <v>663520.46</v>
      </c>
      <c r="R46">
        <f t="shared" si="2"/>
        <v>4006771.17</v>
      </c>
      <c r="S46">
        <f t="shared" si="2"/>
        <v>165563</v>
      </c>
    </row>
    <row r="48" spans="1:21" x14ac:dyDescent="0.3">
      <c r="Q48">
        <f>M46+N46+O46+P46+Q46+R46+S46</f>
        <v>21500409.780000001</v>
      </c>
    </row>
    <row r="50" spans="20:20" x14ac:dyDescent="0.3">
      <c r="T50" t="s">
        <v>157</v>
      </c>
    </row>
  </sheetData>
  <mergeCells count="5">
    <mergeCell ref="A2:A18"/>
    <mergeCell ref="A19:A26"/>
    <mergeCell ref="A27:A30"/>
    <mergeCell ref="A31:A36"/>
    <mergeCell ref="A37:A4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68FE-723F-4FA3-8E2A-F804D473014A}">
  <dimension ref="A1:M46"/>
  <sheetViews>
    <sheetView tabSelected="1" topLeftCell="B13" workbookViewId="0">
      <selection activeCell="B32" sqref="A32:XFD32"/>
    </sheetView>
  </sheetViews>
  <sheetFormatPr defaultRowHeight="14" x14ac:dyDescent="0.3"/>
  <cols>
    <col min="2" max="2" width="19" customWidth="1"/>
    <col min="3" max="3" width="10.1640625" customWidth="1"/>
    <col min="4" max="4" width="43.33203125" customWidth="1"/>
  </cols>
  <sheetData>
    <row r="1" spans="1:13" s="51" customFormat="1" x14ac:dyDescent="0.3">
      <c r="A1" s="51" t="s">
        <v>141</v>
      </c>
      <c r="B1" s="51" t="s">
        <v>142</v>
      </c>
      <c r="C1" s="51" t="s">
        <v>153</v>
      </c>
      <c r="D1" s="51" t="s">
        <v>143</v>
      </c>
      <c r="E1" s="51">
        <v>2022.9</v>
      </c>
      <c r="F1" s="52">
        <v>2022.1</v>
      </c>
      <c r="G1" s="51">
        <v>2022.11</v>
      </c>
      <c r="H1" s="51">
        <v>2022.12</v>
      </c>
      <c r="I1" s="51">
        <v>2023.2</v>
      </c>
      <c r="K1" s="51" t="s">
        <v>144</v>
      </c>
      <c r="L1" s="51" t="s">
        <v>151</v>
      </c>
      <c r="M1" s="51">
        <v>70</v>
      </c>
    </row>
    <row r="2" spans="1:13" x14ac:dyDescent="0.3">
      <c r="A2" s="82" t="s">
        <v>4</v>
      </c>
      <c r="B2" t="s">
        <v>74</v>
      </c>
      <c r="C2">
        <v>1</v>
      </c>
      <c r="D2" t="s">
        <v>86</v>
      </c>
      <c r="E2" s="1">
        <v>376846.94</v>
      </c>
      <c r="F2" s="1">
        <v>419056.04</v>
      </c>
      <c r="G2" s="1">
        <v>523941.9</v>
      </c>
      <c r="H2" s="1">
        <v>515995.80000000005</v>
      </c>
      <c r="I2" s="49">
        <v>300236</v>
      </c>
      <c r="J2" s="49"/>
      <c r="K2">
        <f>AVERAGE(E2:I2)</f>
        <v>427215.33599999995</v>
      </c>
      <c r="L2">
        <f>RANK(K2,K:K)</f>
        <v>2</v>
      </c>
      <c r="M2">
        <v>2</v>
      </c>
    </row>
    <row r="3" spans="1:13" x14ac:dyDescent="0.3">
      <c r="A3" s="82"/>
      <c r="B3" t="s">
        <v>148</v>
      </c>
      <c r="C3">
        <v>2</v>
      </c>
      <c r="D3" t="s">
        <v>87</v>
      </c>
      <c r="E3" s="55">
        <v>105826</v>
      </c>
      <c r="F3" s="55">
        <v>100172</v>
      </c>
      <c r="G3" s="55">
        <v>109237</v>
      </c>
      <c r="H3" s="55">
        <v>78771</v>
      </c>
      <c r="I3" s="49">
        <v>74271</v>
      </c>
      <c r="J3" s="49"/>
      <c r="K3">
        <f>AVERAGE(E3:I3)</f>
        <v>93655.4</v>
      </c>
      <c r="L3">
        <f>RANK(K3,K:K)</f>
        <v>28</v>
      </c>
      <c r="M3">
        <v>28</v>
      </c>
    </row>
    <row r="4" spans="1:13" x14ac:dyDescent="0.3">
      <c r="A4" s="82"/>
      <c r="B4" t="s">
        <v>149</v>
      </c>
      <c r="C4">
        <v>3</v>
      </c>
      <c r="D4" t="s">
        <v>88</v>
      </c>
      <c r="E4" s="55">
        <v>1313767</v>
      </c>
      <c r="F4" s="55">
        <v>1308113</v>
      </c>
      <c r="G4" s="55">
        <v>1317178</v>
      </c>
      <c r="H4" s="55">
        <v>1286712</v>
      </c>
      <c r="I4" s="49">
        <v>1282212</v>
      </c>
      <c r="J4" s="49"/>
      <c r="K4">
        <f>AVERAGE(E4:I4)</f>
        <v>1301596.3999999999</v>
      </c>
      <c r="L4">
        <f>RANK(K4,K:K)</f>
        <v>1</v>
      </c>
      <c r="M4">
        <v>1</v>
      </c>
    </row>
    <row r="5" spans="1:13" x14ac:dyDescent="0.3">
      <c r="A5" s="82"/>
      <c r="B5" t="s">
        <v>150</v>
      </c>
      <c r="C5">
        <v>4</v>
      </c>
      <c r="D5" t="s">
        <v>89</v>
      </c>
      <c r="E5" s="55">
        <v>215081</v>
      </c>
      <c r="F5" s="55">
        <v>209427</v>
      </c>
      <c r="G5" s="55">
        <v>218492</v>
      </c>
      <c r="H5" s="55">
        <v>188026</v>
      </c>
      <c r="I5" s="49">
        <v>183526</v>
      </c>
      <c r="J5" s="49"/>
      <c r="K5">
        <f>AVERAGE(E5:I5)</f>
        <v>202910.4</v>
      </c>
      <c r="L5">
        <f>RANK(K5,K:K)</f>
        <v>3</v>
      </c>
      <c r="M5">
        <v>3</v>
      </c>
    </row>
    <row r="6" spans="1:13" x14ac:dyDescent="0.3">
      <c r="A6" s="82"/>
      <c r="B6" t="s">
        <v>38</v>
      </c>
      <c r="C6">
        <v>5</v>
      </c>
      <c r="D6" t="s">
        <v>90</v>
      </c>
      <c r="E6" s="55">
        <v>176163</v>
      </c>
      <c r="F6" s="55">
        <v>170509</v>
      </c>
      <c r="G6" s="55">
        <v>179574</v>
      </c>
      <c r="H6" s="55">
        <v>149108</v>
      </c>
      <c r="I6" s="49">
        <v>144608.20000000001</v>
      </c>
      <c r="J6" s="49"/>
      <c r="K6">
        <f>AVERAGE(E6:I6)</f>
        <v>163992.44</v>
      </c>
      <c r="L6">
        <f>RANK(K6,K:K)</f>
        <v>10</v>
      </c>
      <c r="M6">
        <v>10</v>
      </c>
    </row>
    <row r="7" spans="1:13" x14ac:dyDescent="0.3">
      <c r="A7" s="82"/>
      <c r="B7" t="s">
        <v>21</v>
      </c>
      <c r="C7">
        <v>6</v>
      </c>
      <c r="D7" t="s">
        <v>91</v>
      </c>
      <c r="E7" s="1">
        <v>178365</v>
      </c>
      <c r="F7" s="1">
        <v>187015</v>
      </c>
      <c r="G7" s="1">
        <v>180816.6</v>
      </c>
      <c r="H7" s="1">
        <v>185882.1</v>
      </c>
      <c r="I7" s="49">
        <v>140481</v>
      </c>
      <c r="J7" s="49"/>
      <c r="K7">
        <f>AVERAGE(E7:I7)</f>
        <v>174511.94</v>
      </c>
      <c r="L7">
        <f>RANK(K7,K:K)</f>
        <v>8</v>
      </c>
      <c r="M7">
        <v>8</v>
      </c>
    </row>
    <row r="8" spans="1:13" x14ac:dyDescent="0.3">
      <c r="A8" s="82"/>
      <c r="B8" t="s">
        <v>23</v>
      </c>
      <c r="C8">
        <v>7</v>
      </c>
      <c r="D8" t="s">
        <v>92</v>
      </c>
      <c r="E8" s="1">
        <v>141800</v>
      </c>
      <c r="F8" s="1">
        <v>131359</v>
      </c>
      <c r="G8" s="1">
        <v>131323.26</v>
      </c>
      <c r="H8" s="1">
        <v>135851.63999999998</v>
      </c>
      <c r="I8" s="49">
        <v>98300</v>
      </c>
      <c r="J8" s="49"/>
      <c r="K8">
        <f>AVERAGE(E8:I8)</f>
        <v>127726.78</v>
      </c>
      <c r="L8">
        <f>RANK(K8,K:K)</f>
        <v>19</v>
      </c>
      <c r="M8">
        <v>19</v>
      </c>
    </row>
    <row r="9" spans="1:13" x14ac:dyDescent="0.3">
      <c r="A9" s="82"/>
      <c r="B9" t="s">
        <v>24</v>
      </c>
      <c r="C9">
        <v>8</v>
      </c>
      <c r="D9" t="s">
        <v>93</v>
      </c>
      <c r="E9" s="1">
        <v>154952.88000000003</v>
      </c>
      <c r="F9" s="1">
        <v>154169.13</v>
      </c>
      <c r="G9" s="1">
        <v>172357.53</v>
      </c>
      <c r="H9" s="1">
        <v>165119.53</v>
      </c>
      <c r="I9" s="49">
        <v>148152.76</v>
      </c>
      <c r="J9" s="49"/>
      <c r="K9">
        <f>AVERAGE(E9:I9)</f>
        <v>158950.36600000001</v>
      </c>
      <c r="L9">
        <f>RANK(K9,K:K)</f>
        <v>11</v>
      </c>
      <c r="M9">
        <v>11</v>
      </c>
    </row>
    <row r="10" spans="1:13" x14ac:dyDescent="0.3">
      <c r="A10" s="82"/>
      <c r="B10" t="s">
        <v>26</v>
      </c>
      <c r="C10">
        <v>9</v>
      </c>
      <c r="D10" t="s">
        <v>94</v>
      </c>
      <c r="E10" s="1">
        <v>159522</v>
      </c>
      <c r="F10" s="1">
        <v>160632</v>
      </c>
      <c r="G10" s="1">
        <v>90853</v>
      </c>
      <c r="H10" s="1">
        <v>95246</v>
      </c>
      <c r="I10" s="49">
        <v>80321</v>
      </c>
      <c r="J10" s="49"/>
      <c r="K10">
        <f>AVERAGE(E10:I10)</f>
        <v>117314.8</v>
      </c>
      <c r="L10">
        <f>RANK(K10,K:K)</f>
        <v>22</v>
      </c>
      <c r="M10">
        <v>22</v>
      </c>
    </row>
    <row r="11" spans="1:13" x14ac:dyDescent="0.3">
      <c r="A11" s="82"/>
      <c r="B11" t="s">
        <v>27</v>
      </c>
      <c r="C11">
        <v>10</v>
      </c>
      <c r="D11" t="s">
        <v>95</v>
      </c>
      <c r="E11" s="1">
        <v>75709.73</v>
      </c>
      <c r="F11" s="1">
        <v>75220</v>
      </c>
      <c r="G11" s="1">
        <v>131221</v>
      </c>
      <c r="H11" s="1">
        <v>132273.85999999999</v>
      </c>
      <c r="I11" s="49">
        <v>88314</v>
      </c>
      <c r="J11" s="49"/>
      <c r="K11">
        <f>AVERAGE(E11:I11)</f>
        <v>100547.71799999999</v>
      </c>
      <c r="L11">
        <f>RANK(K11,K:K)</f>
        <v>26</v>
      </c>
      <c r="M11">
        <v>26</v>
      </c>
    </row>
    <row r="12" spans="1:13" x14ac:dyDescent="0.3">
      <c r="A12" s="82"/>
      <c r="B12" t="s">
        <v>28</v>
      </c>
      <c r="C12">
        <v>11</v>
      </c>
      <c r="D12" t="s">
        <v>96</v>
      </c>
      <c r="E12" s="1">
        <v>129526.26000000001</v>
      </c>
      <c r="F12" s="1">
        <v>125764.7</v>
      </c>
      <c r="G12" s="1">
        <v>135857</v>
      </c>
      <c r="H12" s="1">
        <v>137876.35999999999</v>
      </c>
      <c r="I12" s="49">
        <v>86920.21</v>
      </c>
      <c r="J12" s="49"/>
      <c r="K12">
        <f>AVERAGE(E12:I12)</f>
        <v>123188.906</v>
      </c>
      <c r="L12">
        <f>RANK(K12,K:K)</f>
        <v>20</v>
      </c>
      <c r="M12">
        <v>20</v>
      </c>
    </row>
    <row r="13" spans="1:13" x14ac:dyDescent="0.3">
      <c r="A13" s="82"/>
      <c r="B13" t="s">
        <v>29</v>
      </c>
      <c r="C13">
        <v>12</v>
      </c>
      <c r="D13" t="s">
        <v>97</v>
      </c>
      <c r="E13" s="1">
        <v>9288.5</v>
      </c>
      <c r="F13" s="1">
        <v>13016</v>
      </c>
      <c r="G13" s="1">
        <v>13436.95</v>
      </c>
      <c r="H13" s="1">
        <v>13942.09</v>
      </c>
      <c r="I13" s="49">
        <v>70061</v>
      </c>
      <c r="J13" s="49"/>
      <c r="K13">
        <f>AVERAGE(E13:I13)</f>
        <v>23948.907999999999</v>
      </c>
      <c r="L13">
        <f>RANK(K13,K:K)</f>
        <v>44</v>
      </c>
      <c r="M13">
        <v>44</v>
      </c>
    </row>
    <row r="14" spans="1:13" x14ac:dyDescent="0.3">
      <c r="A14" s="82"/>
      <c r="B14" t="s">
        <v>30</v>
      </c>
      <c r="C14">
        <v>13</v>
      </c>
      <c r="D14" t="s">
        <v>98</v>
      </c>
      <c r="E14" s="1">
        <v>118911.33999999998</v>
      </c>
      <c r="F14" s="1">
        <v>122974.41</v>
      </c>
      <c r="G14" s="1">
        <v>132943.6</v>
      </c>
      <c r="H14" s="1">
        <v>125889.03000000003</v>
      </c>
      <c r="I14" s="49">
        <v>78343</v>
      </c>
      <c r="J14" s="49"/>
      <c r="K14">
        <f>AVERAGE(E14:I14)</f>
        <v>115812.276</v>
      </c>
      <c r="L14">
        <f>RANK(K14,K:K)</f>
        <v>23</v>
      </c>
      <c r="M14">
        <v>23</v>
      </c>
    </row>
    <row r="15" spans="1:13" x14ac:dyDescent="0.3">
      <c r="A15" s="82"/>
      <c r="B15" s="47" t="s">
        <v>145</v>
      </c>
      <c r="C15">
        <v>14</v>
      </c>
      <c r="D15" t="s">
        <v>99</v>
      </c>
      <c r="E15" s="1">
        <v>177296.65000000002</v>
      </c>
      <c r="F15" s="1">
        <v>176442.13000000003</v>
      </c>
      <c r="G15" s="1">
        <v>216218.44</v>
      </c>
      <c r="H15" s="1">
        <v>216240.24000000002</v>
      </c>
      <c r="I15" s="55">
        <v>172318</v>
      </c>
      <c r="J15" s="55"/>
      <c r="K15">
        <f>AVERAGE(E15:I15)</f>
        <v>191703.092</v>
      </c>
      <c r="L15">
        <f>RANK(K15,K:K)</f>
        <v>5</v>
      </c>
      <c r="M15">
        <v>5</v>
      </c>
    </row>
    <row r="16" spans="1:13" x14ac:dyDescent="0.3">
      <c r="A16" s="82"/>
      <c r="B16" s="48" t="s">
        <v>146</v>
      </c>
      <c r="C16">
        <v>15</v>
      </c>
      <c r="D16" t="s">
        <v>100</v>
      </c>
      <c r="E16" s="1">
        <v>148427.71</v>
      </c>
      <c r="F16" s="1">
        <v>134365.21</v>
      </c>
      <c r="G16" s="1">
        <v>154439.90000000002</v>
      </c>
      <c r="H16" s="1">
        <v>148118.1</v>
      </c>
      <c r="I16" s="55">
        <v>122106</v>
      </c>
      <c r="J16" s="55"/>
      <c r="K16">
        <f>AVERAGE(E16:I16)</f>
        <v>141491.38400000002</v>
      </c>
      <c r="L16">
        <f>RANK(K16,K:K)</f>
        <v>13</v>
      </c>
      <c r="M16">
        <v>13</v>
      </c>
    </row>
    <row r="17" spans="1:13" ht="13.5" customHeight="1" x14ac:dyDescent="0.3">
      <c r="A17" s="82"/>
      <c r="B17" s="48" t="s">
        <v>147</v>
      </c>
      <c r="C17">
        <v>16</v>
      </c>
      <c r="D17" t="s">
        <v>101</v>
      </c>
      <c r="E17" s="1">
        <v>18603</v>
      </c>
      <c r="F17" s="1">
        <v>73802</v>
      </c>
      <c r="G17" s="1">
        <v>92005.69</v>
      </c>
      <c r="H17" s="1">
        <v>105394.53</v>
      </c>
      <c r="I17" s="55">
        <v>48220</v>
      </c>
      <c r="J17" s="55"/>
      <c r="K17">
        <f>AVERAGE(E17:I17)</f>
        <v>67605.043999999994</v>
      </c>
      <c r="L17">
        <f>RANK(K17,K:K)</f>
        <v>31</v>
      </c>
      <c r="M17">
        <v>31</v>
      </c>
    </row>
    <row r="18" spans="1:13" x14ac:dyDescent="0.3">
      <c r="A18" s="82"/>
      <c r="B18" s="47" t="s">
        <v>156</v>
      </c>
      <c r="C18">
        <v>17</v>
      </c>
      <c r="D18" t="s">
        <v>102</v>
      </c>
      <c r="E18" s="1">
        <v>133076.26</v>
      </c>
      <c r="F18" s="1">
        <v>110661</v>
      </c>
      <c r="G18" s="1">
        <v>117206.54000000001</v>
      </c>
      <c r="H18" s="1">
        <v>120026.04</v>
      </c>
      <c r="I18" s="55">
        <v>96011</v>
      </c>
      <c r="J18" s="55"/>
      <c r="K18">
        <f>AVERAGE(E18:I18)</f>
        <v>115396.16800000002</v>
      </c>
      <c r="L18">
        <f>RANK(K18,K:K)</f>
        <v>24</v>
      </c>
      <c r="M18">
        <v>24</v>
      </c>
    </row>
    <row r="19" spans="1:13" x14ac:dyDescent="0.3">
      <c r="A19" s="54"/>
      <c r="B19" s="47"/>
      <c r="C19">
        <v>18</v>
      </c>
      <c r="E19" s="1"/>
      <c r="F19" s="1"/>
      <c r="G19" s="1"/>
      <c r="H19" s="1"/>
      <c r="I19" s="55"/>
      <c r="J19" s="55"/>
      <c r="K19" s="44">
        <v>190430.85</v>
      </c>
      <c r="L19">
        <f>RANK(K19,K:K)</f>
        <v>6</v>
      </c>
      <c r="M19">
        <v>6</v>
      </c>
    </row>
    <row r="20" spans="1:13" x14ac:dyDescent="0.3">
      <c r="A20" s="82" t="s">
        <v>43</v>
      </c>
      <c r="B20" t="s">
        <v>75</v>
      </c>
      <c r="C20" s="44">
        <v>19</v>
      </c>
      <c r="D20" s="36" t="s">
        <v>134</v>
      </c>
      <c r="E20" s="50">
        <v>423268.03</v>
      </c>
      <c r="F20" s="50">
        <v>416661.43</v>
      </c>
      <c r="G20" s="50">
        <v>453091.68</v>
      </c>
      <c r="H20" s="50">
        <v>249810.43</v>
      </c>
      <c r="I20" s="55">
        <v>361477</v>
      </c>
      <c r="J20" s="55"/>
      <c r="K20" s="98">
        <v>190430.85</v>
      </c>
      <c r="L20">
        <f>RANK(K20,K:K)</f>
        <v>6</v>
      </c>
      <c r="M20">
        <v>6</v>
      </c>
    </row>
    <row r="21" spans="1:13" x14ac:dyDescent="0.3">
      <c r="A21" s="82"/>
      <c r="B21" t="s">
        <v>76</v>
      </c>
      <c r="C21">
        <v>20</v>
      </c>
      <c r="D21" s="36" t="s">
        <v>103</v>
      </c>
      <c r="E21" s="50">
        <v>58271.1</v>
      </c>
      <c r="F21" s="50">
        <v>129612.15</v>
      </c>
      <c r="G21" s="50">
        <v>165508</v>
      </c>
      <c r="H21" s="50">
        <v>94605.98</v>
      </c>
      <c r="I21" s="55">
        <v>87768</v>
      </c>
      <c r="J21" s="55"/>
      <c r="K21" s="44">
        <f>AVERAGE(E21:I21)</f>
        <v>107153.046</v>
      </c>
      <c r="L21">
        <f>RANK(K21,K:K)</f>
        <v>25</v>
      </c>
      <c r="M21">
        <v>25</v>
      </c>
    </row>
    <row r="22" spans="1:13" x14ac:dyDescent="0.3">
      <c r="A22" s="82"/>
      <c r="B22" t="s">
        <v>77</v>
      </c>
      <c r="C22">
        <v>21</v>
      </c>
      <c r="D22" s="36" t="s">
        <v>104</v>
      </c>
      <c r="E22" s="50">
        <v>108895</v>
      </c>
      <c r="F22" s="50">
        <v>109808.7</v>
      </c>
      <c r="G22" s="50">
        <v>108485</v>
      </c>
      <c r="H22" s="50">
        <v>48959.94</v>
      </c>
      <c r="I22" s="55">
        <v>69806</v>
      </c>
      <c r="J22" s="55"/>
      <c r="K22" s="44">
        <f>AVERAGE(E22:I22)</f>
        <v>89190.928</v>
      </c>
      <c r="L22">
        <f>RANK(K22,K:K)</f>
        <v>29</v>
      </c>
      <c r="M22">
        <v>29</v>
      </c>
    </row>
    <row r="23" spans="1:13" x14ac:dyDescent="0.3">
      <c r="A23" s="82"/>
      <c r="B23" s="47" t="s">
        <v>154</v>
      </c>
      <c r="C23">
        <v>22</v>
      </c>
      <c r="D23" s="36" t="s">
        <v>105</v>
      </c>
      <c r="E23" s="50">
        <v>58863.06</v>
      </c>
      <c r="F23" s="50">
        <v>42279.87</v>
      </c>
      <c r="G23" s="50">
        <v>51564.85</v>
      </c>
      <c r="H23" s="50">
        <v>28323.58</v>
      </c>
      <c r="I23" s="55">
        <v>21026</v>
      </c>
      <c r="J23" s="55"/>
      <c r="K23">
        <f>AVERAGE(E23:I23)</f>
        <v>40411.471999999994</v>
      </c>
      <c r="L23">
        <f>RANK(K23,K:K)</f>
        <v>35</v>
      </c>
      <c r="M23">
        <v>35</v>
      </c>
    </row>
    <row r="24" spans="1:13" x14ac:dyDescent="0.3">
      <c r="A24" s="82"/>
      <c r="B24" s="48" t="s">
        <v>155</v>
      </c>
      <c r="C24">
        <v>23</v>
      </c>
      <c r="D24" s="36" t="s">
        <v>106</v>
      </c>
      <c r="E24" s="50">
        <v>11227.6</v>
      </c>
      <c r="F24" s="50">
        <v>30554.41</v>
      </c>
      <c r="G24" s="50">
        <v>54938.37</v>
      </c>
      <c r="H24" s="50">
        <v>29490.35</v>
      </c>
      <c r="I24" s="55">
        <v>7321</v>
      </c>
      <c r="J24" s="55"/>
      <c r="K24">
        <f>AVERAGE(E24:I24)</f>
        <v>26706.346000000001</v>
      </c>
      <c r="L24">
        <f>RANK(K24,K:K)</f>
        <v>43</v>
      </c>
      <c r="M24">
        <v>43</v>
      </c>
    </row>
    <row r="25" spans="1:13" x14ac:dyDescent="0.3">
      <c r="A25" s="82"/>
      <c r="B25" t="s">
        <v>136</v>
      </c>
      <c r="C25">
        <v>24</v>
      </c>
      <c r="D25" s="36" t="s">
        <v>107</v>
      </c>
      <c r="K25" s="56">
        <v>141160</v>
      </c>
      <c r="L25">
        <f>RANK(K25,K:K)</f>
        <v>14</v>
      </c>
      <c r="M25">
        <v>14</v>
      </c>
    </row>
    <row r="26" spans="1:13" x14ac:dyDescent="0.3">
      <c r="A26" s="82"/>
      <c r="B26" t="s">
        <v>137</v>
      </c>
      <c r="C26">
        <v>25</v>
      </c>
      <c r="D26" s="36" t="s">
        <v>108</v>
      </c>
      <c r="K26" s="56">
        <v>141160</v>
      </c>
      <c r="L26">
        <f>RANK(K26,K:K)</f>
        <v>14</v>
      </c>
      <c r="M26">
        <v>14</v>
      </c>
    </row>
    <row r="27" spans="1:13" x14ac:dyDescent="0.3">
      <c r="A27" s="82"/>
      <c r="B27" t="s">
        <v>138</v>
      </c>
      <c r="C27">
        <v>26</v>
      </c>
      <c r="D27" s="36" t="s">
        <v>109</v>
      </c>
      <c r="K27" s="56">
        <v>141160</v>
      </c>
      <c r="L27">
        <f>RANK(K27,K:K)</f>
        <v>14</v>
      </c>
      <c r="M27">
        <v>14</v>
      </c>
    </row>
    <row r="28" spans="1:13" x14ac:dyDescent="0.3">
      <c r="A28" s="82" t="s">
        <v>71</v>
      </c>
      <c r="B28" t="s">
        <v>52</v>
      </c>
      <c r="C28">
        <v>27</v>
      </c>
      <c r="D28" s="38" t="s">
        <v>110</v>
      </c>
      <c r="E28">
        <v>30024</v>
      </c>
      <c r="F28">
        <v>25700</v>
      </c>
      <c r="G28">
        <v>35072</v>
      </c>
      <c r="H28">
        <v>16300</v>
      </c>
      <c r="I28">
        <v>82617</v>
      </c>
      <c r="K28">
        <f>AVERAGE(E28:I28)</f>
        <v>37942.6</v>
      </c>
      <c r="L28">
        <f>RANK(K28,K:K)</f>
        <v>36</v>
      </c>
      <c r="M28">
        <v>36</v>
      </c>
    </row>
    <row r="29" spans="1:13" x14ac:dyDescent="0.3">
      <c r="A29" s="82"/>
      <c r="B29" t="s">
        <v>53</v>
      </c>
      <c r="C29">
        <v>28</v>
      </c>
      <c r="D29" s="38" t="s">
        <v>111</v>
      </c>
      <c r="E29">
        <v>164825</v>
      </c>
      <c r="F29">
        <v>155618</v>
      </c>
      <c r="G29">
        <v>238296</v>
      </c>
      <c r="H29">
        <v>118928</v>
      </c>
      <c r="I29">
        <v>88786</v>
      </c>
      <c r="K29">
        <f>AVERAGE(E29:I29)</f>
        <v>153290.6</v>
      </c>
      <c r="L29">
        <f>RANK(K29,K:K)</f>
        <v>12</v>
      </c>
      <c r="M29">
        <v>12</v>
      </c>
    </row>
    <row r="30" spans="1:13" x14ac:dyDescent="0.3">
      <c r="A30" s="82"/>
      <c r="B30" t="s">
        <v>54</v>
      </c>
      <c r="C30">
        <v>29</v>
      </c>
      <c r="D30" s="38" t="s">
        <v>135</v>
      </c>
      <c r="E30">
        <v>184446</v>
      </c>
      <c r="F30">
        <v>170397</v>
      </c>
      <c r="G30">
        <v>238652</v>
      </c>
      <c r="H30">
        <v>102528</v>
      </c>
      <c r="I30">
        <v>148627</v>
      </c>
      <c r="K30">
        <f>AVERAGE(E30:I30)</f>
        <v>168930</v>
      </c>
      <c r="L30">
        <f>RANK(K30,K:K)</f>
        <v>9</v>
      </c>
      <c r="M30">
        <v>9</v>
      </c>
    </row>
    <row r="31" spans="1:13" x14ac:dyDescent="0.3">
      <c r="A31" s="82"/>
      <c r="B31" t="s">
        <v>55</v>
      </c>
      <c r="C31">
        <v>30</v>
      </c>
      <c r="D31" s="38" t="s">
        <v>112</v>
      </c>
      <c r="E31">
        <v>37300</v>
      </c>
      <c r="F31">
        <v>30056</v>
      </c>
      <c r="G31">
        <v>42000</v>
      </c>
      <c r="H31">
        <v>20275</v>
      </c>
      <c r="I31">
        <v>37000</v>
      </c>
      <c r="K31">
        <f>AVERAGE(E31:I31)</f>
        <v>33326.199999999997</v>
      </c>
      <c r="L31">
        <f>RANK(K31,K:K)</f>
        <v>39</v>
      </c>
      <c r="M31">
        <v>39</v>
      </c>
    </row>
    <row r="32" spans="1:13" x14ac:dyDescent="0.3">
      <c r="A32" s="82" t="s">
        <v>57</v>
      </c>
      <c r="B32" t="s">
        <v>79</v>
      </c>
      <c r="C32">
        <v>31</v>
      </c>
      <c r="D32" s="37" t="s">
        <v>113</v>
      </c>
      <c r="E32">
        <v>256876</v>
      </c>
      <c r="F32">
        <v>225784</v>
      </c>
      <c r="G32">
        <v>197311</v>
      </c>
      <c r="H32">
        <v>147391</v>
      </c>
      <c r="I32">
        <v>151149</v>
      </c>
      <c r="K32">
        <f>AVERAGE(E32:I32)</f>
        <v>195702.2</v>
      </c>
      <c r="L32">
        <f>RANK(K32,K:K)</f>
        <v>4</v>
      </c>
      <c r="M32">
        <v>4</v>
      </c>
    </row>
    <row r="33" spans="1:13" x14ac:dyDescent="0.3">
      <c r="A33" s="82"/>
      <c r="B33" t="s">
        <v>77</v>
      </c>
      <c r="C33">
        <v>32</v>
      </c>
      <c r="D33" s="37" t="s">
        <v>114</v>
      </c>
      <c r="E33">
        <v>177113</v>
      </c>
      <c r="F33">
        <v>139262</v>
      </c>
      <c r="G33">
        <v>131680</v>
      </c>
      <c r="H33">
        <v>76419</v>
      </c>
      <c r="I33">
        <v>118037</v>
      </c>
      <c r="K33">
        <f>AVERAGE(E33:I33)</f>
        <v>128502.2</v>
      </c>
      <c r="L33">
        <f>RANK(K33,K:K)</f>
        <v>18</v>
      </c>
      <c r="M33">
        <v>18</v>
      </c>
    </row>
    <row r="34" spans="1:13" x14ac:dyDescent="0.3">
      <c r="A34" s="82"/>
      <c r="B34" t="s">
        <v>59</v>
      </c>
      <c r="C34">
        <v>33</v>
      </c>
      <c r="D34" s="37" t="s">
        <v>115</v>
      </c>
      <c r="E34">
        <v>152280</v>
      </c>
      <c r="F34">
        <v>144432</v>
      </c>
      <c r="G34">
        <v>126798</v>
      </c>
      <c r="H34">
        <v>92822</v>
      </c>
      <c r="I34">
        <v>79695</v>
      </c>
      <c r="K34">
        <f>AVERAGE(E34:I34)</f>
        <v>119205.4</v>
      </c>
      <c r="L34">
        <f>RANK(K34,K:K)</f>
        <v>21</v>
      </c>
      <c r="M34">
        <v>21</v>
      </c>
    </row>
    <row r="35" spans="1:13" x14ac:dyDescent="0.3">
      <c r="A35" s="82"/>
      <c r="B35" t="s">
        <v>80</v>
      </c>
      <c r="C35">
        <v>34</v>
      </c>
      <c r="D35" s="37" t="s">
        <v>116</v>
      </c>
      <c r="E35">
        <v>188473</v>
      </c>
      <c r="F35">
        <v>147403</v>
      </c>
      <c r="G35">
        <v>131144</v>
      </c>
      <c r="H35">
        <v>90223</v>
      </c>
      <c r="I35">
        <v>132642</v>
      </c>
      <c r="K35">
        <f>AVERAGE(E35:I35)</f>
        <v>137977</v>
      </c>
      <c r="L35">
        <f>RANK(K35,K:K)</f>
        <v>17</v>
      </c>
      <c r="M35">
        <v>17</v>
      </c>
    </row>
    <row r="36" spans="1:13" x14ac:dyDescent="0.3">
      <c r="A36" s="82"/>
      <c r="B36" t="s">
        <v>81</v>
      </c>
      <c r="C36">
        <v>35</v>
      </c>
      <c r="D36" s="37" t="s">
        <v>117</v>
      </c>
      <c r="E36">
        <v>77075</v>
      </c>
      <c r="F36">
        <v>73438</v>
      </c>
      <c r="G36">
        <v>67849</v>
      </c>
      <c r="H36">
        <v>49276</v>
      </c>
      <c r="I36">
        <v>63972</v>
      </c>
      <c r="K36">
        <f>AVERAGE(E36:I36)</f>
        <v>66322</v>
      </c>
      <c r="L36">
        <f>RANK(K36,K:K)</f>
        <v>32</v>
      </c>
      <c r="M36">
        <v>32</v>
      </c>
    </row>
    <row r="37" spans="1:13" x14ac:dyDescent="0.3">
      <c r="A37" s="82"/>
      <c r="B37" t="s">
        <v>44</v>
      </c>
      <c r="C37">
        <v>36</v>
      </c>
      <c r="D37" s="37" t="s">
        <v>118</v>
      </c>
      <c r="E37">
        <v>78258</v>
      </c>
      <c r="F37">
        <v>63129</v>
      </c>
      <c r="G37">
        <v>49879</v>
      </c>
      <c r="H37">
        <v>20722</v>
      </c>
      <c r="I37">
        <v>34949</v>
      </c>
      <c r="K37">
        <f>AVERAGE(E37:I37)</f>
        <v>49387.4</v>
      </c>
      <c r="L37">
        <f>RANK(K37,K:K)</f>
        <v>34</v>
      </c>
      <c r="M37">
        <v>34</v>
      </c>
    </row>
    <row r="38" spans="1:13" x14ac:dyDescent="0.3">
      <c r="A38" s="82" t="s">
        <v>140</v>
      </c>
      <c r="B38" t="s">
        <v>44</v>
      </c>
      <c r="C38">
        <v>37</v>
      </c>
      <c r="D38" s="43" t="s">
        <v>119</v>
      </c>
      <c r="E38">
        <v>44677</v>
      </c>
      <c r="F38">
        <v>35697</v>
      </c>
      <c r="G38">
        <v>28967</v>
      </c>
      <c r="H38">
        <v>11200</v>
      </c>
      <c r="I38">
        <v>14374</v>
      </c>
      <c r="K38">
        <f>AVERAGE(E38:I38)</f>
        <v>26983</v>
      </c>
      <c r="L38">
        <f>RANK(K38,K:K)</f>
        <v>42</v>
      </c>
      <c r="M38">
        <v>42</v>
      </c>
    </row>
    <row r="39" spans="1:13" x14ac:dyDescent="0.3">
      <c r="A39" s="82"/>
      <c r="B39" t="s">
        <v>139</v>
      </c>
      <c r="C39">
        <v>38</v>
      </c>
      <c r="D39" s="43" t="s">
        <v>120</v>
      </c>
      <c r="E39" s="55">
        <v>45939</v>
      </c>
      <c r="F39" s="55">
        <v>40285</v>
      </c>
      <c r="G39" s="55">
        <v>49350</v>
      </c>
      <c r="H39" s="55">
        <v>18884</v>
      </c>
      <c r="I39">
        <v>14384</v>
      </c>
      <c r="K39">
        <f>AVERAGE(E39:I39)</f>
        <v>33768.400000000001</v>
      </c>
      <c r="L39">
        <f>RANK(K39,K:K)</f>
        <v>38</v>
      </c>
      <c r="M39">
        <v>38</v>
      </c>
    </row>
    <row r="40" spans="1:13" x14ac:dyDescent="0.3">
      <c r="A40" s="82"/>
      <c r="B40" t="s">
        <v>66</v>
      </c>
      <c r="C40">
        <v>39</v>
      </c>
      <c r="D40" s="43" t="s">
        <v>121</v>
      </c>
      <c r="E40">
        <v>40038</v>
      </c>
      <c r="F40">
        <v>28685</v>
      </c>
      <c r="G40">
        <v>19081</v>
      </c>
      <c r="H40">
        <v>5604</v>
      </c>
      <c r="I40">
        <v>17252</v>
      </c>
      <c r="K40">
        <f>AVERAGE(E40:I40)</f>
        <v>22132</v>
      </c>
      <c r="L40">
        <f>RANK(K40,K:K)</f>
        <v>45</v>
      </c>
      <c r="M40">
        <v>45</v>
      </c>
    </row>
    <row r="41" spans="1:13" x14ac:dyDescent="0.3">
      <c r="A41" s="82"/>
      <c r="B41" t="s">
        <v>65</v>
      </c>
      <c r="C41">
        <v>40</v>
      </c>
      <c r="D41" s="43" t="s">
        <v>122</v>
      </c>
      <c r="E41">
        <v>67564</v>
      </c>
      <c r="F41">
        <v>32227</v>
      </c>
      <c r="G41">
        <v>30685</v>
      </c>
      <c r="H41">
        <v>19148</v>
      </c>
      <c r="I41">
        <v>15637</v>
      </c>
      <c r="K41">
        <f>AVERAGE(E41:I41)</f>
        <v>33052.199999999997</v>
      </c>
      <c r="L41">
        <f>RANK(K41,K:K)</f>
        <v>40</v>
      </c>
      <c r="M41">
        <v>40</v>
      </c>
    </row>
    <row r="42" spans="1:13" x14ac:dyDescent="0.3">
      <c r="A42" s="82"/>
      <c r="B42" t="s">
        <v>64</v>
      </c>
      <c r="C42">
        <v>41</v>
      </c>
      <c r="D42" s="43" t="s">
        <v>123</v>
      </c>
      <c r="E42">
        <v>92332</v>
      </c>
      <c r="F42">
        <v>70554</v>
      </c>
      <c r="G42">
        <v>44425</v>
      </c>
      <c r="H42">
        <v>25005</v>
      </c>
      <c r="I42">
        <v>37728</v>
      </c>
      <c r="K42">
        <f>AVERAGE(E42:I42)</f>
        <v>54008.800000000003</v>
      </c>
      <c r="L42">
        <f>RANK(K42,K:K)</f>
        <v>33</v>
      </c>
      <c r="M42">
        <v>33</v>
      </c>
    </row>
    <row r="43" spans="1:13" x14ac:dyDescent="0.3">
      <c r="A43" s="82"/>
      <c r="B43" t="s">
        <v>59</v>
      </c>
      <c r="C43">
        <v>42</v>
      </c>
      <c r="D43" s="43" t="s">
        <v>124</v>
      </c>
      <c r="E43">
        <v>55786</v>
      </c>
      <c r="F43">
        <v>43185</v>
      </c>
      <c r="G43">
        <v>31057</v>
      </c>
      <c r="H43">
        <v>17328</v>
      </c>
      <c r="I43">
        <v>37647</v>
      </c>
      <c r="K43">
        <f>AVERAGE(E43:I43)</f>
        <v>37000.6</v>
      </c>
      <c r="L43">
        <f>RANK(K43,K:K)</f>
        <v>37</v>
      </c>
      <c r="M43">
        <v>37</v>
      </c>
    </row>
    <row r="44" spans="1:13" x14ac:dyDescent="0.3">
      <c r="A44" s="82"/>
      <c r="B44" t="s">
        <v>36</v>
      </c>
      <c r="C44">
        <v>43</v>
      </c>
      <c r="D44" s="43" t="s">
        <v>125</v>
      </c>
      <c r="E44">
        <v>153896</v>
      </c>
      <c r="F44">
        <v>114907</v>
      </c>
      <c r="G44">
        <v>96729</v>
      </c>
      <c r="H44">
        <v>43563</v>
      </c>
      <c r="I44">
        <v>76972</v>
      </c>
      <c r="K44">
        <f>AVERAGE(E44:I44)</f>
        <v>97213.4</v>
      </c>
      <c r="L44">
        <f>RANK(K44,K:K)</f>
        <v>27</v>
      </c>
      <c r="M44">
        <v>27</v>
      </c>
    </row>
    <row r="45" spans="1:13" x14ac:dyDescent="0.3">
      <c r="A45" s="82"/>
      <c r="B45" t="s">
        <v>54</v>
      </c>
      <c r="C45">
        <v>44</v>
      </c>
      <c r="D45" s="43" t="s">
        <v>126</v>
      </c>
      <c r="E45">
        <v>97092</v>
      </c>
      <c r="F45">
        <v>78542</v>
      </c>
      <c r="G45">
        <v>71109</v>
      </c>
      <c r="H45">
        <v>36470</v>
      </c>
      <c r="I45">
        <v>62558</v>
      </c>
      <c r="K45">
        <f>AVERAGE(E45:I45)</f>
        <v>69154.2</v>
      </c>
      <c r="L45">
        <f>RANK(K45,K:K)</f>
        <v>30</v>
      </c>
      <c r="M45">
        <v>30</v>
      </c>
    </row>
    <row r="46" spans="1:13" x14ac:dyDescent="0.3">
      <c r="A46" s="82"/>
      <c r="B46" t="s">
        <v>82</v>
      </c>
      <c r="C46">
        <v>45</v>
      </c>
      <c r="D46" s="43" t="s">
        <v>127</v>
      </c>
      <c r="E46">
        <v>48905</v>
      </c>
      <c r="F46">
        <v>33867</v>
      </c>
      <c r="G46">
        <v>45686</v>
      </c>
      <c r="H46">
        <v>13591</v>
      </c>
      <c r="I46">
        <v>16999</v>
      </c>
      <c r="K46">
        <f>AVERAGE(E46:I46)</f>
        <v>31809.599999999999</v>
      </c>
      <c r="L46">
        <f>RANK(K46,K:K)</f>
        <v>41</v>
      </c>
      <c r="M46">
        <v>41</v>
      </c>
    </row>
  </sheetData>
  <mergeCells count="5">
    <mergeCell ref="A2:A18"/>
    <mergeCell ref="A20:A27"/>
    <mergeCell ref="A28:A31"/>
    <mergeCell ref="A32:A37"/>
    <mergeCell ref="A38:A4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7026-999F-4C12-80BC-7C2600FFF3CF}">
  <dimension ref="A1:F24"/>
  <sheetViews>
    <sheetView topLeftCell="A7" workbookViewId="0">
      <selection activeCell="E19" sqref="E19:E20"/>
    </sheetView>
  </sheetViews>
  <sheetFormatPr defaultRowHeight="14" x14ac:dyDescent="0.3"/>
  <sheetData>
    <row r="1" spans="1:6" x14ac:dyDescent="0.3">
      <c r="A1" s="11" t="s">
        <v>0</v>
      </c>
      <c r="B1" t="s">
        <v>5</v>
      </c>
    </row>
    <row r="2" spans="1:6" x14ac:dyDescent="0.3">
      <c r="A2" s="11" t="s">
        <v>2</v>
      </c>
      <c r="B2" t="s">
        <v>71</v>
      </c>
    </row>
    <row r="3" spans="1:6" ht="16.5" x14ac:dyDescent="0.3">
      <c r="A3" s="11" t="s">
        <v>3</v>
      </c>
      <c r="B3" s="17" t="s">
        <v>52</v>
      </c>
      <c r="C3" s="17" t="s">
        <v>53</v>
      </c>
      <c r="D3" s="17" t="s">
        <v>54</v>
      </c>
      <c r="E3" s="17" t="s">
        <v>55</v>
      </c>
      <c r="F3" s="18" t="s">
        <v>56</v>
      </c>
    </row>
    <row r="4" spans="1:6" x14ac:dyDescent="0.3">
      <c r="A4" s="11" t="s">
        <v>1</v>
      </c>
    </row>
    <row r="5" spans="1:6" x14ac:dyDescent="0.3">
      <c r="A5" s="11"/>
    </row>
    <row r="6" spans="1:6" x14ac:dyDescent="0.3">
      <c r="A6" s="11" t="s">
        <v>6</v>
      </c>
    </row>
    <row r="7" spans="1:6" x14ac:dyDescent="0.3">
      <c r="A7" s="11" t="s">
        <v>7</v>
      </c>
      <c r="B7">
        <v>19617</v>
      </c>
      <c r="C7">
        <v>49786</v>
      </c>
      <c r="D7">
        <v>98827</v>
      </c>
      <c r="E7">
        <v>12800</v>
      </c>
      <c r="F7">
        <f>SUM(B7:E7)</f>
        <v>181030</v>
      </c>
    </row>
    <row r="8" spans="1:6" x14ac:dyDescent="0.3">
      <c r="A8" s="11" t="s">
        <v>8</v>
      </c>
      <c r="B8">
        <v>20408</v>
      </c>
      <c r="C8">
        <v>56482</v>
      </c>
      <c r="D8">
        <v>106045</v>
      </c>
      <c r="E8">
        <v>16426</v>
      </c>
      <c r="F8">
        <f t="shared" ref="F8:F20" si="0">SUM(B8:E8)</f>
        <v>199361</v>
      </c>
    </row>
    <row r="9" spans="1:6" x14ac:dyDescent="0.3">
      <c r="A9" s="11" t="s">
        <v>9</v>
      </c>
      <c r="B9">
        <v>20829</v>
      </c>
      <c r="C9">
        <v>78587</v>
      </c>
      <c r="D9">
        <v>188875</v>
      </c>
      <c r="E9">
        <v>22000</v>
      </c>
      <c r="F9">
        <f t="shared" si="0"/>
        <v>310291</v>
      </c>
    </row>
    <row r="10" spans="1:6" x14ac:dyDescent="0.3">
      <c r="A10" s="11" t="s">
        <v>10</v>
      </c>
      <c r="B10">
        <v>22408</v>
      </c>
      <c r="C10">
        <v>122460</v>
      </c>
      <c r="D10">
        <v>169955</v>
      </c>
      <c r="E10">
        <v>35735</v>
      </c>
      <c r="F10">
        <f t="shared" si="0"/>
        <v>350558</v>
      </c>
    </row>
    <row r="11" spans="1:6" x14ac:dyDescent="0.3">
      <c r="A11" s="11" t="s">
        <v>11</v>
      </c>
      <c r="B11">
        <v>20370</v>
      </c>
      <c r="C11">
        <v>72011</v>
      </c>
      <c r="D11">
        <v>121870</v>
      </c>
      <c r="E11">
        <v>29000</v>
      </c>
      <c r="F11">
        <f t="shared" si="0"/>
        <v>243251</v>
      </c>
    </row>
    <row r="12" spans="1:6" x14ac:dyDescent="0.3">
      <c r="A12" s="11" t="s">
        <v>12</v>
      </c>
      <c r="B12">
        <v>20250</v>
      </c>
      <c r="C12">
        <v>77713</v>
      </c>
      <c r="D12">
        <v>113506</v>
      </c>
      <c r="E12">
        <v>26000</v>
      </c>
      <c r="F12">
        <f t="shared" si="0"/>
        <v>237469</v>
      </c>
    </row>
    <row r="13" spans="1:6" x14ac:dyDescent="0.3">
      <c r="A13" s="11" t="s">
        <v>13</v>
      </c>
      <c r="B13">
        <v>21600</v>
      </c>
      <c r="C13">
        <v>102978</v>
      </c>
      <c r="D13">
        <v>147208</v>
      </c>
      <c r="E13">
        <v>29084</v>
      </c>
      <c r="F13">
        <f t="shared" si="0"/>
        <v>300870</v>
      </c>
    </row>
    <row r="14" spans="1:6" x14ac:dyDescent="0.3">
      <c r="A14" s="11" t="s">
        <v>14</v>
      </c>
      <c r="B14">
        <v>30024</v>
      </c>
      <c r="C14">
        <v>164825</v>
      </c>
      <c r="D14">
        <v>184446</v>
      </c>
      <c r="E14">
        <v>37300</v>
      </c>
      <c r="F14">
        <f t="shared" si="0"/>
        <v>416595</v>
      </c>
    </row>
    <row r="15" spans="1:6" x14ac:dyDescent="0.3">
      <c r="A15" s="11" t="s">
        <v>15</v>
      </c>
      <c r="B15">
        <v>25700</v>
      </c>
      <c r="C15">
        <v>155618</v>
      </c>
      <c r="D15">
        <v>170397</v>
      </c>
      <c r="E15">
        <v>30056</v>
      </c>
      <c r="F15">
        <f t="shared" si="0"/>
        <v>381771</v>
      </c>
    </row>
    <row r="16" spans="1:6" x14ac:dyDescent="0.3">
      <c r="A16" s="11" t="s">
        <v>16</v>
      </c>
      <c r="B16">
        <v>35072</v>
      </c>
      <c r="C16">
        <v>238296</v>
      </c>
      <c r="D16">
        <v>238652</v>
      </c>
      <c r="E16">
        <v>42000</v>
      </c>
      <c r="F16">
        <f t="shared" si="0"/>
        <v>554020</v>
      </c>
    </row>
    <row r="17" spans="1:6" x14ac:dyDescent="0.3">
      <c r="A17" s="11" t="s">
        <v>17</v>
      </c>
      <c r="B17">
        <v>16300</v>
      </c>
      <c r="C17">
        <v>118928</v>
      </c>
      <c r="D17">
        <v>102528</v>
      </c>
      <c r="E17">
        <v>20275</v>
      </c>
      <c r="F17">
        <f t="shared" si="0"/>
        <v>258031</v>
      </c>
    </row>
    <row r="18" spans="1:6" x14ac:dyDescent="0.3">
      <c r="A18" s="11" t="s">
        <v>18</v>
      </c>
    </row>
    <row r="19" spans="1:6" x14ac:dyDescent="0.3">
      <c r="A19" s="11" t="s">
        <v>6</v>
      </c>
      <c r="B19">
        <v>1214</v>
      </c>
      <c r="C19">
        <v>8492</v>
      </c>
      <c r="D19">
        <v>8191</v>
      </c>
      <c r="E19">
        <v>1810</v>
      </c>
      <c r="F19">
        <f t="shared" si="0"/>
        <v>19707</v>
      </c>
    </row>
    <row r="20" spans="1:6" x14ac:dyDescent="0.3">
      <c r="A20" s="11" t="s">
        <v>7</v>
      </c>
      <c r="B20">
        <v>82617</v>
      </c>
      <c r="C20">
        <v>88786</v>
      </c>
      <c r="D20">
        <v>148627</v>
      </c>
      <c r="E20">
        <v>37000</v>
      </c>
      <c r="F20">
        <f t="shared" si="0"/>
        <v>357030</v>
      </c>
    </row>
    <row r="21" spans="1:6" x14ac:dyDescent="0.3">
      <c r="A21" s="11" t="s">
        <v>8</v>
      </c>
    </row>
    <row r="23" spans="1:6" ht="16.5" x14ac:dyDescent="0.3">
      <c r="B23" s="17" t="s">
        <v>52</v>
      </c>
      <c r="C23" s="17" t="s">
        <v>53</v>
      </c>
      <c r="D23" s="17" t="s">
        <v>54</v>
      </c>
      <c r="E23" s="17" t="s">
        <v>55</v>
      </c>
    </row>
    <row r="24" spans="1:6" x14ac:dyDescent="0.3">
      <c r="B24">
        <f>AVERAGE(B7:B20)</f>
        <v>25877.615384615383</v>
      </c>
      <c r="C24">
        <f>AVERAGE(C7:C20)</f>
        <v>102689.38461538461</v>
      </c>
      <c r="D24">
        <f>AVERAGE(D7:D20)</f>
        <v>138394.38461538462</v>
      </c>
      <c r="E24">
        <f>AVERAGE(E7:E20)</f>
        <v>26114.307692307691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DC14-BDB4-4FDE-BBB6-F02D49A620D8}">
  <dimension ref="A1:G25"/>
  <sheetViews>
    <sheetView topLeftCell="A6" workbookViewId="0">
      <selection activeCell="E6" sqref="E6:G19"/>
    </sheetView>
  </sheetViews>
  <sheetFormatPr defaultRowHeight="14" x14ac:dyDescent="0.3"/>
  <sheetData>
    <row r="1" spans="1:7" x14ac:dyDescent="0.3">
      <c r="A1" s="11" t="s">
        <v>0</v>
      </c>
      <c r="B1" t="s">
        <v>5</v>
      </c>
    </row>
    <row r="2" spans="1:7" ht="14.5" thickBot="1" x14ac:dyDescent="0.35">
      <c r="A2" s="11" t="s">
        <v>2</v>
      </c>
      <c r="B2" t="s">
        <v>57</v>
      </c>
    </row>
    <row r="3" spans="1:7" x14ac:dyDescent="0.3">
      <c r="A3" s="11" t="s">
        <v>3</v>
      </c>
      <c r="B3" s="19" t="s">
        <v>58</v>
      </c>
      <c r="C3" s="19" t="s">
        <v>47</v>
      </c>
      <c r="D3" s="19" t="s">
        <v>60</v>
      </c>
      <c r="E3" s="19" t="s">
        <v>61</v>
      </c>
      <c r="F3" s="22" t="s">
        <v>62</v>
      </c>
      <c r="G3" s="19" t="s">
        <v>49</v>
      </c>
    </row>
    <row r="4" spans="1:7" x14ac:dyDescent="0.3">
      <c r="A4" s="11" t="s">
        <v>1</v>
      </c>
      <c r="B4" s="20"/>
      <c r="C4" s="20"/>
      <c r="D4" s="20"/>
      <c r="E4" s="20"/>
      <c r="F4" s="23"/>
      <c r="G4" s="20"/>
    </row>
    <row r="5" spans="1:7" x14ac:dyDescent="0.3">
      <c r="A5" s="11"/>
      <c r="B5" s="20"/>
      <c r="C5" s="20"/>
      <c r="D5" s="20"/>
      <c r="E5" s="20"/>
      <c r="F5" s="23"/>
      <c r="G5" s="20"/>
    </row>
    <row r="6" spans="1:7" x14ac:dyDescent="0.3">
      <c r="A6" s="11" t="s">
        <v>6</v>
      </c>
      <c r="B6" s="20">
        <v>110288</v>
      </c>
      <c r="C6" s="20">
        <v>56532</v>
      </c>
      <c r="D6" s="20">
        <v>62726</v>
      </c>
      <c r="E6" s="20">
        <v>42249</v>
      </c>
      <c r="F6" s="23">
        <v>33449</v>
      </c>
      <c r="G6" s="20">
        <v>17857</v>
      </c>
    </row>
    <row r="7" spans="1:7" x14ac:dyDescent="0.3">
      <c r="A7" s="11" t="s">
        <v>7</v>
      </c>
      <c r="B7" s="20">
        <v>56666</v>
      </c>
      <c r="C7" s="20">
        <v>23877</v>
      </c>
      <c r="D7" s="20">
        <v>24008</v>
      </c>
      <c r="E7" s="20">
        <v>4748</v>
      </c>
      <c r="F7" s="23"/>
      <c r="G7" s="20"/>
    </row>
    <row r="8" spans="1:7" x14ac:dyDescent="0.3">
      <c r="A8" s="11" t="s">
        <v>8</v>
      </c>
      <c r="B8" s="20">
        <v>88381</v>
      </c>
      <c r="C8" s="20">
        <v>57126</v>
      </c>
      <c r="D8" s="20">
        <v>32472</v>
      </c>
      <c r="E8" s="20"/>
      <c r="F8" s="23"/>
      <c r="G8" s="20"/>
    </row>
    <row r="9" spans="1:7" x14ac:dyDescent="0.3">
      <c r="A9" s="11" t="s">
        <v>9</v>
      </c>
      <c r="B9" s="20">
        <v>133672</v>
      </c>
      <c r="C9" s="20">
        <v>111906</v>
      </c>
      <c r="D9" s="20">
        <v>87019</v>
      </c>
      <c r="E9" s="20">
        <v>49520</v>
      </c>
      <c r="F9" s="23">
        <v>46913</v>
      </c>
      <c r="G9" s="20">
        <v>31416</v>
      </c>
    </row>
    <row r="10" spans="1:7" x14ac:dyDescent="0.3">
      <c r="A10" s="11" t="s">
        <v>10</v>
      </c>
      <c r="B10" s="20">
        <v>157643</v>
      </c>
      <c r="C10" s="20">
        <v>135723</v>
      </c>
      <c r="D10" s="20">
        <v>113780</v>
      </c>
      <c r="E10" s="20">
        <v>91933</v>
      </c>
      <c r="F10" s="23">
        <v>61592</v>
      </c>
      <c r="G10" s="20">
        <v>57270</v>
      </c>
    </row>
    <row r="11" spans="1:7" x14ac:dyDescent="0.3">
      <c r="A11" s="11" t="s">
        <v>11</v>
      </c>
      <c r="B11" s="20">
        <v>156479</v>
      </c>
      <c r="C11" s="20">
        <v>117468</v>
      </c>
      <c r="D11" s="20">
        <v>90396</v>
      </c>
      <c r="E11" s="20">
        <v>67762</v>
      </c>
      <c r="F11" s="23">
        <v>47526</v>
      </c>
      <c r="G11" s="20">
        <v>44405</v>
      </c>
    </row>
    <row r="12" spans="1:7" x14ac:dyDescent="0.3">
      <c r="A12" s="11" t="s">
        <v>12</v>
      </c>
      <c r="B12" s="20">
        <v>153907</v>
      </c>
      <c r="C12" s="20">
        <v>106719</v>
      </c>
      <c r="D12" s="20">
        <v>82069</v>
      </c>
      <c r="E12" s="20">
        <v>62695</v>
      </c>
      <c r="F12" s="23">
        <v>38016</v>
      </c>
      <c r="G12" s="20">
        <v>39329</v>
      </c>
    </row>
    <row r="13" spans="1:7" x14ac:dyDescent="0.3">
      <c r="A13" s="11" t="s">
        <v>13</v>
      </c>
      <c r="B13" s="20">
        <v>167809</v>
      </c>
      <c r="C13" s="20">
        <v>85260</v>
      </c>
      <c r="D13" s="20">
        <v>72617</v>
      </c>
      <c r="E13" s="20">
        <v>56795</v>
      </c>
      <c r="F13" s="23">
        <v>38028</v>
      </c>
      <c r="G13" s="20">
        <v>41818</v>
      </c>
    </row>
    <row r="14" spans="1:7" x14ac:dyDescent="0.3">
      <c r="A14" s="11" t="s">
        <v>14</v>
      </c>
      <c r="B14" s="20">
        <v>256876</v>
      </c>
      <c r="C14" s="20">
        <v>177113</v>
      </c>
      <c r="D14" s="20">
        <v>152280</v>
      </c>
      <c r="E14" s="20">
        <v>188473</v>
      </c>
      <c r="F14" s="23">
        <v>77075</v>
      </c>
      <c r="G14" s="20">
        <v>78258</v>
      </c>
    </row>
    <row r="15" spans="1:7" x14ac:dyDescent="0.3">
      <c r="A15" s="11" t="s">
        <v>15</v>
      </c>
      <c r="B15" s="20">
        <v>225784</v>
      </c>
      <c r="C15" s="20">
        <v>139262</v>
      </c>
      <c r="D15" s="20">
        <v>144432</v>
      </c>
      <c r="E15" s="20">
        <v>147403</v>
      </c>
      <c r="F15" s="23">
        <v>73438</v>
      </c>
      <c r="G15" s="20">
        <v>63129</v>
      </c>
    </row>
    <row r="16" spans="1:7" x14ac:dyDescent="0.3">
      <c r="A16" s="11" t="s">
        <v>16</v>
      </c>
      <c r="B16" s="20">
        <v>197311</v>
      </c>
      <c r="C16" s="20">
        <v>131680</v>
      </c>
      <c r="D16" s="20">
        <v>126798</v>
      </c>
      <c r="E16" s="20">
        <v>131144</v>
      </c>
      <c r="F16" s="23">
        <v>67849</v>
      </c>
      <c r="G16" s="20">
        <v>49879</v>
      </c>
    </row>
    <row r="17" spans="1:7" x14ac:dyDescent="0.3">
      <c r="A17" s="11" t="s">
        <v>17</v>
      </c>
      <c r="B17" s="20">
        <v>147391</v>
      </c>
      <c r="C17" s="20">
        <v>76419</v>
      </c>
      <c r="D17" s="20">
        <v>92822</v>
      </c>
      <c r="E17" s="20">
        <v>90223</v>
      </c>
      <c r="F17" s="23">
        <v>49276</v>
      </c>
      <c r="G17" s="20">
        <v>20722</v>
      </c>
    </row>
    <row r="18" spans="1:7" x14ac:dyDescent="0.3">
      <c r="A18" s="11" t="s">
        <v>6</v>
      </c>
      <c r="B18" s="20">
        <v>130329</v>
      </c>
      <c r="C18" s="20">
        <v>71257</v>
      </c>
      <c r="D18" s="20">
        <v>11336</v>
      </c>
      <c r="E18" s="20">
        <v>37512</v>
      </c>
      <c r="F18" s="23">
        <v>14438</v>
      </c>
      <c r="G18" s="20"/>
    </row>
    <row r="19" spans="1:7" x14ac:dyDescent="0.3">
      <c r="A19" s="11" t="s">
        <v>7</v>
      </c>
      <c r="B19" s="20">
        <v>151149</v>
      </c>
      <c r="C19" s="20">
        <v>118037</v>
      </c>
      <c r="D19" s="20">
        <v>79695</v>
      </c>
      <c r="E19" s="20">
        <v>132642</v>
      </c>
      <c r="F19" s="23">
        <v>63972</v>
      </c>
      <c r="G19" s="20">
        <v>34949</v>
      </c>
    </row>
    <row r="20" spans="1:7" ht="14.5" thickBot="1" x14ac:dyDescent="0.35">
      <c r="A20" s="11" t="s">
        <v>8</v>
      </c>
      <c r="B20" s="21"/>
      <c r="C20" s="21"/>
      <c r="D20" s="21"/>
      <c r="E20" s="21"/>
      <c r="F20" s="24"/>
      <c r="G20" s="21"/>
    </row>
    <row r="23" spans="1:7" ht="14.5" thickBot="1" x14ac:dyDescent="0.35"/>
    <row r="24" spans="1:7" x14ac:dyDescent="0.3">
      <c r="B24" s="19" t="s">
        <v>58</v>
      </c>
      <c r="C24" s="19" t="s">
        <v>47</v>
      </c>
      <c r="D24" s="19" t="s">
        <v>60</v>
      </c>
      <c r="E24" s="19" t="s">
        <v>61</v>
      </c>
      <c r="F24" s="22" t="s">
        <v>62</v>
      </c>
      <c r="G24" s="19" t="s">
        <v>49</v>
      </c>
    </row>
    <row r="25" spans="1:7" x14ac:dyDescent="0.3">
      <c r="B25">
        <f>AVERAGE(B6:B19)</f>
        <v>152406.07142857142</v>
      </c>
      <c r="C25">
        <f>AVERAGE(C6:C19)</f>
        <v>100598.5</v>
      </c>
      <c r="D25">
        <f>AVERAGE(D6:D20)</f>
        <v>83746.428571428565</v>
      </c>
      <c r="E25">
        <f>AVERAGE(E6:E19)</f>
        <v>84853.769230769234</v>
      </c>
      <c r="F25">
        <f>AVERAGE(F6:F19)</f>
        <v>50964.333333333336</v>
      </c>
      <c r="G25">
        <f>AVERAGE(G6:G19)</f>
        <v>43548.36363636364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8C77-08EF-4237-9528-9FB246C3E7B4}">
  <dimension ref="A1:K24"/>
  <sheetViews>
    <sheetView topLeftCell="A3" workbookViewId="0">
      <selection activeCell="B9" sqref="B9:B20"/>
    </sheetView>
  </sheetViews>
  <sheetFormatPr defaultRowHeight="14" x14ac:dyDescent="0.3"/>
  <sheetData>
    <row r="1" spans="1:11" x14ac:dyDescent="0.3">
      <c r="A1" s="11" t="s">
        <v>0</v>
      </c>
      <c r="B1" t="s">
        <v>63</v>
      </c>
    </row>
    <row r="2" spans="1:11" ht="14.5" thickBot="1" x14ac:dyDescent="0.35">
      <c r="A2" s="11" t="s">
        <v>2</v>
      </c>
      <c r="B2" t="s">
        <v>68</v>
      </c>
    </row>
    <row r="3" spans="1:11" ht="16.5" x14ac:dyDescent="0.3">
      <c r="A3" s="11" t="s">
        <v>3</v>
      </c>
      <c r="B3" s="25" t="s">
        <v>70</v>
      </c>
      <c r="C3" s="26" t="s">
        <v>54</v>
      </c>
      <c r="D3" s="26" t="s">
        <v>36</v>
      </c>
      <c r="E3" s="27" t="s">
        <v>59</v>
      </c>
      <c r="F3" s="26" t="s">
        <v>64</v>
      </c>
      <c r="G3" s="26" t="s">
        <v>65</v>
      </c>
      <c r="H3" s="27" t="s">
        <v>66</v>
      </c>
      <c r="I3" s="26" t="s">
        <v>44</v>
      </c>
      <c r="J3" s="26" t="s">
        <v>67</v>
      </c>
      <c r="K3" s="28" t="s">
        <v>69</v>
      </c>
    </row>
    <row r="4" spans="1:11" hidden="1" x14ac:dyDescent="0.3">
      <c r="A4" s="11" t="s">
        <v>1</v>
      </c>
      <c r="B4" s="20"/>
      <c r="C4" s="20"/>
      <c r="D4" s="20"/>
      <c r="E4" s="20"/>
      <c r="F4" s="20"/>
      <c r="G4" s="20"/>
      <c r="H4" s="20"/>
      <c r="I4" s="20"/>
      <c r="J4" s="20"/>
    </row>
    <row r="5" spans="1:11" hidden="1" x14ac:dyDescent="0.3">
      <c r="A5" s="11"/>
      <c r="B5" s="20"/>
      <c r="C5" s="20"/>
      <c r="D5" s="20"/>
      <c r="E5" s="20"/>
      <c r="F5" s="20"/>
      <c r="G5" s="20"/>
      <c r="H5" s="20"/>
      <c r="I5" s="20"/>
      <c r="J5" s="20"/>
    </row>
    <row r="6" spans="1:11" hidden="1" x14ac:dyDescent="0.3">
      <c r="A6" s="11" t="s">
        <v>6</v>
      </c>
      <c r="B6" s="20"/>
      <c r="C6" s="20"/>
      <c r="D6" s="20"/>
      <c r="E6" s="20"/>
      <c r="F6" s="20"/>
      <c r="G6" s="20"/>
      <c r="H6" s="20"/>
      <c r="I6" s="20"/>
      <c r="J6" s="20"/>
    </row>
    <row r="7" spans="1:11" hidden="1" x14ac:dyDescent="0.3">
      <c r="A7" s="11" t="s">
        <v>7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hidden="1" x14ac:dyDescent="0.3">
      <c r="A8" s="11" t="s">
        <v>8</v>
      </c>
      <c r="B8" s="20"/>
      <c r="C8" s="20"/>
      <c r="D8" s="20"/>
      <c r="E8" s="20"/>
      <c r="F8" s="20"/>
      <c r="G8" s="20"/>
      <c r="H8" s="20"/>
      <c r="I8" s="20"/>
      <c r="J8" s="20"/>
    </row>
    <row r="9" spans="1:11" x14ac:dyDescent="0.3">
      <c r="A9" s="11" t="s">
        <v>9</v>
      </c>
      <c r="B9" s="20">
        <v>33989</v>
      </c>
      <c r="C9" s="20">
        <v>57692</v>
      </c>
      <c r="D9" s="20">
        <v>100110</v>
      </c>
      <c r="E9" s="20">
        <v>32015</v>
      </c>
      <c r="F9" s="20">
        <v>65671</v>
      </c>
      <c r="G9" s="20">
        <v>16732</v>
      </c>
      <c r="H9" s="20">
        <v>20704</v>
      </c>
      <c r="I9" s="20">
        <v>18102</v>
      </c>
      <c r="J9" s="20"/>
      <c r="K9">
        <f>SUM(B9:I9)</f>
        <v>345015</v>
      </c>
    </row>
    <row r="10" spans="1:11" x14ac:dyDescent="0.3">
      <c r="A10" s="11" t="s">
        <v>10</v>
      </c>
      <c r="B10" s="20">
        <v>46606</v>
      </c>
      <c r="C10" s="20">
        <v>96263</v>
      </c>
      <c r="D10" s="20">
        <v>122029</v>
      </c>
      <c r="E10" s="20">
        <v>59047</v>
      </c>
      <c r="F10" s="20">
        <v>93038</v>
      </c>
      <c r="G10" s="20">
        <v>40021</v>
      </c>
      <c r="H10" s="20">
        <v>2126</v>
      </c>
      <c r="I10" s="20">
        <v>34012</v>
      </c>
      <c r="J10" s="20"/>
      <c r="K10">
        <f t="shared" ref="K10:K17" si="0">SUM(B10:I10)</f>
        <v>493142</v>
      </c>
    </row>
    <row r="11" spans="1:11" x14ac:dyDescent="0.3">
      <c r="A11" s="11" t="s">
        <v>11</v>
      </c>
      <c r="B11" s="20">
        <v>24914</v>
      </c>
      <c r="C11" s="20">
        <v>62782</v>
      </c>
      <c r="D11" s="20">
        <v>76786</v>
      </c>
      <c r="E11" s="20">
        <v>33159</v>
      </c>
      <c r="F11" s="20">
        <v>59080</v>
      </c>
      <c r="G11" s="20"/>
      <c r="H11" s="20">
        <v>1023</v>
      </c>
      <c r="I11" s="20">
        <v>21675</v>
      </c>
      <c r="J11" s="20"/>
      <c r="K11">
        <f t="shared" si="0"/>
        <v>279419</v>
      </c>
    </row>
    <row r="12" spans="1:11" x14ac:dyDescent="0.3">
      <c r="A12" s="11" t="s">
        <v>12</v>
      </c>
      <c r="B12" s="20">
        <v>17604</v>
      </c>
      <c r="C12" s="20">
        <v>51503</v>
      </c>
      <c r="D12" s="20">
        <v>66917</v>
      </c>
      <c r="E12" s="20">
        <v>23426</v>
      </c>
      <c r="F12" s="20">
        <v>42785</v>
      </c>
      <c r="G12" s="20"/>
      <c r="H12" s="20">
        <v>3073</v>
      </c>
      <c r="I12" s="20">
        <v>21869</v>
      </c>
      <c r="J12" s="20"/>
      <c r="K12">
        <f t="shared" si="0"/>
        <v>227177</v>
      </c>
    </row>
    <row r="13" spans="1:11" x14ac:dyDescent="0.3">
      <c r="A13" s="11" t="s">
        <v>13</v>
      </c>
      <c r="B13" s="20">
        <v>19673</v>
      </c>
      <c r="C13" s="20">
        <v>48228</v>
      </c>
      <c r="D13" s="20">
        <v>67255</v>
      </c>
      <c r="E13" s="20">
        <v>16726</v>
      </c>
      <c r="F13" s="20">
        <v>31305</v>
      </c>
      <c r="G13" s="20">
        <v>6125</v>
      </c>
      <c r="H13" s="20">
        <v>13164</v>
      </c>
      <c r="I13" s="20">
        <v>21256</v>
      </c>
      <c r="J13" s="20"/>
      <c r="K13">
        <f t="shared" si="0"/>
        <v>223732</v>
      </c>
    </row>
    <row r="14" spans="1:11" x14ac:dyDescent="0.3">
      <c r="A14" s="11" t="s">
        <v>14</v>
      </c>
      <c r="B14" s="20">
        <v>48905</v>
      </c>
      <c r="C14" s="20">
        <v>97092</v>
      </c>
      <c r="D14" s="20">
        <v>153896</v>
      </c>
      <c r="E14" s="20">
        <v>55786</v>
      </c>
      <c r="F14" s="20">
        <v>92332</v>
      </c>
      <c r="G14" s="20">
        <v>67564</v>
      </c>
      <c r="H14" s="20">
        <v>40038</v>
      </c>
      <c r="I14" s="20">
        <v>44677</v>
      </c>
      <c r="J14" s="20"/>
      <c r="K14">
        <f t="shared" si="0"/>
        <v>600290</v>
      </c>
    </row>
    <row r="15" spans="1:11" x14ac:dyDescent="0.3">
      <c r="A15" s="11" t="s">
        <v>15</v>
      </c>
      <c r="B15" s="20">
        <v>33867</v>
      </c>
      <c r="C15" s="20">
        <v>78542</v>
      </c>
      <c r="D15" s="20">
        <v>114907</v>
      </c>
      <c r="E15" s="20">
        <v>43185</v>
      </c>
      <c r="F15" s="20">
        <v>70554</v>
      </c>
      <c r="G15" s="20">
        <v>32227</v>
      </c>
      <c r="H15" s="20">
        <v>28685</v>
      </c>
      <c r="I15" s="20">
        <v>35697</v>
      </c>
      <c r="J15" s="20"/>
      <c r="K15">
        <f t="shared" si="0"/>
        <v>437664</v>
      </c>
    </row>
    <row r="16" spans="1:11" x14ac:dyDescent="0.3">
      <c r="A16" s="11" t="s">
        <v>16</v>
      </c>
      <c r="B16" s="20">
        <v>45686</v>
      </c>
      <c r="C16" s="20">
        <v>71109</v>
      </c>
      <c r="D16" s="20">
        <v>96729</v>
      </c>
      <c r="E16" s="20">
        <v>31057</v>
      </c>
      <c r="F16" s="20">
        <v>44425</v>
      </c>
      <c r="G16" s="20">
        <v>30685</v>
      </c>
      <c r="H16" s="20">
        <v>19081</v>
      </c>
      <c r="I16" s="20">
        <v>28967</v>
      </c>
      <c r="J16" s="20"/>
      <c r="K16">
        <f t="shared" si="0"/>
        <v>367739</v>
      </c>
    </row>
    <row r="17" spans="1:11" x14ac:dyDescent="0.3">
      <c r="A17" s="11" t="s">
        <v>17</v>
      </c>
      <c r="B17" s="20">
        <v>13591</v>
      </c>
      <c r="C17" s="20">
        <v>36470</v>
      </c>
      <c r="D17" s="20">
        <v>43563</v>
      </c>
      <c r="E17" s="20">
        <v>17328</v>
      </c>
      <c r="F17" s="20">
        <v>25005</v>
      </c>
      <c r="G17" s="20">
        <v>19148</v>
      </c>
      <c r="H17" s="20">
        <v>5604</v>
      </c>
      <c r="I17" s="20">
        <v>11200</v>
      </c>
      <c r="J17" s="20"/>
      <c r="K17">
        <f t="shared" si="0"/>
        <v>171909</v>
      </c>
    </row>
    <row r="18" spans="1:11" x14ac:dyDescent="0.3">
      <c r="A18" s="11" t="s">
        <v>6</v>
      </c>
      <c r="B18" s="20">
        <v>1182</v>
      </c>
      <c r="C18" s="20">
        <v>3308</v>
      </c>
      <c r="D18" s="20">
        <v>11252</v>
      </c>
      <c r="E18" s="20">
        <v>2858</v>
      </c>
      <c r="F18" s="20">
        <v>4582</v>
      </c>
      <c r="G18" s="20">
        <v>1081</v>
      </c>
      <c r="H18" s="20">
        <v>1483</v>
      </c>
      <c r="I18" s="20">
        <v>1217</v>
      </c>
      <c r="J18" s="20"/>
      <c r="K18">
        <f>SUM(B18:J18)</f>
        <v>26963</v>
      </c>
    </row>
    <row r="19" spans="1:11" x14ac:dyDescent="0.3">
      <c r="A19" s="11" t="s">
        <v>7</v>
      </c>
      <c r="B19" s="20">
        <v>16999</v>
      </c>
      <c r="C19" s="20">
        <v>62558</v>
      </c>
      <c r="D19" s="20">
        <v>76972</v>
      </c>
      <c r="E19" s="20">
        <v>37647</v>
      </c>
      <c r="F19" s="20">
        <v>37728</v>
      </c>
      <c r="G19" s="20">
        <v>15637</v>
      </c>
      <c r="H19" s="20">
        <v>17252</v>
      </c>
      <c r="I19" s="20">
        <v>14374</v>
      </c>
      <c r="J19" s="20">
        <v>14384</v>
      </c>
      <c r="K19">
        <f t="shared" ref="K19:K20" si="1">SUM(B19:J19)</f>
        <v>293551</v>
      </c>
    </row>
    <row r="20" spans="1:11" ht="14.5" thickBot="1" x14ac:dyDescent="0.35">
      <c r="A20" s="11" t="s">
        <v>8</v>
      </c>
      <c r="B20" s="21">
        <v>9681</v>
      </c>
      <c r="C20" s="21">
        <v>38471</v>
      </c>
      <c r="D20" s="21">
        <v>35337</v>
      </c>
      <c r="E20" s="21">
        <v>19457</v>
      </c>
      <c r="F20" s="21">
        <v>20899</v>
      </c>
      <c r="G20" s="21">
        <v>6607</v>
      </c>
      <c r="H20" s="21">
        <v>11274</v>
      </c>
      <c r="I20" s="21">
        <v>8082</v>
      </c>
      <c r="J20" s="21">
        <v>15755</v>
      </c>
      <c r="K20">
        <f t="shared" si="1"/>
        <v>165563</v>
      </c>
    </row>
    <row r="22" spans="1:11" ht="14.5" thickBot="1" x14ac:dyDescent="0.35"/>
    <row r="23" spans="1:11" ht="16.5" x14ac:dyDescent="0.3">
      <c r="B23" s="39" t="s">
        <v>70</v>
      </c>
      <c r="C23" s="40" t="s">
        <v>54</v>
      </c>
      <c r="D23" s="40" t="s">
        <v>36</v>
      </c>
      <c r="E23" s="41" t="s">
        <v>59</v>
      </c>
      <c r="F23" s="40" t="s">
        <v>64</v>
      </c>
      <c r="G23" s="40" t="s">
        <v>65</v>
      </c>
      <c r="H23" s="41" t="s">
        <v>66</v>
      </c>
      <c r="I23" s="40" t="s">
        <v>44</v>
      </c>
      <c r="J23" s="40" t="s">
        <v>67</v>
      </c>
    </row>
    <row r="24" spans="1:11" x14ac:dyDescent="0.3">
      <c r="B24" s="42">
        <f>AVERAGE(B9:B20)</f>
        <v>26058.083333333332</v>
      </c>
      <c r="C24" s="42">
        <f t="shared" ref="C24:J24" si="2">AVERAGE(C9:C20)</f>
        <v>58668.166666666664</v>
      </c>
      <c r="D24" s="42">
        <f t="shared" si="2"/>
        <v>80479.416666666672</v>
      </c>
      <c r="E24" s="42">
        <f t="shared" si="2"/>
        <v>30974.25</v>
      </c>
      <c r="F24" s="42">
        <f t="shared" si="2"/>
        <v>48950.333333333336</v>
      </c>
      <c r="G24" s="42">
        <f t="shared" si="2"/>
        <v>23582.7</v>
      </c>
      <c r="H24" s="42">
        <f t="shared" si="2"/>
        <v>13625.583333333334</v>
      </c>
      <c r="I24" s="42">
        <f t="shared" si="2"/>
        <v>21760.666666666668</v>
      </c>
      <c r="J24" s="42">
        <f t="shared" si="2"/>
        <v>15069.5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学一</vt:lpstr>
      <vt:lpstr>withRank</vt:lpstr>
      <vt:lpstr>学二</vt:lpstr>
      <vt:lpstr>Netflix(v0)</vt:lpstr>
      <vt:lpstr>Netflix(v1)</vt:lpstr>
      <vt:lpstr>逸夫</vt:lpstr>
      <vt:lpstr>思廷</vt:lpstr>
      <vt:lpstr>香波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Chengle.Zheng</dc:creator>
  <cp:lastModifiedBy>Lenovo</cp:lastModifiedBy>
  <dcterms:created xsi:type="dcterms:W3CDTF">2015-06-05T18:19:34Z</dcterms:created>
  <dcterms:modified xsi:type="dcterms:W3CDTF">2023-05-02T12:14:46Z</dcterms:modified>
</cp:coreProperties>
</file>