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AcPowerSystem\IEEE_14Bus\"/>
    </mc:Choice>
  </mc:AlternateContent>
  <xr:revisionPtr revIDLastSave="0" documentId="13_ncr:1_{B36A9FBF-0ED0-4D4F-92F8-EDDE2C8215D2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  <c r="E11" i="5"/>
  <c r="E10" i="5"/>
  <c r="E9" i="5"/>
  <c r="E8" i="5"/>
  <c r="E7" i="5"/>
  <c r="E6" i="5"/>
  <c r="H16" i="1"/>
  <c r="G16" i="1"/>
  <c r="H15" i="1"/>
  <c r="G15" i="1"/>
  <c r="H14" i="1"/>
  <c r="G14" i="1"/>
  <c r="H13" i="1"/>
  <c r="G13" i="1"/>
  <c r="H12" i="1"/>
  <c r="G12" i="1"/>
  <c r="H11" i="1"/>
  <c r="G11" i="1"/>
  <c r="J10" i="1"/>
  <c r="I10" i="1"/>
  <c r="F10" i="1"/>
  <c r="J8" i="1"/>
  <c r="I8" i="1"/>
  <c r="H8" i="1"/>
  <c r="G8" i="1"/>
  <c r="F8" i="1"/>
  <c r="H7" i="1"/>
  <c r="G7" i="1"/>
  <c r="H6" i="1"/>
  <c r="G6" i="1"/>
  <c r="J5" i="1"/>
  <c r="H5" i="1"/>
  <c r="G5" i="1"/>
  <c r="F5" i="1"/>
  <c r="J4" i="1"/>
  <c r="I4" i="1"/>
  <c r="H4" i="1"/>
  <c r="G4" i="1"/>
  <c r="F4" i="1"/>
  <c r="E4" i="1"/>
</calcChain>
</file>

<file path=xl/sharedStrings.xml><?xml version="1.0" encoding="utf-8"?>
<sst xmlns="http://schemas.openxmlformats.org/spreadsheetml/2006/main" count="55" uniqueCount="50">
  <si>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</si>
  <si>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</si>
  <si>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</si>
  <si>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</si>
  <si>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</si>
  <si>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</si>
  <si>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</si>
  <si>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</si>
  <si>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</si>
  <si>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</si>
  <si>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</si>
  <si>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</si>
  <si>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</si>
  <si>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</si>
  <si>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</si>
  <si>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</si>
  <si>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</si>
  <si>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</si>
  <si>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</si>
  <si>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</si>
  <si>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</si>
  <si>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</si>
  <si>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</si>
  <si>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</si>
  <si>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</si>
  <si>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</si>
  <si>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</si>
  <si>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</si>
  <si>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</si>
  <si>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</si>
  <si>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</si>
  <si>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</si>
  <si>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</si>
  <si>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</si>
  <si>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</si>
  <si>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</si>
  <si>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</si>
  <si>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</si>
  <si>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</si>
  <si>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</si>
  <si>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</si>
  <si>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</si>
  <si>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</si>
  <si>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</si>
  <si>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  <phoneticPr fontId="1" type="noConversion"/>
  </si>
  <si>
    <t>AC or DC</t>
    <phoneticPr fontId="1" type="noConversion"/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</si>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</sst>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E16" sqref="E16"/>
    </sheetView>
  </sheetViews>
  <sheetFormatPr defaultRowHeight="13.9" x14ac:dyDescent="0.4"/>
  <cols>
    <col min="4" max="4" width="11.1328125" customWidth="1"/>
    <col min="9" max="9" width="10.8632812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44</v>
      </c>
      <c r="L2" s="3" t="s">
        <v>45</v>
      </c>
    </row>
    <row r="3" spans="1:12" x14ac:dyDescent="0.4">
      <c r="A3" s="6">
        <v>1</v>
      </c>
      <c r="B3">
        <v>1</v>
      </c>
      <c r="C3">
        <v>1.06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</row>
    <row r="4" spans="1:12" x14ac:dyDescent="0.4">
      <c r="A4" s="6">
        <v>2</v>
      </c>
      <c r="B4">
        <v>2</v>
      </c>
      <c r="C4">
        <v>1.0449999999999999</v>
      </c>
      <c r="D4">
        <v>0</v>
      </c>
      <c r="E4">
        <f>40/100</f>
        <v>0.4</v>
      </c>
      <c r="F4">
        <f>42.4/100</f>
        <v>0.42399999999999999</v>
      </c>
      <c r="G4">
        <f>21.7/100</f>
        <v>0.217</v>
      </c>
      <c r="H4">
        <f>12.7/100</f>
        <v>0.127</v>
      </c>
      <c r="I4">
        <f>-40/100</f>
        <v>-0.4</v>
      </c>
      <c r="J4">
        <f>50/100</f>
        <v>0.5</v>
      </c>
      <c r="K4">
        <v>1</v>
      </c>
      <c r="L4">
        <v>1</v>
      </c>
    </row>
    <row r="5" spans="1:12" x14ac:dyDescent="0.4">
      <c r="A5" s="6">
        <v>3</v>
      </c>
      <c r="B5">
        <v>2</v>
      </c>
      <c r="C5">
        <v>1.01</v>
      </c>
      <c r="D5">
        <v>0</v>
      </c>
      <c r="E5">
        <v>0</v>
      </c>
      <c r="F5">
        <f>23.4/100</f>
        <v>0.23399999999999999</v>
      </c>
      <c r="G5">
        <f>94.2/100</f>
        <v>0.94200000000000006</v>
      </c>
      <c r="H5">
        <f>19/100</f>
        <v>0.19</v>
      </c>
      <c r="I5">
        <v>0</v>
      </c>
      <c r="J5">
        <f>40/100</f>
        <v>0.4</v>
      </c>
      <c r="K5">
        <v>1</v>
      </c>
      <c r="L5">
        <v>1</v>
      </c>
    </row>
    <row r="6" spans="1:12" x14ac:dyDescent="0.4">
      <c r="A6" s="7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f>47.8/100</f>
        <v>0.47799999999999998</v>
      </c>
      <c r="H6">
        <f>-3.9/100</f>
        <v>-3.9E-2</v>
      </c>
      <c r="I6">
        <v>0</v>
      </c>
      <c r="J6">
        <v>0</v>
      </c>
      <c r="K6">
        <v>1</v>
      </c>
      <c r="L6">
        <v>1</v>
      </c>
    </row>
    <row r="7" spans="1:12" x14ac:dyDescent="0.4">
      <c r="A7" s="7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f>7.6/100</f>
        <v>7.5999999999999998E-2</v>
      </c>
      <c r="H7">
        <f>1.6/100</f>
        <v>1.6E-2</v>
      </c>
      <c r="I7">
        <v>0</v>
      </c>
      <c r="J7">
        <v>0</v>
      </c>
      <c r="K7">
        <v>1</v>
      </c>
      <c r="L7">
        <v>1</v>
      </c>
    </row>
    <row r="8" spans="1:12" x14ac:dyDescent="0.4">
      <c r="A8" s="6">
        <v>6</v>
      </c>
      <c r="B8">
        <v>2</v>
      </c>
      <c r="C8">
        <v>1.07</v>
      </c>
      <c r="D8">
        <v>0</v>
      </c>
      <c r="E8">
        <v>0</v>
      </c>
      <c r="F8">
        <f>12.2/100</f>
        <v>0.122</v>
      </c>
      <c r="G8">
        <f>11.2/100</f>
        <v>0.11199999999999999</v>
      </c>
      <c r="H8">
        <f>7.5/100</f>
        <v>7.4999999999999997E-2</v>
      </c>
      <c r="I8">
        <f>-6/100</f>
        <v>-0.06</v>
      </c>
      <c r="J8">
        <f>24/100</f>
        <v>0.24</v>
      </c>
      <c r="K8">
        <v>1</v>
      </c>
      <c r="L8">
        <v>1</v>
      </c>
    </row>
    <row r="9" spans="1:12" x14ac:dyDescent="0.4">
      <c r="A9" s="7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 x14ac:dyDescent="0.4">
      <c r="A10" s="6">
        <v>8</v>
      </c>
      <c r="B10">
        <v>2</v>
      </c>
      <c r="C10">
        <v>1.0900000000000001</v>
      </c>
      <c r="D10">
        <v>0</v>
      </c>
      <c r="E10">
        <v>0</v>
      </c>
      <c r="F10">
        <f>17.4/100</f>
        <v>0.17399999999999999</v>
      </c>
      <c r="G10">
        <v>0</v>
      </c>
      <c r="H10">
        <v>0</v>
      </c>
      <c r="I10">
        <f>-6/100</f>
        <v>-0.06</v>
      </c>
      <c r="J10">
        <f>24/100</f>
        <v>0.24</v>
      </c>
      <c r="K10">
        <v>1</v>
      </c>
      <c r="L10">
        <v>1</v>
      </c>
    </row>
    <row r="11" spans="1:12" x14ac:dyDescent="0.4">
      <c r="A11" s="7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f>29.5/100</f>
        <v>0.29499999999999998</v>
      </c>
      <c r="H11">
        <f>16.6/100</f>
        <v>0.16600000000000001</v>
      </c>
      <c r="I11">
        <v>0</v>
      </c>
      <c r="J11">
        <v>0</v>
      </c>
      <c r="K11">
        <v>1</v>
      </c>
      <c r="L11">
        <v>1</v>
      </c>
    </row>
    <row r="12" spans="1:12" x14ac:dyDescent="0.4">
      <c r="A12">
        <v>10</v>
      </c>
      <c r="B12">
        <v>3</v>
      </c>
      <c r="C12">
        <v>1</v>
      </c>
      <c r="D12">
        <v>0</v>
      </c>
      <c r="E12">
        <v>0</v>
      </c>
      <c r="F12">
        <v>0</v>
      </c>
      <c r="G12">
        <f>9/100</f>
        <v>0.09</v>
      </c>
      <c r="H12">
        <f>5.8/100</f>
        <v>5.7999999999999996E-2</v>
      </c>
      <c r="I12">
        <v>0</v>
      </c>
      <c r="J12">
        <v>0</v>
      </c>
      <c r="K12">
        <v>1</v>
      </c>
      <c r="L12">
        <v>1</v>
      </c>
    </row>
    <row r="13" spans="1:12" x14ac:dyDescent="0.4">
      <c r="A13">
        <v>11</v>
      </c>
      <c r="B13">
        <v>3</v>
      </c>
      <c r="C13">
        <v>1</v>
      </c>
      <c r="D13">
        <v>0</v>
      </c>
      <c r="E13">
        <v>0</v>
      </c>
      <c r="F13">
        <v>0</v>
      </c>
      <c r="G13">
        <f>3.5/100</f>
        <v>3.5000000000000003E-2</v>
      </c>
      <c r="H13">
        <f>1.8/100</f>
        <v>1.8000000000000002E-2</v>
      </c>
      <c r="I13">
        <v>0</v>
      </c>
      <c r="J13">
        <v>0</v>
      </c>
      <c r="K13">
        <v>1</v>
      </c>
      <c r="L13">
        <v>1</v>
      </c>
    </row>
    <row r="14" spans="1:12" x14ac:dyDescent="0.4">
      <c r="A14">
        <v>12</v>
      </c>
      <c r="B14">
        <v>3</v>
      </c>
      <c r="C14">
        <v>1</v>
      </c>
      <c r="D14">
        <v>0</v>
      </c>
      <c r="E14">
        <v>0</v>
      </c>
      <c r="F14">
        <v>0</v>
      </c>
      <c r="G14">
        <f>6.1/100</f>
        <v>6.0999999999999999E-2</v>
      </c>
      <c r="H14">
        <f>1.6/100</f>
        <v>1.6E-2</v>
      </c>
      <c r="I14">
        <v>0</v>
      </c>
      <c r="J14">
        <v>0</v>
      </c>
      <c r="K14">
        <v>1</v>
      </c>
      <c r="L14">
        <v>1</v>
      </c>
    </row>
    <row r="15" spans="1:12" x14ac:dyDescent="0.4">
      <c r="A15">
        <v>13</v>
      </c>
      <c r="B15">
        <v>3</v>
      </c>
      <c r="C15">
        <v>1</v>
      </c>
      <c r="D15">
        <v>0</v>
      </c>
      <c r="E15">
        <v>0</v>
      </c>
      <c r="F15">
        <v>0</v>
      </c>
      <c r="G15">
        <f>13.5/100</f>
        <v>0.13500000000000001</v>
      </c>
      <c r="H15">
        <f>5.8/100</f>
        <v>5.7999999999999996E-2</v>
      </c>
      <c r="I15">
        <v>0</v>
      </c>
      <c r="J15">
        <v>0</v>
      </c>
      <c r="K15">
        <v>1</v>
      </c>
      <c r="L15">
        <v>1</v>
      </c>
    </row>
    <row r="16" spans="1:12" x14ac:dyDescent="0.4">
      <c r="A16">
        <v>14</v>
      </c>
      <c r="B16">
        <v>3</v>
      </c>
      <c r="C16">
        <v>1</v>
      </c>
      <c r="D16">
        <v>0</v>
      </c>
      <c r="E16">
        <v>0</v>
      </c>
      <c r="F16">
        <v>0</v>
      </c>
      <c r="G16">
        <f>14.9/100</f>
        <v>0.14899999999999999</v>
      </c>
      <c r="H16">
        <f>5/100</f>
        <v>0.05</v>
      </c>
      <c r="I16">
        <v>0</v>
      </c>
      <c r="J16">
        <v>0</v>
      </c>
      <c r="K16">
        <v>1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"/>
  <sheetViews>
    <sheetView tabSelected="1" workbookViewId="0">
      <selection activeCell="E8" sqref="E8"/>
    </sheetView>
  </sheetViews>
  <sheetFormatPr defaultRowHeight="13.9" x14ac:dyDescent="0.4"/>
  <cols>
    <col min="1" max="1" width="12.86328125" customWidth="1"/>
    <col min="2" max="2" width="29.59765625" customWidth="1"/>
    <col min="3" max="3" width="14" customWidth="1"/>
    <col min="4" max="4" width="15.1328125" customWidth="1"/>
    <col min="5" max="5" width="12.3984375" customWidth="1"/>
    <col min="6" max="6" width="13.59765625" customWidth="1"/>
    <col min="7" max="7" width="13.86328125" customWidth="1"/>
    <col min="8" max="8" width="15.1328125" customWidth="1"/>
    <col min="9" max="9" width="18.86328125" customWidth="1"/>
    <col min="10" max="10" width="18.59765625" customWidth="1"/>
    <col min="11" max="11" width="17.1328125" customWidth="1"/>
    <col min="12" max="12" width="17.86328125" customWidth="1"/>
    <col min="13" max="13" width="14.3984375" customWidth="1"/>
    <col min="14" max="14" width="13.1328125" customWidth="1"/>
  </cols>
  <sheetData>
    <row r="1" spans="1:10" x14ac:dyDescent="0.4">
      <c r="A1" s="3" t="s">
        <v>48</v>
      </c>
    </row>
    <row r="2" spans="1:10" x14ac:dyDescent="0.4">
      <c r="A2" s="3" t="s">
        <v>19</v>
      </c>
      <c r="B2" s="3" t="s">
        <v>46</v>
      </c>
      <c r="C2" s="3" t="s">
        <v>47</v>
      </c>
    </row>
    <row r="3" spans="1:10" x14ac:dyDescent="0.4">
      <c r="A3" s="7">
        <v>1</v>
      </c>
      <c r="B3">
        <v>0</v>
      </c>
      <c r="C3">
        <v>3.5</v>
      </c>
      <c r="D3">
        <v>5</v>
      </c>
      <c r="E3">
        <v>0.1</v>
      </c>
      <c r="F3">
        <v>0.01</v>
      </c>
      <c r="G3" s="8"/>
      <c r="H3" s="8"/>
      <c r="I3" s="8"/>
      <c r="J3" s="2"/>
    </row>
    <row r="4" spans="1:10" x14ac:dyDescent="0.4">
      <c r="A4" s="7">
        <v>2</v>
      </c>
      <c r="B4">
        <v>0</v>
      </c>
      <c r="C4">
        <v>3.5</v>
      </c>
      <c r="D4">
        <v>5</v>
      </c>
      <c r="E4">
        <v>0.1</v>
      </c>
      <c r="F4">
        <v>0.01</v>
      </c>
      <c r="G4" s="8"/>
      <c r="H4" s="8"/>
      <c r="I4" s="8"/>
      <c r="J4" s="2"/>
    </row>
    <row r="5" spans="1:10" x14ac:dyDescent="0.4">
      <c r="A5" s="7">
        <v>3</v>
      </c>
      <c r="B5">
        <v>0</v>
      </c>
      <c r="C5">
        <v>3.5</v>
      </c>
      <c r="D5">
        <v>5</v>
      </c>
      <c r="E5">
        <v>0.1</v>
      </c>
      <c r="F5">
        <v>0.01</v>
      </c>
      <c r="G5" s="8"/>
      <c r="H5" s="8"/>
      <c r="I5" s="8"/>
    </row>
    <row r="6" spans="1:10" x14ac:dyDescent="0.4">
      <c r="A6" s="7">
        <v>6</v>
      </c>
      <c r="B6">
        <v>0</v>
      </c>
      <c r="C6">
        <v>3.5</v>
      </c>
      <c r="D6">
        <v>5</v>
      </c>
      <c r="E6">
        <v>0.1</v>
      </c>
      <c r="F6">
        <v>0.01</v>
      </c>
      <c r="G6" s="8"/>
      <c r="H6" s="8"/>
      <c r="I6" s="8"/>
    </row>
    <row r="7" spans="1:10" x14ac:dyDescent="0.4">
      <c r="A7" s="7">
        <v>8</v>
      </c>
      <c r="B7">
        <v>0</v>
      </c>
      <c r="C7">
        <v>3.5</v>
      </c>
      <c r="D7">
        <v>5</v>
      </c>
      <c r="E7">
        <v>0.1</v>
      </c>
      <c r="F7">
        <v>0.01</v>
      </c>
      <c r="G7" s="8"/>
      <c r="H7" s="8"/>
      <c r="I7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6"/>
  <sheetViews>
    <sheetView workbookViewId="0">
      <selection activeCell="E28" sqref="E28"/>
    </sheetView>
  </sheetViews>
  <sheetFormatPr defaultRowHeight="13.9" x14ac:dyDescent="0.4"/>
  <cols>
    <col min="5" max="5" width="10.1328125" bestFit="1" customWidth="1"/>
    <col min="7" max="7" width="15.59765625" customWidth="1"/>
  </cols>
  <sheetData>
    <row r="1" spans="1:7" x14ac:dyDescent="0.4">
      <c r="A1" s="3" t="s">
        <v>7</v>
      </c>
    </row>
    <row r="2" spans="1:7" x14ac:dyDescent="0.4">
      <c r="A2" s="3" t="s">
        <v>8</v>
      </c>
    </row>
    <row r="3" spans="1:7" x14ac:dyDescent="0.4">
      <c r="A3" s="5">
        <v>1</v>
      </c>
    </row>
    <row r="4" spans="1:7" x14ac:dyDescent="0.4">
      <c r="A4" s="3" t="s">
        <v>42</v>
      </c>
    </row>
    <row r="5" spans="1:7" x14ac:dyDescent="0.4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 x14ac:dyDescent="0.4">
      <c r="A6">
        <v>1</v>
      </c>
      <c r="B6">
        <v>2</v>
      </c>
      <c r="C6">
        <v>1.9380000000000001E-2</v>
      </c>
      <c r="D6">
        <v>5.917E-2</v>
      </c>
      <c r="E6">
        <f>0.0528</f>
        <v>5.28E-2</v>
      </c>
      <c r="F6">
        <v>0</v>
      </c>
      <c r="G6">
        <v>1</v>
      </c>
    </row>
    <row r="7" spans="1:7" x14ac:dyDescent="0.4">
      <c r="A7">
        <v>1</v>
      </c>
      <c r="B7">
        <v>5</v>
      </c>
      <c r="C7">
        <v>5.4030000000000002E-2</v>
      </c>
      <c r="D7">
        <v>0.22303999999999999</v>
      </c>
      <c r="E7">
        <f>0.0492</f>
        <v>4.9200000000000001E-2</v>
      </c>
      <c r="F7">
        <v>0</v>
      </c>
      <c r="G7">
        <v>1</v>
      </c>
    </row>
    <row r="8" spans="1:7" x14ac:dyDescent="0.4">
      <c r="A8">
        <v>2</v>
      </c>
      <c r="B8">
        <v>3</v>
      </c>
      <c r="C8">
        <v>4.6989999999999997E-2</v>
      </c>
      <c r="D8">
        <v>0.19797000000000001</v>
      </c>
      <c r="E8">
        <f>0.0438</f>
        <v>4.3799999999999999E-2</v>
      </c>
      <c r="F8">
        <v>0</v>
      </c>
      <c r="G8">
        <v>1</v>
      </c>
    </row>
    <row r="9" spans="1:7" x14ac:dyDescent="0.4">
      <c r="A9">
        <v>2</v>
      </c>
      <c r="B9">
        <v>4</v>
      </c>
      <c r="C9">
        <v>5.8110000000000002E-2</v>
      </c>
      <c r="D9">
        <v>0.17632</v>
      </c>
      <c r="E9">
        <f>0.034</f>
        <v>3.4000000000000002E-2</v>
      </c>
      <c r="F9">
        <v>0</v>
      </c>
      <c r="G9">
        <v>1</v>
      </c>
    </row>
    <row r="10" spans="1:7" x14ac:dyDescent="0.4">
      <c r="A10">
        <v>2</v>
      </c>
      <c r="B10">
        <v>5</v>
      </c>
      <c r="C10">
        <v>5.6950000000000001E-2</v>
      </c>
      <c r="D10">
        <v>0.17388000000000001</v>
      </c>
      <c r="E10">
        <f>0.0346</f>
        <v>3.4599999999999999E-2</v>
      </c>
      <c r="F10">
        <v>0</v>
      </c>
      <c r="G10">
        <v>1</v>
      </c>
    </row>
    <row r="11" spans="1:7" x14ac:dyDescent="0.4">
      <c r="A11">
        <v>3</v>
      </c>
      <c r="B11">
        <v>4</v>
      </c>
      <c r="C11">
        <v>6.701E-2</v>
      </c>
      <c r="D11">
        <v>0.17102999999999999</v>
      </c>
      <c r="E11">
        <f>0.0128</f>
        <v>1.2800000000000001E-2</v>
      </c>
      <c r="F11">
        <v>0</v>
      </c>
      <c r="G11">
        <v>1</v>
      </c>
    </row>
    <row r="12" spans="1:7" x14ac:dyDescent="0.4">
      <c r="A12">
        <v>4</v>
      </c>
      <c r="B12">
        <v>5</v>
      </c>
      <c r="C12">
        <v>1.3350000000000001E-2</v>
      </c>
      <c r="D12">
        <v>4.2110000000000002E-2</v>
      </c>
      <c r="E12">
        <v>0</v>
      </c>
      <c r="F12">
        <v>0</v>
      </c>
      <c r="G12">
        <v>1</v>
      </c>
    </row>
    <row r="13" spans="1:7" x14ac:dyDescent="0.4">
      <c r="A13">
        <v>4</v>
      </c>
      <c r="B13">
        <v>7</v>
      </c>
      <c r="C13">
        <v>0</v>
      </c>
      <c r="D13">
        <v>0.20912</v>
      </c>
      <c r="E13">
        <v>0</v>
      </c>
      <c r="F13">
        <v>0</v>
      </c>
      <c r="G13">
        <v>0.97799999999999998</v>
      </c>
    </row>
    <row r="14" spans="1:7" x14ac:dyDescent="0.4">
      <c r="A14">
        <v>4</v>
      </c>
      <c r="B14">
        <v>9</v>
      </c>
      <c r="C14">
        <v>0</v>
      </c>
      <c r="D14">
        <v>0.55618000000000001</v>
      </c>
      <c r="E14">
        <v>0</v>
      </c>
      <c r="F14">
        <v>0</v>
      </c>
      <c r="G14">
        <v>0.96899999999999997</v>
      </c>
    </row>
    <row r="15" spans="1:7" x14ac:dyDescent="0.4">
      <c r="A15">
        <v>5</v>
      </c>
      <c r="B15">
        <v>6</v>
      </c>
      <c r="C15">
        <v>0</v>
      </c>
      <c r="D15">
        <v>0.25202000000000002</v>
      </c>
      <c r="E15">
        <v>0</v>
      </c>
      <c r="F15">
        <v>0</v>
      </c>
      <c r="G15">
        <v>0.93200000000000005</v>
      </c>
    </row>
    <row r="16" spans="1:7" x14ac:dyDescent="0.4">
      <c r="A16">
        <v>6</v>
      </c>
      <c r="B16">
        <v>11</v>
      </c>
      <c r="C16">
        <v>9.4979999999999995E-2</v>
      </c>
      <c r="D16">
        <v>0.19889999999999999</v>
      </c>
      <c r="E16">
        <v>0</v>
      </c>
      <c r="F16">
        <v>0</v>
      </c>
      <c r="G16">
        <v>1</v>
      </c>
    </row>
    <row r="17" spans="1:7" x14ac:dyDescent="0.4">
      <c r="A17">
        <v>6</v>
      </c>
      <c r="B17">
        <v>12</v>
      </c>
      <c r="C17">
        <v>0.12291000000000001</v>
      </c>
      <c r="D17">
        <v>0.25580999999999998</v>
      </c>
      <c r="E17">
        <v>0</v>
      </c>
      <c r="F17">
        <v>0</v>
      </c>
      <c r="G17">
        <v>1</v>
      </c>
    </row>
    <row r="18" spans="1:7" x14ac:dyDescent="0.4">
      <c r="A18">
        <v>6</v>
      </c>
      <c r="B18">
        <v>13</v>
      </c>
      <c r="C18">
        <v>6.615E-2</v>
      </c>
      <c r="D18">
        <v>0.13027</v>
      </c>
      <c r="E18">
        <v>0</v>
      </c>
      <c r="F18">
        <v>0</v>
      </c>
      <c r="G18">
        <v>1</v>
      </c>
    </row>
    <row r="19" spans="1:7" x14ac:dyDescent="0.4">
      <c r="A19">
        <v>7</v>
      </c>
      <c r="B19">
        <v>8</v>
      </c>
      <c r="C19">
        <v>0</v>
      </c>
      <c r="D19">
        <v>0.17615</v>
      </c>
      <c r="E19">
        <v>0</v>
      </c>
      <c r="F19">
        <v>0</v>
      </c>
      <c r="G19">
        <v>1</v>
      </c>
    </row>
    <row r="20" spans="1:7" x14ac:dyDescent="0.4">
      <c r="A20">
        <v>7</v>
      </c>
      <c r="B20">
        <v>9</v>
      </c>
      <c r="C20">
        <v>0</v>
      </c>
      <c r="D20">
        <v>0.11001</v>
      </c>
      <c r="E20">
        <v>0</v>
      </c>
      <c r="F20">
        <v>0</v>
      </c>
      <c r="G20">
        <v>1</v>
      </c>
    </row>
    <row r="21" spans="1:7" x14ac:dyDescent="0.4">
      <c r="A21">
        <v>9</v>
      </c>
      <c r="B21">
        <v>10</v>
      </c>
      <c r="C21">
        <v>3.1809999999999998E-2</v>
      </c>
      <c r="D21">
        <v>8.4500000000000006E-2</v>
      </c>
      <c r="E21">
        <v>0</v>
      </c>
      <c r="F21">
        <v>0</v>
      </c>
      <c r="G21">
        <v>1</v>
      </c>
    </row>
    <row r="22" spans="1:7" x14ac:dyDescent="0.4">
      <c r="A22">
        <v>9</v>
      </c>
      <c r="B22">
        <v>14</v>
      </c>
      <c r="C22">
        <v>0.12711</v>
      </c>
      <c r="D22">
        <v>0.27038000000000001</v>
      </c>
      <c r="E22">
        <v>0</v>
      </c>
      <c r="F22">
        <v>0</v>
      </c>
      <c r="G22">
        <v>1</v>
      </c>
    </row>
    <row r="23" spans="1:7" x14ac:dyDescent="0.4">
      <c r="A23">
        <v>10</v>
      </c>
      <c r="B23">
        <v>11</v>
      </c>
      <c r="C23">
        <v>8.2049999999999998E-2</v>
      </c>
      <c r="D23">
        <v>0.19206999999999999</v>
      </c>
      <c r="E23">
        <v>0</v>
      </c>
      <c r="F23">
        <v>0</v>
      </c>
      <c r="G23">
        <v>1</v>
      </c>
    </row>
    <row r="24" spans="1:7" x14ac:dyDescent="0.4">
      <c r="A24">
        <v>12</v>
      </c>
      <c r="B24">
        <v>13</v>
      </c>
      <c r="C24">
        <v>0.22092000000000001</v>
      </c>
      <c r="D24">
        <v>0.19988</v>
      </c>
      <c r="E24">
        <v>0</v>
      </c>
      <c r="F24">
        <v>0</v>
      </c>
      <c r="G24">
        <v>1</v>
      </c>
    </row>
    <row r="25" spans="1:7" x14ac:dyDescent="0.4">
      <c r="A25">
        <v>13</v>
      </c>
      <c r="B25">
        <v>14</v>
      </c>
      <c r="C25">
        <v>0.17093</v>
      </c>
      <c r="D25">
        <v>0.34802</v>
      </c>
      <c r="E25">
        <v>0</v>
      </c>
      <c r="F25">
        <v>0</v>
      </c>
      <c r="G25">
        <v>1</v>
      </c>
    </row>
    <row r="26" spans="1:7" x14ac:dyDescent="0.4">
      <c r="A26">
        <v>9</v>
      </c>
      <c r="B26">
        <v>9</v>
      </c>
      <c r="C26" t="s">
        <v>49</v>
      </c>
      <c r="D26" t="s">
        <v>49</v>
      </c>
      <c r="E26">
        <v>0.19</v>
      </c>
      <c r="F26">
        <v>0</v>
      </c>
      <c r="G2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86328125" customWidth="1"/>
  </cols>
  <sheetData>
    <row r="1" spans="1:2" x14ac:dyDescent="0.4">
      <c r="A1" s="3" t="s">
        <v>10</v>
      </c>
    </row>
    <row r="2" spans="1:2" x14ac:dyDescent="0.4">
      <c r="A2" s="5" t="s">
        <v>6</v>
      </c>
      <c r="B2" s="1">
        <f>B3*200</f>
        <v>12000</v>
      </c>
    </row>
    <row r="3" spans="1:2" x14ac:dyDescent="0.4">
      <c r="A3" t="s">
        <v>29</v>
      </c>
      <c r="B3" s="2">
        <v>60</v>
      </c>
    </row>
    <row r="4" spans="1:2" x14ac:dyDescent="0.4">
      <c r="A4" t="s">
        <v>30</v>
      </c>
      <c r="B4">
        <v>1</v>
      </c>
    </row>
    <row r="5" spans="1:2" x14ac:dyDescent="0.4">
      <c r="A5" t="s">
        <v>31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C8" sqref="C8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18</v>
      </c>
    </row>
    <row r="2" spans="1:3" x14ac:dyDescent="0.4">
      <c r="A2" s="3" t="s">
        <v>38</v>
      </c>
      <c r="B2" s="3" t="s">
        <v>39</v>
      </c>
      <c r="C2" s="3"/>
    </row>
    <row r="3" spans="1:3" x14ac:dyDescent="0.4">
      <c r="A3" t="s">
        <v>25</v>
      </c>
      <c r="B3">
        <v>2</v>
      </c>
    </row>
    <row r="4" spans="1:3" x14ac:dyDescent="0.4">
      <c r="A4" t="s">
        <v>26</v>
      </c>
      <c r="B4">
        <v>1</v>
      </c>
    </row>
    <row r="5" spans="1:3" x14ac:dyDescent="0.4">
      <c r="A5" t="s">
        <v>24</v>
      </c>
      <c r="B5">
        <v>1</v>
      </c>
    </row>
    <row r="6" spans="1:3" x14ac:dyDescent="0.4">
      <c r="A6" t="s">
        <v>27</v>
      </c>
      <c r="B6">
        <v>0</v>
      </c>
    </row>
    <row r="7" spans="1:3" x14ac:dyDescent="0.4">
      <c r="A7" t="s">
        <v>28</v>
      </c>
      <c r="B7">
        <v>2</v>
      </c>
    </row>
    <row r="8" spans="1:3" x14ac:dyDescent="0.4">
      <c r="A8" t="s">
        <v>20</v>
      </c>
      <c r="B8">
        <v>1</v>
      </c>
    </row>
    <row r="9" spans="1:3" x14ac:dyDescent="0.4">
      <c r="A9" t="s">
        <v>21</v>
      </c>
      <c r="B9">
        <v>1</v>
      </c>
    </row>
    <row r="10" spans="1:3" x14ac:dyDescent="0.4">
      <c r="A10" t="s">
        <v>22</v>
      </c>
      <c r="B10">
        <v>1</v>
      </c>
    </row>
    <row r="11" spans="1:3" x14ac:dyDescent="0.4">
      <c r="A11" t="s">
        <v>23</v>
      </c>
      <c r="B11">
        <v>1</v>
      </c>
    </row>
    <row r="12" spans="1:3" x14ac:dyDescent="0.4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2021-06-25T22:27:05Z</dcterms:modified>
</cp:coreProperties>
</file>