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202300"/>
  <mc:AlternateContent xmlns:mc="http://schemas.openxmlformats.org/markup-compatibility/2006">
    <mc:Choice Requires="x15">
      <x15ac:absPath xmlns:x15ac="http://schemas.microsoft.com/office/spreadsheetml/2010/11/ac" url="https://cqu365-my.sharepoint.com/personal/s_d_gordon_cqu_edu_au/Documents/teaching/2025/t1/coit20246/"/>
    </mc:Choice>
  </mc:AlternateContent>
  <xr:revisionPtr revIDLastSave="66" documentId="8_{BAB0481B-13F9-465F-9E26-F5A41CBD2A24}" xr6:coauthVersionLast="47" xr6:coauthVersionMax="47" xr10:uidLastSave="{55A81262-CB34-4140-83CD-247EC7230C28}"/>
  <bookViews>
    <workbookView xWindow="22932" yWindow="-108" windowWidth="23256" windowHeight="12456" xr2:uid="{5BCC1A93-F757-4A9A-93D7-FE5CE57DD98D}"/>
  </bookViews>
  <sheets>
    <sheet name="ProjMarksheet" sheetId="1" r:id="rId1"/>
    <sheet name="Revisions" sheetId="3"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1" i="1" l="1"/>
  <c r="B14" i="1"/>
  <c r="B100" i="1"/>
  <c r="B94" i="1"/>
  <c r="B75" i="1"/>
  <c r="B69" i="1"/>
  <c r="B29" i="1"/>
  <c r="B88" i="1"/>
  <c r="B81" i="1"/>
  <c r="B46" i="1"/>
  <c r="B40" i="1"/>
  <c r="B34" i="1"/>
  <c r="B18" i="1" l="1"/>
  <c r="B11" i="1"/>
  <c r="B12" i="1" s="1"/>
  <c r="B15" i="1" s="1"/>
  <c r="B19" i="1" l="1"/>
  <c r="B22" i="1" s="1"/>
  <c r="D22" i="1" s="1"/>
  <c r="D15" i="1"/>
</calcChain>
</file>

<file path=xl/sharedStrings.xml><?xml version="1.0" encoding="utf-8"?>
<sst xmlns="http://schemas.openxmlformats.org/spreadsheetml/2006/main" count="212" uniqueCount="112">
  <si>
    <t>Marker</t>
  </si>
  <si>
    <t>Student 1 (ID &amp; Name)</t>
  </si>
  <si>
    <t>Student 2</t>
  </si>
  <si>
    <t>Student 3</t>
  </si>
  <si>
    <t>Sub-total</t>
  </si>
  <si>
    <t>Days late</t>
  </si>
  <si>
    <t>Total</t>
  </si>
  <si>
    <t>Project Part 1</t>
  </si>
  <si>
    <t>Diagram and justification</t>
  </si>
  <si>
    <t>Excellent</t>
  </si>
  <si>
    <t>Good</t>
  </si>
  <si>
    <t>Satisfactory</t>
  </si>
  <si>
    <t>Weak</t>
  </si>
  <si>
    <t>Poor</t>
  </si>
  <si>
    <t>Note:</t>
  </si>
  <si>
    <t>Comments:</t>
  </si>
  <si>
    <t>WiFi</t>
  </si>
  <si>
    <t>Specific values for common WiFi parameters are required to achieve more than Poor</t>
  </si>
  <si>
    <t>Addressing</t>
  </si>
  <si>
    <t>None given 
OR 
not related to the project scenario 
OR 
many mistakes demonstrating not following unit content.</t>
  </si>
  <si>
    <t>IP address must be within the appropriate ranged based on the student ID (and not private addresses, like 192.168.x.y) to achieve more than Weak.</t>
  </si>
  <si>
    <t>List of equipment</t>
  </si>
  <si>
    <t xml:space="preserve">Note: </t>
  </si>
  <si>
    <t>Project Part 2</t>
  </si>
  <si>
    <t>Risk Assessment</t>
  </si>
  <si>
    <t>Excellent work. Methodology applied correctly using spreadsheet;
AND
All assets and vulnerabilities are relevant;
AND
At least 1 asset from each asset type;
AND 
At least 4 different data assets; 
AND
At least 8 different information security threats covered.</t>
  </si>
  <si>
    <t>Methodology applied correctly using spreadsheet; 
AND
All but 1 or 2 assets and vulnerabilities are relevant
AND
At least 1 asset from each asset type;
AND 
At least 4 different data assets; 
AND
At least 8 different information security threats covered.</t>
  </si>
  <si>
    <t>Methodology applied correctly using spreadsheet; 
AND
Some assets or vulnerabilities are not relevant
OR 
Not quite meeting one of the other requirement (i.e. each asset type OR data asset OR information security threats)</t>
  </si>
  <si>
    <t>Spreadsheet used but incomplete application of methodology
OR 
Many assets or vulnerabilities not relevant;
OR
Missing several of the asset types, data assets or information security threats.</t>
  </si>
  <si>
    <t>Security controls</t>
  </si>
  <si>
    <t>Project reflection</t>
  </si>
  <si>
    <t>Project Part 1 Score</t>
  </si>
  <si>
    <t>Project Part 2 Score</t>
  </si>
  <si>
    <r>
      <t xml:space="preserve">Excellent work. Address allocations, e.g., table of IPv4 address ranges to be used, key devices allocated; complete, consistent and clear.
AND 
Correct use of </t>
    </r>
    <r>
      <rPr>
        <u/>
        <sz val="9"/>
        <rFont val="Calibri"/>
        <family val="2"/>
      </rPr>
      <t>only</t>
    </r>
    <r>
      <rPr>
        <sz val="9"/>
        <rFont val="Calibri"/>
        <family val="2"/>
      </rPr>
      <t xml:space="preserve"> /24 or /16 or both address blocks; unambiguous mask information provided;
AND
sufficient and complete for all connected devices correctly identified, with suitable spare address blocks in reserve;
AND
clear presentations of the information (e.g. table and/or headings)
</t>
    </r>
  </si>
  <si>
    <r>
      <t xml:space="preserve">Appropriate services identified, selected and well justified in the context of the design. Presented annual prices from </t>
    </r>
    <r>
      <rPr>
        <u/>
        <sz val="9"/>
        <rFont val="Calibri"/>
        <family val="2"/>
      </rPr>
      <t>two</t>
    </r>
    <r>
      <rPr>
        <sz val="9"/>
        <rFont val="Calibri"/>
        <family val="2"/>
      </rPr>
      <t xml:space="preserve"> providers. Evidence is clear (eg. name of CSP: Cloud Service Provider, service type, cost, quantity, etc.);  
AND   
the virtual machines and select specifications are well justified, e.g. why web server and backup server have different specifications.
AND 
Information is presented clearly (e.g. table, list, headings) and export from cloud service provider is included. </t>
    </r>
  </si>
  <si>
    <r>
      <t xml:space="preserve">Not Excellent but better than Satisfactory. 
Correct services identified, selected and justified in the context of the design. Annual prices from </t>
    </r>
    <r>
      <rPr>
        <u/>
        <sz val="9"/>
        <rFont val="Calibri"/>
        <family val="2"/>
      </rPr>
      <t>two</t>
    </r>
    <r>
      <rPr>
        <sz val="9"/>
        <rFont val="Calibri"/>
        <family val="2"/>
      </rPr>
      <t xml:space="preserve"> providers. 
BUT 
Some incomplete information;
OR 
unclear but mostly consistent basis for comparison.
OR 
Some aspects of justifications are not clear or appropriate.</t>
    </r>
  </si>
  <si>
    <t xml:space="preserve">Group </t>
  </si>
  <si>
    <t xml:space="preserve">Repository URL </t>
  </si>
  <si>
    <t>Most of the design decisions are wrong, missing or too generic, unusable.</t>
  </si>
  <si>
    <t xml:space="preserve">Weak. Several issues wrong or missing in WiFi design;
OR
Multiple items presented are generic, not adequately focused/specific to parts of the scenario or network design;
OR
EXPLANATION  
Unclear or unfocused or not adequatly integrated/coherent explanation.
OR
terse, generic lacking sufficient references to specifics in the scenario. </t>
  </si>
  <si>
    <t>Not Excellent but better than Weak. Minor issues missed or wrong in WiFi design, but mostly Good not generic.
AND
All WiFi issues considered are specific and relevant to the scenario and network diagram(s);
AND
Clear and focused explanation, with specific values given, not generic.</t>
  </si>
  <si>
    <t>Excellent work. Important WiFi design issues considered (eg. important settings identified), including but not limited to: number of access points; channels/frequencies; standards;
AND
All WiFi issues considered are specific and relevant to the scenario and network diagram(s);
AND
Clear and focused justification/explantion, with specific values given.
Not terse nor verbose.</t>
  </si>
  <si>
    <r>
      <t xml:space="preserve">Not Excellent but better than Weak. Most address blocks correctly identified but with some errors or incomplete.
AND 
Imperfect/inconsistent use of </t>
    </r>
    <r>
      <rPr>
        <u/>
        <sz val="9"/>
        <rFont val="Calibri"/>
        <family val="2"/>
      </rPr>
      <t>only</t>
    </r>
    <r>
      <rPr>
        <sz val="9"/>
        <rFont val="Calibri"/>
        <family val="2"/>
      </rPr>
      <t xml:space="preserve"> /24 or /16 or both address blocks; 
BUT
have some ambiguous mask information provided;
OR
have some incorrect or incomplete connected devices identified, did not consider suitable spare address blocks in reserve;
OR 
not a clear presentation of the information (eg. table used but not clearly organised/categorised).</t>
    </r>
  </si>
  <si>
    <t>Weak. Did not adequately identify required address blocks, contain many significant errors (eg. overlapping/misaligned block addresses), not suitably organised or disjointed.
OR 
Use of other than required /24 or /16 address blocks; 
OR 
inadequate/missing/wrong mask information;
OR 
multiple key/representative devices not identified or without required address allocated; 
OR 
Table not used to present information.</t>
  </si>
  <si>
    <t>None given 
OR 
not related to the project scenario ;
OR 
incomplete/missing multiple key equipment/specifications, unusable information.
OR 
missing or mainly incomplete/unsuitable links (ie. landing page or without specific product, price, etc.).</t>
  </si>
  <si>
    <t xml:space="preserve">Not Excellent but better than Poor. Most required network hardware identified, but missing some or incomplete key specifications (eg. Item type, manufacturer, model, no. of ports, speed, cost, quantity, etc.);
OR 
information not presented clearly and/or inconsistent units, 
OR 
did not use suitable summary table. </t>
  </si>
  <si>
    <r>
      <t xml:space="preserve">Some incorrect services identified, weak or incomplete justification of services selected; some missing information, unclear annual prices from </t>
    </r>
    <r>
      <rPr>
        <u/>
        <sz val="9"/>
        <rFont val="Calibri"/>
        <family val="2"/>
      </rPr>
      <t>one</t>
    </r>
    <r>
      <rPr>
        <sz val="9"/>
        <rFont val="Calibri"/>
        <family val="2"/>
      </rPr>
      <t xml:space="preserve"> provider;
OR 
some inconsistent basis for comparison; 
OR 
some of the specifications chosen not suitable for the scenario, e.g. VM sizes
OR 
Information not presented clearly (eg. poorly constructed/missing key information in summary table).</t>
    </r>
  </si>
  <si>
    <t xml:space="preserve">Unclear or missing selection justification, 
OR 
missing significant comparison information (eg. missing comparison table, evidence unclear or missing in export file, explanation not provided to decipher selected resource code, missing conversion rate, broken links), 
OR 
only one supplier identified. </t>
  </si>
  <si>
    <t xml:space="preserve">Risk assessment template from unit must be used, with completed (all steps attempted) spreadsheet submitted to achieve more than Poor. </t>
  </si>
  <si>
    <t>None given 
OR 
did not use the risk assessment spreadsheet;
OR
Mostly irrelevant assets and vulnerabilities;
OR
Missing many of the asset types, data assets or information security threats.
OR
Incomplete appication of process (ie. one or more steps not used or misapplied).</t>
  </si>
  <si>
    <r>
      <t xml:space="preserve">Data asset </t>
    </r>
    <r>
      <rPr>
        <u/>
        <sz val="9"/>
        <rFont val="Calibri"/>
        <family val="2"/>
      </rPr>
      <t>not</t>
    </r>
    <r>
      <rPr>
        <sz val="9"/>
        <rFont val="Calibri"/>
        <family val="2"/>
      </rPr>
      <t xml:space="preserve"> selected, 
OR 
Data asset </t>
    </r>
    <r>
      <rPr>
        <u/>
        <sz val="9"/>
        <rFont val="Calibri"/>
        <family val="2"/>
      </rPr>
      <t>not correctly</t>
    </r>
    <r>
      <rPr>
        <sz val="9"/>
        <rFont val="Calibri"/>
        <family val="2"/>
      </rPr>
      <t xml:space="preserve"> identified (from risk assessment spreadsheet, where required), or 
If data asset cannot be identified because the risk assessment result (where required) is not usable. 
OR
Mostly wrong use of security controls
OR
Mostly irrelevant or generic answers with no connection to project scenario.</t>
    </r>
  </si>
  <si>
    <t xml:space="preserve">Not Satisfactory although correct data asset selected, because of limited relevance to specifics in project scenario,  
OR
For appropriate data asset, security controls were explained with some minor issues, but disadvantages not given;
OR
Multiple mistakes in application of security controls (disadvantages are ok);
OR
Mostly unclear, incomplete/terse, verbose or unfocused explanations, not referring to specific parts of project scenario.  
OR
ANY inappropriate use of controls proposed in solution. 
OR
Missing references and/or links. </t>
  </si>
  <si>
    <t xml:space="preserve">Satisfactory but not Good. Better than Weak. Not terse. 
Correct data asset used. No inappropriate use/justification of controls. 
HAS  
Adequate relavance to project scenario 
AND  
Necessary references and links provided. 
BUT 
with several minor mistakes or unclear answers in:
One or two of the security controls
OR
One of the disadvantages.
</t>
  </si>
  <si>
    <t xml:space="preserve">Good attempt but not Excellent. Better than Satisfactory. 
Correct data asset used.   
No inappropriate use/justification of controls. Demonstrates clear relavance to project scenario. 
AND  
Necessary references and links provided &amp; complete. 
BUT 
with minor mistakes or unclear answers in:
One of the security controls
OR
One of the disdavantages
OR
Poor presentation, eg. weak use of paragraphs.
</t>
  </si>
  <si>
    <t>Excellent work. Appropriate and complete, correct data asset selected (based on risk assessment result);
AND
Detailed, correct and complete explanation of how all security controls reduce the risk for the asset;
AND
Details of how all security controls can be used (or not) in the project scenario (e.g. refers to relevant devices, data and users, recommends specific technologies or approaches, as opposed to listing several approaches);
AND
Disadvantages from perspective of users are clear and relevant;
AND
Clear and focussed explanation. Not terse nor verbose. Suitable paragraphs used.
AND
Necessary references and working links provided in fully compliant style.</t>
  </si>
  <si>
    <t>Excellent analysis and discussion on data collection/use are clear, relevant, specific, complete; demonstrating good understanding of the issues,
WITH 
relevant issues identified in data type &amp; quantity collected, processing, access, use, distribution;
AND
Explanation is well organised, clear, focused suitably elaborated, coherent but not terse nor verbose;  
AND
Correct and relevant refererences given (compliant style, working links provided). Suitable paragraphs used.</t>
  </si>
  <si>
    <t xml:space="preserve">Good attempt but not excellent. Better than Weak.
Similar to features in "Excellent" with all or most issues identified related to scenario;
BUT 
some not adequately elaborated;
OR with 
Some minor unclear or incomplete/missing parts of answer, 
OR
Refererences given (not compliant, but links working),
OR 
Weak use of paragraphs.  
</t>
  </si>
  <si>
    <t>Lacking substantial quality analysis and identification of relevant issues; demonstrating weak understanding of the issues, 
OR
Not well justified or explained clearly;
OR
Very poor explanation with multiple mistakes; terse or inadequate elaboration and/or unfocused or not adequately coherent;
OR 
Single /poor use of paragraphs.  
OR
References given but incomplete (links not provided or not working).</t>
  </si>
  <si>
    <t>None given 
OR 
superficial or not related to the project scenario, demonstrating poor understanding of the issues,
OR 
many wrong or poorly explained issues or most of the answer is lacking specifics; 
OR
poor coherence, generic or only a general discussion;
OR
Missing/inadequate/unsuitable references given.</t>
  </si>
  <si>
    <t>Generic answers, but not limited to typical of AI generated responses, and missing references, cannot achieve more than Poor.</t>
  </si>
  <si>
    <t xml:space="preserve">Good attempt, not Excellent but better than Weak.  
Used and referenced the commit-frequency tool on GitHub in explanation. 
Mostly appropriate, demonstrates genuine reflection and identified some practical/useful techniques for the future. Report includes a statement of contributions. Generally focused and clear; 
OR
Single / weak use of paragraphs. </t>
  </si>
  <si>
    <t xml:space="preserve">Appropriate and demonstrates genuine reflection and identified practical/useful techniques for the future. Report includes a statement of contributions. 
Focused, clear, well organised and not terse nor verbose. Suitable paragraphs used.
AND 
Used and referenced the commit-frequency tool on GitHub in explanation. </t>
  </si>
  <si>
    <r>
      <t xml:space="preserve">Notes </t>
    </r>
    <r>
      <rPr>
        <sz val="9"/>
        <color rgb="FF000000"/>
        <rFont val="Calibri"/>
        <family val="2"/>
      </rPr>
      <t>(e.g. different scores for some students, different group members in Part 1 and 2)</t>
    </r>
  </si>
  <si>
    <t>Version</t>
  </si>
  <si>
    <t>Comment</t>
  </si>
  <si>
    <t>Date</t>
  </si>
  <si>
    <t>v01</t>
  </si>
  <si>
    <t>First version released to students</t>
  </si>
  <si>
    <t>Excellent work. Table of recommended network hardware, e.g., recommended minimum specifications for equipment. Suitable and Complete key specifications (at least: Item type, manufacturer, model, no. of ports, speed, cost, quantity, where applicable - eg. cables are generic);
AND 
Information is presented clearly (e.g. table, list, headings) and with consistent units.</t>
  </si>
  <si>
    <t>Project professionalism - Git</t>
  </si>
  <si>
    <t>Regular use of Git commits by all contributing members during project</t>
  </si>
  <si>
    <t>All required files submitted in correct format (e.g., PDF, ZIP, Echo360 video)</t>
  </si>
  <si>
    <t>Project professionalism - presentation</t>
  </si>
  <si>
    <t>Recorded presentation is clear and meets requirements (e.g. all students speak, duration appropriate, speakers introduced identified and visible)</t>
  </si>
  <si>
    <t>No recorded presentation, or not all members presented, or did not meet most requirements of presentation.</t>
  </si>
  <si>
    <t>Sub-total if poor professionalism</t>
  </si>
  <si>
    <t>Max</t>
  </si>
  <si>
    <t>Late penalty (5% per day)</t>
  </si>
  <si>
    <t xml:space="preserve">Limit of sub-total: </t>
  </si>
  <si>
    <t>Percent</t>
  </si>
  <si>
    <t>Project professionalism - submission</t>
  </si>
  <si>
    <t>All required files submitted in correct format (e.g., PDF, ZIP)</t>
  </si>
  <si>
    <t>Project professionalism - planning</t>
  </si>
  <si>
    <t>Project plan includes relevant communication plan and allocation of tasks.</t>
  </si>
  <si>
    <t>No project plan included
OR
Communication plan is missing or completely irrelevant
OR 
Allocation of tasks is missing or completely irrelevant.</t>
  </si>
  <si>
    <t xml:space="preserve">Generally appropriate, limited reflection and limited identification of practical/useful techniques for the future. Report includes a statement of contributions. Lacking focus, organisational clarity (poor use pf paragraphs). Terse or verbose. Not generic.
</t>
  </si>
  <si>
    <t xml:space="preserve">Satisfactory but not Good. Better than Weak. </t>
  </si>
  <si>
    <t>of total available marks for Part 1.</t>
  </si>
  <si>
    <t>No regular contributions to GitHub (e.g. very sporadic or only contributions in a week or two leading up to deadline)
OR
One student made almost all contributions to GitHub (ONLY for groups with more than one student).</t>
  </si>
  <si>
    <t>Missing any or all PDF files from submission
OR
Missing ZIP from submission
OR 
No GitHub repository used.</t>
  </si>
  <si>
    <t>Links to websites that contains specifications or prices of the devices recommended are required to achieve more than Poor. Most equipment listed must be network equipment (e.g., switches, APs, servers). Peripherals and general office equipment, such as printers, fax, will be ignored.</t>
  </si>
  <si>
    <t>Official calculator from AWS, Azure or Google Cloud must be used AND export from the calculator included in repository is required to achieve more than Poor.</t>
  </si>
  <si>
    <t xml:space="preserve">None given 
OR 
not related to the project scenario 
OR 
many poorly justified and inappropriate services/specifications
OR
Export of official calculator results not included in Git repository. </t>
  </si>
  <si>
    <t xml:space="preserve">None given OR not related or appropriate to demonstrate genuine reflection and did not identify practical/useful techniques for the future. Did not includes a statement of contributions; 
OR
generic discussion or typical of AI generated response. 
OR
Did not use/refer to commit-frequency tool on GitHub. </t>
  </si>
  <si>
    <t>of total available marks for Part 2.</t>
  </si>
  <si>
    <t>If you do not demonstrate project professionalism in the following areas, then the sub-total for Part 1 cannot be higher then the given percent of total available marks. For example, if you achieve Poor for Git, then your sub-total cannot be more than 50% of total available marks for Part 1.</t>
  </si>
  <si>
    <t>If you do not demonstrate project professionalism in the following areas, then the sub-total for Part 2 cannot be higher then the given percent of total available marks. For example, if you achieve Poor for Git, then your sub-total cannot be more than 50% of total available marks for Part 2.</t>
  </si>
  <si>
    <t xml:space="preserve">COIT20246 2025 T1 Project </t>
  </si>
  <si>
    <t>Total cost and comparison</t>
  </si>
  <si>
    <t>Pricing for cloud VM</t>
  </si>
  <si>
    <t xml:space="preserve">Excellent work. 
Total cost correctly calculated over 3 year period and uses VM cost from previous part and based on assumptions of number of branches
AND
Comparison between cloud VMs vs buying new servers considers a range of relevant factors demonstrating excellent understanding of cloud pros and cons.
</t>
  </si>
  <si>
    <t xml:space="preserve">None given 
OR 
not related to the project scenario (e.g. not considering assumptions about branches) 
OR 
many wrong or poorly explained issues.
</t>
  </si>
  <si>
    <t xml:space="preserve">Good attempt, not Excellent but better than Satisfactory. 
Total cost correct BUT comparison misses some issues.
</t>
  </si>
  <si>
    <t xml:space="preserve">Satisfactory but not Good. 
Total cost correct 
BUT
(comaprison misses key issues 
OR
terse or too verbose, unclear/not well explained)
</t>
  </si>
  <si>
    <t>Mistakes in calculation 
OR
Comparison missing multiple key issues
OR
Very poorly written or explained</t>
  </si>
  <si>
    <t>Ethical and social issues</t>
  </si>
  <si>
    <t>Source .drawio diagrams for all network diagrams must be included to achieve more than Poor. Assumptions must be included to include more than Poor.</t>
  </si>
  <si>
    <t xml:space="preserve">DIAGRAMS:
Excellent work. One or more clear and complete network diagrams (at least one logical network diagram) of the design of entire network (eg. using diagrams.net); all suitable icons used with appropriate symbols/ labels (eg. no arrowheads for connecting lines, clear connection point to Internet);  all clear and well organised;
AND
Appropriate use of sub-networks to separate different user categories. Correct use of only /24 or /16 or both address blocks. 
AND
Adequate and clear justification for identified sub-networks
AND
Source .drawio diagrams are included in Git repository.
ALSO  
EXPLANATION:
Explanation of key design decisions, (e.g., why you chose to design as you did).
AND 
Includes justification for all sub-nets, devices and services used
AND
Provided clear, direct, focused, complete, well organised explanation. Not terse nor verbose.
AND
Assumptions included and relevant.
</t>
  </si>
  <si>
    <t>DIAGRAMS:
Good, not Excellent but better than Satisfactory. Generally clear and well organised. One or more network diagrams (at least one logical network diagram) of the design of entire network (eg. using diagrams.net); 
AND 
appropriate number of sub-networks correctly identified;  
BUT 
incomplete diagrams without serious errors; may have some missing components/connections, non-standard/unsuitable icons/symbols, missing/unclear labels; some weakness (eg. has poor topology); 
OR
incorrect use of only /24 or /16 or both address blocks;
ALSO  
EXPLANATION:
Good, not Excellent. Explanation mostly clear and focused, sufficient elaboration, with few omissions or errors, not terse;
AND 
includes justification for all sub-nets, devices and services used.
AND
Assumptions included and relevant.</t>
  </si>
  <si>
    <t xml:space="preserve">DIAGRAMS:
Satisfactory but not sufficiently Good; better than Weak. Network diagram(s) provided but incomplete; some unsuitable, unclear, missing components, information, contain limited errors (eg. PC to PC connection, wrong devices, wrong/unsuitable connections).
AND 
adequate number of sub-networks correctly identified;  
BUT 
incomplete diagrams with serious errors; missing some key components/connections, using non-standard/unsuitable icons/symbols, missing/unclear labels; some weakness (eg. has unsuitable topology); 
incorrect use of only /24 or /16 or both address blocks;
ALSO 
EXPLANATION:
Satisfactory but not sufficiently Good. Some unclear or unfocused explanation OR some inadequate elaboration OR some terse or verbose writing OR some omissions or errors;
AND 
has/includes justification for most if not all of the sub-nets, devices and services used. 
AND
Assumptions included
</t>
  </si>
  <si>
    <t>DIAGRAMS:
No network diagrams given 
OR not related to the project scenario 
OR many errors indicating not following the unit content
OR .drawio source diagrams are not provided
OR .drawio source diagrams or images of diagrams are identical to another group 
ALSO  
EXPLANATION:
None given 
OR not related to the project scenario.
OR assumptions not included.</t>
  </si>
  <si>
    <t>DIAGRAMS:
Not passable; unusable or inadequate network diagram. Network diagram(s) provided but unclear (eg. information/ labels/ icons are too small to be readily readable/deciphered), or missing multiple key components, incomplete information. 
OR 
contain serious errors (missing or wrong components/connections); 
OR 
has inadequate number of sub-networks.
ALSO  
EXPLANATION:
Generally disorganised or unfocused, unclear, disjointed, incomplete or unsable, missing several key information or has many errors;  
OR
mainly generic, terse, lacking adequate specifics on scenario,
OR 
inadequate/missing explanation/justification for using VLAN or L3 switches, 
OR   
has justification for only some of the sub-nets, devices and services used. 
AND
Assumptions included.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</si>
</sst>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1" x14ac:knownFonts="1">
    <font>
      <sz val="11"/>
      <color indexed="8"/>
      <name val="Calibri"/>
      <family val="2"/>
    </font>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sz val="11"/>
      <color indexed="17"/>
      <name val="Calibri"/>
      <family val="2"/>
    </font>
    <font>
      <sz val="9"/>
      <color indexed="8"/>
      <name val="Calibri"/>
      <family val="2"/>
    </font>
    <font>
      <sz val="11"/>
      <name val="Calibri"/>
      <family val="2"/>
    </font>
    <font>
      <b/>
      <sz val="16"/>
      <color indexed="8"/>
      <name val="Calibri"/>
      <family val="2"/>
    </font>
    <font>
      <b/>
      <sz val="11"/>
      <color indexed="8"/>
      <name val="Calibri"/>
      <family val="2"/>
    </font>
    <font>
      <b/>
      <sz val="12"/>
      <color indexed="8"/>
      <name val="Calibri"/>
      <family val="2"/>
    </font>
    <font>
      <b/>
      <sz val="14"/>
      <color indexed="8"/>
      <name val="Calibri"/>
      <family val="2"/>
    </font>
    <font>
      <sz val="9"/>
      <name val="Calibri"/>
      <family val="2"/>
    </font>
    <font>
      <u/>
      <sz val="9"/>
      <name val="Calibri"/>
      <family val="2"/>
    </font>
    <font>
      <b/>
      <sz val="11"/>
      <color theme="1"/>
      <name val="Calibri"/>
      <family val="2"/>
    </font>
    <font>
      <sz val="9"/>
      <color rgb="FF000000"/>
      <name val="Calibri"/>
      <family val="2"/>
    </font>
    <font>
      <sz val="11"/>
      <color indexed="8"/>
      <name val="Calibri"/>
      <family val="2"/>
    </font>
    <font>
      <i/>
      <sz val="11"/>
      <name val="Calibri"/>
      <family val="2"/>
    </font>
  </fonts>
  <fills count="36">
    <fill>
      <patternFill patternType="none"/>
    </fill>
    <fill>
      <patternFill patternType="gray125"/>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6EFCE"/>
        <bgColor indexed="64"/>
      </patternFill>
    </fill>
    <fill>
      <patternFill patternType="solid">
        <fgColor rgb="FFF2F2F2"/>
        <bgColor indexed="64"/>
      </patternFill>
    </fill>
    <fill>
      <patternFill patternType="solid">
        <fgColor rgb="FFFFFF00"/>
        <bgColor indexed="64"/>
      </patternFill>
    </fill>
    <fill>
      <patternFill patternType="solid">
        <fgColor theme="4" tint="0.79998168889431442"/>
        <bgColor indexed="64"/>
      </patternFill>
    </fill>
  </fills>
  <borders count="2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auto="1"/>
      </left>
      <right style="medium">
        <color auto="1"/>
      </right>
      <top style="medium">
        <color auto="1"/>
      </top>
      <bottom/>
      <diagonal/>
    </border>
    <border>
      <left style="medium">
        <color auto="1"/>
      </left>
      <right style="medium">
        <color auto="1"/>
      </right>
      <top style="medium">
        <color auto="1"/>
      </top>
      <bottom style="medium">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right/>
      <top style="medium">
        <color auto="1"/>
      </top>
      <bottom style="medium">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right style="thin">
        <color auto="1"/>
      </right>
      <top/>
      <bottom/>
      <diagonal/>
    </border>
    <border>
      <left/>
      <right/>
      <top style="thin">
        <color auto="1"/>
      </top>
      <bottom style="medium">
        <color auto="1"/>
      </bottom>
      <diagonal/>
    </border>
  </borders>
  <cellStyleXfs count="62">
    <xf numFmtId="0" fontId="0" fillId="0" borderId="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18" fillId="32" borderId="0" applyNumberFormat="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4" applyNumberFormat="0" applyAlignment="0" applyProtection="0"/>
    <xf numFmtId="0" fontId="10" fillId="5" borderId="5" applyNumberFormat="0" applyAlignment="0" applyProtection="0"/>
    <xf numFmtId="0" fontId="11" fillId="5" borderId="4" applyNumberFormat="0" applyAlignment="0" applyProtection="0"/>
    <xf numFmtId="0" fontId="12" fillId="0" borderId="6" applyNumberFormat="0" applyFill="0" applyAlignment="0" applyProtection="0"/>
    <xf numFmtId="0" fontId="13" fillId="6" borderId="7" applyNumberFormat="0" applyAlignment="0" applyProtection="0"/>
    <xf numFmtId="0" fontId="14" fillId="0" borderId="0" applyNumberFormat="0" applyFill="0" applyBorder="0" applyAlignment="0" applyProtection="0"/>
    <xf numFmtId="0" fontId="2" fillId="7"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17"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17"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17"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17"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17" fillId="28" borderId="0" applyNumberFormat="0" applyBorder="0" applyAlignment="0" applyProtection="0"/>
    <xf numFmtId="0" fontId="2" fillId="29"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1" fillId="7" borderId="8" applyNumberFormat="0" applyFont="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9" fontId="29" fillId="0" borderId="0" applyFont="0" applyFill="0" applyBorder="0" applyAlignment="0" applyProtection="0"/>
  </cellStyleXfs>
  <cellXfs count="64">
    <xf numFmtId="0" fontId="0" fillId="0" borderId="0" xfId="0"/>
    <xf numFmtId="0" fontId="0" fillId="0" borderId="0" xfId="0" applyAlignment="1">
      <alignment horizontal="left"/>
    </xf>
    <xf numFmtId="0" fontId="21" fillId="0" borderId="0" xfId="0" applyFont="1"/>
    <xf numFmtId="0" fontId="22" fillId="0" borderId="0" xfId="0" applyFont="1"/>
    <xf numFmtId="0" fontId="0" fillId="0" borderId="10" xfId="0" applyBorder="1" applyAlignment="1">
      <alignment horizontal="left"/>
    </xf>
    <xf numFmtId="0" fontId="0" fillId="0" borderId="0" xfId="0" applyAlignment="1">
      <alignment horizontal="left" vertical="top"/>
    </xf>
    <xf numFmtId="0" fontId="0" fillId="0" borderId="0" xfId="0" applyAlignment="1">
      <alignment horizontal="center" vertical="top"/>
    </xf>
    <xf numFmtId="0" fontId="0" fillId="0" borderId="11" xfId="0" applyBorder="1" applyAlignment="1">
      <alignment horizontal="center" vertical="top"/>
    </xf>
    <xf numFmtId="0" fontId="0" fillId="0" borderId="11" xfId="0" applyBorder="1" applyAlignment="1">
      <alignment horizontal="center"/>
    </xf>
    <xf numFmtId="0" fontId="0" fillId="33" borderId="14" xfId="0" applyFill="1" applyBorder="1" applyAlignment="1">
      <alignment horizontal="center"/>
    </xf>
    <xf numFmtId="0" fontId="0" fillId="33" borderId="15" xfId="0" applyFill="1" applyBorder="1" applyAlignment="1">
      <alignment horizontal="center"/>
    </xf>
    <xf numFmtId="0" fontId="0" fillId="0" borderId="0" xfId="0" applyAlignment="1">
      <alignment horizontal="center"/>
    </xf>
    <xf numFmtId="0" fontId="19" fillId="0" borderId="0" xfId="0" applyFont="1" applyAlignment="1">
      <alignment horizontal="left" vertical="top"/>
    </xf>
    <xf numFmtId="0" fontId="25" fillId="33" borderId="15" xfId="6" applyFont="1" applyFill="1" applyBorder="1" applyAlignment="1">
      <alignment horizontal="left" vertical="top" wrapText="1"/>
    </xf>
    <xf numFmtId="0" fontId="19" fillId="0" borderId="0" xfId="0" applyFont="1" applyAlignment="1">
      <alignment horizontal="right" vertical="top"/>
    </xf>
    <xf numFmtId="0" fontId="25" fillId="0" borderId="0" xfId="6" applyFont="1" applyFill="1" applyBorder="1" applyAlignment="1">
      <alignment horizontal="left" vertical="top"/>
    </xf>
    <xf numFmtId="0" fontId="19" fillId="0" borderId="0" xfId="0" applyFont="1" applyAlignment="1">
      <alignment horizontal="left" vertical="top" wrapText="1"/>
    </xf>
    <xf numFmtId="0" fontId="0" fillId="0" borderId="0" xfId="0" applyAlignment="1">
      <alignment horizontal="right" vertical="top"/>
    </xf>
    <xf numFmtId="0" fontId="0" fillId="0" borderId="0" xfId="0" applyAlignment="1">
      <alignment horizontal="left" vertical="top" wrapText="1"/>
    </xf>
    <xf numFmtId="0" fontId="25" fillId="0" borderId="0" xfId="0" applyFont="1" applyAlignment="1">
      <alignment horizontal="left" vertical="top" wrapText="1"/>
    </xf>
    <xf numFmtId="0" fontId="25" fillId="0" borderId="0" xfId="0" applyFont="1" applyAlignment="1">
      <alignment horizontal="right" vertical="top" wrapText="1"/>
    </xf>
    <xf numFmtId="0" fontId="25" fillId="0" borderId="0" xfId="6" applyFont="1" applyFill="1" applyBorder="1" applyAlignment="1">
      <alignment horizontal="left" vertical="top" wrapText="1"/>
    </xf>
    <xf numFmtId="0" fontId="25" fillId="0" borderId="0" xfId="0" applyFont="1" applyAlignment="1">
      <alignment horizontal="left" vertical="top"/>
    </xf>
    <xf numFmtId="0" fontId="25" fillId="0" borderId="0" xfId="0" applyFont="1" applyAlignment="1">
      <alignment horizontal="right" vertical="top"/>
    </xf>
    <xf numFmtId="0" fontId="0" fillId="0" borderId="12" xfId="0" applyBorder="1" applyAlignment="1">
      <alignment horizontal="center"/>
    </xf>
    <xf numFmtId="0" fontId="24" fillId="34" borderId="0" xfId="0" applyFont="1" applyFill="1"/>
    <xf numFmtId="0" fontId="25" fillId="0" borderId="0" xfId="0" applyFont="1" applyAlignment="1">
      <alignment vertical="top"/>
    </xf>
    <xf numFmtId="0" fontId="25" fillId="33" borderId="15" xfId="6" applyFont="1" applyFill="1" applyBorder="1" applyAlignment="1">
      <alignment vertical="top" wrapText="1"/>
    </xf>
    <xf numFmtId="0" fontId="25" fillId="0" borderId="0" xfId="6" applyFont="1" applyFill="1" applyBorder="1" applyAlignment="1">
      <alignment vertical="top"/>
    </xf>
    <xf numFmtId="0" fontId="25" fillId="0" borderId="0" xfId="6" applyFont="1" applyFill="1" applyBorder="1" applyAlignment="1">
      <alignment vertical="top" wrapText="1"/>
    </xf>
    <xf numFmtId="0" fontId="19" fillId="0" borderId="19" xfId="0" applyFont="1" applyBorder="1" applyAlignment="1">
      <alignment horizontal="left" vertical="top"/>
    </xf>
    <xf numFmtId="0" fontId="25" fillId="0" borderId="19" xfId="0" applyFont="1" applyBorder="1" applyAlignment="1">
      <alignment horizontal="left" vertical="top"/>
    </xf>
    <xf numFmtId="0" fontId="25" fillId="0" borderId="19" xfId="0" applyFont="1" applyBorder="1" applyAlignment="1">
      <alignment horizontal="left" vertical="top" wrapText="1"/>
    </xf>
    <xf numFmtId="0" fontId="27" fillId="0" borderId="0" xfId="0" applyFont="1" applyAlignment="1">
      <alignment horizontal="center"/>
    </xf>
    <xf numFmtId="0" fontId="22" fillId="34" borderId="0" xfId="0" applyFont="1" applyFill="1"/>
    <xf numFmtId="0" fontId="25" fillId="33" borderId="15" xfId="0" applyFont="1" applyFill="1" applyBorder="1" applyAlignment="1">
      <alignment horizontal="left" vertical="top" wrapText="1"/>
    </xf>
    <xf numFmtId="0" fontId="20" fillId="33" borderId="15" xfId="0" applyFont="1" applyFill="1" applyBorder="1" applyAlignment="1">
      <alignment horizontal="center"/>
    </xf>
    <xf numFmtId="0" fontId="0" fillId="0" borderId="0" xfId="42" applyFont="1" applyFill="1" applyBorder="1"/>
    <xf numFmtId="0" fontId="22" fillId="0" borderId="0" xfId="0" applyFont="1" applyAlignment="1">
      <alignment vertical="top" wrapText="1"/>
    </xf>
    <xf numFmtId="0" fontId="22" fillId="35" borderId="0" xfId="0" applyFont="1" applyFill="1"/>
    <xf numFmtId="0" fontId="24" fillId="35" borderId="0" xfId="0" applyFont="1" applyFill="1"/>
    <xf numFmtId="0" fontId="23" fillId="35" borderId="0" xfId="0" applyFont="1" applyFill="1"/>
    <xf numFmtId="0" fontId="23" fillId="34" borderId="0" xfId="0" applyFont="1" applyFill="1"/>
    <xf numFmtId="15" fontId="0" fillId="0" borderId="0" xfId="0" applyNumberFormat="1"/>
    <xf numFmtId="9" fontId="0" fillId="33" borderId="15" xfId="0" applyNumberFormat="1" applyFill="1" applyBorder="1" applyAlignment="1">
      <alignment horizontal="center"/>
    </xf>
    <xf numFmtId="0" fontId="0" fillId="0" borderId="0" xfId="0" applyAlignment="1">
      <alignment horizontal="right"/>
    </xf>
    <xf numFmtId="9" fontId="0" fillId="0" borderId="0" xfId="61" applyFont="1" applyAlignment="1">
      <alignment horizontal="center"/>
    </xf>
    <xf numFmtId="0" fontId="20" fillId="0" borderId="0" xfId="0" applyFont="1"/>
    <xf numFmtId="0" fontId="0" fillId="0" borderId="17" xfId="0" applyBorder="1" applyAlignment="1">
      <alignment horizontal="left"/>
    </xf>
    <xf numFmtId="0" fontId="0" fillId="0" borderId="18" xfId="0" applyBorder="1" applyAlignment="1">
      <alignment horizontal="left"/>
    </xf>
    <xf numFmtId="0" fontId="0" fillId="0" borderId="17" xfId="0" applyBorder="1" applyAlignment="1">
      <alignment horizontal="left" vertical="top"/>
    </xf>
    <xf numFmtId="0" fontId="0" fillId="0" borderId="18" xfId="0" applyBorder="1" applyAlignment="1">
      <alignment horizontal="left" vertical="top"/>
    </xf>
    <xf numFmtId="0" fontId="0" fillId="0" borderId="17" xfId="0" applyBorder="1" applyAlignment="1">
      <alignment horizontal="left" wrapText="1"/>
    </xf>
    <xf numFmtId="0" fontId="0" fillId="0" borderId="18" xfId="0" applyBorder="1" applyAlignment="1">
      <alignment horizontal="left" wrapText="1"/>
    </xf>
    <xf numFmtId="0" fontId="0" fillId="0" borderId="12" xfId="0" applyBorder="1" applyAlignment="1">
      <alignment horizontal="left" vertical="top" wrapText="1"/>
    </xf>
    <xf numFmtId="0" fontId="0" fillId="0" borderId="16" xfId="0" applyBorder="1" applyAlignment="1">
      <alignment horizontal="left" vertical="top" wrapText="1"/>
    </xf>
    <xf numFmtId="0" fontId="0" fillId="0" borderId="13" xfId="0" applyBorder="1" applyAlignment="1">
      <alignment horizontal="left" vertical="top" wrapText="1"/>
    </xf>
    <xf numFmtId="0" fontId="30" fillId="0" borderId="0" xfId="0" applyFont="1" applyAlignment="1">
      <alignment horizontal="left" vertical="top" wrapText="1"/>
    </xf>
    <xf numFmtId="0" fontId="20" fillId="0" borderId="12" xfId="6" applyFont="1" applyFill="1" applyBorder="1" applyAlignment="1">
      <alignment horizontal="left" vertical="top"/>
    </xf>
    <xf numFmtId="0" fontId="20" fillId="0" borderId="16" xfId="6" applyFont="1" applyFill="1" applyBorder="1" applyAlignment="1">
      <alignment horizontal="left" vertical="top"/>
    </xf>
    <xf numFmtId="0" fontId="20" fillId="0" borderId="13" xfId="6" applyFont="1" applyFill="1" applyBorder="1" applyAlignment="1">
      <alignment horizontal="left" vertical="top"/>
    </xf>
    <xf numFmtId="0" fontId="19" fillId="0" borderId="17" xfId="0" applyFont="1" applyBorder="1" applyAlignment="1">
      <alignment horizontal="left" vertical="top"/>
    </xf>
    <xf numFmtId="0" fontId="19" fillId="0" borderId="18" xfId="0" applyFont="1" applyBorder="1" applyAlignment="1">
      <alignment horizontal="left" vertical="top"/>
    </xf>
    <xf numFmtId="0" fontId="25" fillId="0" borderId="20" xfId="6" applyFont="1" applyFill="1" applyBorder="1" applyAlignment="1">
      <alignment horizontal="left" vertical="top" wrapText="1"/>
    </xf>
  </cellXfs>
  <cellStyles count="62">
    <cellStyle name="20% - Accent1" xfId="19" builtinId="30" customBuiltin="1"/>
    <cellStyle name="20% - Accent1 2" xfId="43" xr:uid="{45CBFF6A-2050-4ED6-870B-4B996150F15B}"/>
    <cellStyle name="20% - Accent2" xfId="23" builtinId="34" customBuiltin="1"/>
    <cellStyle name="20% - Accent2 2" xfId="46" xr:uid="{46622B68-228A-4599-90E1-349EFE0D7C18}"/>
    <cellStyle name="20% - Accent3" xfId="27" builtinId="38" customBuiltin="1"/>
    <cellStyle name="20% - Accent3 2" xfId="49" xr:uid="{464C3F51-1A2E-4087-AE6F-61F9666C82FF}"/>
    <cellStyle name="20% - Accent4" xfId="31" builtinId="42" customBuiltin="1"/>
    <cellStyle name="20% - Accent4 2" xfId="52" xr:uid="{ABEEE52E-B85D-4E10-BBFD-87B70870B095}"/>
    <cellStyle name="20% - Accent5" xfId="35" builtinId="46" customBuiltin="1"/>
    <cellStyle name="20% - Accent5 2" xfId="55" xr:uid="{4E5735CD-6EF0-4868-9DBC-FE6E9A55DFC1}"/>
    <cellStyle name="20% - Accent6" xfId="39" builtinId="50" customBuiltin="1"/>
    <cellStyle name="20% - Accent6 2" xfId="58" xr:uid="{705B0CAA-F907-4B5A-93C4-7742BDF007AD}"/>
    <cellStyle name="40% - Accent1" xfId="20" builtinId="31" customBuiltin="1"/>
    <cellStyle name="40% - Accent1 2" xfId="44" xr:uid="{747D20D6-E0D3-43CC-AC2D-DE03F56E25CF}"/>
    <cellStyle name="40% - Accent2" xfId="24" builtinId="35" customBuiltin="1"/>
    <cellStyle name="40% - Accent2 2" xfId="47" xr:uid="{66E55D49-1F29-4A94-93D7-828F27AE0AF7}"/>
    <cellStyle name="40% - Accent3" xfId="28" builtinId="39" customBuiltin="1"/>
    <cellStyle name="40% - Accent3 2" xfId="50" xr:uid="{F182D70D-7BAA-4A4B-97CC-AEFA2DE0D927}"/>
    <cellStyle name="40% - Accent4" xfId="32" builtinId="43" customBuiltin="1"/>
    <cellStyle name="40% - Accent4 2" xfId="53" xr:uid="{47A1DA7B-0D38-4D9C-BB7C-105167AD6883}"/>
    <cellStyle name="40% - Accent5" xfId="36" builtinId="47" customBuiltin="1"/>
    <cellStyle name="40% - Accent5 2" xfId="56" xr:uid="{C197E4AF-9850-4039-9AAF-3F4B889885E7}"/>
    <cellStyle name="40% - Accent6" xfId="40" builtinId="51" customBuiltin="1"/>
    <cellStyle name="40% - Accent6 2" xfId="59" xr:uid="{205C499B-607F-4CEE-9B0B-9C4DDA0D3E95}"/>
    <cellStyle name="60% - Accent1" xfId="21" builtinId="32" customBuiltin="1"/>
    <cellStyle name="60% - Accent1 2" xfId="45" xr:uid="{CEEEAB06-F9C4-43EE-A6D6-8E98AF5672FC}"/>
    <cellStyle name="60% - Accent2" xfId="25" builtinId="36" customBuiltin="1"/>
    <cellStyle name="60% - Accent2 2" xfId="48" xr:uid="{290A1970-3361-40D2-94EF-796C83EC8AC4}"/>
    <cellStyle name="60% - Accent3" xfId="29" builtinId="40" customBuiltin="1"/>
    <cellStyle name="60% - Accent3 2" xfId="51" xr:uid="{549DCBBD-49C0-43B1-A8F3-25D1B80CBA32}"/>
    <cellStyle name="60% - Accent4" xfId="33" builtinId="44" customBuiltin="1"/>
    <cellStyle name="60% - Accent4 2" xfId="54" xr:uid="{901EAD30-9307-4AE2-9BCD-21BF3027E599}"/>
    <cellStyle name="60% - Accent5" xfId="37" builtinId="48" customBuiltin="1"/>
    <cellStyle name="60% - Accent5 2" xfId="57" xr:uid="{BD9A6BD4-DE59-4AAB-8F94-5262A17018FC}"/>
    <cellStyle name="60% - Accent6" xfId="41" builtinId="52" customBuiltin="1"/>
    <cellStyle name="60% - Accent6 2" xfId="60" xr:uid="{67C89595-EEDA-460B-8500-B580ACE78B1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ustomBuiltin="1"/>
    <cellStyle name="Note" xfId="15" builtinId="10" customBuiltin="1"/>
    <cellStyle name="Note 2" xfId="42" xr:uid="{06794C2F-A160-4A5B-95D8-23CB57B4F9F2}"/>
    <cellStyle name="Output" xfId="10" builtinId="21" customBuiltin="1"/>
    <cellStyle name="Percent" xfId="61" builtinId="5"/>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FB76CE-2C04-429F-A7FB-3B6F86EFEAA8}">
  <sheetPr>
    <pageSetUpPr fitToPage="1"/>
  </sheetPr>
  <dimension ref="A1:H117"/>
  <sheetViews>
    <sheetView tabSelected="1" topLeftCell="A41" zoomScale="110" zoomScaleNormal="110" workbookViewId="0">
      <selection activeCell="C47" sqref="C47"/>
    </sheetView>
  </sheetViews>
  <sheetFormatPr defaultRowHeight="15" customHeight="1" x14ac:dyDescent="0.35"/>
  <cols>
    <col min="1" max="1" width="33.81640625" customWidth="1"/>
    <col min="2" max="2" width="13.7265625" style="1" customWidth="1"/>
    <col min="3" max="7" width="50.7265625" customWidth="1"/>
    <col min="8" max="8" width="14.26953125" bestFit="1" customWidth="1"/>
  </cols>
  <sheetData>
    <row r="1" spans="1:4" ht="21.75" customHeight="1" thickBot="1" x14ac:dyDescent="0.55000000000000004">
      <c r="A1" s="2" t="s">
        <v>97</v>
      </c>
    </row>
    <row r="2" spans="1:4" ht="15.75" customHeight="1" thickBot="1" x14ac:dyDescent="0.4">
      <c r="A2" s="3" t="s">
        <v>36</v>
      </c>
      <c r="B2" s="4"/>
      <c r="C2" s="33"/>
      <c r="D2" s="37"/>
    </row>
    <row r="3" spans="1:4" ht="15.75" customHeight="1" thickBot="1" x14ac:dyDescent="0.4">
      <c r="A3" s="3" t="s">
        <v>0</v>
      </c>
      <c r="B3" s="48"/>
      <c r="C3" s="49"/>
      <c r="D3" s="37"/>
    </row>
    <row r="4" spans="1:4" ht="15.75" customHeight="1" thickBot="1" x14ac:dyDescent="0.4">
      <c r="A4" s="3" t="s">
        <v>37</v>
      </c>
      <c r="B4" s="61"/>
      <c r="C4" s="62"/>
      <c r="D4" s="37"/>
    </row>
    <row r="5" spans="1:4" ht="15.75" customHeight="1" thickBot="1" x14ac:dyDescent="0.4">
      <c r="A5" s="3" t="s">
        <v>1</v>
      </c>
      <c r="B5" s="50"/>
      <c r="C5" s="51"/>
      <c r="D5" s="37"/>
    </row>
    <row r="6" spans="1:4" ht="15.75" customHeight="1" thickBot="1" x14ac:dyDescent="0.4">
      <c r="A6" s="3" t="s">
        <v>2</v>
      </c>
      <c r="B6" s="50"/>
      <c r="C6" s="51"/>
      <c r="D6" s="37"/>
    </row>
    <row r="7" spans="1:4" ht="15.75" customHeight="1" thickBot="1" x14ac:dyDescent="0.4">
      <c r="A7" s="3" t="s">
        <v>3</v>
      </c>
      <c r="B7" s="50"/>
      <c r="C7" s="51"/>
      <c r="D7" s="37"/>
    </row>
    <row r="8" spans="1:4" ht="45" customHeight="1" thickBot="1" x14ac:dyDescent="0.4">
      <c r="A8" s="38" t="s">
        <v>62</v>
      </c>
      <c r="B8" s="52"/>
      <c r="C8" s="53"/>
      <c r="D8" s="37"/>
    </row>
    <row r="9" spans="1:4" ht="15" customHeight="1" x14ac:dyDescent="0.35">
      <c r="A9" s="3"/>
      <c r="B9" s="5"/>
      <c r="C9" s="5"/>
    </row>
    <row r="10" spans="1:4" ht="15.75" customHeight="1" x14ac:dyDescent="0.35">
      <c r="A10" s="41" t="s">
        <v>31</v>
      </c>
      <c r="B10" s="5"/>
    </row>
    <row r="11" spans="1:4" ht="15.75" customHeight="1" x14ac:dyDescent="0.35">
      <c r="A11" s="3" t="s">
        <v>4</v>
      </c>
      <c r="B11" s="6">
        <f>B29+B34+B40+B46</f>
        <v>12</v>
      </c>
      <c r="C11" s="5"/>
    </row>
    <row r="12" spans="1:4" ht="15.75" customHeight="1" thickBot="1" x14ac:dyDescent="0.4">
      <c r="A12" s="3" t="s">
        <v>75</v>
      </c>
      <c r="B12" s="6">
        <f>IF(B53="Poor",MIN(B11,D54*C15),IF(B57="Poor",MIN(B11,D58*C15),IF(B61="Poor",MIN(B11,D62*C15),B11)))</f>
        <v>12</v>
      </c>
      <c r="C12" s="5"/>
    </row>
    <row r="13" spans="1:4" ht="15.75" customHeight="1" thickBot="1" x14ac:dyDescent="0.4">
      <c r="A13" s="3" t="s">
        <v>5</v>
      </c>
      <c r="B13" s="7">
        <v>0</v>
      </c>
      <c r="C13" s="5"/>
    </row>
    <row r="14" spans="1:4" ht="15" customHeight="1" x14ac:dyDescent="0.35">
      <c r="A14" s="3" t="s">
        <v>77</v>
      </c>
      <c r="B14" s="6">
        <f>B13*0.05*C15</f>
        <v>0</v>
      </c>
      <c r="C14" s="6" t="s">
        <v>76</v>
      </c>
      <c r="D14" s="11" t="s">
        <v>79</v>
      </c>
    </row>
    <row r="15" spans="1:4" ht="15" customHeight="1" x14ac:dyDescent="0.35">
      <c r="A15" s="3" t="s">
        <v>6</v>
      </c>
      <c r="B15" s="6">
        <f>MAX(B12-B14,0)</f>
        <v>12</v>
      </c>
      <c r="C15" s="6">
        <v>12</v>
      </c>
      <c r="D15" s="46">
        <f>B15/C15</f>
        <v>1</v>
      </c>
    </row>
    <row r="16" spans="1:4" ht="15" customHeight="1" x14ac:dyDescent="0.35">
      <c r="A16" s="3"/>
      <c r="B16" s="6"/>
      <c r="C16" s="5"/>
    </row>
    <row r="17" spans="1:8" ht="15.75" customHeight="1" x14ac:dyDescent="0.35">
      <c r="A17" s="42" t="s">
        <v>32</v>
      </c>
      <c r="B17" s="6"/>
      <c r="C17" s="5"/>
    </row>
    <row r="18" spans="1:8" ht="15.75" customHeight="1" x14ac:dyDescent="0.35">
      <c r="A18" s="3" t="s">
        <v>4</v>
      </c>
      <c r="B18" s="6">
        <f>B69+B75+B81+B88+B94+B100</f>
        <v>18</v>
      </c>
      <c r="C18" s="5"/>
    </row>
    <row r="19" spans="1:8" ht="15.75" customHeight="1" thickBot="1" x14ac:dyDescent="0.4">
      <c r="A19" s="3" t="s">
        <v>75</v>
      </c>
      <c r="B19" s="6">
        <f>IF(B107="Poor",MIN(B18,D108*C22),IF(B111="Poor",MIN(B18,D112*C22),IF(B115="Poor",MIN(B18,D116*C22),B18)))</f>
        <v>18</v>
      </c>
      <c r="C19" s="5"/>
    </row>
    <row r="20" spans="1:8" ht="15.75" customHeight="1" thickBot="1" x14ac:dyDescent="0.4">
      <c r="A20" s="3" t="s">
        <v>5</v>
      </c>
      <c r="B20" s="7">
        <v>0</v>
      </c>
      <c r="C20" s="5"/>
    </row>
    <row r="21" spans="1:8" ht="15" customHeight="1" x14ac:dyDescent="0.35">
      <c r="A21" s="3" t="s">
        <v>77</v>
      </c>
      <c r="B21" s="6">
        <f>B20*0.05*C22</f>
        <v>0</v>
      </c>
      <c r="C21" s="6" t="s">
        <v>76</v>
      </c>
      <c r="D21" s="11" t="s">
        <v>79</v>
      </c>
    </row>
    <row r="22" spans="1:8" ht="15" customHeight="1" x14ac:dyDescent="0.35">
      <c r="A22" s="3" t="s">
        <v>6</v>
      </c>
      <c r="B22" s="6">
        <f>MAX(B19-B21,0)</f>
        <v>18</v>
      </c>
      <c r="C22" s="6">
        <v>18</v>
      </c>
      <c r="D22" s="46">
        <f>B22/C22</f>
        <v>1</v>
      </c>
    </row>
    <row r="23" spans="1:8" ht="15" customHeight="1" x14ac:dyDescent="0.35">
      <c r="A23" s="3"/>
      <c r="B23" s="6"/>
      <c r="C23" s="5"/>
    </row>
    <row r="24" spans="1:8" ht="15" customHeight="1" x14ac:dyDescent="0.35">
      <c r="A24" s="3"/>
      <c r="B24" s="6"/>
      <c r="C24" s="5"/>
    </row>
    <row r="25" spans="1:8" ht="15" customHeight="1" x14ac:dyDescent="0.35">
      <c r="A25" s="3"/>
      <c r="B25" s="6"/>
      <c r="C25" s="5"/>
    </row>
    <row r="26" spans="1:8" ht="15" customHeight="1" x14ac:dyDescent="0.35">
      <c r="A26" s="3"/>
      <c r="B26" s="6"/>
      <c r="C26" s="5"/>
    </row>
    <row r="27" spans="1:8" ht="19.5" customHeight="1" thickBot="1" x14ac:dyDescent="0.5">
      <c r="A27" s="40" t="s">
        <v>7</v>
      </c>
    </row>
    <row r="28" spans="1:8" ht="15.75" customHeight="1" thickBot="1" x14ac:dyDescent="0.4">
      <c r="A28" s="39" t="s">
        <v>8</v>
      </c>
      <c r="B28" s="8" t="s">
        <v>9</v>
      </c>
      <c r="C28" s="9" t="s">
        <v>9</v>
      </c>
      <c r="D28" s="10" t="s">
        <v>10</v>
      </c>
      <c r="E28" s="10" t="s">
        <v>11</v>
      </c>
      <c r="F28" s="10" t="s">
        <v>12</v>
      </c>
      <c r="G28" s="10" t="s">
        <v>13</v>
      </c>
    </row>
    <row r="29" spans="1:8" ht="15" customHeight="1" x14ac:dyDescent="0.35">
      <c r="B29" s="11">
        <f>HLOOKUP(B28,C28:H29,2,FALSE)</f>
        <v>6</v>
      </c>
      <c r="C29" s="10">
        <v>6</v>
      </c>
      <c r="D29" s="10">
        <v>4.5</v>
      </c>
      <c r="E29" s="10">
        <v>3</v>
      </c>
      <c r="F29" s="10">
        <v>1.5</v>
      </c>
      <c r="G29" s="10">
        <v>0</v>
      </c>
    </row>
    <row r="30" spans="1:8" s="12" customFormat="1" ht="311.25" customHeight="1" x14ac:dyDescent="0.35">
      <c r="A30"/>
      <c r="B30" s="30"/>
      <c r="C30" s="13" t="s">
        <v>107</v>
      </c>
      <c r="D30" s="35" t="s">
        <v>108</v>
      </c>
      <c r="E30" s="35" t="s">
        <v>109</v>
      </c>
      <c r="F30" s="35" t="s">
        <v>111</v>
      </c>
      <c r="G30" s="35" t="s">
        <v>110</v>
      </c>
      <c r="H30" s="26"/>
    </row>
    <row r="31" spans="1:8" s="12" customFormat="1" ht="15.75" customHeight="1" thickBot="1" x14ac:dyDescent="0.4">
      <c r="B31" s="14" t="s">
        <v>14</v>
      </c>
      <c r="C31" s="15" t="s">
        <v>106</v>
      </c>
      <c r="D31" s="16"/>
      <c r="E31" s="16"/>
      <c r="F31" s="16"/>
      <c r="G31" s="16"/>
    </row>
    <row r="32" spans="1:8" s="5" customFormat="1" ht="45" customHeight="1" thickBot="1" x14ac:dyDescent="0.4">
      <c r="B32" s="17" t="s">
        <v>15</v>
      </c>
      <c r="C32" s="58"/>
      <c r="D32" s="59"/>
      <c r="E32" s="60"/>
      <c r="F32" s="18"/>
      <c r="G32" s="18"/>
    </row>
    <row r="33" spans="1:6" ht="15.75" customHeight="1" thickBot="1" x14ac:dyDescent="0.4">
      <c r="A33" s="39" t="s">
        <v>16</v>
      </c>
      <c r="B33" s="8" t="s">
        <v>9</v>
      </c>
      <c r="C33" s="9" t="s">
        <v>9</v>
      </c>
      <c r="D33" s="10" t="s">
        <v>10</v>
      </c>
      <c r="E33" s="10" t="s">
        <v>12</v>
      </c>
      <c r="F33" s="10" t="s">
        <v>13</v>
      </c>
    </row>
    <row r="34" spans="1:6" ht="15" customHeight="1" x14ac:dyDescent="0.35">
      <c r="B34" s="11">
        <f>HLOOKUP(B33,C33:F34,2,FALSE)</f>
        <v>3</v>
      </c>
      <c r="C34" s="10">
        <v>3</v>
      </c>
      <c r="D34" s="10">
        <v>2</v>
      </c>
      <c r="E34" s="10">
        <v>1</v>
      </c>
      <c r="F34" s="10">
        <v>0</v>
      </c>
    </row>
    <row r="35" spans="1:6" s="19" customFormat="1" ht="135" customHeight="1" x14ac:dyDescent="0.35">
      <c r="A35"/>
      <c r="C35" s="13" t="s">
        <v>41</v>
      </c>
      <c r="D35" s="13" t="s">
        <v>40</v>
      </c>
      <c r="E35" s="13" t="s">
        <v>39</v>
      </c>
      <c r="F35" s="13" t="s">
        <v>38</v>
      </c>
    </row>
    <row r="36" spans="1:6" s="19" customFormat="1" ht="15.75" customHeight="1" thickBot="1" x14ac:dyDescent="0.4">
      <c r="A36"/>
      <c r="B36" s="20" t="s">
        <v>14</v>
      </c>
      <c r="C36" s="15" t="s">
        <v>17</v>
      </c>
      <c r="D36" s="21"/>
      <c r="E36" s="21"/>
      <c r="F36" s="21"/>
    </row>
    <row r="37" spans="1:6" ht="45" customHeight="1" thickBot="1" x14ac:dyDescent="0.4">
      <c r="B37" s="17" t="s">
        <v>15</v>
      </c>
      <c r="C37" s="54"/>
      <c r="D37" s="55"/>
      <c r="E37" s="56"/>
    </row>
    <row r="38" spans="1:6" ht="15.75" customHeight="1" thickBot="1" x14ac:dyDescent="0.4"/>
    <row r="39" spans="1:6" ht="15.75" customHeight="1" thickBot="1" x14ac:dyDescent="0.4">
      <c r="A39" s="39" t="s">
        <v>18</v>
      </c>
      <c r="B39" s="8" t="s">
        <v>9</v>
      </c>
      <c r="C39" s="9" t="s">
        <v>9</v>
      </c>
      <c r="D39" s="10" t="s">
        <v>10</v>
      </c>
      <c r="E39" s="10" t="s">
        <v>12</v>
      </c>
      <c r="F39" s="10" t="s">
        <v>13</v>
      </c>
    </row>
    <row r="40" spans="1:6" ht="15" customHeight="1" x14ac:dyDescent="0.35">
      <c r="B40" s="11">
        <f>HLOOKUP(B39,C39:F40,2,FALSE)</f>
        <v>2</v>
      </c>
      <c r="C40" s="10">
        <v>2</v>
      </c>
      <c r="D40" s="10">
        <v>1.25</v>
      </c>
      <c r="E40" s="10">
        <v>0.75</v>
      </c>
      <c r="F40" s="10">
        <v>0</v>
      </c>
    </row>
    <row r="41" spans="1:6" s="19" customFormat="1" ht="183" customHeight="1" x14ac:dyDescent="0.35">
      <c r="C41" s="13" t="s">
        <v>33</v>
      </c>
      <c r="D41" s="13" t="s">
        <v>42</v>
      </c>
      <c r="E41" s="13" t="s">
        <v>43</v>
      </c>
      <c r="F41" s="13" t="s">
        <v>19</v>
      </c>
    </row>
    <row r="42" spans="1:6" s="19" customFormat="1" ht="12.75" customHeight="1" thickBot="1" x14ac:dyDescent="0.4">
      <c r="B42" s="20" t="s">
        <v>14</v>
      </c>
      <c r="C42" s="15" t="s">
        <v>20</v>
      </c>
      <c r="D42" s="21"/>
      <c r="E42" s="21"/>
      <c r="F42" s="21"/>
    </row>
    <row r="43" spans="1:6" ht="45" customHeight="1" thickBot="1" x14ac:dyDescent="0.4">
      <c r="B43" s="17" t="s">
        <v>15</v>
      </c>
      <c r="C43" s="54"/>
      <c r="D43" s="55"/>
      <c r="E43" s="56"/>
    </row>
    <row r="44" spans="1:6" ht="15.75" customHeight="1" thickBot="1" x14ac:dyDescent="0.4"/>
    <row r="45" spans="1:6" ht="15.75" customHeight="1" thickBot="1" x14ac:dyDescent="0.4">
      <c r="A45" s="39" t="s">
        <v>21</v>
      </c>
      <c r="B45" s="8" t="s">
        <v>9</v>
      </c>
      <c r="C45" s="9" t="s">
        <v>9</v>
      </c>
      <c r="D45" s="10" t="s">
        <v>11</v>
      </c>
      <c r="E45" s="10" t="s">
        <v>13</v>
      </c>
    </row>
    <row r="46" spans="1:6" ht="15" customHeight="1" x14ac:dyDescent="0.35">
      <c r="B46" s="11">
        <f>HLOOKUP(B45,C45:E46,2,FALSE)</f>
        <v>1</v>
      </c>
      <c r="C46" s="10">
        <v>1</v>
      </c>
      <c r="D46" s="10">
        <v>0.5</v>
      </c>
      <c r="E46" s="10">
        <v>0</v>
      </c>
    </row>
    <row r="47" spans="1:6" s="22" customFormat="1" ht="115.5" customHeight="1" x14ac:dyDescent="0.35">
      <c r="C47" s="13" t="s">
        <v>68</v>
      </c>
      <c r="D47" s="13" t="s">
        <v>45</v>
      </c>
      <c r="E47" s="13" t="s">
        <v>44</v>
      </c>
    </row>
    <row r="48" spans="1:6" s="22" customFormat="1" ht="25.75" customHeight="1" thickBot="1" x14ac:dyDescent="0.4">
      <c r="B48" s="23" t="s">
        <v>22</v>
      </c>
      <c r="C48" s="63" t="s">
        <v>90</v>
      </c>
      <c r="D48" s="63"/>
      <c r="E48" s="63"/>
    </row>
    <row r="49" spans="1:5" ht="45" customHeight="1" thickBot="1" x14ac:dyDescent="0.4">
      <c r="B49" s="17" t="s">
        <v>15</v>
      </c>
      <c r="C49" s="54"/>
      <c r="D49" s="55"/>
      <c r="E49" s="56"/>
    </row>
    <row r="50" spans="1:5" ht="15.75" customHeight="1" x14ac:dyDescent="0.35"/>
    <row r="51" spans="1:5" ht="36" customHeight="1" x14ac:dyDescent="0.35">
      <c r="A51" s="57" t="s">
        <v>95</v>
      </c>
      <c r="B51" s="57"/>
      <c r="C51" s="57"/>
      <c r="D51" s="57"/>
      <c r="E51" s="18"/>
    </row>
    <row r="52" spans="1:5" ht="15" customHeight="1" thickBot="1" x14ac:dyDescent="0.4"/>
    <row r="53" spans="1:5" ht="15" customHeight="1" thickBot="1" x14ac:dyDescent="0.4">
      <c r="A53" s="39" t="s">
        <v>69</v>
      </c>
      <c r="B53" s="24"/>
      <c r="C53" s="10" t="s">
        <v>11</v>
      </c>
      <c r="D53" s="10" t="s">
        <v>13</v>
      </c>
    </row>
    <row r="54" spans="1:5" ht="15" customHeight="1" x14ac:dyDescent="0.35">
      <c r="B54" s="45" t="s">
        <v>78</v>
      </c>
      <c r="C54" s="44">
        <v>1</v>
      </c>
      <c r="D54" s="44">
        <v>0.5</v>
      </c>
      <c r="E54" s="47" t="s">
        <v>87</v>
      </c>
    </row>
    <row r="55" spans="1:5" ht="62.25" customHeight="1" x14ac:dyDescent="0.35">
      <c r="C55" s="27" t="s">
        <v>70</v>
      </c>
      <c r="D55" s="27" t="s">
        <v>88</v>
      </c>
    </row>
    <row r="56" spans="1:5" ht="15" customHeight="1" thickBot="1" x14ac:dyDescent="0.4"/>
    <row r="57" spans="1:5" ht="15" customHeight="1" thickBot="1" x14ac:dyDescent="0.4">
      <c r="A57" s="39" t="s">
        <v>82</v>
      </c>
      <c r="B57" s="24"/>
      <c r="C57" s="10" t="s">
        <v>11</v>
      </c>
      <c r="D57" s="10" t="s">
        <v>13</v>
      </c>
    </row>
    <row r="58" spans="1:5" ht="15" customHeight="1" x14ac:dyDescent="0.35">
      <c r="B58" s="45" t="s">
        <v>78</v>
      </c>
      <c r="C58" s="44">
        <v>1</v>
      </c>
      <c r="D58" s="44">
        <v>0.5</v>
      </c>
      <c r="E58" s="47" t="s">
        <v>87</v>
      </c>
    </row>
    <row r="59" spans="1:5" ht="66" customHeight="1" x14ac:dyDescent="0.35">
      <c r="C59" s="27" t="s">
        <v>83</v>
      </c>
      <c r="D59" s="27" t="s">
        <v>84</v>
      </c>
    </row>
    <row r="60" spans="1:5" ht="15" customHeight="1" thickBot="1" x14ac:dyDescent="0.4"/>
    <row r="61" spans="1:5" ht="15" customHeight="1" thickBot="1" x14ac:dyDescent="0.4">
      <c r="A61" s="39" t="s">
        <v>80</v>
      </c>
      <c r="B61" s="24"/>
      <c r="C61" s="10" t="s">
        <v>11</v>
      </c>
      <c r="D61" s="10" t="s">
        <v>13</v>
      </c>
    </row>
    <row r="62" spans="1:5" ht="15" customHeight="1" x14ac:dyDescent="0.35">
      <c r="B62" s="45" t="s">
        <v>78</v>
      </c>
      <c r="C62" s="44">
        <v>1</v>
      </c>
      <c r="D62" s="44">
        <v>0.5</v>
      </c>
      <c r="E62" s="47" t="s">
        <v>87</v>
      </c>
    </row>
    <row r="63" spans="1:5" ht="68.150000000000006" customHeight="1" x14ac:dyDescent="0.35">
      <c r="C63" s="27" t="s">
        <v>81</v>
      </c>
      <c r="D63" s="27" t="s">
        <v>89</v>
      </c>
    </row>
    <row r="65" spans="1:8" ht="45" customHeight="1" x14ac:dyDescent="0.35">
      <c r="B65" s="17"/>
      <c r="C65" s="18"/>
      <c r="D65" s="18"/>
      <c r="E65" s="18"/>
    </row>
    <row r="67" spans="1:8" ht="19.5" customHeight="1" thickBot="1" x14ac:dyDescent="0.5">
      <c r="A67" s="25" t="s">
        <v>23</v>
      </c>
    </row>
    <row r="68" spans="1:8" ht="15.75" customHeight="1" thickBot="1" x14ac:dyDescent="0.4">
      <c r="A68" s="34" t="s">
        <v>99</v>
      </c>
      <c r="B68" s="24" t="s">
        <v>9</v>
      </c>
      <c r="C68" s="10" t="s">
        <v>9</v>
      </c>
      <c r="D68" s="10" t="s">
        <v>10</v>
      </c>
      <c r="E68" s="10" t="s">
        <v>11</v>
      </c>
      <c r="F68" s="10" t="s">
        <v>12</v>
      </c>
      <c r="G68" s="10" t="s">
        <v>13</v>
      </c>
    </row>
    <row r="69" spans="1:8" ht="15" customHeight="1" x14ac:dyDescent="0.35">
      <c r="B69" s="11">
        <f>HLOOKUP(B68,C68:H69,2,FALSE)</f>
        <v>3</v>
      </c>
      <c r="C69" s="10">
        <v>3</v>
      </c>
      <c r="D69" s="10">
        <v>2.25</v>
      </c>
      <c r="E69" s="10">
        <v>1.5</v>
      </c>
      <c r="F69" s="10">
        <v>0.75</v>
      </c>
      <c r="G69" s="10">
        <v>0</v>
      </c>
    </row>
    <row r="70" spans="1:8" s="19" customFormat="1" ht="162" customHeight="1" x14ac:dyDescent="0.35">
      <c r="B70" s="32"/>
      <c r="C70" s="13" t="s">
        <v>34</v>
      </c>
      <c r="D70" s="13" t="s">
        <v>35</v>
      </c>
      <c r="E70" s="13" t="s">
        <v>46</v>
      </c>
      <c r="F70" s="13" t="s">
        <v>47</v>
      </c>
      <c r="G70" s="13" t="s">
        <v>92</v>
      </c>
      <c r="H70" s="26"/>
    </row>
    <row r="71" spans="1:8" s="19" customFormat="1" ht="12.75" customHeight="1" thickBot="1" x14ac:dyDescent="0.4">
      <c r="B71" s="20" t="s">
        <v>14</v>
      </c>
      <c r="C71" s="15" t="s">
        <v>91</v>
      </c>
      <c r="D71" s="21"/>
      <c r="E71" s="21"/>
      <c r="F71" s="21"/>
      <c r="G71" s="21"/>
    </row>
    <row r="72" spans="1:8" ht="45" customHeight="1" thickBot="1" x14ac:dyDescent="0.4">
      <c r="B72" s="17" t="s">
        <v>15</v>
      </c>
      <c r="C72" s="54"/>
      <c r="D72" s="55"/>
      <c r="E72" s="56"/>
    </row>
    <row r="73" spans="1:8" ht="15.75" customHeight="1" thickBot="1" x14ac:dyDescent="0.4">
      <c r="A73" s="19"/>
    </row>
    <row r="74" spans="1:8" ht="15.75" customHeight="1" thickBot="1" x14ac:dyDescent="0.4">
      <c r="A74" s="34" t="s">
        <v>98</v>
      </c>
      <c r="B74" s="24" t="s">
        <v>9</v>
      </c>
      <c r="C74" s="10" t="s">
        <v>9</v>
      </c>
      <c r="D74" s="10" t="s">
        <v>10</v>
      </c>
      <c r="E74" s="10" t="s">
        <v>11</v>
      </c>
      <c r="F74" s="10" t="s">
        <v>12</v>
      </c>
      <c r="G74" s="10" t="s">
        <v>13</v>
      </c>
    </row>
    <row r="75" spans="1:8" ht="15" customHeight="1" x14ac:dyDescent="0.35">
      <c r="A75" s="19"/>
      <c r="B75" s="11">
        <f>HLOOKUP(B74,C74:H75,2,FALSE)</f>
        <v>3</v>
      </c>
      <c r="C75" s="10">
        <v>3</v>
      </c>
      <c r="D75" s="10">
        <v>2.25</v>
      </c>
      <c r="E75" s="10">
        <v>1.5</v>
      </c>
      <c r="F75" s="10">
        <v>0.75</v>
      </c>
      <c r="G75" s="10">
        <v>0</v>
      </c>
    </row>
    <row r="76" spans="1:8" s="19" customFormat="1" ht="92" customHeight="1" x14ac:dyDescent="0.35">
      <c r="B76" s="32"/>
      <c r="C76" s="13" t="s">
        <v>100</v>
      </c>
      <c r="D76" s="13" t="s">
        <v>102</v>
      </c>
      <c r="E76" s="13" t="s">
        <v>103</v>
      </c>
      <c r="F76" s="13" t="s">
        <v>104</v>
      </c>
      <c r="G76" s="13" t="s">
        <v>101</v>
      </c>
      <c r="H76" s="26"/>
    </row>
    <row r="77" spans="1:8" s="19" customFormat="1" ht="12.75" customHeight="1" thickBot="1" x14ac:dyDescent="0.4">
      <c r="B77" s="20" t="s">
        <v>14</v>
      </c>
      <c r="C77" s="15"/>
      <c r="D77" s="21"/>
      <c r="E77" s="21"/>
      <c r="F77" s="21"/>
      <c r="G77" s="21"/>
    </row>
    <row r="78" spans="1:8" ht="45" customHeight="1" thickBot="1" x14ac:dyDescent="0.4">
      <c r="B78" s="17" t="s">
        <v>15</v>
      </c>
      <c r="C78" s="54"/>
      <c r="D78" s="55"/>
      <c r="E78" s="56"/>
    </row>
    <row r="79" spans="1:8" ht="15.75" customHeight="1" thickBot="1" x14ac:dyDescent="0.4"/>
    <row r="80" spans="1:8" ht="15.75" customHeight="1" thickBot="1" x14ac:dyDescent="0.4">
      <c r="A80" s="34" t="s">
        <v>24</v>
      </c>
      <c r="B80" s="8" t="s">
        <v>9</v>
      </c>
      <c r="C80" s="9" t="s">
        <v>9</v>
      </c>
      <c r="D80" s="10" t="s">
        <v>10</v>
      </c>
      <c r="E80" s="10" t="s">
        <v>11</v>
      </c>
      <c r="F80" s="10" t="s">
        <v>12</v>
      </c>
      <c r="G80" s="10" t="s">
        <v>13</v>
      </c>
    </row>
    <row r="81" spans="1:7" ht="15" customHeight="1" x14ac:dyDescent="0.35">
      <c r="B81" s="11">
        <f>HLOOKUP(B80,C80:G81,2,FALSE)</f>
        <v>4</v>
      </c>
      <c r="C81" s="10">
        <v>4</v>
      </c>
      <c r="D81" s="10">
        <v>3</v>
      </c>
      <c r="E81" s="10">
        <v>2</v>
      </c>
      <c r="F81" s="10">
        <v>1</v>
      </c>
      <c r="G81" s="10">
        <v>0</v>
      </c>
    </row>
    <row r="82" spans="1:7" s="19" customFormat="1" ht="145.5" customHeight="1" x14ac:dyDescent="0.35">
      <c r="C82" s="13" t="s">
        <v>25</v>
      </c>
      <c r="D82" s="13" t="s">
        <v>26</v>
      </c>
      <c r="E82" s="13" t="s">
        <v>27</v>
      </c>
      <c r="F82" s="13" t="s">
        <v>28</v>
      </c>
      <c r="G82" s="13" t="s">
        <v>49</v>
      </c>
    </row>
    <row r="83" spans="1:7" s="19" customFormat="1" ht="12.75" customHeight="1" thickBot="1" x14ac:dyDescent="0.4">
      <c r="B83" s="20" t="s">
        <v>14</v>
      </c>
      <c r="C83" s="15" t="s">
        <v>48</v>
      </c>
      <c r="D83" s="21"/>
      <c r="E83" s="21"/>
      <c r="F83" s="21"/>
      <c r="G83" s="21"/>
    </row>
    <row r="84" spans="1:7" ht="45" customHeight="1" thickBot="1" x14ac:dyDescent="0.4">
      <c r="B84" s="17" t="s">
        <v>15</v>
      </c>
      <c r="C84" s="54"/>
      <c r="D84" s="55"/>
      <c r="E84" s="56"/>
    </row>
    <row r="85" spans="1:7" ht="24" customHeight="1" x14ac:dyDescent="0.35">
      <c r="B85" s="17"/>
      <c r="C85" s="18"/>
      <c r="D85" s="18"/>
      <c r="E85" s="18"/>
    </row>
    <row r="86" spans="1:7" ht="15.75" customHeight="1" thickBot="1" x14ac:dyDescent="0.4"/>
    <row r="87" spans="1:7" ht="15.75" customHeight="1" thickBot="1" x14ac:dyDescent="0.4">
      <c r="A87" s="34" t="s">
        <v>29</v>
      </c>
      <c r="B87" s="24" t="s">
        <v>9</v>
      </c>
      <c r="C87" s="10" t="s">
        <v>9</v>
      </c>
      <c r="D87" s="10" t="s">
        <v>10</v>
      </c>
      <c r="E87" s="10" t="s">
        <v>11</v>
      </c>
      <c r="F87" s="10" t="s">
        <v>12</v>
      </c>
      <c r="G87" s="10" t="s">
        <v>13</v>
      </c>
    </row>
    <row r="88" spans="1:7" ht="15" customHeight="1" x14ac:dyDescent="0.35">
      <c r="B88" s="11">
        <f>HLOOKUP(B87,C87:G88,2,FALSE)</f>
        <v>3</v>
      </c>
      <c r="C88" s="10">
        <v>3</v>
      </c>
      <c r="D88" s="10">
        <v>2.25</v>
      </c>
      <c r="E88" s="10">
        <v>1.5</v>
      </c>
      <c r="F88" s="10">
        <v>0.75</v>
      </c>
      <c r="G88" s="10">
        <v>0</v>
      </c>
    </row>
    <row r="89" spans="1:7" s="26" customFormat="1" ht="221.25" customHeight="1" x14ac:dyDescent="0.35">
      <c r="B89" s="22"/>
      <c r="C89" s="27" t="s">
        <v>54</v>
      </c>
      <c r="D89" s="27" t="s">
        <v>53</v>
      </c>
      <c r="E89" s="27" t="s">
        <v>52</v>
      </c>
      <c r="F89" s="27" t="s">
        <v>51</v>
      </c>
      <c r="G89" s="27" t="s">
        <v>50</v>
      </c>
    </row>
    <row r="90" spans="1:7" s="26" customFormat="1" ht="12.75" customHeight="1" thickBot="1" x14ac:dyDescent="0.4">
      <c r="B90" s="23" t="s">
        <v>14</v>
      </c>
      <c r="C90" s="28"/>
      <c r="D90" s="29"/>
      <c r="E90" s="29"/>
      <c r="F90" s="29"/>
      <c r="G90" s="29"/>
    </row>
    <row r="91" spans="1:7" ht="45" customHeight="1" thickBot="1" x14ac:dyDescent="0.4">
      <c r="B91" s="17" t="s">
        <v>15</v>
      </c>
      <c r="C91" s="54"/>
      <c r="D91" s="55"/>
      <c r="E91" s="56"/>
    </row>
    <row r="92" spans="1:7" ht="15.75" customHeight="1" thickBot="1" x14ac:dyDescent="0.4"/>
    <row r="93" spans="1:7" ht="15.75" customHeight="1" thickBot="1" x14ac:dyDescent="0.4">
      <c r="A93" s="34" t="s">
        <v>105</v>
      </c>
      <c r="B93" s="24" t="s">
        <v>9</v>
      </c>
      <c r="C93" s="10" t="s">
        <v>9</v>
      </c>
      <c r="D93" s="10" t="s">
        <v>10</v>
      </c>
      <c r="E93" s="10" t="s">
        <v>12</v>
      </c>
      <c r="F93" s="10" t="s">
        <v>13</v>
      </c>
    </row>
    <row r="94" spans="1:7" ht="15" customHeight="1" x14ac:dyDescent="0.35">
      <c r="B94" s="11">
        <f>HLOOKUP(B93,C93:G94,2,FALSE)</f>
        <v>2</v>
      </c>
      <c r="C94" s="10">
        <v>2</v>
      </c>
      <c r="D94" s="10">
        <v>1.25</v>
      </c>
      <c r="E94" s="36">
        <v>0.75</v>
      </c>
      <c r="F94" s="10">
        <v>0</v>
      </c>
    </row>
    <row r="95" spans="1:7" s="19" customFormat="1" ht="177.75" customHeight="1" x14ac:dyDescent="0.35">
      <c r="B95" s="32"/>
      <c r="C95" s="13" t="s">
        <v>55</v>
      </c>
      <c r="D95" s="13" t="s">
        <v>56</v>
      </c>
      <c r="E95" s="13" t="s">
        <v>57</v>
      </c>
      <c r="F95" s="13" t="s">
        <v>58</v>
      </c>
      <c r="G95" s="26"/>
    </row>
    <row r="96" spans="1:7" s="19" customFormat="1" ht="12.75" customHeight="1" thickBot="1" x14ac:dyDescent="0.4">
      <c r="B96" s="20" t="s">
        <v>14</v>
      </c>
      <c r="C96" s="15" t="s">
        <v>59</v>
      </c>
      <c r="D96" s="21"/>
      <c r="E96" s="21"/>
      <c r="F96" s="21"/>
      <c r="G96" s="21"/>
    </row>
    <row r="97" spans="1:7" ht="45" customHeight="1" thickBot="1" x14ac:dyDescent="0.4">
      <c r="B97" s="17" t="s">
        <v>15</v>
      </c>
      <c r="C97" s="54"/>
      <c r="D97" s="55"/>
      <c r="E97" s="56"/>
    </row>
    <row r="98" spans="1:7" ht="15.75" customHeight="1" thickBot="1" x14ac:dyDescent="0.4"/>
    <row r="99" spans="1:7" ht="15.75" customHeight="1" thickBot="1" x14ac:dyDescent="0.4">
      <c r="A99" s="34" t="s">
        <v>30</v>
      </c>
      <c r="B99" s="24" t="s">
        <v>9</v>
      </c>
      <c r="C99" s="10" t="s">
        <v>9</v>
      </c>
      <c r="D99" s="10" t="s">
        <v>10</v>
      </c>
      <c r="E99" s="10" t="s">
        <v>11</v>
      </c>
      <c r="F99" s="10" t="s">
        <v>12</v>
      </c>
      <c r="G99" s="10" t="s">
        <v>13</v>
      </c>
    </row>
    <row r="100" spans="1:7" ht="15" customHeight="1" x14ac:dyDescent="0.35">
      <c r="B100" s="11">
        <f>HLOOKUP(B99,C99:H100,2,FALSE)</f>
        <v>3</v>
      </c>
      <c r="C100" s="10">
        <v>3</v>
      </c>
      <c r="D100" s="10">
        <v>2.25</v>
      </c>
      <c r="E100" s="10">
        <v>1.5</v>
      </c>
      <c r="F100" s="36">
        <v>0.75</v>
      </c>
      <c r="G100" s="10">
        <v>0</v>
      </c>
    </row>
    <row r="101" spans="1:7" s="26" customFormat="1" ht="108.75" customHeight="1" x14ac:dyDescent="0.35">
      <c r="B101" s="31"/>
      <c r="C101" s="27" t="s">
        <v>61</v>
      </c>
      <c r="D101" s="27" t="s">
        <v>60</v>
      </c>
      <c r="E101" s="27" t="s">
        <v>86</v>
      </c>
      <c r="F101" s="27" t="s">
        <v>85</v>
      </c>
      <c r="G101" s="27" t="s">
        <v>93</v>
      </c>
    </row>
    <row r="102" spans="1:7" s="26" customFormat="1" ht="12.75" customHeight="1" thickBot="1" x14ac:dyDescent="0.4">
      <c r="B102" s="23" t="s">
        <v>14</v>
      </c>
      <c r="C102" s="28"/>
      <c r="D102" s="29"/>
      <c r="E102" s="29"/>
      <c r="F102" s="29"/>
    </row>
    <row r="103" spans="1:7" ht="45" customHeight="1" thickBot="1" x14ac:dyDescent="0.4">
      <c r="B103" s="17" t="s">
        <v>15</v>
      </c>
      <c r="C103" s="54"/>
      <c r="D103" s="55"/>
      <c r="E103" s="56"/>
    </row>
    <row r="104" spans="1:7" ht="15.75" customHeight="1" x14ac:dyDescent="0.35"/>
    <row r="105" spans="1:7" ht="36" customHeight="1" x14ac:dyDescent="0.35">
      <c r="A105" s="57" t="s">
        <v>96</v>
      </c>
      <c r="B105" s="57"/>
      <c r="C105" s="57"/>
      <c r="D105" s="57"/>
      <c r="E105" s="18"/>
    </row>
    <row r="106" spans="1:7" ht="15" customHeight="1" thickBot="1" x14ac:dyDescent="0.4"/>
    <row r="107" spans="1:7" ht="15" customHeight="1" thickBot="1" x14ac:dyDescent="0.4">
      <c r="A107" s="34" t="s">
        <v>69</v>
      </c>
      <c r="B107" s="24"/>
      <c r="C107" s="10" t="s">
        <v>11</v>
      </c>
      <c r="D107" s="10" t="s">
        <v>13</v>
      </c>
    </row>
    <row r="108" spans="1:7" ht="15" customHeight="1" x14ac:dyDescent="0.35">
      <c r="B108" s="45" t="s">
        <v>78</v>
      </c>
      <c r="C108" s="44">
        <v>1</v>
      </c>
      <c r="D108" s="44">
        <v>0.5</v>
      </c>
      <c r="E108" s="47" t="s">
        <v>94</v>
      </c>
    </row>
    <row r="109" spans="1:7" ht="64.5" customHeight="1" x14ac:dyDescent="0.35">
      <c r="C109" s="27" t="s">
        <v>70</v>
      </c>
      <c r="D109" s="27" t="s">
        <v>88</v>
      </c>
    </row>
    <row r="110" spans="1:7" ht="15" customHeight="1" thickBot="1" x14ac:dyDescent="0.4"/>
    <row r="111" spans="1:7" ht="15" customHeight="1" thickBot="1" x14ac:dyDescent="0.4">
      <c r="A111" s="34" t="s">
        <v>72</v>
      </c>
      <c r="B111" s="24"/>
      <c r="C111" s="10" t="s">
        <v>11</v>
      </c>
      <c r="D111" s="10" t="s">
        <v>13</v>
      </c>
    </row>
    <row r="112" spans="1:7" ht="15" customHeight="1" x14ac:dyDescent="0.35">
      <c r="B112" s="45" t="s">
        <v>78</v>
      </c>
      <c r="C112" s="44">
        <v>1</v>
      </c>
      <c r="D112" s="44">
        <v>0.5</v>
      </c>
      <c r="E112" s="47" t="s">
        <v>94</v>
      </c>
    </row>
    <row r="113" spans="1:5" ht="40.5" customHeight="1" x14ac:dyDescent="0.35">
      <c r="C113" s="27" t="s">
        <v>73</v>
      </c>
      <c r="D113" s="27" t="s">
        <v>74</v>
      </c>
    </row>
    <row r="114" spans="1:5" ht="15" customHeight="1" thickBot="1" x14ac:dyDescent="0.4"/>
    <row r="115" spans="1:5" ht="15" customHeight="1" thickBot="1" x14ac:dyDescent="0.4">
      <c r="A115" s="34" t="s">
        <v>80</v>
      </c>
      <c r="B115" s="24"/>
      <c r="C115" s="10" t="s">
        <v>11</v>
      </c>
      <c r="D115" s="10" t="s">
        <v>13</v>
      </c>
    </row>
    <row r="116" spans="1:5" ht="15" customHeight="1" x14ac:dyDescent="0.35">
      <c r="B116" s="45" t="s">
        <v>78</v>
      </c>
      <c r="C116" s="44">
        <v>1</v>
      </c>
      <c r="D116" s="44">
        <v>0.5</v>
      </c>
      <c r="E116" s="47" t="s">
        <v>94</v>
      </c>
    </row>
    <row r="117" spans="1:5" ht="68.150000000000006" customHeight="1" x14ac:dyDescent="0.35">
      <c r="C117" s="27" t="s">
        <v>71</v>
      </c>
      <c r="D117" s="27" t="s">
        <v>89</v>
      </c>
    </row>
  </sheetData>
  <mergeCells count="19">
    <mergeCell ref="A105:D105"/>
    <mergeCell ref="A51:D51"/>
    <mergeCell ref="C32:E32"/>
    <mergeCell ref="B4:C4"/>
    <mergeCell ref="B5:C5"/>
    <mergeCell ref="C43:E43"/>
    <mergeCell ref="C49:E49"/>
    <mergeCell ref="C72:E72"/>
    <mergeCell ref="C78:E78"/>
    <mergeCell ref="C84:E84"/>
    <mergeCell ref="C91:E91"/>
    <mergeCell ref="C97:E97"/>
    <mergeCell ref="C103:E103"/>
    <mergeCell ref="C48:E48"/>
    <mergeCell ref="B3:C3"/>
    <mergeCell ref="B6:C6"/>
    <mergeCell ref="B7:C7"/>
    <mergeCell ref="B8:C8"/>
    <mergeCell ref="C37:E37"/>
  </mergeCells>
  <dataValidations count="15">
    <dataValidation type="list" allowBlank="1" showInputMessage="1" showErrorMessage="1" sqref="B87" xr:uid="{02D30912-072F-439A-91DC-5445D28D8FA5}">
      <formula1>$C$87:$G$87</formula1>
    </dataValidation>
    <dataValidation type="list" allowBlank="1" showInputMessage="1" showErrorMessage="1" sqref="B80" xr:uid="{65982607-4DF6-4C89-9911-D2DDAB4B52BA}">
      <formula1>$C$80:$G$80</formula1>
    </dataValidation>
    <dataValidation type="list" allowBlank="1" showInputMessage="1" showErrorMessage="1" sqref="B68" xr:uid="{C15EFBAB-BFE0-4E4C-9AF2-9419BB0F3183}">
      <formula1>$C$68:$G$68</formula1>
    </dataValidation>
    <dataValidation type="list" allowBlank="1" showInputMessage="1" showErrorMessage="1" sqref="B45" xr:uid="{180A1150-883F-4C83-A5B1-A0FBBED3EB40}">
      <formula1>$C$45:$E$45</formula1>
    </dataValidation>
    <dataValidation type="list" allowBlank="1" showInputMessage="1" showErrorMessage="1" sqref="B39 B33" xr:uid="{DDBF3C06-BF2F-47E8-9EB3-7C4B9C0ADF9D}">
      <formula1>$C$39:$F$39</formula1>
    </dataValidation>
    <dataValidation type="list" allowBlank="1" showInputMessage="1" showErrorMessage="1" sqref="B28" xr:uid="{4E279104-9A78-411A-88CC-7E1C6DF087B6}">
      <formula1>$C$28:$G$28</formula1>
    </dataValidation>
    <dataValidation type="list" allowBlank="1" showInputMessage="1" showErrorMessage="1" sqref="B74" xr:uid="{DC05FE4F-211D-41A2-B607-0073F3497B62}">
      <formula1>$C$74:$G$74</formula1>
    </dataValidation>
    <dataValidation type="list" allowBlank="1" showInputMessage="1" showErrorMessage="1" sqref="B93" xr:uid="{DACAB108-EF12-43C9-8965-EEB70CD2D619}">
      <formula1>$C$93:$F$93</formula1>
    </dataValidation>
    <dataValidation type="list" allowBlank="1" showInputMessage="1" showErrorMessage="1" sqref="B107" xr:uid="{9115FB8F-03E1-40AA-A505-F7FE24BDC482}">
      <formula1>$C$107:$D$107</formula1>
    </dataValidation>
    <dataValidation type="list" allowBlank="1" showInputMessage="1" showErrorMessage="1" sqref="B53" xr:uid="{2A614839-2793-4E41-AFEC-D8E403C81D11}">
      <formula1>$C$53:$D$53</formula1>
    </dataValidation>
    <dataValidation type="list" allowBlank="1" showInputMessage="1" showErrorMessage="1" sqref="B57" xr:uid="{9986FC92-04A8-48B2-B037-67BAA36D2922}">
      <formula1>$C$57:$D$57</formula1>
    </dataValidation>
    <dataValidation type="list" allowBlank="1" showInputMessage="1" showErrorMessage="1" sqref="B61" xr:uid="{D0D05BF4-60BA-44D1-BA7D-2013787789D0}">
      <formula1>$C$61:$D$61</formula1>
    </dataValidation>
    <dataValidation type="list" allowBlank="1" showInputMessage="1" showErrorMessage="1" sqref="B111" xr:uid="{67A04AC1-E5D5-48C1-8031-0BFA697D1750}">
      <formula1>$C$111:$D$111</formula1>
    </dataValidation>
    <dataValidation type="list" allowBlank="1" showInputMessage="1" showErrorMessage="1" sqref="B115" xr:uid="{6E0FD239-1CFF-410A-BD56-7686ADF1370E}">
      <formula1>$C$115:$D$115</formula1>
    </dataValidation>
    <dataValidation type="list" allowBlank="1" showInputMessage="1" showErrorMessage="1" sqref="B99" xr:uid="{005756C4-90CE-459D-ACFE-5329E3EA021E}">
      <formula1>$C$99:$G$99</formula1>
    </dataValidation>
  </dataValidations>
  <printOptions gridLines="1"/>
  <pageMargins left="0.70866141732283472" right="0.70866141732283472" top="0.74803149606299213" bottom="0.74803149606299213" header="0.31496062992125984" footer="0.31496062992125984"/>
  <pageSetup paperSize="9" scale="43" fitToHeight="3" orientation="landscape" blackAndWhite="1" r:id="rId1"/>
  <headerFooter>
    <oddHeader>&amp;LProject Marksheet&amp;CCOIT20246 NCS
Term 1, 2024&amp;RPage: &amp;P / &amp;N</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B3B23A-4CC6-4F73-A479-DDE8A73F8B53}">
  <dimension ref="A1:C3"/>
  <sheetViews>
    <sheetView workbookViewId="0">
      <selection activeCell="B3" sqref="B3"/>
    </sheetView>
  </sheetViews>
  <sheetFormatPr defaultRowHeight="14.5" x14ac:dyDescent="0.35"/>
  <cols>
    <col min="1" max="1" width="10.81640625" customWidth="1"/>
    <col min="2" max="2" width="16.54296875" customWidth="1"/>
    <col min="3" max="3" width="52.26953125" customWidth="1"/>
  </cols>
  <sheetData>
    <row r="1" spans="1:3" s="3" customFormat="1" x14ac:dyDescent="0.35">
      <c r="A1" s="3" t="s">
        <v>63</v>
      </c>
      <c r="B1" s="3" t="s">
        <v>65</v>
      </c>
      <c r="C1" s="3" t="s">
        <v>64</v>
      </c>
    </row>
    <row r="2" spans="1:3" x14ac:dyDescent="0.35">
      <c r="A2" t="s">
        <v>66</v>
      </c>
      <c r="B2" s="43">
        <v>45741</v>
      </c>
      <c r="C2" t="s">
        <v>67</v>
      </c>
    </row>
    <row r="3" spans="1:3" x14ac:dyDescent="0.35">
      <c r="B3" s="43"/>
    </row>
  </sheetData>
  <pageMargins left="0.7" right="0.7" top="0.75" bottom="0.75" header="0.3" footer="0.3"/>
</worksheet>
</file>

<file path=docMetadata/LabelInfo.xml><?xml version="1.0" encoding="utf-8"?>
<clbl:labelList xmlns:clbl="http://schemas.microsoft.com/office/2020/mipLabelMetadata">
  <clbl:label id="{590540ad-24f6-4603-bebb-fc2239ec787a}" enabled="1" method="Privileged" siteId="{fdade0c4-3fea-4320-ae53-1a1742aeff1e}"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ProjMarksheet</vt:lpstr>
      <vt:lpstr>Revisions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Ling</dc:creator>
  <cp:lastModifiedBy>Steven Gordon</cp:lastModifiedBy>
  <cp:lastPrinted>2024-07-16T01:01:42Z</cp:lastPrinted>
  <dcterms:created xsi:type="dcterms:W3CDTF">2015-06-05T18:17:20Z</dcterms:created>
  <dcterms:modified xsi:type="dcterms:W3CDTF">2025-03-24T22:27:47Z</dcterms:modified>
</cp:coreProperties>
</file>