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in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<sst xmlns="http://schemas.openxmlformats.org/spreadsheetml/2006/main" count="122" uniqueCount="37">
  <si>
    <t xml:space="preserve">Timestamp</t>
  </si>
  <si>
    <t xml:space="preserve">Start Time</t>
  </si>
  <si>
    <t xml:space="preserve">End Time</t>
  </si>
  <si>
    <t xml:space="preserve">Emotional Intensity</t>
  </si>
  <si>
    <t xml:space="preserve">Emotional Theme</t>
  </si>
  <si>
    <t xml:space="preserve">Emotional Complexity</t>
  </si>
  <si>
    <t xml:space="preserve">Behavioral Impact</t>
  </si>
  <si>
    <t xml:space="preserve">Intensity Score</t>
  </si>
  <si>
    <t xml:space="preserve">Theme Score</t>
  </si>
  <si>
    <t xml:space="preserve">Complexity Score</t>
  </si>
  <si>
    <t xml:space="preserve">Behavioral Impact Score</t>
  </si>
  <si>
    <t xml:space="preserve">Adjusted Theme Score</t>
  </si>
  <si>
    <t xml:space="preserve">Adjusted Behavioral Impact Score</t>
  </si>
  <si>
    <t xml:space="preserve">Total Weighted Score</t>
  </si>
  <si>
    <t xml:space="preserve">Total Score</t>
  </si>
  <si>
    <t xml:space="preserve">Cartoon Name</t>
  </si>
  <si>
    <t xml:space="preserve">00:15</t>
  </si>
  <si>
    <t xml:space="preserve">Medium</t>
  </si>
  <si>
    <t xml:space="preserve">Excitement</t>
  </si>
  <si>
    <t xml:space="preserve">Simple</t>
  </si>
  <si>
    <t xml:space="preserve">Indifference</t>
  </si>
  <si>
    <t xml:space="preserve">Fear</t>
  </si>
  <si>
    <t xml:space="preserve">Complex</t>
  </si>
  <si>
    <t xml:space="preserve">Low</t>
  </si>
  <si>
    <t xml:space="preserve">Confusion</t>
  </si>
  <si>
    <t xml:space="preserve">Kindness</t>
  </si>
  <si>
    <t xml:space="preserve">Sadness</t>
  </si>
  <si>
    <t xml:space="preserve">Defiance</t>
  </si>
  <si>
    <t xml:space="preserve">Cooperation</t>
  </si>
  <si>
    <t xml:space="preserve">Anger</t>
  </si>
  <si>
    <t xml:space="preserve">Aggression</t>
  </si>
  <si>
    <t xml:space="preserve">Insecurity</t>
  </si>
  <si>
    <t xml:space="preserve">High</t>
  </si>
  <si>
    <t xml:space="preserve">Happiness</t>
  </si>
  <si>
    <t xml:space="preserve">Empathy</t>
  </si>
  <si>
    <t xml:space="preserve">Gratitude</t>
  </si>
  <si>
    <t xml:space="preserve">Arimaya 3,25/0,13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</si>
</sst>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\ h:mm:ss"/>
    <numFmt numFmtId="166" formatCode="hh:mm"/>
    <numFmt numFmtId="167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b val="true"/>
      <sz val="8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8"/>
      <color theme="1"/>
      <name val="Arial"/>
      <family val="0"/>
      <charset val="1"/>
    </font>
    <font>
      <sz val="11"/>
      <color theme="1"/>
      <name val="Arial"/>
      <family val="0"/>
      <charset val="16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O27" activeCellId="0" sqref="O2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9.75"/>
    <col collapsed="false" customWidth="true" hidden="false" outlineLevel="0" max="4" min="4" style="0" width="14.75"/>
    <col collapsed="false" customWidth="true" hidden="false" outlineLevel="0" max="6" min="6" style="0" width="17.13"/>
    <col collapsed="false" customWidth="true" hidden="false" outlineLevel="0" max="7" min="7" style="0" width="14.25"/>
    <col collapsed="false" customWidth="true" hidden="false" outlineLevel="0" max="11" min="11" style="0" width="18.75"/>
    <col collapsed="false" customWidth="true" hidden="false" outlineLevel="0" max="12" min="12" style="0" width="17.5"/>
    <col collapsed="false" customWidth="true" hidden="false" outlineLevel="0" max="13" min="13" style="0" width="24.75"/>
    <col collapsed="false" customWidth="true" hidden="false" outlineLevel="0" max="14" min="14" style="0" width="16.3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customFormat="false" ht="15.75" hidden="false" customHeight="false" outlineLevel="0" collapsed="false">
      <c r="A2" s="3" t="n">
        <v>45516.6321875</v>
      </c>
      <c r="B2" s="4" t="n">
        <v>0.00694444444444444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6" t="n">
        <f aca="false">CHOOSE(MATCH(D2, {"Low","Medium","High"}, 0), 1, 2, 3)</f>
        <v>2</v>
      </c>
      <c r="I2" s="6" t="n">
        <f aca="false">CHOOSE(MATCH(E2, {"Happiness","Excitement","Empathy","Gratitude","Kindness","Cooperation","Confusion","Anger","Aggression","Fear","Sadness","Insecurity","Defiance","Jealousy"}, 0), 2, 2, 2, 2, 1, 1, 1, -3, -3, -3, -2, -3, -3, -3)</f>
        <v>2</v>
      </c>
      <c r="J2" s="6" t="n">
        <f aca="false">CHOOSE(MATCH(F2, {"Simple","Complex"}, 0), 1, 2)</f>
        <v>1</v>
      </c>
      <c r="K2" s="6" t="n">
        <f aca="false">CHOOSE(MATCH(G2, {"Empathy","Kindness","Cooperation","Gratitude","Aggression","Insecurity","Defiance","Jealousy","Indifference"}, 0), 2, 1, 1, 2, -3, -3, -3, -3, 0)</f>
        <v>0</v>
      </c>
      <c r="L2" s="6" t="n">
        <f aca="false">(H2+J2)*I2</f>
        <v>6</v>
      </c>
      <c r="M2" s="6" t="n">
        <f aca="false">(H2+J2)*K2</f>
        <v>0</v>
      </c>
      <c r="N2" s="6" t="n">
        <f aca="false">(H2*0.35)+(I2*(H2+J2)*0.3)+(J2*0.1)+(K2*(H2+J2)*0.25)</f>
        <v>2.6</v>
      </c>
      <c r="O2" s="6"/>
      <c r="P2" s="7"/>
    </row>
    <row r="3" customFormat="false" ht="15.75" hidden="false" customHeight="false" outlineLevel="0" collapsed="false">
      <c r="A3" s="3" t="n">
        <v>45516.6455902778</v>
      </c>
      <c r="B3" s="4" t="n">
        <v>0.0111111111111111</v>
      </c>
      <c r="C3" s="4" t="n">
        <v>0.0520833333333333</v>
      </c>
      <c r="D3" s="5" t="s">
        <v>17</v>
      </c>
      <c r="E3" s="5" t="s">
        <v>21</v>
      </c>
      <c r="F3" s="5" t="s">
        <v>22</v>
      </c>
      <c r="G3" s="5" t="s">
        <v>20</v>
      </c>
      <c r="H3" s="6" t="n">
        <f aca="false">CHOOSE(MATCH(D3, {"Low","Medium","High"}, 0), 1, 2, 3)</f>
        <v>2</v>
      </c>
      <c r="I3" s="6" t="n">
        <f aca="false">CHOOSE(MATCH(E3, {"Happiness","Excitement","Empathy","Gratitude","Kindness","Cooperation","Confusion","Anger","Aggression","Fear","Sadness","Insecurity","Defiance","Jealousy"}, 0), 2, 2, 2, 2, 1, 1, 1, -3, -3, -3, -2, -3, -3, -3)</f>
        <v>-3</v>
      </c>
      <c r="J3" s="6" t="n">
        <f aca="false">CHOOSE(MATCH(F3, {"Simple","Complex"}, 0), 1, 2)</f>
        <v>2</v>
      </c>
      <c r="K3" s="6" t="n">
        <f aca="false">CHOOSE(MATCH(G3, {"Empathy","Kindness","Cooperation","Gratitude","Aggression","Insecurity","Defiance","Jealousy","Indifference"}, 0), 2, 1, 1, 2, -3, -3, -3, -3, 0)</f>
        <v>0</v>
      </c>
      <c r="L3" s="6" t="n">
        <f aca="false">(H3+J3)*I3</f>
        <v>-12</v>
      </c>
      <c r="M3" s="6" t="n">
        <f aca="false">(H3+J3)*K3</f>
        <v>0</v>
      </c>
      <c r="N3" s="6" t="n">
        <f aca="false">(H3*0.35)+(I3*(H3+J3)*0.3)+(J3*0.1)+(K3*(H3+J3)*0.25)</f>
        <v>-2.7</v>
      </c>
    </row>
    <row r="4" customFormat="false" ht="15.75" hidden="false" customHeight="false" outlineLevel="0" collapsed="false">
      <c r="A4" s="3" t="n">
        <v>45516.6506134259</v>
      </c>
      <c r="B4" s="4" t="n">
        <v>0.0534722222222222</v>
      </c>
      <c r="C4" s="4" t="n">
        <v>0.0666666666666667</v>
      </c>
      <c r="D4" s="5" t="s">
        <v>23</v>
      </c>
      <c r="E4" s="5" t="s">
        <v>24</v>
      </c>
      <c r="F4" s="5" t="s">
        <v>22</v>
      </c>
      <c r="G4" s="5" t="s">
        <v>25</v>
      </c>
      <c r="H4" s="6" t="n">
        <f aca="false">CHOOSE(MATCH(D4, {"Low","Medium","High"}, 0), 1, 2, 3)</f>
        <v>1</v>
      </c>
      <c r="I4" s="6" t="n">
        <f aca="false">CHOOSE(MATCH(E4, {"Happiness","Excitement","Empathy","Gratitude","Kindness","Cooperation","Confusion","Anger","Aggression","Fear","Sadness","Insecurity","Defiance","Jealousy"}, 0), 2, 2, 2, 2, 1, 1, 1, -3, -3, -3, -2, -3, -3, -3)</f>
        <v>1</v>
      </c>
      <c r="J4" s="6" t="n">
        <f aca="false">CHOOSE(MATCH(F4, {"Simple","Complex"}, 0), 1, 2)</f>
        <v>2</v>
      </c>
      <c r="K4" s="6" t="n">
        <f aca="false">CHOOSE(MATCH(G4, {"Empathy","Kindness","Cooperation","Gratitude","Aggression","Insecurity","Defiance","Jealousy","Indifference"}, 0), 2, 1, 1, 2, -3, -3, -3, -3, 0)</f>
        <v>1</v>
      </c>
      <c r="L4" s="6" t="n">
        <f aca="false">(H4+J4)*I4</f>
        <v>3</v>
      </c>
      <c r="M4" s="6" t="n">
        <f aca="false">(H4+J4)*K4</f>
        <v>3</v>
      </c>
      <c r="N4" s="6" t="n">
        <f aca="false">(H4*0.35)+(I4*(H4+J4)*0.3)+(J4*0.1)+(K4*(H4+J4)*0.25)</f>
        <v>2.2</v>
      </c>
    </row>
    <row r="5" customFormat="false" ht="15.75" hidden="false" customHeight="false" outlineLevel="0" collapsed="false">
      <c r="A5" s="3" t="n">
        <v>45516.6536574074</v>
      </c>
      <c r="B5" s="4" t="n">
        <v>0.0673611111111111</v>
      </c>
      <c r="C5" s="4" t="n">
        <v>0.0833333333333333</v>
      </c>
      <c r="D5" s="5" t="s">
        <v>17</v>
      </c>
      <c r="E5" s="5" t="s">
        <v>26</v>
      </c>
      <c r="F5" s="5" t="s">
        <v>19</v>
      </c>
      <c r="G5" s="5" t="s">
        <v>27</v>
      </c>
      <c r="H5" s="6" t="n">
        <f aca="false">CHOOSE(MATCH(D5, {"Low","Medium","High"}, 0), 1, 2, 3)</f>
        <v>2</v>
      </c>
      <c r="I5" s="6" t="n">
        <f aca="false">CHOOSE(MATCH(E5, {"Happiness","Excitement","Empathy","Gratitude","Kindness","Cooperation","Confusion","Anger","Aggression","Fear","Sadness","Insecurity","Defiance","Jealousy"}, 0), 2, 2, 2, 2, 1, 1, 1, -3, -3, -3, -2, -3, -3, -3)</f>
        <v>-2</v>
      </c>
      <c r="J5" s="6" t="n">
        <f aca="false">CHOOSE(MATCH(F5, {"Simple","Complex"}, 0), 1, 2)</f>
        <v>1</v>
      </c>
      <c r="K5" s="6" t="n">
        <f aca="false">CHOOSE(MATCH(G5, {"Empathy","Kindness","Cooperation","Gratitude","Aggression","Insecurity","Defiance","Jealousy","Indifference"}, 0), 2, 1, 1, 2, -3, -3, -3, -3, 0)</f>
        <v>-3</v>
      </c>
      <c r="L5" s="6" t="n">
        <f aca="false">(H5+J5)*I5</f>
        <v>-6</v>
      </c>
      <c r="M5" s="6" t="n">
        <f aca="false">(H5+J5)*K5</f>
        <v>-9</v>
      </c>
      <c r="N5" s="6" t="n">
        <f aca="false">(H5*0.35)+(I5*(H5+J5)*0.3)+(J5*0.1)+(K5*(H5+J5)*0.25)</f>
        <v>-3.25</v>
      </c>
    </row>
    <row r="6" customFormat="false" ht="15.75" hidden="false" customHeight="false" outlineLevel="0" collapsed="false">
      <c r="A6" s="3" t="n">
        <v>45516.6577662037</v>
      </c>
      <c r="B6" s="4" t="n">
        <v>0.0854166666666667</v>
      </c>
      <c r="C6" s="4" t="n">
        <v>0.102083333333333</v>
      </c>
      <c r="D6" s="5" t="s">
        <v>23</v>
      </c>
      <c r="E6" s="5" t="s">
        <v>24</v>
      </c>
      <c r="F6" s="5" t="s">
        <v>22</v>
      </c>
      <c r="G6" s="5" t="s">
        <v>28</v>
      </c>
      <c r="H6" s="6" t="n">
        <f aca="false">CHOOSE(MATCH(D6, {"Low","Medium","High"}, 0), 1, 2, 3)</f>
        <v>1</v>
      </c>
      <c r="I6" s="6" t="n">
        <f aca="false">CHOOSE(MATCH(E6, {"Happiness","Excitement","Empathy","Gratitude","Kindness","Cooperation","Confusion","Anger","Aggression","Fear","Sadness","Insecurity","Defiance","Jealousy"}, 0), 2, 2, 2, 2, 1, 1, 1, -3, -3, -3, -2, -3, -3, -3)</f>
        <v>1</v>
      </c>
      <c r="J6" s="6" t="n">
        <f aca="false">CHOOSE(MATCH(F6, {"Simple","Complex"}, 0), 1, 2)</f>
        <v>2</v>
      </c>
      <c r="K6" s="6" t="n">
        <f aca="false">CHOOSE(MATCH(G6, {"Empathy","Kindness","Cooperation","Gratitude","Aggression","Insecurity","Defiance","Jealousy","Indifference"}, 0), 2, 1, 1, 2, -3, -3, -3, -3, 0)</f>
        <v>1</v>
      </c>
      <c r="L6" s="6" t="n">
        <f aca="false">(H6+J6)*I6</f>
        <v>3</v>
      </c>
      <c r="M6" s="6" t="n">
        <f aca="false">(H6+J6)*K6</f>
        <v>3</v>
      </c>
      <c r="N6" s="6" t="n">
        <f aca="false">(H6*0.35)+(I6*(H6+J6)*0.3)+(J6*0.1)+(K6*(H6+J6)*0.25)</f>
        <v>2.2</v>
      </c>
    </row>
    <row r="7" customFormat="false" ht="15.75" hidden="false" customHeight="false" outlineLevel="0" collapsed="false">
      <c r="A7" s="3" t="n">
        <v>45516.6729861111</v>
      </c>
      <c r="B7" s="4" t="n">
        <v>0.102777777777778</v>
      </c>
      <c r="C7" s="4" t="n">
        <v>0.120833333333333</v>
      </c>
      <c r="D7" s="5" t="s">
        <v>17</v>
      </c>
      <c r="E7" s="5" t="s">
        <v>29</v>
      </c>
      <c r="F7" s="5" t="s">
        <v>19</v>
      </c>
      <c r="G7" s="5" t="s">
        <v>30</v>
      </c>
      <c r="H7" s="6" t="n">
        <f aca="false">CHOOSE(MATCH(D7, {"Low","Medium","High"}, 0), 1, 2, 3)</f>
        <v>2</v>
      </c>
      <c r="I7" s="6" t="n">
        <f aca="false">CHOOSE(MATCH(E7, {"Happiness","Excitement","Empathy","Gratitude","Kindness","Cooperation","Confusion","Anger","Aggression","Fear","Sadness","Insecurity","Defiance","Jealousy"}, 0), 2, 2, 2, 2, 1, 1, 1, -3, -3, -3, -2, -3, -3, -3)</f>
        <v>-3</v>
      </c>
      <c r="J7" s="6" t="n">
        <f aca="false">CHOOSE(MATCH(F7, {"Simple","Complex"}, 0), 1, 2)</f>
        <v>1</v>
      </c>
      <c r="K7" s="6" t="n">
        <f aca="false">CHOOSE(MATCH(G7, {"Empathy","Kindness","Cooperation","Gratitude","Aggression","Insecurity","Defiance","Jealousy","Indifference"}, 0), 2, 1, 1, 2, -3, -3, -3, -3, 0)</f>
        <v>-3</v>
      </c>
      <c r="L7" s="6" t="n">
        <f aca="false">(H7+J7)*I7</f>
        <v>-9</v>
      </c>
      <c r="M7" s="6" t="n">
        <f aca="false">(H7+J7)*K7</f>
        <v>-9</v>
      </c>
      <c r="N7" s="6" t="n">
        <f aca="false">(H7*0.35)+(I7*(H7+J7)*0.3)+(J7*0.1)+(K7*(H7+J7)*0.25)</f>
        <v>-4.15</v>
      </c>
    </row>
    <row r="8" customFormat="false" ht="15.75" hidden="false" customHeight="false" outlineLevel="0" collapsed="false">
      <c r="A8" s="3" t="n">
        <v>45516.6760069444</v>
      </c>
      <c r="B8" s="4" t="n">
        <v>0.121527777777778</v>
      </c>
      <c r="C8" s="4" t="n">
        <v>0.132638888888889</v>
      </c>
      <c r="D8" s="5" t="s">
        <v>23</v>
      </c>
      <c r="E8" s="5" t="s">
        <v>31</v>
      </c>
      <c r="F8" s="5" t="s">
        <v>22</v>
      </c>
      <c r="G8" s="5" t="s">
        <v>31</v>
      </c>
      <c r="H8" s="6" t="n">
        <f aca="false">CHOOSE(MATCH(D8, {"Low","Medium","High"}, 0), 1, 2, 3)</f>
        <v>1</v>
      </c>
      <c r="I8" s="6" t="n">
        <f aca="false">CHOOSE(MATCH(E8, {"Happiness","Excitement","Empathy","Gratitude","Kindness","Cooperation","Confusion","Anger","Aggression","Fear","Sadness","Insecurity","Defiance","Jealousy"}, 0), 2, 2, 2, 2, 1, 1, 1, -3, -3, -3, -2, -3, -3, -3)</f>
        <v>-3</v>
      </c>
      <c r="J8" s="6" t="n">
        <f aca="false">CHOOSE(MATCH(F8, {"Simple","Complex"}, 0), 1, 2)</f>
        <v>2</v>
      </c>
      <c r="K8" s="6" t="n">
        <f aca="false">CHOOSE(MATCH(G8, {"Empathy","Kindness","Cooperation","Gratitude","Aggression","Insecurity","Defiance","Jealousy","Indifference"}, 0), 2, 1, 1, 2, -3, -3, -3, -3, 0)</f>
        <v>-3</v>
      </c>
      <c r="L8" s="6" t="n">
        <f aca="false">(H8+J8)*I8</f>
        <v>-9</v>
      </c>
      <c r="M8" s="6" t="n">
        <f aca="false">(H8+J8)*K8</f>
        <v>-9</v>
      </c>
      <c r="N8" s="6" t="n">
        <f aca="false">(H8*0.35)+(I8*(H8+J8)*0.3)+(J8*0.1)+(K8*(H8+J8)*0.25)</f>
        <v>-4.4</v>
      </c>
    </row>
    <row r="9" customFormat="false" ht="15.75" hidden="false" customHeight="false" outlineLevel="0" collapsed="false">
      <c r="A9" s="3" t="n">
        <v>45516.6775115741</v>
      </c>
      <c r="B9" s="4" t="n">
        <v>0.133333333333333</v>
      </c>
      <c r="C9" s="4" t="n">
        <v>0.155555555555556</v>
      </c>
      <c r="D9" s="5" t="s">
        <v>23</v>
      </c>
      <c r="E9" s="5" t="s">
        <v>24</v>
      </c>
      <c r="F9" s="5" t="s">
        <v>22</v>
      </c>
      <c r="G9" s="5" t="s">
        <v>25</v>
      </c>
      <c r="H9" s="6" t="n">
        <f aca="false">CHOOSE(MATCH(D9, {"Low","Medium","High"}, 0), 1, 2, 3)</f>
        <v>1</v>
      </c>
      <c r="I9" s="6" t="n">
        <f aca="false">CHOOSE(MATCH(E9, {"Happiness","Excitement","Empathy","Gratitude","Kindness","Cooperation","Confusion","Anger","Aggression","Fear","Sadness","Insecurity","Defiance","Jealousy"}, 0), 2, 2, 2, 2, 1, 1, 1, -3, -3, -3, -2, -3, -3, -3)</f>
        <v>1</v>
      </c>
      <c r="J9" s="6" t="n">
        <f aca="false">CHOOSE(MATCH(F9, {"Simple","Complex"}, 0), 1, 2)</f>
        <v>2</v>
      </c>
      <c r="K9" s="6" t="n">
        <f aca="false">CHOOSE(MATCH(G9, {"Empathy","Kindness","Cooperation","Gratitude","Aggression","Insecurity","Defiance","Jealousy","Indifference"}, 0), 2, 1, 1, 2, -3, -3, -3, -3, 0)</f>
        <v>1</v>
      </c>
      <c r="L9" s="6" t="n">
        <f aca="false">(H9+J9)*I9</f>
        <v>3</v>
      </c>
      <c r="M9" s="6" t="n">
        <f aca="false">(H9+J9)*K9</f>
        <v>3</v>
      </c>
      <c r="N9" s="6" t="n">
        <f aca="false">(H9*0.35)+(I9*(H9+J9)*0.3)+(J9*0.1)+(K9*(H9+J9)*0.25)</f>
        <v>2.2</v>
      </c>
    </row>
    <row r="10" customFormat="false" ht="15.75" hidden="false" customHeight="false" outlineLevel="0" collapsed="false">
      <c r="A10" s="3" t="n">
        <v>45516.6792361111</v>
      </c>
      <c r="B10" s="4" t="n">
        <v>0.156944444444444</v>
      </c>
      <c r="C10" s="4" t="n">
        <v>0.163194444444444</v>
      </c>
      <c r="D10" s="5" t="s">
        <v>17</v>
      </c>
      <c r="E10" s="5" t="s">
        <v>21</v>
      </c>
      <c r="F10" s="5" t="s">
        <v>19</v>
      </c>
      <c r="G10" s="5" t="s">
        <v>20</v>
      </c>
      <c r="H10" s="6" t="n">
        <f aca="false">CHOOSE(MATCH(D10, {"Low","Medium","High"}, 0), 1, 2, 3)</f>
        <v>2</v>
      </c>
      <c r="I10" s="6" t="n">
        <f aca="false">CHOOSE(MATCH(E10, {"Happiness","Excitement","Empathy","Gratitude","Kindness","Cooperation","Confusion","Anger","Aggression","Fear","Sadness","Insecurity","Defiance","Jealousy"}, 0), 2, 2, 2, 2, 1, 1, 1, -3, -3, -3, -2, -3, -3, -3)</f>
        <v>-3</v>
      </c>
      <c r="J10" s="6" t="n">
        <f aca="false">CHOOSE(MATCH(F10, {"Simple","Complex"}, 0), 1, 2)</f>
        <v>1</v>
      </c>
      <c r="K10" s="6" t="n">
        <f aca="false">CHOOSE(MATCH(G10, {"Empathy","Kindness","Cooperation","Gratitude","Aggression","Insecurity","Defiance","Jealousy","Indifference"}, 0), 2, 1, 1, 2, -3, -3, -3, -3, 0)</f>
        <v>0</v>
      </c>
      <c r="L10" s="6" t="n">
        <f aca="false">(H10+J10)*I10</f>
        <v>-9</v>
      </c>
      <c r="M10" s="6" t="n">
        <f aca="false">(H10+J10)*K10</f>
        <v>0</v>
      </c>
      <c r="N10" s="6" t="n">
        <f aca="false">(H10*0.35)+(I10*(H10+J10)*0.3)+(J10*0.1)+(K10*(H10+J10)*0.25)</f>
        <v>-1.9</v>
      </c>
    </row>
    <row r="11" customFormat="false" ht="15.75" hidden="false" customHeight="false" outlineLevel="0" collapsed="false">
      <c r="A11" s="3" t="n">
        <v>45516.6818865741</v>
      </c>
      <c r="B11" s="4" t="n">
        <v>0.163888888888889</v>
      </c>
      <c r="C11" s="4" t="n">
        <v>0.166666666666667</v>
      </c>
      <c r="D11" s="5" t="s">
        <v>32</v>
      </c>
      <c r="E11" s="5" t="s">
        <v>21</v>
      </c>
      <c r="F11" s="5" t="s">
        <v>19</v>
      </c>
      <c r="G11" s="5" t="s">
        <v>31</v>
      </c>
      <c r="H11" s="6" t="n">
        <f aca="false">CHOOSE(MATCH(D11, {"Low","Medium","High"}, 0), 1, 2, 3)</f>
        <v>3</v>
      </c>
      <c r="I11" s="6" t="n">
        <f aca="false">CHOOSE(MATCH(E11, {"Happiness","Excitement","Empathy","Gratitude","Kindness","Cooperation","Confusion","Anger","Aggression","Fear","Sadness","Insecurity","Defiance","Jealousy"}, 0), 2, 2, 2, 2, 1, 1, 1, -3, -3, -3, -2, -3, -3, -3)</f>
        <v>-3</v>
      </c>
      <c r="J11" s="6" t="n">
        <f aca="false">CHOOSE(MATCH(F11, {"Simple","Complex"}, 0), 1, 2)</f>
        <v>1</v>
      </c>
      <c r="K11" s="6" t="n">
        <f aca="false">CHOOSE(MATCH(G11, {"Empathy","Kindness","Cooperation","Gratitude","Aggression","Insecurity","Defiance","Jealousy","Indifference"}, 0), 2, 1, 1, 2, -3, -3, -3, -3, 0)</f>
        <v>-3</v>
      </c>
      <c r="L11" s="6" t="n">
        <f aca="false">(H11+J11)*I11</f>
        <v>-12</v>
      </c>
      <c r="M11" s="6" t="n">
        <f aca="false">(H11+J11)*K11</f>
        <v>-12</v>
      </c>
      <c r="N11" s="6" t="n">
        <f aca="false">(H11*0.35)+(I11*(H11+J11)*0.3)+(J11*0.1)+(K11*(H11+J11)*0.25)</f>
        <v>-5.45</v>
      </c>
    </row>
    <row r="12" customFormat="false" ht="15.75" hidden="false" customHeight="false" outlineLevel="0" collapsed="false">
      <c r="A12" s="3" t="n">
        <v>45516.6834953704</v>
      </c>
      <c r="B12" s="4" t="n">
        <v>0.167361111111111</v>
      </c>
      <c r="C12" s="4" t="n">
        <v>0.209722222222222</v>
      </c>
      <c r="D12" s="5" t="s">
        <v>23</v>
      </c>
      <c r="E12" s="5" t="s">
        <v>24</v>
      </c>
      <c r="F12" s="5" t="s">
        <v>19</v>
      </c>
      <c r="G12" s="5" t="s">
        <v>20</v>
      </c>
      <c r="H12" s="6" t="n">
        <f aca="false">CHOOSE(MATCH(D12, {"Low","Medium","High"}, 0), 1, 2, 3)</f>
        <v>1</v>
      </c>
      <c r="I12" s="6" t="n">
        <f aca="false">CHOOSE(MATCH(E12, {"Happiness","Excitement","Empathy","Gratitude","Kindness","Cooperation","Confusion","Anger","Aggression","Fear","Sadness","Insecurity","Defiance","Jealousy"}, 0), 2, 2, 2, 2, 1, 1, 1, -3, -3, -3, -2, -3, -3, -3)</f>
        <v>1</v>
      </c>
      <c r="J12" s="6" t="n">
        <f aca="false">CHOOSE(MATCH(F12, {"Simple","Complex"}, 0), 1, 2)</f>
        <v>1</v>
      </c>
      <c r="K12" s="6" t="n">
        <f aca="false">CHOOSE(MATCH(G12, {"Empathy","Kindness","Cooperation","Gratitude","Aggression","Insecurity","Defiance","Jealousy","Indifference"}, 0), 2, 1, 1, 2, -3, -3, -3, -3, 0)</f>
        <v>0</v>
      </c>
      <c r="L12" s="6" t="n">
        <f aca="false">(H12+J12)*I12</f>
        <v>2</v>
      </c>
      <c r="M12" s="6" t="n">
        <f aca="false">(H12+J12)*K12</f>
        <v>0</v>
      </c>
      <c r="N12" s="6" t="n">
        <f aca="false">(H12*0.35)+(I12*(H12+J12)*0.3)+(J12*0.1)+(K12*(H12+J12)*0.25)</f>
        <v>1.05</v>
      </c>
    </row>
    <row r="13" customFormat="false" ht="15.75" hidden="false" customHeight="false" outlineLevel="0" collapsed="false">
      <c r="A13" s="3" t="n">
        <v>45516.6865509259</v>
      </c>
      <c r="B13" s="4" t="n">
        <v>0.210416666666667</v>
      </c>
      <c r="C13" s="4" t="n">
        <v>0.221527777777778</v>
      </c>
      <c r="D13" s="5" t="s">
        <v>17</v>
      </c>
      <c r="E13" s="5" t="s">
        <v>33</v>
      </c>
      <c r="F13" s="5" t="s">
        <v>19</v>
      </c>
      <c r="G13" s="5" t="s">
        <v>25</v>
      </c>
      <c r="H13" s="6" t="n">
        <f aca="false">CHOOSE(MATCH(D13, {"Low","Medium","High"}, 0), 1, 2, 3)</f>
        <v>2</v>
      </c>
      <c r="I13" s="6" t="n">
        <f aca="false">CHOOSE(MATCH(E13, {"Happiness","Excitement","Empathy","Gratitude","Kindness","Cooperation","Confusion","Anger","Aggression","Fear","Sadness","Insecurity","Defiance","Jealousy"}, 0), 2, 2, 2, 2, 1, 1, 1, -3, -3, -3, -2, -3, -3, -3)</f>
        <v>2</v>
      </c>
      <c r="J13" s="6" t="n">
        <f aca="false">CHOOSE(MATCH(F13, {"Simple","Complex"}, 0), 1, 2)</f>
        <v>1</v>
      </c>
      <c r="K13" s="6" t="n">
        <f aca="false">CHOOSE(MATCH(G13, {"Empathy","Kindness","Cooperation","Gratitude","Aggression","Insecurity","Defiance","Jealousy","Indifference"}, 0), 2, 1, 1, 2, -3, -3, -3, -3, 0)</f>
        <v>1</v>
      </c>
      <c r="L13" s="6" t="n">
        <f aca="false">(H13+J13)*I13</f>
        <v>6</v>
      </c>
      <c r="M13" s="6" t="n">
        <f aca="false">(H13+J13)*K13</f>
        <v>3</v>
      </c>
      <c r="N13" s="6" t="n">
        <f aca="false">(H13*0.35)+(I13*(H13+J13)*0.3)+(J13*0.1)+(K13*(H13+J13)*0.25)</f>
        <v>3.35</v>
      </c>
    </row>
    <row r="14" customFormat="false" ht="15.75" hidden="false" customHeight="false" outlineLevel="0" collapsed="false">
      <c r="A14" s="3" t="n">
        <v>45516.6886805556</v>
      </c>
      <c r="B14" s="4" t="n">
        <v>0.222222222222222</v>
      </c>
      <c r="C14" s="4" t="n">
        <v>0.23125</v>
      </c>
      <c r="D14" s="5" t="s">
        <v>17</v>
      </c>
      <c r="E14" s="5" t="s">
        <v>26</v>
      </c>
      <c r="F14" s="5" t="s">
        <v>19</v>
      </c>
      <c r="G14" s="5" t="s">
        <v>31</v>
      </c>
      <c r="H14" s="6" t="n">
        <f aca="false">CHOOSE(MATCH(D14, {"Low","Medium","High"}, 0), 1, 2, 3)</f>
        <v>2</v>
      </c>
      <c r="I14" s="6" t="n">
        <f aca="false">CHOOSE(MATCH(E14, {"Happiness","Excitement","Empathy","Gratitude","Kindness","Cooperation","Confusion","Anger","Aggression","Fear","Sadness","Insecurity","Defiance","Jealousy"}, 0), 2, 2, 2, 2, 1, 1, 1, -3, -3, -3, -2, -3, -3, -3)</f>
        <v>-2</v>
      </c>
      <c r="J14" s="6" t="n">
        <f aca="false">CHOOSE(MATCH(F14, {"Simple","Complex"}, 0), 1, 2)</f>
        <v>1</v>
      </c>
      <c r="K14" s="6" t="n">
        <f aca="false">CHOOSE(MATCH(G14, {"Empathy","Kindness","Cooperation","Gratitude","Aggression","Insecurity","Defiance","Jealousy","Indifference"}, 0), 2, 1, 1, 2, -3, -3, -3, -3, 0)</f>
        <v>-3</v>
      </c>
      <c r="L14" s="6" t="n">
        <f aca="false">(H14+J14)*I14</f>
        <v>-6</v>
      </c>
      <c r="M14" s="6" t="n">
        <f aca="false">(H14+J14)*K14</f>
        <v>-9</v>
      </c>
      <c r="N14" s="6" t="n">
        <f aca="false">(H14*0.35)+(I14*(H14+J14)*0.3)+(J14*0.1)+(K14*(H14+J14)*0.25)</f>
        <v>-3.25</v>
      </c>
    </row>
    <row r="15" customFormat="false" ht="15.75" hidden="false" customHeight="false" outlineLevel="0" collapsed="false">
      <c r="A15" s="3" t="n">
        <v>45516.6923958333</v>
      </c>
      <c r="B15" s="4" t="n">
        <v>0.2375</v>
      </c>
      <c r="C15" s="4" t="n">
        <v>0.25</v>
      </c>
      <c r="D15" s="5" t="s">
        <v>17</v>
      </c>
      <c r="E15" s="5" t="s">
        <v>24</v>
      </c>
      <c r="F15" s="5" t="s">
        <v>19</v>
      </c>
      <c r="G15" s="5" t="s">
        <v>25</v>
      </c>
      <c r="H15" s="6" t="n">
        <f aca="false">CHOOSE(MATCH(D15, {"Low","Medium","High"}, 0), 1, 2, 3)</f>
        <v>2</v>
      </c>
      <c r="I15" s="6" t="n">
        <f aca="false">CHOOSE(MATCH(E15, {"Happiness","Excitement","Empathy","Gratitude","Kindness","Cooperation","Confusion","Anger","Aggression","Fear","Sadness","Insecurity","Defiance","Jealousy"}, 0), 2, 2, 2, 2, 1, 1, 1, -3, -3, -3, -2, -3, -3, -3)</f>
        <v>1</v>
      </c>
      <c r="J15" s="6" t="n">
        <f aca="false">CHOOSE(MATCH(F15, {"Simple","Complex"}, 0), 1, 2)</f>
        <v>1</v>
      </c>
      <c r="K15" s="6" t="n">
        <f aca="false">CHOOSE(MATCH(G15, {"Empathy","Kindness","Cooperation","Gratitude","Aggression","Insecurity","Defiance","Jealousy","Indifference"}, 0), 2, 1, 1, 2, -3, -3, -3, -3, 0)</f>
        <v>1</v>
      </c>
      <c r="L15" s="6" t="n">
        <f aca="false">(H15+J15)*I15</f>
        <v>3</v>
      </c>
      <c r="M15" s="6" t="n">
        <f aca="false">(H15+J15)*K15</f>
        <v>3</v>
      </c>
      <c r="N15" s="6" t="n">
        <f aca="false">(H15*0.35)+(I15*(H15+J15)*0.3)+(J15*0.1)+(K15*(H15+J15)*0.25)</f>
        <v>2.45</v>
      </c>
    </row>
    <row r="16" customFormat="false" ht="15.75" hidden="false" customHeight="false" outlineLevel="0" collapsed="false">
      <c r="A16" s="3" t="n">
        <v>45516.6933101852</v>
      </c>
      <c r="B16" s="4" t="n">
        <v>0.256944444444444</v>
      </c>
      <c r="C16" s="4" t="n">
        <v>0.263194444444444</v>
      </c>
      <c r="D16" s="5" t="s">
        <v>23</v>
      </c>
      <c r="E16" s="5" t="s">
        <v>24</v>
      </c>
      <c r="F16" s="5" t="s">
        <v>22</v>
      </c>
      <c r="G16" s="5" t="s">
        <v>20</v>
      </c>
      <c r="H16" s="6" t="n">
        <f aca="false">CHOOSE(MATCH(D16, {"Low","Medium","High"}, 0), 1, 2, 3)</f>
        <v>1</v>
      </c>
      <c r="I16" s="6" t="n">
        <f aca="false">CHOOSE(MATCH(E16, {"Happiness","Excitement","Empathy","Gratitude","Kindness","Cooperation","Confusion","Anger","Aggression","Fear","Sadness","Insecurity","Defiance","Jealousy"}, 0), 2, 2, 2, 2, 1, 1, 1, -3, -3, -3, -2, -3, -3, -3)</f>
        <v>1</v>
      </c>
      <c r="J16" s="6" t="n">
        <f aca="false">CHOOSE(MATCH(F16, {"Simple","Complex"}, 0), 1, 2)</f>
        <v>2</v>
      </c>
      <c r="K16" s="6" t="n">
        <f aca="false">CHOOSE(MATCH(G16, {"Empathy","Kindness","Cooperation","Gratitude","Aggression","Insecurity","Defiance","Jealousy","Indifference"}, 0), 2, 1, 1, 2, -3, -3, -3, -3, 0)</f>
        <v>0</v>
      </c>
      <c r="L16" s="6" t="n">
        <f aca="false">(H16+J16)*I16</f>
        <v>3</v>
      </c>
      <c r="M16" s="6" t="n">
        <f aca="false">(H16+J16)*K16</f>
        <v>0</v>
      </c>
      <c r="N16" s="6" t="n">
        <f aca="false">(H16*0.35)+(I16*(H16+J16)*0.3)+(J16*0.1)+(K16*(H16+J16)*0.25)</f>
        <v>1.45</v>
      </c>
    </row>
    <row r="17" customFormat="false" ht="15.75" hidden="false" customHeight="false" outlineLevel="0" collapsed="false">
      <c r="A17" s="3" t="n">
        <v>45516.6957986111</v>
      </c>
      <c r="B17" s="4" t="n">
        <v>0.283333333333333</v>
      </c>
      <c r="C17" s="4" t="n">
        <v>0.308333333333333</v>
      </c>
      <c r="D17" s="5" t="s">
        <v>23</v>
      </c>
      <c r="E17" s="5" t="s">
        <v>24</v>
      </c>
      <c r="F17" s="5" t="s">
        <v>19</v>
      </c>
      <c r="G17" s="5" t="s">
        <v>28</v>
      </c>
      <c r="H17" s="6" t="n">
        <f aca="false">CHOOSE(MATCH(D17, {"Low","Medium","High"}, 0), 1, 2, 3)</f>
        <v>1</v>
      </c>
      <c r="I17" s="6" t="n">
        <f aca="false">CHOOSE(MATCH(E17, {"Happiness","Excitement","Empathy","Gratitude","Kindness","Cooperation","Confusion","Anger","Aggression","Fear","Sadness","Insecurity","Defiance","Jealousy"}, 0), 2, 2, 2, 2, 1, 1, 1, -3, -3, -3, -2, -3, -3, -3)</f>
        <v>1</v>
      </c>
      <c r="J17" s="6" t="n">
        <f aca="false">CHOOSE(MATCH(F17, {"Simple","Complex"}, 0), 1, 2)</f>
        <v>1</v>
      </c>
      <c r="K17" s="6" t="n">
        <f aca="false">CHOOSE(MATCH(G17, {"Empathy","Kindness","Cooperation","Gratitude","Aggression","Insecurity","Defiance","Jealousy","Indifference"}, 0), 2, 1, 1, 2, -3, -3, -3, -3, 0)</f>
        <v>1</v>
      </c>
      <c r="L17" s="6" t="n">
        <f aca="false">(H17+J17)*I17</f>
        <v>2</v>
      </c>
      <c r="M17" s="6" t="n">
        <f aca="false">(H17+J17)*K17</f>
        <v>2</v>
      </c>
      <c r="N17" s="6" t="n">
        <f aca="false">(H17*0.35)+(I17*(H17+J17)*0.3)+(J17*0.1)+(K17*(H17+J17)*0.25)</f>
        <v>1.55</v>
      </c>
    </row>
    <row r="18" customFormat="false" ht="15.75" hidden="false" customHeight="false" outlineLevel="0" collapsed="false">
      <c r="A18" s="3" t="n">
        <v>45516.6981134259</v>
      </c>
      <c r="B18" s="4" t="n">
        <v>0.311111111111111</v>
      </c>
      <c r="C18" s="4" t="n">
        <v>0.327777777777778</v>
      </c>
      <c r="D18" s="5" t="s">
        <v>23</v>
      </c>
      <c r="E18" s="5" t="s">
        <v>25</v>
      </c>
      <c r="F18" s="5" t="s">
        <v>22</v>
      </c>
      <c r="G18" s="5" t="s">
        <v>28</v>
      </c>
      <c r="H18" s="6" t="n">
        <f aca="false">CHOOSE(MATCH(D18, {"Low","Medium","High"}, 0), 1, 2, 3)</f>
        <v>1</v>
      </c>
      <c r="I18" s="6" t="n">
        <f aca="false">CHOOSE(MATCH(E18, {"Happiness","Excitement","Empathy","Gratitude","Kindness","Cooperation","Confusion","Anger","Aggression","Fear","Sadness","Insecurity","Defiance","Jealousy"}, 0), 2, 2, 2, 2, 1, 1, 1, -3, -3, -3, -2, -3, -3, -3)</f>
        <v>1</v>
      </c>
      <c r="J18" s="6" t="n">
        <f aca="false">CHOOSE(MATCH(F18, {"Simple","Complex"}, 0), 1, 2)</f>
        <v>2</v>
      </c>
      <c r="K18" s="6" t="n">
        <f aca="false">CHOOSE(MATCH(G18, {"Empathy","Kindness","Cooperation","Gratitude","Aggression","Insecurity","Defiance","Jealousy","Indifference"}, 0), 2, 1, 1, 2, -3, -3, -3, -3, 0)</f>
        <v>1</v>
      </c>
      <c r="L18" s="6" t="n">
        <f aca="false">(H18+J18)*I18</f>
        <v>3</v>
      </c>
      <c r="M18" s="6" t="n">
        <f aca="false">(H18+J18)*K18</f>
        <v>3</v>
      </c>
      <c r="N18" s="6" t="n">
        <f aca="false">(H18*0.35)+(I18*(H18+J18)*0.3)+(J18*0.1)+(K18*(H18+J18)*0.25)</f>
        <v>2.2</v>
      </c>
    </row>
    <row r="19" customFormat="false" ht="15.75" hidden="false" customHeight="false" outlineLevel="0" collapsed="false">
      <c r="A19" s="3" t="n">
        <v>45516.7002893519</v>
      </c>
      <c r="B19" s="4" t="n">
        <v>0.334027777777778</v>
      </c>
      <c r="C19" s="4" t="n">
        <v>0.344444444444444</v>
      </c>
      <c r="D19" s="5" t="s">
        <v>17</v>
      </c>
      <c r="E19" s="5" t="s">
        <v>29</v>
      </c>
      <c r="F19" s="5" t="s">
        <v>19</v>
      </c>
      <c r="G19" s="5" t="s">
        <v>30</v>
      </c>
      <c r="H19" s="6" t="n">
        <f aca="false">CHOOSE(MATCH(D19, {"Low","Medium","High"}, 0), 1, 2, 3)</f>
        <v>2</v>
      </c>
      <c r="I19" s="6" t="n">
        <f aca="false">CHOOSE(MATCH(E19, {"Happiness","Excitement","Empathy","Gratitude","Kindness","Cooperation","Confusion","Anger","Aggression","Fear","Sadness","Insecurity","Defiance","Jealousy"}, 0), 2, 2, 2, 2, 1, 1, 1, -3, -3, -3, -2, -3, -3, -3)</f>
        <v>-3</v>
      </c>
      <c r="J19" s="6" t="n">
        <f aca="false">CHOOSE(MATCH(F19, {"Simple","Complex"}, 0), 1, 2)</f>
        <v>1</v>
      </c>
      <c r="K19" s="6" t="n">
        <f aca="false">CHOOSE(MATCH(G19, {"Empathy","Kindness","Cooperation","Gratitude","Aggression","Insecurity","Defiance","Jealousy","Indifference"}, 0), 2, 1, 1, 2, -3, -3, -3, -3, 0)</f>
        <v>-3</v>
      </c>
      <c r="L19" s="6" t="n">
        <f aca="false">(H19+J19)*I19</f>
        <v>-9</v>
      </c>
      <c r="M19" s="6" t="n">
        <f aca="false">(H19+J19)*K19</f>
        <v>-9</v>
      </c>
      <c r="N19" s="6" t="n">
        <f aca="false">(H19*0.35)+(I19*(H19+J19)*0.3)+(J19*0.1)+(K19*(H19+J19)*0.25)</f>
        <v>-4.15</v>
      </c>
    </row>
    <row r="20" customFormat="false" ht="15.75" hidden="false" customHeight="false" outlineLevel="0" collapsed="false">
      <c r="A20" s="3" t="n">
        <v>45516.702337963</v>
      </c>
      <c r="B20" s="4" t="n">
        <v>0.345138888888889</v>
      </c>
      <c r="C20" s="4" t="n">
        <v>0.35625</v>
      </c>
      <c r="D20" s="5" t="s">
        <v>17</v>
      </c>
      <c r="E20" s="5" t="s">
        <v>25</v>
      </c>
      <c r="F20" s="5" t="s">
        <v>19</v>
      </c>
      <c r="G20" s="5" t="s">
        <v>25</v>
      </c>
      <c r="H20" s="6" t="n">
        <f aca="false">CHOOSE(MATCH(D20, {"Low","Medium","High"}, 0), 1, 2, 3)</f>
        <v>2</v>
      </c>
      <c r="I20" s="6" t="n">
        <f aca="false">CHOOSE(MATCH(E20, {"Happiness","Excitement","Empathy","Gratitude","Kindness","Cooperation","Confusion","Anger","Aggression","Fear","Sadness","Insecurity","Defiance","Jealousy"}, 0), 2, 2, 2, 2, 1, 1, 1, -3, -3, -3, -2, -3, -3, -3)</f>
        <v>1</v>
      </c>
      <c r="J20" s="6" t="n">
        <f aca="false">CHOOSE(MATCH(F20, {"Simple","Complex"}, 0), 1, 2)</f>
        <v>1</v>
      </c>
      <c r="K20" s="6" t="n">
        <f aca="false">CHOOSE(MATCH(G20, {"Empathy","Kindness","Cooperation","Gratitude","Aggression","Insecurity","Defiance","Jealousy","Indifference"}, 0), 2, 1, 1, 2, -3, -3, -3, -3, 0)</f>
        <v>1</v>
      </c>
      <c r="L20" s="6" t="n">
        <f aca="false">(H20+J20)*I20</f>
        <v>3</v>
      </c>
      <c r="M20" s="6" t="n">
        <f aca="false">(H20+J20)*K20</f>
        <v>3</v>
      </c>
      <c r="N20" s="6" t="n">
        <f aca="false">(H20*0.35)+(I20*(H20+J20)*0.3)+(J20*0.1)+(K20*(H20+J20)*0.25)</f>
        <v>2.45</v>
      </c>
    </row>
    <row r="21" customFormat="false" ht="15.75" hidden="false" customHeight="false" outlineLevel="0" collapsed="false">
      <c r="A21" s="3" t="n">
        <v>45516.7028703704</v>
      </c>
      <c r="B21" s="4" t="n">
        <v>0.35625</v>
      </c>
      <c r="C21" s="4" t="n">
        <v>0.3625</v>
      </c>
      <c r="D21" s="5" t="s">
        <v>23</v>
      </c>
      <c r="E21" s="5" t="s">
        <v>24</v>
      </c>
      <c r="F21" s="5" t="s">
        <v>22</v>
      </c>
      <c r="G21" s="5" t="s">
        <v>20</v>
      </c>
      <c r="H21" s="6" t="n">
        <f aca="false">CHOOSE(MATCH(D21, {"Low","Medium","High"}, 0), 1, 2, 3)</f>
        <v>1</v>
      </c>
      <c r="I21" s="6" t="n">
        <f aca="false">CHOOSE(MATCH(E21, {"Happiness","Excitement","Empathy","Gratitude","Kindness","Cooperation","Confusion","Anger","Aggression","Fear","Sadness","Insecurity","Defiance","Jealousy"}, 0), 2, 2, 2, 2, 1, 1, 1, -3, -3, -3, -2, -3, -3, -3)</f>
        <v>1</v>
      </c>
      <c r="J21" s="6" t="n">
        <f aca="false">CHOOSE(MATCH(F21, {"Simple","Complex"}, 0), 1, 2)</f>
        <v>2</v>
      </c>
      <c r="K21" s="6" t="n">
        <f aca="false">CHOOSE(MATCH(G21, {"Empathy","Kindness","Cooperation","Gratitude","Aggression","Insecurity","Defiance","Jealousy","Indifference"}, 0), 2, 1, 1, 2, -3, -3, -3, -3, 0)</f>
        <v>0</v>
      </c>
      <c r="L21" s="6" t="n">
        <f aca="false">(H21+J21)*I21</f>
        <v>3</v>
      </c>
      <c r="M21" s="6" t="n">
        <f aca="false">(H21+J21)*K21</f>
        <v>0</v>
      </c>
      <c r="N21" s="6" t="n">
        <f aca="false">(H21*0.35)+(I21*(H21+J21)*0.3)+(J21*0.1)+(K21*(H21+J21)*0.25)</f>
        <v>1.45</v>
      </c>
    </row>
    <row r="22" customFormat="false" ht="15.75" hidden="false" customHeight="false" outlineLevel="0" collapsed="false">
      <c r="A22" s="3" t="n">
        <v>45516.7046064815</v>
      </c>
      <c r="B22" s="4" t="n">
        <v>0.365277777777778</v>
      </c>
      <c r="C22" s="4" t="n">
        <v>0.369444444444444</v>
      </c>
      <c r="D22" s="5" t="s">
        <v>23</v>
      </c>
      <c r="E22" s="5" t="s">
        <v>33</v>
      </c>
      <c r="F22" s="5" t="s">
        <v>19</v>
      </c>
      <c r="G22" s="5" t="s">
        <v>34</v>
      </c>
      <c r="H22" s="6" t="n">
        <f aca="false">CHOOSE(MATCH(D22, {"Low","Medium","High"}, 0), 1, 2, 3)</f>
        <v>1</v>
      </c>
      <c r="I22" s="6" t="n">
        <f aca="false">CHOOSE(MATCH(E22, {"Happiness","Excitement","Empathy","Gratitude","Kindness","Cooperation","Confusion","Anger","Aggression","Fear","Sadness","Insecurity","Defiance","Jealousy"}, 0), 2, 2, 2, 2, 1, 1, 1, -3, -3, -3, -2, -3, -3, -3)</f>
        <v>2</v>
      </c>
      <c r="J22" s="6" t="n">
        <f aca="false">CHOOSE(MATCH(F22, {"Simple","Complex"}, 0), 1, 2)</f>
        <v>1</v>
      </c>
      <c r="K22" s="6" t="n">
        <f aca="false">CHOOSE(MATCH(G22, {"Empathy","Kindness","Cooperation","Gratitude","Aggression","Insecurity","Defiance","Jealousy","Indifference"}, 0), 2, 1, 1, 2, -3, -3, -3, -3, 0)</f>
        <v>2</v>
      </c>
      <c r="L22" s="6" t="n">
        <f aca="false">(H22+J22)*I22</f>
        <v>4</v>
      </c>
      <c r="M22" s="6" t="n">
        <f aca="false">(H22+J22)*K22</f>
        <v>4</v>
      </c>
      <c r="N22" s="6" t="n">
        <f aca="false">(H22*0.35)+(I22*(H22+J22)*0.3)+(J22*0.1)+(K22*(H22+J22)*0.25)</f>
        <v>2.65</v>
      </c>
    </row>
    <row r="23" customFormat="false" ht="15.75" hidden="false" customHeight="false" outlineLevel="0" collapsed="false">
      <c r="A23" s="3" t="n">
        <v>45516.7065972222</v>
      </c>
      <c r="B23" s="4" t="n">
        <v>0.375694444444444</v>
      </c>
      <c r="C23" s="4" t="n">
        <v>0.402083333333333</v>
      </c>
      <c r="D23" s="5" t="s">
        <v>32</v>
      </c>
      <c r="E23" s="5" t="s">
        <v>18</v>
      </c>
      <c r="F23" s="5" t="s">
        <v>19</v>
      </c>
      <c r="G23" s="5" t="s">
        <v>35</v>
      </c>
      <c r="H23" s="6" t="n">
        <f aca="false">CHOOSE(MATCH(D23, {"Low","Medium","High"}, 0), 1, 2, 3)</f>
        <v>3</v>
      </c>
      <c r="I23" s="6" t="n">
        <f aca="false">CHOOSE(MATCH(E23, {"Happiness","Excitement","Empathy","Gratitude","Kindness","Cooperation","Confusion","Anger","Aggression","Fear","Sadness","Insecurity","Defiance","Jealousy"}, 0), 2, 2, 2, 2, 1, 1, 1, -3, -3, -3, -2, -3, -3, -3)</f>
        <v>2</v>
      </c>
      <c r="J23" s="6" t="n">
        <f aca="false">CHOOSE(MATCH(F23, {"Simple","Complex"}, 0), 1, 2)</f>
        <v>1</v>
      </c>
      <c r="K23" s="6" t="n">
        <f aca="false">CHOOSE(MATCH(G23, {"Empathy","Kindness","Cooperation","Gratitude","Aggression","Insecurity","Defiance","Jealousy","Indifference"}, 0), 2, 1, 1, 2, -3, -3, -3, -3, 0)</f>
        <v>2</v>
      </c>
      <c r="L23" s="6" t="n">
        <f aca="false">(H23+J23)*I23</f>
        <v>8</v>
      </c>
      <c r="M23" s="6" t="n">
        <f aca="false">(H23+J23)*K23</f>
        <v>8</v>
      </c>
      <c r="N23" s="6" t="n">
        <f aca="false">(H23*0.35)+(I23*(H23+J23)*0.3)+(J23*0.1)+(K23*(H23+J23)*0.25)</f>
        <v>5.55</v>
      </c>
    </row>
    <row r="24" customFormat="false" ht="15.75" hidden="false" customHeight="false" outlineLevel="0" collapsed="false">
      <c r="A24" s="3" t="n">
        <v>45516.7081018519</v>
      </c>
      <c r="B24" s="4" t="n">
        <v>0.403472222222222</v>
      </c>
      <c r="C24" s="4" t="n">
        <v>0.414583333333333</v>
      </c>
      <c r="D24" s="5" t="s">
        <v>17</v>
      </c>
      <c r="E24" s="5" t="s">
        <v>21</v>
      </c>
      <c r="F24" s="5" t="s">
        <v>19</v>
      </c>
      <c r="G24" s="5" t="s">
        <v>31</v>
      </c>
      <c r="H24" s="6" t="n">
        <f aca="false">CHOOSE(MATCH(D24, {"Low","Medium","High"}, 0), 1, 2, 3)</f>
        <v>2</v>
      </c>
      <c r="I24" s="6" t="n">
        <f aca="false">CHOOSE(MATCH(E24, {"Happiness","Excitement","Empathy","Gratitude","Kindness","Cooperation","Confusion","Anger","Aggression","Fear","Sadness","Insecurity","Defiance","Jealousy"}, 0), 2, 2, 2, 2, 1, 1, 1, -3, -3, -3, -2, -3, -3, -3)</f>
        <v>-3</v>
      </c>
      <c r="J24" s="6" t="n">
        <f aca="false">CHOOSE(MATCH(F24, {"Simple","Complex"}, 0), 1, 2)</f>
        <v>1</v>
      </c>
      <c r="K24" s="6" t="n">
        <f aca="false">CHOOSE(MATCH(G24, {"Empathy","Kindness","Cooperation","Gratitude","Aggression","Insecurity","Defiance","Jealousy","Indifference"}, 0), 2, 1, 1, 2, -3, -3, -3, -3, 0)</f>
        <v>-3</v>
      </c>
      <c r="L24" s="6" t="n">
        <f aca="false">(H24+J24)*I24</f>
        <v>-9</v>
      </c>
      <c r="M24" s="6" t="n">
        <f aca="false">(H24+J24)*K24</f>
        <v>-9</v>
      </c>
      <c r="N24" s="6" t="n">
        <f aca="false">(H24*0.35)+(I24*(H24+J24)*0.3)+(J24*0.1)+(K24*(H24+J24)*0.25)</f>
        <v>-4.15</v>
      </c>
    </row>
    <row r="25" customFormat="false" ht="15.75" hidden="false" customHeight="false" outlineLevel="0" collapsed="false">
      <c r="A25" s="3" t="n">
        <v>45516.7103009259</v>
      </c>
      <c r="B25" s="4" t="n">
        <v>0.415972222222222</v>
      </c>
      <c r="C25" s="4" t="n">
        <v>0.434027777777778</v>
      </c>
      <c r="D25" s="5" t="s">
        <v>17</v>
      </c>
      <c r="E25" s="5" t="s">
        <v>24</v>
      </c>
      <c r="F25" s="5" t="s">
        <v>19</v>
      </c>
      <c r="G25" s="5" t="s">
        <v>35</v>
      </c>
      <c r="H25" s="6" t="n">
        <f aca="false">CHOOSE(MATCH(D25, {"Low","Medium","High"}, 0), 1, 2, 3)</f>
        <v>2</v>
      </c>
      <c r="I25" s="6" t="n">
        <f aca="false">CHOOSE(MATCH(E25, {"Happiness","Excitement","Empathy","Gratitude","Kindness","Cooperation","Confusion","Anger","Aggression","Fear","Sadness","Insecurity","Defiance","Jealousy"}, 0), 2, 2, 2, 2, 1, 1, 1, -3, -3, -3, -2, -3, -3, -3)</f>
        <v>1</v>
      </c>
      <c r="J25" s="6" t="n">
        <f aca="false">CHOOSE(MATCH(F25, {"Simple","Complex"}, 0), 1, 2)</f>
        <v>1</v>
      </c>
      <c r="K25" s="6" t="n">
        <f aca="false">CHOOSE(MATCH(G25, {"Empathy","Kindness","Cooperation","Gratitude","Aggression","Insecurity","Defiance","Jealousy","Indifference"}, 0), 2, 1, 1, 2, -3, -3, -3, -3, 0)</f>
        <v>2</v>
      </c>
      <c r="L25" s="6" t="n">
        <f aca="false">(H25+J25)*I25</f>
        <v>3</v>
      </c>
      <c r="M25" s="6" t="n">
        <f aca="false">(H25+J25)*K25</f>
        <v>6</v>
      </c>
      <c r="N25" s="6" t="n">
        <f aca="false">(H25*0.35)+(I25*(H25+J25)*0.3)+(J25*0.1)+(K25*(H25+J25)*0.25)</f>
        <v>3.2</v>
      </c>
    </row>
    <row r="26" customFormat="false" ht="15.75" hidden="false" customHeight="false" outlineLevel="0" collapsed="false">
      <c r="A26" s="3" t="n">
        <v>45516.7445717593</v>
      </c>
      <c r="B26" s="4" t="n">
        <v>0.434722222222222</v>
      </c>
      <c r="C26" s="4" t="n">
        <v>0.444444444444444</v>
      </c>
      <c r="D26" s="5" t="s">
        <v>32</v>
      </c>
      <c r="E26" s="5" t="s">
        <v>21</v>
      </c>
      <c r="F26" s="5" t="s">
        <v>19</v>
      </c>
      <c r="G26" s="5" t="s">
        <v>31</v>
      </c>
      <c r="H26" s="6" t="n">
        <f aca="false">CHOOSE(MATCH(D26, {"Low","Medium","High"}, 0), 1, 2, 3)</f>
        <v>3</v>
      </c>
      <c r="I26" s="6" t="n">
        <f aca="false">CHOOSE(MATCH(E26, {"Happiness","Excitement","Empathy","Gratitude","Kindness","Cooperation","Confusion","Anger","Aggression","Fear","Sadness","Insecurity","Defiance","Jealousy"}, 0), 2, 2, 2, 2, 1, 1, 1, -3, -3, -3, -2, -3, -3, -3)</f>
        <v>-3</v>
      </c>
      <c r="J26" s="6" t="n">
        <f aca="false">CHOOSE(MATCH(F26, {"Simple","Complex"}, 0), 1, 2)</f>
        <v>1</v>
      </c>
      <c r="K26" s="6" t="n">
        <f aca="false">CHOOSE(MATCH(G26, {"Empathy","Kindness","Cooperation","Gratitude","Aggression","Insecurity","Defiance","Jealousy","Indifference"}, 0), 2, 1, 1, 2, -3, -3, -3, -3, 0)</f>
        <v>-3</v>
      </c>
      <c r="L26" s="6" t="n">
        <f aca="false">(H26+J26)*I26</f>
        <v>-12</v>
      </c>
      <c r="M26" s="6" t="n">
        <f aca="false">(H26+J26)*K26</f>
        <v>-12</v>
      </c>
      <c r="N26" s="6" t="n">
        <f aca="false">(H26*0.35)+(I26*(H26+J26)*0.3)+(J26*0.1)+(K26*(H26+J26)*0.25)</f>
        <v>-5.45</v>
      </c>
    </row>
    <row r="27" customFormat="false" ht="15.75" hidden="false" customHeight="false" outlineLevel="0" collapsed="false">
      <c r="A27" s="3" t="n">
        <v>45516.7900115741</v>
      </c>
      <c r="B27" s="4" t="n">
        <v>0.445138888888889</v>
      </c>
      <c r="C27" s="4" t="n">
        <v>0.448611111111111</v>
      </c>
      <c r="D27" s="5" t="s">
        <v>32</v>
      </c>
      <c r="E27" s="5" t="s">
        <v>33</v>
      </c>
      <c r="F27" s="5" t="s">
        <v>19</v>
      </c>
      <c r="G27" s="5" t="s">
        <v>34</v>
      </c>
      <c r="H27" s="6" t="n">
        <f aca="false">CHOOSE(MATCH(D27, {"Low","Medium","High"}, 0), 1, 2, 3)</f>
        <v>3</v>
      </c>
      <c r="I27" s="6" t="n">
        <f aca="false">CHOOSE(MATCH(E27, {"Happiness","Excitement","Empathy","Gratitude","Kindness","Cooperation","Confusion","Anger","Aggression","Fear","Sadness","Insecurity","Defiance","Jealousy"}, 0), 2, 2, 2, 2, 1, 1, 1, -3, -3, -3, -2, -3, -3, -3)</f>
        <v>2</v>
      </c>
      <c r="J27" s="6" t="n">
        <f aca="false">CHOOSE(MATCH(F27, {"Simple","Complex"}, 0), 1, 2)</f>
        <v>1</v>
      </c>
      <c r="K27" s="6" t="n">
        <f aca="false">CHOOSE(MATCH(G27, {"Empathy","Kindness","Cooperation","Gratitude","Aggression","Insecurity","Defiance","Jealousy","Indifference"}, 0), 2, 1, 1, 2, -3, -3, -3, -3, 0)</f>
        <v>2</v>
      </c>
      <c r="L27" s="6" t="n">
        <f aca="false">(H27+J27)*I27</f>
        <v>8</v>
      </c>
      <c r="M27" s="6" t="n">
        <f aca="false">(H27+J27)*K27</f>
        <v>8</v>
      </c>
      <c r="N27" s="6" t="n">
        <f aca="false">(H27*0.35)+(I27*(H27+J27)*0.3)+(J27*0.1)+(K27*(H27+J27)*0.25)</f>
        <v>5.55</v>
      </c>
      <c r="O27" s="8" t="s">
        <v>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tr-TR</dc:language>
  <cp:lastModifiedBy/>
  <dcterms:modified xsi:type="dcterms:W3CDTF">2024-08-16T21:54:49Z</dcterms:modified>
  <cp:revision>1</cp:revision>
  <dc:subject/>
  <dc:title/>
</cp:coreProperties>
</file>