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in" sheetId="1" r:id="rId4"/>
  </sheets>
  <definedNames/>
  <calcPr/>
</workbook>
</file>

<file path=xl/sharedStrings.xml><?xml version="1.0" encoding="utf-8"?>
<sst xmlns="http://schemas.openxmlformats.org/spreadsheetml/2006/main" count="372" uniqueCount="39">
  <si>
    <t>Timestamp</t>
  </si>
  <si>
    <t>Start Time</t>
  </si>
  <si>
    <t>End Time</t>
  </si>
  <si>
    <t>Emotional Intensity</t>
  </si>
  <si>
    <t>Emotional Theme</t>
  </si>
  <si>
    <t>Emotional Complexity</t>
  </si>
  <si>
    <t>Behavioral Impact</t>
  </si>
  <si>
    <t>Intensity Score</t>
  </si>
  <si>
    <t>Theme Score</t>
  </si>
  <si>
    <t>Complexity Score</t>
  </si>
  <si>
    <t>Behavioral Impact Score</t>
  </si>
  <si>
    <t>Adjusted Theme Score</t>
  </si>
  <si>
    <t>Adjusted Behavioral Impact Score</t>
  </si>
  <si>
    <t>Total Weighted Score</t>
  </si>
  <si>
    <t>Total Score</t>
  </si>
  <si>
    <t>Cartoon Name</t>
  </si>
  <si>
    <t>00:15</t>
  </si>
  <si>
    <t>Medium</t>
  </si>
  <si>
    <t>Excitement</t>
  </si>
  <si>
    <t>Simple</t>
  </si>
  <si>
    <t>Indifference</t>
  </si>
  <si>
    <t>MAYA THE BEE Molly the Miner</t>
  </si>
  <si>
    <t>Fear</t>
  </si>
  <si>
    <t>Complex</t>
  </si>
  <si>
    <t>Low</t>
  </si>
  <si>
    <t>Confusion</t>
  </si>
  <si>
    <t>Kindness</t>
  </si>
  <si>
    <t>Sadness</t>
  </si>
  <si>
    <t>Defiance</t>
  </si>
  <si>
    <t>Cooperation</t>
  </si>
  <si>
    <t>Anger</t>
  </si>
  <si>
    <t>Aggression</t>
  </si>
  <si>
    <t>Insecurity</t>
  </si>
  <si>
    <t>High</t>
  </si>
  <si>
    <t>Happiness</t>
  </si>
  <si>
    <t>Empathy</t>
  </si>
  <si>
    <t>Gratitude</t>
  </si>
  <si>
    <t>Kral Şakir</t>
  </si>
  <si>
    <t xml:space="preserve">Rafadan Tayfa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</si>
</sst>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 h:mm:ss"/>
    <numFmt numFmtId="165" formatCode="hh:mm"/>
  </numFmts>
  <fonts count="6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left" readingOrder="0"/>
    </xf>
    <xf quotePrefix="1"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4" numFmtId="20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4" max="4" width="14.75"/>
    <col customWidth="1" min="6" max="6" width="17.13"/>
    <col customWidth="1" min="7" max="7" width="14.25"/>
    <col customWidth="1" min="11" max="11" width="18.75"/>
    <col customWidth="1" min="12" max="12" width="17.5"/>
    <col customWidth="1" min="13" max="13" width="24.75"/>
    <col customWidth="1" min="14" max="14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>
        <v>45516.6321875</v>
      </c>
      <c r="B2" s="4">
        <v>0.006944444444444444</v>
      </c>
      <c r="C2" s="5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7">
        <f t="shared" ref="H2:H27" si="1">CHOOSE(MATCH(D2, {"Low","Medium","High"}, 0), 1, 2, 3)</f>
        <v>2</v>
      </c>
      <c r="I2" s="7">
        <f t="shared" ref="I2:I27" si="2">CHOOSE(MATCH(E2, {"Happiness","Excitement","Empathy","Gratitude","Kindness","Cooperation","Confusion","Anger","Aggression","Fear","Sadness","Insecurity","Defiance","Jealousy"}, 0), 2, 2, 2, 2, 1, 1, 1, -3, -3, -3, -2, -3, -3, -3)</f>
        <v>2</v>
      </c>
      <c r="J2" s="7">
        <f t="shared" ref="J2:J27" si="3">CHOOSE(MATCH(F2, {"Simple","Complex"}, 0), 1, 2)</f>
        <v>1</v>
      </c>
      <c r="K2" s="7">
        <f t="shared" ref="K2:K27" si="4">CHOOSE(MATCH(G2, {"Empathy","Kindness","Cooperation","Gratitude","Aggression","Insecurity","Defiance","Jealousy","Indifference"}, 0), 2, 1, 1, 2, -3, -3, -3, -3, 0)</f>
        <v>0</v>
      </c>
      <c r="L2" s="7">
        <f t="shared" ref="L2:L27" si="5">(H2+J2)*I2</f>
        <v>6</v>
      </c>
      <c r="M2" s="7">
        <f t="shared" ref="M2:M27" si="6">(H2+J2)*K2</f>
        <v>0</v>
      </c>
      <c r="N2" s="7">
        <f t="shared" ref="N2:N27" si="7">(H2*0.35)+(I2*(H2+J2)*0.3)+(J2*0.1)+(K2*(H2+J2)*0.25)</f>
        <v>2.6</v>
      </c>
      <c r="O2" s="7">
        <f>SUM(N2:N27)</f>
        <v>3.25</v>
      </c>
      <c r="P2" s="8" t="s">
        <v>21</v>
      </c>
    </row>
    <row r="3">
      <c r="A3" s="3">
        <v>45516.645590277774</v>
      </c>
      <c r="B3" s="4">
        <v>0.011111111111111112</v>
      </c>
      <c r="C3" s="4">
        <v>0.052083333333333336</v>
      </c>
      <c r="D3" s="6" t="s">
        <v>17</v>
      </c>
      <c r="E3" s="6" t="s">
        <v>22</v>
      </c>
      <c r="F3" s="6" t="s">
        <v>23</v>
      </c>
      <c r="G3" s="6" t="s">
        <v>20</v>
      </c>
      <c r="H3" s="7">
        <f t="shared" si="1"/>
        <v>2</v>
      </c>
      <c r="I3" s="7">
        <f t="shared" si="2"/>
        <v>-3</v>
      </c>
      <c r="J3" s="7">
        <f t="shared" si="3"/>
        <v>2</v>
      </c>
      <c r="K3" s="7">
        <f t="shared" si="4"/>
        <v>0</v>
      </c>
      <c r="L3" s="7">
        <f t="shared" si="5"/>
        <v>-12</v>
      </c>
      <c r="M3" s="7">
        <f t="shared" si="6"/>
        <v>0</v>
      </c>
      <c r="N3" s="7">
        <f t="shared" si="7"/>
        <v>-2.7</v>
      </c>
    </row>
    <row r="4">
      <c r="A4" s="3">
        <v>45516.650613425925</v>
      </c>
      <c r="B4" s="4">
        <v>0.05347222222222222</v>
      </c>
      <c r="C4" s="4">
        <v>0.06666666666666667</v>
      </c>
      <c r="D4" s="6" t="s">
        <v>24</v>
      </c>
      <c r="E4" s="6" t="s">
        <v>25</v>
      </c>
      <c r="F4" s="6" t="s">
        <v>23</v>
      </c>
      <c r="G4" s="6" t="s">
        <v>26</v>
      </c>
      <c r="H4" s="7">
        <f t="shared" si="1"/>
        <v>1</v>
      </c>
      <c r="I4" s="7">
        <f t="shared" si="2"/>
        <v>1</v>
      </c>
      <c r="J4" s="7">
        <f t="shared" si="3"/>
        <v>2</v>
      </c>
      <c r="K4" s="7">
        <f t="shared" si="4"/>
        <v>1</v>
      </c>
      <c r="L4" s="7">
        <f t="shared" si="5"/>
        <v>3</v>
      </c>
      <c r="M4" s="7">
        <f t="shared" si="6"/>
        <v>3</v>
      </c>
      <c r="N4" s="7">
        <f t="shared" si="7"/>
        <v>2.2</v>
      </c>
    </row>
    <row r="5">
      <c r="A5" s="3">
        <v>45516.653657407405</v>
      </c>
      <c r="B5" s="4">
        <v>0.06736111111111111</v>
      </c>
      <c r="C5" s="4">
        <v>0.08333333333333333</v>
      </c>
      <c r="D5" s="6" t="s">
        <v>17</v>
      </c>
      <c r="E5" s="6" t="s">
        <v>27</v>
      </c>
      <c r="F5" s="6" t="s">
        <v>19</v>
      </c>
      <c r="G5" s="6" t="s">
        <v>28</v>
      </c>
      <c r="H5" s="7">
        <f t="shared" si="1"/>
        <v>2</v>
      </c>
      <c r="I5" s="7">
        <f t="shared" si="2"/>
        <v>-2</v>
      </c>
      <c r="J5" s="7">
        <f t="shared" si="3"/>
        <v>1</v>
      </c>
      <c r="K5" s="7">
        <f t="shared" si="4"/>
        <v>-3</v>
      </c>
      <c r="L5" s="7">
        <f t="shared" si="5"/>
        <v>-6</v>
      </c>
      <c r="M5" s="7">
        <f t="shared" si="6"/>
        <v>-9</v>
      </c>
      <c r="N5" s="7">
        <f t="shared" si="7"/>
        <v>-3.25</v>
      </c>
    </row>
    <row r="6">
      <c r="A6" s="3">
        <v>45516.6577662037</v>
      </c>
      <c r="B6" s="4">
        <v>0.08541666666666667</v>
      </c>
      <c r="C6" s="4">
        <v>0.10208333333333333</v>
      </c>
      <c r="D6" s="6" t="s">
        <v>24</v>
      </c>
      <c r="E6" s="6" t="s">
        <v>25</v>
      </c>
      <c r="F6" s="6" t="s">
        <v>23</v>
      </c>
      <c r="G6" s="6" t="s">
        <v>29</v>
      </c>
      <c r="H6" s="7">
        <f t="shared" si="1"/>
        <v>1</v>
      </c>
      <c r="I6" s="7">
        <f t="shared" si="2"/>
        <v>1</v>
      </c>
      <c r="J6" s="7">
        <f t="shared" si="3"/>
        <v>2</v>
      </c>
      <c r="K6" s="7">
        <f t="shared" si="4"/>
        <v>1</v>
      </c>
      <c r="L6" s="7">
        <f t="shared" si="5"/>
        <v>3</v>
      </c>
      <c r="M6" s="7">
        <f t="shared" si="6"/>
        <v>3</v>
      </c>
      <c r="N6" s="7">
        <f t="shared" si="7"/>
        <v>2.2</v>
      </c>
    </row>
    <row r="7">
      <c r="A7" s="3">
        <v>45516.67298611111</v>
      </c>
      <c r="B7" s="4">
        <v>0.10277777777777777</v>
      </c>
      <c r="C7" s="4">
        <v>0.12083333333333333</v>
      </c>
      <c r="D7" s="6" t="s">
        <v>17</v>
      </c>
      <c r="E7" s="6" t="s">
        <v>30</v>
      </c>
      <c r="F7" s="6" t="s">
        <v>19</v>
      </c>
      <c r="G7" s="6" t="s">
        <v>31</v>
      </c>
      <c r="H7" s="7">
        <f t="shared" si="1"/>
        <v>2</v>
      </c>
      <c r="I7" s="7">
        <f t="shared" si="2"/>
        <v>-3</v>
      </c>
      <c r="J7" s="7">
        <f t="shared" si="3"/>
        <v>1</v>
      </c>
      <c r="K7" s="7">
        <f t="shared" si="4"/>
        <v>-3</v>
      </c>
      <c r="L7" s="7">
        <f t="shared" si="5"/>
        <v>-9</v>
      </c>
      <c r="M7" s="7">
        <f t="shared" si="6"/>
        <v>-9</v>
      </c>
      <c r="N7" s="7">
        <f t="shared" si="7"/>
        <v>-4.15</v>
      </c>
    </row>
    <row r="8">
      <c r="A8" s="3">
        <v>45516.67600694444</v>
      </c>
      <c r="B8" s="4">
        <v>0.12152777777777778</v>
      </c>
      <c r="C8" s="4">
        <v>0.1326388888888889</v>
      </c>
      <c r="D8" s="6" t="s">
        <v>24</v>
      </c>
      <c r="E8" s="6" t="s">
        <v>32</v>
      </c>
      <c r="F8" s="6" t="s">
        <v>23</v>
      </c>
      <c r="G8" s="6" t="s">
        <v>32</v>
      </c>
      <c r="H8" s="7">
        <f t="shared" si="1"/>
        <v>1</v>
      </c>
      <c r="I8" s="7">
        <f t="shared" si="2"/>
        <v>-3</v>
      </c>
      <c r="J8" s="7">
        <f t="shared" si="3"/>
        <v>2</v>
      </c>
      <c r="K8" s="7">
        <f t="shared" si="4"/>
        <v>-3</v>
      </c>
      <c r="L8" s="7">
        <f t="shared" si="5"/>
        <v>-9</v>
      </c>
      <c r="M8" s="7">
        <f t="shared" si="6"/>
        <v>-9</v>
      </c>
      <c r="N8" s="7">
        <f t="shared" si="7"/>
        <v>-4.4</v>
      </c>
    </row>
    <row r="9">
      <c r="A9" s="3">
        <v>45516.677511574075</v>
      </c>
      <c r="B9" s="4">
        <v>0.13333333333333333</v>
      </c>
      <c r="C9" s="4">
        <v>0.15555555555555556</v>
      </c>
      <c r="D9" s="6" t="s">
        <v>24</v>
      </c>
      <c r="E9" s="6" t="s">
        <v>25</v>
      </c>
      <c r="F9" s="6" t="s">
        <v>23</v>
      </c>
      <c r="G9" s="6" t="s">
        <v>26</v>
      </c>
      <c r="H9" s="7">
        <f t="shared" si="1"/>
        <v>1</v>
      </c>
      <c r="I9" s="7">
        <f t="shared" si="2"/>
        <v>1</v>
      </c>
      <c r="J9" s="7">
        <f t="shared" si="3"/>
        <v>2</v>
      </c>
      <c r="K9" s="7">
        <f t="shared" si="4"/>
        <v>1</v>
      </c>
      <c r="L9" s="7">
        <f t="shared" si="5"/>
        <v>3</v>
      </c>
      <c r="M9" s="7">
        <f t="shared" si="6"/>
        <v>3</v>
      </c>
      <c r="N9" s="7">
        <f t="shared" si="7"/>
        <v>2.2</v>
      </c>
    </row>
    <row r="10">
      <c r="A10" s="3">
        <v>45516.679236111115</v>
      </c>
      <c r="B10" s="4">
        <v>0.15694444444444444</v>
      </c>
      <c r="C10" s="4">
        <v>0.16319444444444445</v>
      </c>
      <c r="D10" s="6" t="s">
        <v>17</v>
      </c>
      <c r="E10" s="6" t="s">
        <v>22</v>
      </c>
      <c r="F10" s="6" t="s">
        <v>19</v>
      </c>
      <c r="G10" s="6" t="s">
        <v>20</v>
      </c>
      <c r="H10" s="7">
        <f t="shared" si="1"/>
        <v>2</v>
      </c>
      <c r="I10" s="7">
        <f t="shared" si="2"/>
        <v>-3</v>
      </c>
      <c r="J10" s="7">
        <f t="shared" si="3"/>
        <v>1</v>
      </c>
      <c r="K10" s="7">
        <f t="shared" si="4"/>
        <v>0</v>
      </c>
      <c r="L10" s="7">
        <f t="shared" si="5"/>
        <v>-9</v>
      </c>
      <c r="M10" s="7">
        <f t="shared" si="6"/>
        <v>0</v>
      </c>
      <c r="N10" s="7">
        <f t="shared" si="7"/>
        <v>-1.9</v>
      </c>
    </row>
    <row r="11">
      <c r="A11" s="3">
        <v>45516.68188657407</v>
      </c>
      <c r="B11" s="4">
        <v>0.1638888888888889</v>
      </c>
      <c r="C11" s="4">
        <v>0.16666666666666666</v>
      </c>
      <c r="D11" s="6" t="s">
        <v>33</v>
      </c>
      <c r="E11" s="6" t="s">
        <v>22</v>
      </c>
      <c r="F11" s="6" t="s">
        <v>19</v>
      </c>
      <c r="G11" s="6" t="s">
        <v>32</v>
      </c>
      <c r="H11" s="7">
        <f t="shared" si="1"/>
        <v>3</v>
      </c>
      <c r="I11" s="7">
        <f t="shared" si="2"/>
        <v>-3</v>
      </c>
      <c r="J11" s="7">
        <f t="shared" si="3"/>
        <v>1</v>
      </c>
      <c r="K11" s="7">
        <f t="shared" si="4"/>
        <v>-3</v>
      </c>
      <c r="L11" s="7">
        <f t="shared" si="5"/>
        <v>-12</v>
      </c>
      <c r="M11" s="7">
        <f t="shared" si="6"/>
        <v>-12</v>
      </c>
      <c r="N11" s="7">
        <f t="shared" si="7"/>
        <v>-5.45</v>
      </c>
    </row>
    <row r="12">
      <c r="A12" s="3">
        <v>45516.68349537037</v>
      </c>
      <c r="B12" s="4">
        <v>0.1673611111111111</v>
      </c>
      <c r="C12" s="4">
        <v>0.20972222222222223</v>
      </c>
      <c r="D12" s="6" t="s">
        <v>24</v>
      </c>
      <c r="E12" s="6" t="s">
        <v>25</v>
      </c>
      <c r="F12" s="6" t="s">
        <v>19</v>
      </c>
      <c r="G12" s="6" t="s">
        <v>20</v>
      </c>
      <c r="H12" s="7">
        <f t="shared" si="1"/>
        <v>1</v>
      </c>
      <c r="I12" s="7">
        <f t="shared" si="2"/>
        <v>1</v>
      </c>
      <c r="J12" s="7">
        <f t="shared" si="3"/>
        <v>1</v>
      </c>
      <c r="K12" s="7">
        <f t="shared" si="4"/>
        <v>0</v>
      </c>
      <c r="L12" s="7">
        <f t="shared" si="5"/>
        <v>2</v>
      </c>
      <c r="M12" s="7">
        <f t="shared" si="6"/>
        <v>0</v>
      </c>
      <c r="N12" s="7">
        <f t="shared" si="7"/>
        <v>1.05</v>
      </c>
    </row>
    <row r="13">
      <c r="A13" s="3">
        <v>45516.68655092592</v>
      </c>
      <c r="B13" s="4">
        <v>0.21041666666666667</v>
      </c>
      <c r="C13" s="4">
        <v>0.22152777777777777</v>
      </c>
      <c r="D13" s="6" t="s">
        <v>17</v>
      </c>
      <c r="E13" s="6" t="s">
        <v>34</v>
      </c>
      <c r="F13" s="6" t="s">
        <v>19</v>
      </c>
      <c r="G13" s="6" t="s">
        <v>26</v>
      </c>
      <c r="H13" s="7">
        <f t="shared" si="1"/>
        <v>2</v>
      </c>
      <c r="I13" s="7">
        <f t="shared" si="2"/>
        <v>2</v>
      </c>
      <c r="J13" s="7">
        <f t="shared" si="3"/>
        <v>1</v>
      </c>
      <c r="K13" s="7">
        <f t="shared" si="4"/>
        <v>1</v>
      </c>
      <c r="L13" s="7">
        <f t="shared" si="5"/>
        <v>6</v>
      </c>
      <c r="M13" s="7">
        <f t="shared" si="6"/>
        <v>3</v>
      </c>
      <c r="N13" s="7">
        <f t="shared" si="7"/>
        <v>3.35</v>
      </c>
    </row>
    <row r="14">
      <c r="A14" s="3">
        <v>45516.688680555555</v>
      </c>
      <c r="B14" s="4">
        <v>0.2222222222222222</v>
      </c>
      <c r="C14" s="4">
        <v>0.23125</v>
      </c>
      <c r="D14" s="6" t="s">
        <v>17</v>
      </c>
      <c r="E14" s="6" t="s">
        <v>27</v>
      </c>
      <c r="F14" s="6" t="s">
        <v>19</v>
      </c>
      <c r="G14" s="6" t="s">
        <v>32</v>
      </c>
      <c r="H14" s="7">
        <f t="shared" si="1"/>
        <v>2</v>
      </c>
      <c r="I14" s="7">
        <f t="shared" si="2"/>
        <v>-2</v>
      </c>
      <c r="J14" s="7">
        <f t="shared" si="3"/>
        <v>1</v>
      </c>
      <c r="K14" s="7">
        <f t="shared" si="4"/>
        <v>-3</v>
      </c>
      <c r="L14" s="7">
        <f t="shared" si="5"/>
        <v>-6</v>
      </c>
      <c r="M14" s="7">
        <f t="shared" si="6"/>
        <v>-9</v>
      </c>
      <c r="N14" s="7">
        <f t="shared" si="7"/>
        <v>-3.25</v>
      </c>
    </row>
    <row r="15">
      <c r="A15" s="3">
        <v>45516.692395833335</v>
      </c>
      <c r="B15" s="4">
        <v>0.2375</v>
      </c>
      <c r="C15" s="4">
        <v>0.25</v>
      </c>
      <c r="D15" s="6" t="s">
        <v>17</v>
      </c>
      <c r="E15" s="6" t="s">
        <v>25</v>
      </c>
      <c r="F15" s="6" t="s">
        <v>19</v>
      </c>
      <c r="G15" s="6" t="s">
        <v>26</v>
      </c>
      <c r="H15" s="7">
        <f t="shared" si="1"/>
        <v>2</v>
      </c>
      <c r="I15" s="7">
        <f t="shared" si="2"/>
        <v>1</v>
      </c>
      <c r="J15" s="7">
        <f t="shared" si="3"/>
        <v>1</v>
      </c>
      <c r="K15" s="7">
        <f t="shared" si="4"/>
        <v>1</v>
      </c>
      <c r="L15" s="7">
        <f t="shared" si="5"/>
        <v>3</v>
      </c>
      <c r="M15" s="7">
        <f t="shared" si="6"/>
        <v>3</v>
      </c>
      <c r="N15" s="7">
        <f t="shared" si="7"/>
        <v>2.45</v>
      </c>
    </row>
    <row r="16">
      <c r="A16" s="3">
        <v>45516.69331018518</v>
      </c>
      <c r="B16" s="4">
        <v>0.2569444444444444</v>
      </c>
      <c r="C16" s="4">
        <v>0.26319444444444445</v>
      </c>
      <c r="D16" s="6" t="s">
        <v>24</v>
      </c>
      <c r="E16" s="6" t="s">
        <v>25</v>
      </c>
      <c r="F16" s="6" t="s">
        <v>23</v>
      </c>
      <c r="G16" s="6" t="s">
        <v>20</v>
      </c>
      <c r="H16" s="7">
        <f t="shared" si="1"/>
        <v>1</v>
      </c>
      <c r="I16" s="7">
        <f t="shared" si="2"/>
        <v>1</v>
      </c>
      <c r="J16" s="7">
        <f t="shared" si="3"/>
        <v>2</v>
      </c>
      <c r="K16" s="7">
        <f t="shared" si="4"/>
        <v>0</v>
      </c>
      <c r="L16" s="7">
        <f t="shared" si="5"/>
        <v>3</v>
      </c>
      <c r="M16" s="7">
        <f t="shared" si="6"/>
        <v>0</v>
      </c>
      <c r="N16" s="7">
        <f t="shared" si="7"/>
        <v>1.45</v>
      </c>
    </row>
    <row r="17">
      <c r="A17" s="3">
        <v>45516.69579861111</v>
      </c>
      <c r="B17" s="4">
        <v>0.2833333333333333</v>
      </c>
      <c r="C17" s="4">
        <v>0.30833333333333335</v>
      </c>
      <c r="D17" s="6" t="s">
        <v>24</v>
      </c>
      <c r="E17" s="6" t="s">
        <v>25</v>
      </c>
      <c r="F17" s="6" t="s">
        <v>19</v>
      </c>
      <c r="G17" s="6" t="s">
        <v>29</v>
      </c>
      <c r="H17" s="7">
        <f t="shared" si="1"/>
        <v>1</v>
      </c>
      <c r="I17" s="7">
        <f t="shared" si="2"/>
        <v>1</v>
      </c>
      <c r="J17" s="7">
        <f t="shared" si="3"/>
        <v>1</v>
      </c>
      <c r="K17" s="7">
        <f t="shared" si="4"/>
        <v>1</v>
      </c>
      <c r="L17" s="7">
        <f t="shared" si="5"/>
        <v>2</v>
      </c>
      <c r="M17" s="7">
        <f t="shared" si="6"/>
        <v>2</v>
      </c>
      <c r="N17" s="7">
        <f t="shared" si="7"/>
        <v>1.55</v>
      </c>
    </row>
    <row r="18">
      <c r="A18" s="3">
        <v>45516.698113425926</v>
      </c>
      <c r="B18" s="4">
        <v>0.3111111111111111</v>
      </c>
      <c r="C18" s="4">
        <v>0.3277777777777778</v>
      </c>
      <c r="D18" s="6" t="s">
        <v>24</v>
      </c>
      <c r="E18" s="6" t="s">
        <v>26</v>
      </c>
      <c r="F18" s="6" t="s">
        <v>23</v>
      </c>
      <c r="G18" s="6" t="s">
        <v>29</v>
      </c>
      <c r="H18" s="7">
        <f t="shared" si="1"/>
        <v>1</v>
      </c>
      <c r="I18" s="7">
        <f t="shared" si="2"/>
        <v>1</v>
      </c>
      <c r="J18" s="7">
        <f t="shared" si="3"/>
        <v>2</v>
      </c>
      <c r="K18" s="7">
        <f t="shared" si="4"/>
        <v>1</v>
      </c>
      <c r="L18" s="7">
        <f t="shared" si="5"/>
        <v>3</v>
      </c>
      <c r="M18" s="7">
        <f t="shared" si="6"/>
        <v>3</v>
      </c>
      <c r="N18" s="7">
        <f t="shared" si="7"/>
        <v>2.2</v>
      </c>
    </row>
    <row r="19">
      <c r="A19" s="3">
        <v>45516.70028935185</v>
      </c>
      <c r="B19" s="4">
        <v>0.33402777777777776</v>
      </c>
      <c r="C19" s="4">
        <v>0.34444444444444444</v>
      </c>
      <c r="D19" s="6" t="s">
        <v>17</v>
      </c>
      <c r="E19" s="6" t="s">
        <v>30</v>
      </c>
      <c r="F19" s="6" t="s">
        <v>19</v>
      </c>
      <c r="G19" s="6" t="s">
        <v>31</v>
      </c>
      <c r="H19" s="7">
        <f t="shared" si="1"/>
        <v>2</v>
      </c>
      <c r="I19" s="7">
        <f t="shared" si="2"/>
        <v>-3</v>
      </c>
      <c r="J19" s="7">
        <f t="shared" si="3"/>
        <v>1</v>
      </c>
      <c r="K19" s="7">
        <f t="shared" si="4"/>
        <v>-3</v>
      </c>
      <c r="L19" s="7">
        <f t="shared" si="5"/>
        <v>-9</v>
      </c>
      <c r="M19" s="7">
        <f t="shared" si="6"/>
        <v>-9</v>
      </c>
      <c r="N19" s="7">
        <f t="shared" si="7"/>
        <v>-4.15</v>
      </c>
    </row>
    <row r="20">
      <c r="A20" s="3">
        <v>45516.70233796296</v>
      </c>
      <c r="B20" s="4">
        <v>0.3451388888888889</v>
      </c>
      <c r="C20" s="4">
        <v>0.35625</v>
      </c>
      <c r="D20" s="6" t="s">
        <v>17</v>
      </c>
      <c r="E20" s="6" t="s">
        <v>26</v>
      </c>
      <c r="F20" s="6" t="s">
        <v>19</v>
      </c>
      <c r="G20" s="6" t="s">
        <v>26</v>
      </c>
      <c r="H20" s="7">
        <f t="shared" si="1"/>
        <v>2</v>
      </c>
      <c r="I20" s="7">
        <f t="shared" si="2"/>
        <v>1</v>
      </c>
      <c r="J20" s="7">
        <f t="shared" si="3"/>
        <v>1</v>
      </c>
      <c r="K20" s="7">
        <f t="shared" si="4"/>
        <v>1</v>
      </c>
      <c r="L20" s="7">
        <f t="shared" si="5"/>
        <v>3</v>
      </c>
      <c r="M20" s="7">
        <f t="shared" si="6"/>
        <v>3</v>
      </c>
      <c r="N20" s="7">
        <f t="shared" si="7"/>
        <v>2.45</v>
      </c>
    </row>
    <row r="21">
      <c r="A21" s="3">
        <v>45516.70287037037</v>
      </c>
      <c r="B21" s="4">
        <v>0.35625</v>
      </c>
      <c r="C21" s="4">
        <v>0.3625</v>
      </c>
      <c r="D21" s="6" t="s">
        <v>24</v>
      </c>
      <c r="E21" s="6" t="s">
        <v>25</v>
      </c>
      <c r="F21" s="6" t="s">
        <v>23</v>
      </c>
      <c r="G21" s="6" t="s">
        <v>20</v>
      </c>
      <c r="H21" s="7">
        <f t="shared" si="1"/>
        <v>1</v>
      </c>
      <c r="I21" s="7">
        <f t="shared" si="2"/>
        <v>1</v>
      </c>
      <c r="J21" s="7">
        <f t="shared" si="3"/>
        <v>2</v>
      </c>
      <c r="K21" s="7">
        <f t="shared" si="4"/>
        <v>0</v>
      </c>
      <c r="L21" s="7">
        <f t="shared" si="5"/>
        <v>3</v>
      </c>
      <c r="M21" s="7">
        <f t="shared" si="6"/>
        <v>0</v>
      </c>
      <c r="N21" s="7">
        <f t="shared" si="7"/>
        <v>1.45</v>
      </c>
    </row>
    <row r="22">
      <c r="A22" s="3">
        <v>45516.70460648148</v>
      </c>
      <c r="B22" s="4">
        <v>0.36527777777777776</v>
      </c>
      <c r="C22" s="4">
        <v>0.36944444444444446</v>
      </c>
      <c r="D22" s="6" t="s">
        <v>24</v>
      </c>
      <c r="E22" s="6" t="s">
        <v>34</v>
      </c>
      <c r="F22" s="6" t="s">
        <v>19</v>
      </c>
      <c r="G22" s="6" t="s">
        <v>35</v>
      </c>
      <c r="H22" s="7">
        <f t="shared" si="1"/>
        <v>1</v>
      </c>
      <c r="I22" s="7">
        <f t="shared" si="2"/>
        <v>2</v>
      </c>
      <c r="J22" s="7">
        <f t="shared" si="3"/>
        <v>1</v>
      </c>
      <c r="K22" s="7">
        <f t="shared" si="4"/>
        <v>2</v>
      </c>
      <c r="L22" s="7">
        <f t="shared" si="5"/>
        <v>4</v>
      </c>
      <c r="M22" s="7">
        <f t="shared" si="6"/>
        <v>4</v>
      </c>
      <c r="N22" s="7">
        <f t="shared" si="7"/>
        <v>2.65</v>
      </c>
    </row>
    <row r="23">
      <c r="A23" s="3">
        <v>45516.70659722222</v>
      </c>
      <c r="B23" s="4">
        <v>0.37569444444444444</v>
      </c>
      <c r="C23" s="4">
        <v>0.40208333333333335</v>
      </c>
      <c r="D23" s="6" t="s">
        <v>33</v>
      </c>
      <c r="E23" s="6" t="s">
        <v>18</v>
      </c>
      <c r="F23" s="6" t="s">
        <v>19</v>
      </c>
      <c r="G23" s="6" t="s">
        <v>36</v>
      </c>
      <c r="H23" s="7">
        <f t="shared" si="1"/>
        <v>3</v>
      </c>
      <c r="I23" s="7">
        <f t="shared" si="2"/>
        <v>2</v>
      </c>
      <c r="J23" s="7">
        <f t="shared" si="3"/>
        <v>1</v>
      </c>
      <c r="K23" s="7">
        <f t="shared" si="4"/>
        <v>2</v>
      </c>
      <c r="L23" s="7">
        <f t="shared" si="5"/>
        <v>8</v>
      </c>
      <c r="M23" s="7">
        <f t="shared" si="6"/>
        <v>8</v>
      </c>
      <c r="N23" s="7">
        <f t="shared" si="7"/>
        <v>5.55</v>
      </c>
    </row>
    <row r="24">
      <c r="A24" s="3">
        <v>45516.70810185185</v>
      </c>
      <c r="B24" s="4">
        <v>0.40347222222222223</v>
      </c>
      <c r="C24" s="4">
        <v>0.41458333333333336</v>
      </c>
      <c r="D24" s="6" t="s">
        <v>17</v>
      </c>
      <c r="E24" s="6" t="s">
        <v>22</v>
      </c>
      <c r="F24" s="6" t="s">
        <v>19</v>
      </c>
      <c r="G24" s="6" t="s">
        <v>32</v>
      </c>
      <c r="H24" s="7">
        <f t="shared" si="1"/>
        <v>2</v>
      </c>
      <c r="I24" s="7">
        <f t="shared" si="2"/>
        <v>-3</v>
      </c>
      <c r="J24" s="7">
        <f t="shared" si="3"/>
        <v>1</v>
      </c>
      <c r="K24" s="7">
        <f t="shared" si="4"/>
        <v>-3</v>
      </c>
      <c r="L24" s="7">
        <f t="shared" si="5"/>
        <v>-9</v>
      </c>
      <c r="M24" s="7">
        <f t="shared" si="6"/>
        <v>-9</v>
      </c>
      <c r="N24" s="7">
        <f t="shared" si="7"/>
        <v>-4.15</v>
      </c>
    </row>
    <row r="25">
      <c r="A25" s="3">
        <v>45516.71030092592</v>
      </c>
      <c r="B25" s="4">
        <v>0.41597222222222224</v>
      </c>
      <c r="C25" s="4">
        <v>0.4340277777777778</v>
      </c>
      <c r="D25" s="6" t="s">
        <v>17</v>
      </c>
      <c r="E25" s="6" t="s">
        <v>25</v>
      </c>
      <c r="F25" s="6" t="s">
        <v>19</v>
      </c>
      <c r="G25" s="6" t="s">
        <v>36</v>
      </c>
      <c r="H25" s="7">
        <f t="shared" si="1"/>
        <v>2</v>
      </c>
      <c r="I25" s="7">
        <f t="shared" si="2"/>
        <v>1</v>
      </c>
      <c r="J25" s="7">
        <f t="shared" si="3"/>
        <v>1</v>
      </c>
      <c r="K25" s="7">
        <f t="shared" si="4"/>
        <v>2</v>
      </c>
      <c r="L25" s="7">
        <f t="shared" si="5"/>
        <v>3</v>
      </c>
      <c r="M25" s="7">
        <f t="shared" si="6"/>
        <v>6</v>
      </c>
      <c r="N25" s="7">
        <f t="shared" si="7"/>
        <v>3.2</v>
      </c>
    </row>
    <row r="26">
      <c r="A26" s="3">
        <v>45516.744571759256</v>
      </c>
      <c r="B26" s="4">
        <v>0.43472222222222223</v>
      </c>
      <c r="C26" s="4">
        <v>0.4444444444444444</v>
      </c>
      <c r="D26" s="6" t="s">
        <v>33</v>
      </c>
      <c r="E26" s="6" t="s">
        <v>22</v>
      </c>
      <c r="F26" s="6" t="s">
        <v>19</v>
      </c>
      <c r="G26" s="6" t="s">
        <v>32</v>
      </c>
      <c r="H26" s="7">
        <f t="shared" si="1"/>
        <v>3</v>
      </c>
      <c r="I26" s="7">
        <f t="shared" si="2"/>
        <v>-3</v>
      </c>
      <c r="J26" s="7">
        <f t="shared" si="3"/>
        <v>1</v>
      </c>
      <c r="K26" s="7">
        <f t="shared" si="4"/>
        <v>-3</v>
      </c>
      <c r="L26" s="7">
        <f t="shared" si="5"/>
        <v>-12</v>
      </c>
      <c r="M26" s="7">
        <f t="shared" si="6"/>
        <v>-12</v>
      </c>
      <c r="N26" s="7">
        <f t="shared" si="7"/>
        <v>-5.45</v>
      </c>
    </row>
    <row r="27">
      <c r="A27" s="3">
        <v>45516.79001157408</v>
      </c>
      <c r="B27" s="4">
        <v>0.44513888888888886</v>
      </c>
      <c r="C27" s="4">
        <v>0.4486111111111111</v>
      </c>
      <c r="D27" s="6" t="s">
        <v>33</v>
      </c>
      <c r="E27" s="6" t="s">
        <v>34</v>
      </c>
      <c r="F27" s="6" t="s">
        <v>19</v>
      </c>
      <c r="G27" s="9" t="s">
        <v>35</v>
      </c>
      <c r="H27" s="7">
        <f t="shared" si="1"/>
        <v>3</v>
      </c>
      <c r="I27" s="7">
        <f t="shared" si="2"/>
        <v>2</v>
      </c>
      <c r="J27" s="7">
        <f t="shared" si="3"/>
        <v>1</v>
      </c>
      <c r="K27" s="7">
        <f t="shared" si="4"/>
        <v>2</v>
      </c>
      <c r="L27" s="7">
        <f t="shared" si="5"/>
        <v>8</v>
      </c>
      <c r="M27" s="7">
        <f t="shared" si="6"/>
        <v>8</v>
      </c>
      <c r="N27" s="7">
        <f t="shared" si="7"/>
        <v>5.55</v>
      </c>
    </row>
    <row r="30">
      <c r="A30" s="3">
        <v>45521.50748842592</v>
      </c>
      <c r="B30" s="10">
        <v>0.0</v>
      </c>
      <c r="C30" s="10">
        <v>0.001388888888888889</v>
      </c>
      <c r="D30" s="6" t="s">
        <v>24</v>
      </c>
      <c r="E30" s="6" t="s">
        <v>34</v>
      </c>
      <c r="F30" s="6" t="s">
        <v>19</v>
      </c>
      <c r="G30" s="6" t="s">
        <v>20</v>
      </c>
      <c r="H30" s="7">
        <f t="shared" ref="H30:H65" si="8">CHOOSE(MATCH(D30, {"Low","Medium","High"}, 0), 1, 2, 3)</f>
        <v>1</v>
      </c>
      <c r="I30" s="7">
        <f t="shared" ref="I30:I65" si="9">CHOOSE(MATCH(E30, {"Happiness","Excitement","Empathy","Gratitude","Kindness","Cooperation","Confusion","Anger","Aggression","Fear","Sadness","Insecurity","Defiance","Jealousy"}, 0), 2, 2, 2, 2, 1, 1, 1, -3, -3, -3, -2, -3, -3, -3)</f>
        <v>2</v>
      </c>
      <c r="J30" s="7">
        <f t="shared" ref="J30:J65" si="10">CHOOSE(MATCH(F30, {"Simple","Complex"}, 0), 1, 2)</f>
        <v>1</v>
      </c>
      <c r="K30" s="7">
        <f t="shared" ref="K30:K65" si="11">CHOOSE(MATCH(G30, {"Empathy","Kindness","Cooperation","Gratitude","Aggression","Insecurity","Defiance","Jealousy","Indifference"}, 0), 2, 1, 1, 2, -3, -3, -3, -3, 0)</f>
        <v>0</v>
      </c>
      <c r="L30" s="7">
        <f t="shared" ref="L30:L65" si="12">(H30+J30)*I30</f>
        <v>4</v>
      </c>
      <c r="M30" s="7">
        <f t="shared" ref="M30:M65" si="13">(H30+J30)*K30</f>
        <v>0</v>
      </c>
      <c r="N30" s="7">
        <f t="shared" ref="N30:N65" si="14">(H30*0.35)+(I30*(H30+J30)*0.3)+(J30*0.1)+(K30*(H30+J30)*0.25)</f>
        <v>1.65</v>
      </c>
      <c r="O30" s="7">
        <f>SUM(N30:N65)</f>
        <v>0.65</v>
      </c>
      <c r="P30" s="8" t="s">
        <v>37</v>
      </c>
    </row>
    <row r="31">
      <c r="A31" s="3">
        <v>45521.509791666664</v>
      </c>
      <c r="B31" s="10">
        <v>0.0020833333333333333</v>
      </c>
      <c r="C31" s="10">
        <v>0.003472222222222222</v>
      </c>
      <c r="D31" s="6" t="s">
        <v>17</v>
      </c>
      <c r="E31" s="6" t="s">
        <v>25</v>
      </c>
      <c r="F31" s="6" t="s">
        <v>23</v>
      </c>
      <c r="G31" s="6" t="s">
        <v>29</v>
      </c>
      <c r="H31" s="7">
        <f t="shared" si="8"/>
        <v>2</v>
      </c>
      <c r="I31" s="7">
        <f t="shared" si="9"/>
        <v>1</v>
      </c>
      <c r="J31" s="7">
        <f t="shared" si="10"/>
        <v>2</v>
      </c>
      <c r="K31" s="7">
        <f t="shared" si="11"/>
        <v>1</v>
      </c>
      <c r="L31" s="7">
        <f t="shared" si="12"/>
        <v>4</v>
      </c>
      <c r="M31" s="7">
        <f t="shared" si="13"/>
        <v>4</v>
      </c>
      <c r="N31" s="7">
        <f t="shared" si="14"/>
        <v>3.1</v>
      </c>
    </row>
    <row r="32">
      <c r="A32" s="3">
        <v>45521.510659722226</v>
      </c>
      <c r="B32" s="10">
        <v>0.004166666666666667</v>
      </c>
      <c r="C32" s="10">
        <v>0.006944444444444444</v>
      </c>
      <c r="D32" s="6" t="s">
        <v>24</v>
      </c>
      <c r="E32" s="6" t="s">
        <v>18</v>
      </c>
      <c r="F32" s="6" t="s">
        <v>19</v>
      </c>
      <c r="G32" s="6" t="s">
        <v>29</v>
      </c>
      <c r="H32" s="7">
        <f t="shared" si="8"/>
        <v>1</v>
      </c>
      <c r="I32" s="7">
        <f t="shared" si="9"/>
        <v>2</v>
      </c>
      <c r="J32" s="7">
        <f t="shared" si="10"/>
        <v>1</v>
      </c>
      <c r="K32" s="7">
        <f t="shared" si="11"/>
        <v>1</v>
      </c>
      <c r="L32" s="7">
        <f t="shared" si="12"/>
        <v>4</v>
      </c>
      <c r="M32" s="7">
        <f t="shared" si="13"/>
        <v>2</v>
      </c>
      <c r="N32" s="7">
        <f t="shared" si="14"/>
        <v>2.15</v>
      </c>
    </row>
    <row r="33">
      <c r="A33" s="3">
        <v>45521.51137731481</v>
      </c>
      <c r="B33" s="10">
        <v>0.007638888888888889</v>
      </c>
      <c r="C33" s="10">
        <v>0.010416666666666666</v>
      </c>
      <c r="D33" s="6" t="s">
        <v>17</v>
      </c>
      <c r="E33" s="6" t="s">
        <v>25</v>
      </c>
      <c r="F33" s="6" t="s">
        <v>23</v>
      </c>
      <c r="G33" s="6" t="s">
        <v>32</v>
      </c>
      <c r="H33" s="7">
        <f t="shared" si="8"/>
        <v>2</v>
      </c>
      <c r="I33" s="7">
        <f t="shared" si="9"/>
        <v>1</v>
      </c>
      <c r="J33" s="7">
        <f t="shared" si="10"/>
        <v>2</v>
      </c>
      <c r="K33" s="7">
        <f t="shared" si="11"/>
        <v>-3</v>
      </c>
      <c r="L33" s="7">
        <f t="shared" si="12"/>
        <v>4</v>
      </c>
      <c r="M33" s="7">
        <f t="shared" si="13"/>
        <v>-12</v>
      </c>
      <c r="N33" s="7">
        <f t="shared" si="14"/>
        <v>-0.9</v>
      </c>
    </row>
    <row r="34">
      <c r="A34" s="3">
        <v>45521.51366898148</v>
      </c>
      <c r="B34" s="10">
        <v>0.02013888888888889</v>
      </c>
      <c r="C34" s="10">
        <v>0.025694444444444443</v>
      </c>
      <c r="D34" s="6" t="s">
        <v>17</v>
      </c>
      <c r="E34" s="6" t="s">
        <v>25</v>
      </c>
      <c r="F34" s="6" t="s">
        <v>23</v>
      </c>
      <c r="G34" s="6" t="s">
        <v>20</v>
      </c>
      <c r="H34" s="7">
        <f t="shared" si="8"/>
        <v>2</v>
      </c>
      <c r="I34" s="7">
        <f t="shared" si="9"/>
        <v>1</v>
      </c>
      <c r="J34" s="7">
        <f t="shared" si="10"/>
        <v>2</v>
      </c>
      <c r="K34" s="7">
        <f t="shared" si="11"/>
        <v>0</v>
      </c>
      <c r="L34" s="7">
        <f t="shared" si="12"/>
        <v>4</v>
      </c>
      <c r="M34" s="7">
        <f t="shared" si="13"/>
        <v>0</v>
      </c>
      <c r="N34" s="7">
        <f t="shared" si="14"/>
        <v>2.1</v>
      </c>
    </row>
    <row r="35">
      <c r="A35" s="3">
        <v>45521.51614583333</v>
      </c>
      <c r="B35" s="10">
        <v>0.029166666666666667</v>
      </c>
      <c r="C35" s="10">
        <v>0.030555555555555555</v>
      </c>
      <c r="D35" s="6" t="s">
        <v>33</v>
      </c>
      <c r="E35" s="6" t="s">
        <v>18</v>
      </c>
      <c r="F35" s="6" t="s">
        <v>19</v>
      </c>
      <c r="G35" s="6" t="s">
        <v>20</v>
      </c>
      <c r="H35" s="7">
        <f t="shared" si="8"/>
        <v>3</v>
      </c>
      <c r="I35" s="7">
        <f t="shared" si="9"/>
        <v>2</v>
      </c>
      <c r="J35" s="7">
        <f t="shared" si="10"/>
        <v>1</v>
      </c>
      <c r="K35" s="7">
        <f t="shared" si="11"/>
        <v>0</v>
      </c>
      <c r="L35" s="7">
        <f t="shared" si="12"/>
        <v>8</v>
      </c>
      <c r="M35" s="7">
        <f t="shared" si="13"/>
        <v>0</v>
      </c>
      <c r="N35" s="7">
        <f t="shared" si="14"/>
        <v>3.55</v>
      </c>
    </row>
    <row r="36">
      <c r="A36" s="3">
        <v>45521.51880787037</v>
      </c>
      <c r="B36" s="10">
        <v>0.03194444444444444</v>
      </c>
      <c r="C36" s="10">
        <v>0.07361111111111111</v>
      </c>
      <c r="D36" s="6" t="s">
        <v>24</v>
      </c>
      <c r="E36" s="6" t="s">
        <v>25</v>
      </c>
      <c r="F36" s="6" t="s">
        <v>23</v>
      </c>
      <c r="G36" s="6" t="s">
        <v>35</v>
      </c>
      <c r="H36" s="7">
        <f t="shared" si="8"/>
        <v>1</v>
      </c>
      <c r="I36" s="7">
        <f t="shared" si="9"/>
        <v>1</v>
      </c>
      <c r="J36" s="7">
        <f t="shared" si="10"/>
        <v>2</v>
      </c>
      <c r="K36" s="7">
        <f t="shared" si="11"/>
        <v>2</v>
      </c>
      <c r="L36" s="7">
        <f t="shared" si="12"/>
        <v>3</v>
      </c>
      <c r="M36" s="7">
        <f t="shared" si="13"/>
        <v>6</v>
      </c>
      <c r="N36" s="7">
        <f t="shared" si="14"/>
        <v>2.95</v>
      </c>
    </row>
    <row r="37">
      <c r="A37" s="3">
        <v>45521.550462962965</v>
      </c>
      <c r="B37" s="10">
        <v>0.07916666666666666</v>
      </c>
      <c r="C37" s="10">
        <v>0.0875</v>
      </c>
      <c r="D37" s="6" t="s">
        <v>33</v>
      </c>
      <c r="E37" s="6" t="s">
        <v>22</v>
      </c>
      <c r="F37" s="6" t="s">
        <v>23</v>
      </c>
      <c r="G37" s="6" t="s">
        <v>32</v>
      </c>
      <c r="H37" s="7">
        <f t="shared" si="8"/>
        <v>3</v>
      </c>
      <c r="I37" s="7">
        <f t="shared" si="9"/>
        <v>-3</v>
      </c>
      <c r="J37" s="7">
        <f t="shared" si="10"/>
        <v>2</v>
      </c>
      <c r="K37" s="7">
        <f t="shared" si="11"/>
        <v>-3</v>
      </c>
      <c r="L37" s="7">
        <f t="shared" si="12"/>
        <v>-15</v>
      </c>
      <c r="M37" s="7">
        <f t="shared" si="13"/>
        <v>-15</v>
      </c>
      <c r="N37" s="7">
        <f t="shared" si="14"/>
        <v>-7</v>
      </c>
    </row>
    <row r="38">
      <c r="A38" s="3">
        <v>45521.551469907405</v>
      </c>
      <c r="B38" s="10">
        <v>0.0875</v>
      </c>
      <c r="C38" s="10">
        <v>0.09444444444444444</v>
      </c>
      <c r="D38" s="6" t="s">
        <v>24</v>
      </c>
      <c r="E38" s="6" t="s">
        <v>25</v>
      </c>
      <c r="F38" s="6" t="s">
        <v>19</v>
      </c>
      <c r="G38" s="6" t="s">
        <v>20</v>
      </c>
      <c r="H38" s="7">
        <f t="shared" si="8"/>
        <v>1</v>
      </c>
      <c r="I38" s="7">
        <f t="shared" si="9"/>
        <v>1</v>
      </c>
      <c r="J38" s="7">
        <f t="shared" si="10"/>
        <v>1</v>
      </c>
      <c r="K38" s="7">
        <f t="shared" si="11"/>
        <v>0</v>
      </c>
      <c r="L38" s="7">
        <f t="shared" si="12"/>
        <v>2</v>
      </c>
      <c r="M38" s="7">
        <f t="shared" si="13"/>
        <v>0</v>
      </c>
      <c r="N38" s="7">
        <f t="shared" si="14"/>
        <v>1.05</v>
      </c>
    </row>
    <row r="39">
      <c r="A39" s="3">
        <v>45521.55369212963</v>
      </c>
      <c r="B39" s="10">
        <v>0.09513888888888888</v>
      </c>
      <c r="C39" s="10">
        <v>0.1</v>
      </c>
      <c r="D39" s="6" t="s">
        <v>17</v>
      </c>
      <c r="E39" s="6" t="s">
        <v>27</v>
      </c>
      <c r="F39" s="6" t="s">
        <v>19</v>
      </c>
      <c r="G39" s="6" t="s">
        <v>32</v>
      </c>
      <c r="H39" s="7">
        <f t="shared" si="8"/>
        <v>2</v>
      </c>
      <c r="I39" s="7">
        <f t="shared" si="9"/>
        <v>-2</v>
      </c>
      <c r="J39" s="7">
        <f t="shared" si="10"/>
        <v>1</v>
      </c>
      <c r="K39" s="7">
        <f t="shared" si="11"/>
        <v>-3</v>
      </c>
      <c r="L39" s="7">
        <f t="shared" si="12"/>
        <v>-6</v>
      </c>
      <c r="M39" s="7">
        <f t="shared" si="13"/>
        <v>-9</v>
      </c>
      <c r="N39" s="7">
        <f t="shared" si="14"/>
        <v>-3.25</v>
      </c>
    </row>
    <row r="40">
      <c r="A40" s="3">
        <v>45521.55459490741</v>
      </c>
      <c r="B40" s="10">
        <v>0.10069444444444445</v>
      </c>
      <c r="C40" s="10">
        <v>0.10208333333333333</v>
      </c>
      <c r="D40" s="6" t="s">
        <v>17</v>
      </c>
      <c r="E40" s="6" t="s">
        <v>34</v>
      </c>
      <c r="F40" s="6" t="s">
        <v>19</v>
      </c>
      <c r="G40" s="6" t="s">
        <v>20</v>
      </c>
      <c r="H40" s="7">
        <f t="shared" si="8"/>
        <v>2</v>
      </c>
      <c r="I40" s="7">
        <f t="shared" si="9"/>
        <v>2</v>
      </c>
      <c r="J40" s="7">
        <f t="shared" si="10"/>
        <v>1</v>
      </c>
      <c r="K40" s="7">
        <f t="shared" si="11"/>
        <v>0</v>
      </c>
      <c r="L40" s="7">
        <f t="shared" si="12"/>
        <v>6</v>
      </c>
      <c r="M40" s="7">
        <f t="shared" si="13"/>
        <v>0</v>
      </c>
      <c r="N40" s="7">
        <f t="shared" si="14"/>
        <v>2.6</v>
      </c>
    </row>
    <row r="41">
      <c r="A41" s="3">
        <v>45521.556550925925</v>
      </c>
      <c r="B41" s="10">
        <v>0.10277777777777777</v>
      </c>
      <c r="C41" s="10">
        <v>0.10972222222222222</v>
      </c>
      <c r="D41" s="6" t="s">
        <v>33</v>
      </c>
      <c r="E41" s="6" t="s">
        <v>22</v>
      </c>
      <c r="F41" s="6" t="s">
        <v>19</v>
      </c>
      <c r="G41" s="6" t="s">
        <v>32</v>
      </c>
      <c r="H41" s="7">
        <f t="shared" si="8"/>
        <v>3</v>
      </c>
      <c r="I41" s="7">
        <f t="shared" si="9"/>
        <v>-3</v>
      </c>
      <c r="J41" s="7">
        <f t="shared" si="10"/>
        <v>1</v>
      </c>
      <c r="K41" s="7">
        <f t="shared" si="11"/>
        <v>-3</v>
      </c>
      <c r="L41" s="7">
        <f t="shared" si="12"/>
        <v>-12</v>
      </c>
      <c r="M41" s="7">
        <f t="shared" si="13"/>
        <v>-12</v>
      </c>
      <c r="N41" s="7">
        <f t="shared" si="14"/>
        <v>-5.45</v>
      </c>
    </row>
    <row r="42">
      <c r="A42" s="3">
        <v>45521.55819444444</v>
      </c>
      <c r="B42" s="10">
        <v>0.11944444444444445</v>
      </c>
      <c r="C42" s="10">
        <v>0.125</v>
      </c>
      <c r="D42" s="6" t="s">
        <v>24</v>
      </c>
      <c r="E42" s="6" t="s">
        <v>26</v>
      </c>
      <c r="F42" s="6" t="s">
        <v>19</v>
      </c>
      <c r="G42" s="6" t="s">
        <v>26</v>
      </c>
      <c r="H42" s="7">
        <f t="shared" si="8"/>
        <v>1</v>
      </c>
      <c r="I42" s="7">
        <f t="shared" si="9"/>
        <v>1</v>
      </c>
      <c r="J42" s="7">
        <f t="shared" si="10"/>
        <v>1</v>
      </c>
      <c r="K42" s="7">
        <f t="shared" si="11"/>
        <v>1</v>
      </c>
      <c r="L42" s="7">
        <f t="shared" si="12"/>
        <v>2</v>
      </c>
      <c r="M42" s="7">
        <f t="shared" si="13"/>
        <v>2</v>
      </c>
      <c r="N42" s="7">
        <f t="shared" si="14"/>
        <v>1.55</v>
      </c>
    </row>
    <row r="43">
      <c r="A43" s="3">
        <v>45521.559895833336</v>
      </c>
      <c r="B43" s="10">
        <v>0.12569444444444444</v>
      </c>
      <c r="C43" s="10">
        <v>0.13541666666666666</v>
      </c>
      <c r="D43" s="6" t="s">
        <v>17</v>
      </c>
      <c r="E43" s="6" t="s">
        <v>25</v>
      </c>
      <c r="F43" s="6" t="s">
        <v>23</v>
      </c>
      <c r="G43" s="6" t="s">
        <v>31</v>
      </c>
      <c r="H43" s="7">
        <f t="shared" si="8"/>
        <v>2</v>
      </c>
      <c r="I43" s="7">
        <f t="shared" si="9"/>
        <v>1</v>
      </c>
      <c r="J43" s="7">
        <f t="shared" si="10"/>
        <v>2</v>
      </c>
      <c r="K43" s="7">
        <f t="shared" si="11"/>
        <v>-3</v>
      </c>
      <c r="L43" s="7">
        <f t="shared" si="12"/>
        <v>4</v>
      </c>
      <c r="M43" s="7">
        <f t="shared" si="13"/>
        <v>-12</v>
      </c>
      <c r="N43" s="7">
        <f t="shared" si="14"/>
        <v>-0.9</v>
      </c>
    </row>
    <row r="44">
      <c r="A44" s="3">
        <v>45521.561944444446</v>
      </c>
      <c r="B44" s="10">
        <v>0.1423611111111111</v>
      </c>
      <c r="C44" s="10">
        <v>0.15625</v>
      </c>
      <c r="D44" s="6" t="s">
        <v>33</v>
      </c>
      <c r="E44" s="6" t="s">
        <v>28</v>
      </c>
      <c r="F44" s="6" t="s">
        <v>19</v>
      </c>
      <c r="G44" s="6" t="s">
        <v>31</v>
      </c>
      <c r="H44" s="7">
        <f t="shared" si="8"/>
        <v>3</v>
      </c>
      <c r="I44" s="7">
        <f t="shared" si="9"/>
        <v>-3</v>
      </c>
      <c r="J44" s="7">
        <f t="shared" si="10"/>
        <v>1</v>
      </c>
      <c r="K44" s="7">
        <f t="shared" si="11"/>
        <v>-3</v>
      </c>
      <c r="L44" s="7">
        <f t="shared" si="12"/>
        <v>-12</v>
      </c>
      <c r="M44" s="7">
        <f t="shared" si="13"/>
        <v>-12</v>
      </c>
      <c r="N44" s="7">
        <f t="shared" si="14"/>
        <v>-5.45</v>
      </c>
    </row>
    <row r="45">
      <c r="A45" s="3">
        <v>45521.564791666664</v>
      </c>
      <c r="B45" s="10">
        <v>0.15694444444444444</v>
      </c>
      <c r="C45" s="10">
        <v>0.1597222222222222</v>
      </c>
      <c r="D45" s="6" t="s">
        <v>17</v>
      </c>
      <c r="E45" s="6" t="s">
        <v>30</v>
      </c>
      <c r="F45" s="6" t="s">
        <v>19</v>
      </c>
      <c r="G45" s="6" t="s">
        <v>32</v>
      </c>
      <c r="H45" s="7">
        <f t="shared" si="8"/>
        <v>2</v>
      </c>
      <c r="I45" s="7">
        <f t="shared" si="9"/>
        <v>-3</v>
      </c>
      <c r="J45" s="7">
        <f t="shared" si="10"/>
        <v>1</v>
      </c>
      <c r="K45" s="7">
        <f t="shared" si="11"/>
        <v>-3</v>
      </c>
      <c r="L45" s="7">
        <f t="shared" si="12"/>
        <v>-9</v>
      </c>
      <c r="M45" s="7">
        <f t="shared" si="13"/>
        <v>-9</v>
      </c>
      <c r="N45" s="7">
        <f t="shared" si="14"/>
        <v>-4.15</v>
      </c>
    </row>
    <row r="46">
      <c r="A46" s="3">
        <v>45521.56537037037</v>
      </c>
      <c r="B46" s="10">
        <v>0.16041666666666668</v>
      </c>
      <c r="C46" s="10">
        <v>0.1701388888888889</v>
      </c>
      <c r="D46" s="6" t="s">
        <v>24</v>
      </c>
      <c r="E46" s="6" t="s">
        <v>26</v>
      </c>
      <c r="F46" s="6" t="s">
        <v>23</v>
      </c>
      <c r="G46" s="6" t="s">
        <v>26</v>
      </c>
      <c r="H46" s="7">
        <f t="shared" si="8"/>
        <v>1</v>
      </c>
      <c r="I46" s="7">
        <f t="shared" si="9"/>
        <v>1</v>
      </c>
      <c r="J46" s="7">
        <f t="shared" si="10"/>
        <v>2</v>
      </c>
      <c r="K46" s="7">
        <f t="shared" si="11"/>
        <v>1</v>
      </c>
      <c r="L46" s="7">
        <f t="shared" si="12"/>
        <v>3</v>
      </c>
      <c r="M46" s="7">
        <f t="shared" si="13"/>
        <v>3</v>
      </c>
      <c r="N46" s="7">
        <f t="shared" si="14"/>
        <v>2.2</v>
      </c>
    </row>
    <row r="47">
      <c r="A47" s="3">
        <v>45521.56753472222</v>
      </c>
      <c r="B47" s="10">
        <v>0.17430555555555555</v>
      </c>
      <c r="C47" s="10">
        <v>0.1763888888888889</v>
      </c>
      <c r="D47" s="6" t="s">
        <v>33</v>
      </c>
      <c r="E47" s="6" t="s">
        <v>30</v>
      </c>
      <c r="F47" s="6" t="s">
        <v>19</v>
      </c>
      <c r="G47" s="6" t="s">
        <v>31</v>
      </c>
      <c r="H47" s="7">
        <f t="shared" si="8"/>
        <v>3</v>
      </c>
      <c r="I47" s="7">
        <f t="shared" si="9"/>
        <v>-3</v>
      </c>
      <c r="J47" s="7">
        <f t="shared" si="10"/>
        <v>1</v>
      </c>
      <c r="K47" s="7">
        <f t="shared" si="11"/>
        <v>-3</v>
      </c>
      <c r="L47" s="7">
        <f t="shared" si="12"/>
        <v>-12</v>
      </c>
      <c r="M47" s="7">
        <f t="shared" si="13"/>
        <v>-12</v>
      </c>
      <c r="N47" s="7">
        <f t="shared" si="14"/>
        <v>-5.45</v>
      </c>
    </row>
    <row r="48">
      <c r="A48" s="3">
        <v>45521.568449074075</v>
      </c>
      <c r="B48" s="10">
        <v>0.17708333333333334</v>
      </c>
      <c r="C48" s="10">
        <v>0.1840277777777778</v>
      </c>
      <c r="D48" s="6" t="s">
        <v>17</v>
      </c>
      <c r="E48" s="6" t="s">
        <v>25</v>
      </c>
      <c r="F48" s="6" t="s">
        <v>19</v>
      </c>
      <c r="G48" s="6" t="s">
        <v>20</v>
      </c>
      <c r="H48" s="7">
        <f t="shared" si="8"/>
        <v>2</v>
      </c>
      <c r="I48" s="7">
        <f t="shared" si="9"/>
        <v>1</v>
      </c>
      <c r="J48" s="7">
        <f t="shared" si="10"/>
        <v>1</v>
      </c>
      <c r="K48" s="7">
        <f t="shared" si="11"/>
        <v>0</v>
      </c>
      <c r="L48" s="7">
        <f t="shared" si="12"/>
        <v>3</v>
      </c>
      <c r="M48" s="7">
        <f t="shared" si="13"/>
        <v>0</v>
      </c>
      <c r="N48" s="7">
        <f t="shared" si="14"/>
        <v>1.7</v>
      </c>
    </row>
    <row r="49">
      <c r="A49" s="3">
        <v>45521.56943287037</v>
      </c>
      <c r="B49" s="10">
        <v>0.1840277777777778</v>
      </c>
      <c r="C49" s="10">
        <v>0.18680555555555556</v>
      </c>
      <c r="D49" s="6" t="s">
        <v>17</v>
      </c>
      <c r="E49" s="6" t="s">
        <v>28</v>
      </c>
      <c r="F49" s="6" t="s">
        <v>19</v>
      </c>
      <c r="G49" s="6" t="s">
        <v>20</v>
      </c>
      <c r="H49" s="7">
        <f t="shared" si="8"/>
        <v>2</v>
      </c>
      <c r="I49" s="7">
        <f t="shared" si="9"/>
        <v>-3</v>
      </c>
      <c r="J49" s="7">
        <f t="shared" si="10"/>
        <v>1</v>
      </c>
      <c r="K49" s="7">
        <f t="shared" si="11"/>
        <v>0</v>
      </c>
      <c r="L49" s="7">
        <f t="shared" si="12"/>
        <v>-9</v>
      </c>
      <c r="M49" s="7">
        <f t="shared" si="13"/>
        <v>0</v>
      </c>
      <c r="N49" s="7">
        <f t="shared" si="14"/>
        <v>-1.9</v>
      </c>
    </row>
    <row r="50">
      <c r="A50" s="3">
        <v>45521.5703125</v>
      </c>
      <c r="B50" s="10">
        <v>0.18888888888888888</v>
      </c>
      <c r="C50" s="10">
        <v>0.2</v>
      </c>
      <c r="D50" s="6" t="s">
        <v>17</v>
      </c>
      <c r="E50" s="6" t="s">
        <v>25</v>
      </c>
      <c r="F50" s="6" t="s">
        <v>23</v>
      </c>
      <c r="G50" s="6" t="s">
        <v>35</v>
      </c>
      <c r="H50" s="7">
        <f t="shared" si="8"/>
        <v>2</v>
      </c>
      <c r="I50" s="7">
        <f t="shared" si="9"/>
        <v>1</v>
      </c>
      <c r="J50" s="7">
        <f t="shared" si="10"/>
        <v>2</v>
      </c>
      <c r="K50" s="7">
        <f t="shared" si="11"/>
        <v>2</v>
      </c>
      <c r="L50" s="7">
        <f t="shared" si="12"/>
        <v>4</v>
      </c>
      <c r="M50" s="7">
        <f t="shared" si="13"/>
        <v>8</v>
      </c>
      <c r="N50" s="7">
        <f t="shared" si="14"/>
        <v>4.1</v>
      </c>
    </row>
    <row r="51">
      <c r="A51" s="3">
        <v>45521.580775462964</v>
      </c>
      <c r="B51" s="10">
        <v>0.20069444444444445</v>
      </c>
      <c r="C51" s="10">
        <v>0.20625</v>
      </c>
      <c r="D51" s="6" t="s">
        <v>33</v>
      </c>
      <c r="E51" s="6" t="s">
        <v>25</v>
      </c>
      <c r="F51" s="6" t="s">
        <v>23</v>
      </c>
      <c r="G51" s="6" t="s">
        <v>36</v>
      </c>
      <c r="H51" s="7">
        <f t="shared" si="8"/>
        <v>3</v>
      </c>
      <c r="I51" s="7">
        <f t="shared" si="9"/>
        <v>1</v>
      </c>
      <c r="J51" s="7">
        <f t="shared" si="10"/>
        <v>2</v>
      </c>
      <c r="K51" s="7">
        <f t="shared" si="11"/>
        <v>2</v>
      </c>
      <c r="L51" s="7">
        <f t="shared" si="12"/>
        <v>5</v>
      </c>
      <c r="M51" s="7">
        <f t="shared" si="13"/>
        <v>10</v>
      </c>
      <c r="N51" s="7">
        <f t="shared" si="14"/>
        <v>5.25</v>
      </c>
    </row>
    <row r="52">
      <c r="A52" s="3">
        <v>45521.58101851852</v>
      </c>
      <c r="B52" s="10">
        <v>0.20625</v>
      </c>
      <c r="C52" s="10">
        <v>0.21180555555555555</v>
      </c>
      <c r="D52" s="6" t="s">
        <v>33</v>
      </c>
      <c r="E52" s="6" t="s">
        <v>30</v>
      </c>
      <c r="F52" s="6" t="s">
        <v>19</v>
      </c>
      <c r="G52" s="6" t="s">
        <v>28</v>
      </c>
      <c r="H52" s="7">
        <f t="shared" si="8"/>
        <v>3</v>
      </c>
      <c r="I52" s="7">
        <f t="shared" si="9"/>
        <v>-3</v>
      </c>
      <c r="J52" s="7">
        <f t="shared" si="10"/>
        <v>1</v>
      </c>
      <c r="K52" s="7">
        <f t="shared" si="11"/>
        <v>-3</v>
      </c>
      <c r="L52" s="7">
        <f t="shared" si="12"/>
        <v>-12</v>
      </c>
      <c r="M52" s="7">
        <f t="shared" si="13"/>
        <v>-12</v>
      </c>
      <c r="N52" s="7">
        <f t="shared" si="14"/>
        <v>-5.45</v>
      </c>
    </row>
    <row r="53">
      <c r="A53" s="3">
        <v>45521.58358796296</v>
      </c>
      <c r="B53" s="10">
        <v>0.225</v>
      </c>
      <c r="C53" s="10">
        <v>0.22847222222222222</v>
      </c>
      <c r="D53" s="6" t="s">
        <v>17</v>
      </c>
      <c r="E53" s="6" t="s">
        <v>32</v>
      </c>
      <c r="F53" s="6" t="s">
        <v>19</v>
      </c>
      <c r="G53" s="6" t="s">
        <v>31</v>
      </c>
      <c r="H53" s="7">
        <f t="shared" si="8"/>
        <v>2</v>
      </c>
      <c r="I53" s="7">
        <f t="shared" si="9"/>
        <v>-3</v>
      </c>
      <c r="J53" s="7">
        <f t="shared" si="10"/>
        <v>1</v>
      </c>
      <c r="K53" s="7">
        <f t="shared" si="11"/>
        <v>-3</v>
      </c>
      <c r="L53" s="7">
        <f t="shared" si="12"/>
        <v>-9</v>
      </c>
      <c r="M53" s="7">
        <f t="shared" si="13"/>
        <v>-9</v>
      </c>
      <c r="N53" s="7">
        <f t="shared" si="14"/>
        <v>-4.15</v>
      </c>
    </row>
    <row r="54">
      <c r="A54" s="3">
        <v>45521.5844212963</v>
      </c>
      <c r="B54" s="10">
        <v>0.22916666666666666</v>
      </c>
      <c r="C54" s="10">
        <v>0.23194444444444445</v>
      </c>
      <c r="D54" s="6" t="s">
        <v>17</v>
      </c>
      <c r="E54" s="6" t="s">
        <v>25</v>
      </c>
      <c r="F54" s="6" t="s">
        <v>23</v>
      </c>
      <c r="G54" s="6" t="s">
        <v>26</v>
      </c>
      <c r="H54" s="7">
        <f t="shared" si="8"/>
        <v>2</v>
      </c>
      <c r="I54" s="7">
        <f t="shared" si="9"/>
        <v>1</v>
      </c>
      <c r="J54" s="7">
        <f t="shared" si="10"/>
        <v>2</v>
      </c>
      <c r="K54" s="7">
        <f t="shared" si="11"/>
        <v>1</v>
      </c>
      <c r="L54" s="7">
        <f t="shared" si="12"/>
        <v>4</v>
      </c>
      <c r="M54" s="7">
        <f t="shared" si="13"/>
        <v>4</v>
      </c>
      <c r="N54" s="7">
        <f t="shared" si="14"/>
        <v>3.1</v>
      </c>
    </row>
    <row r="55">
      <c r="A55" s="3">
        <v>45521.58604166667</v>
      </c>
      <c r="B55" s="10">
        <v>0.2326388888888889</v>
      </c>
      <c r="C55" s="10">
        <v>0.24583333333333332</v>
      </c>
      <c r="D55" s="6" t="s">
        <v>33</v>
      </c>
      <c r="E55" s="6" t="s">
        <v>27</v>
      </c>
      <c r="F55" s="6" t="s">
        <v>19</v>
      </c>
      <c r="G55" s="6" t="s">
        <v>29</v>
      </c>
      <c r="H55" s="7">
        <f t="shared" si="8"/>
        <v>3</v>
      </c>
      <c r="I55" s="7">
        <f t="shared" si="9"/>
        <v>-2</v>
      </c>
      <c r="J55" s="7">
        <f t="shared" si="10"/>
        <v>1</v>
      </c>
      <c r="K55" s="7">
        <f t="shared" si="11"/>
        <v>1</v>
      </c>
      <c r="L55" s="7">
        <f t="shared" si="12"/>
        <v>-8</v>
      </c>
      <c r="M55" s="7">
        <f t="shared" si="13"/>
        <v>4</v>
      </c>
      <c r="N55" s="7">
        <f t="shared" si="14"/>
        <v>-0.25</v>
      </c>
    </row>
    <row r="56">
      <c r="A56" s="3">
        <v>45521.587013888886</v>
      </c>
      <c r="B56" s="10">
        <v>0.2465277777777778</v>
      </c>
      <c r="C56" s="10">
        <v>0.2590277777777778</v>
      </c>
      <c r="D56" s="6" t="s">
        <v>17</v>
      </c>
      <c r="E56" s="6" t="s">
        <v>18</v>
      </c>
      <c r="F56" s="6" t="s">
        <v>19</v>
      </c>
      <c r="G56" s="6" t="s">
        <v>32</v>
      </c>
      <c r="H56" s="7">
        <f t="shared" si="8"/>
        <v>2</v>
      </c>
      <c r="I56" s="7">
        <f t="shared" si="9"/>
        <v>2</v>
      </c>
      <c r="J56" s="7">
        <f t="shared" si="10"/>
        <v>1</v>
      </c>
      <c r="K56" s="7">
        <f t="shared" si="11"/>
        <v>-3</v>
      </c>
      <c r="L56" s="7">
        <f t="shared" si="12"/>
        <v>6</v>
      </c>
      <c r="M56" s="7">
        <f t="shared" si="13"/>
        <v>-9</v>
      </c>
      <c r="N56" s="7">
        <f t="shared" si="14"/>
        <v>0.35</v>
      </c>
    </row>
    <row r="57">
      <c r="A57" s="3">
        <v>45521.587685185186</v>
      </c>
      <c r="B57" s="10">
        <v>0.25972222222222224</v>
      </c>
      <c r="C57" s="10">
        <v>0.26180555555555557</v>
      </c>
      <c r="D57" s="6" t="s">
        <v>17</v>
      </c>
      <c r="E57" s="6" t="s">
        <v>27</v>
      </c>
      <c r="F57" s="6" t="s">
        <v>19</v>
      </c>
      <c r="G57" s="6" t="s">
        <v>20</v>
      </c>
      <c r="H57" s="7">
        <f t="shared" si="8"/>
        <v>2</v>
      </c>
      <c r="I57" s="7">
        <f t="shared" si="9"/>
        <v>-2</v>
      </c>
      <c r="J57" s="7">
        <f t="shared" si="10"/>
        <v>1</v>
      </c>
      <c r="K57" s="7">
        <f t="shared" si="11"/>
        <v>0</v>
      </c>
      <c r="L57" s="7">
        <f t="shared" si="12"/>
        <v>-6</v>
      </c>
      <c r="M57" s="7">
        <f t="shared" si="13"/>
        <v>0</v>
      </c>
      <c r="N57" s="7">
        <f t="shared" si="14"/>
        <v>-1</v>
      </c>
    </row>
    <row r="58">
      <c r="A58" s="3">
        <v>45521.58851851852</v>
      </c>
      <c r="B58" s="10">
        <v>0.2625</v>
      </c>
      <c r="C58" s="10">
        <v>0.2763888888888889</v>
      </c>
      <c r="D58" s="6" t="s">
        <v>33</v>
      </c>
      <c r="E58" s="6" t="s">
        <v>25</v>
      </c>
      <c r="F58" s="6" t="s">
        <v>23</v>
      </c>
      <c r="G58" s="6" t="s">
        <v>29</v>
      </c>
      <c r="H58" s="7">
        <f t="shared" si="8"/>
        <v>3</v>
      </c>
      <c r="I58" s="7">
        <f t="shared" si="9"/>
        <v>1</v>
      </c>
      <c r="J58" s="7">
        <f t="shared" si="10"/>
        <v>2</v>
      </c>
      <c r="K58" s="7">
        <f t="shared" si="11"/>
        <v>1</v>
      </c>
      <c r="L58" s="7">
        <f t="shared" si="12"/>
        <v>5</v>
      </c>
      <c r="M58" s="7">
        <f t="shared" si="13"/>
        <v>5</v>
      </c>
      <c r="N58" s="7">
        <f t="shared" si="14"/>
        <v>4</v>
      </c>
    </row>
    <row r="59">
      <c r="A59" s="3">
        <v>45521.59019675926</v>
      </c>
      <c r="B59" s="10">
        <v>0.2777777777777778</v>
      </c>
      <c r="C59" s="10">
        <v>0.2875</v>
      </c>
      <c r="D59" s="6" t="s">
        <v>33</v>
      </c>
      <c r="E59" s="6" t="s">
        <v>22</v>
      </c>
      <c r="F59" s="6" t="s">
        <v>19</v>
      </c>
      <c r="G59" s="6" t="s">
        <v>29</v>
      </c>
      <c r="H59" s="7">
        <f t="shared" si="8"/>
        <v>3</v>
      </c>
      <c r="I59" s="7">
        <f t="shared" si="9"/>
        <v>-3</v>
      </c>
      <c r="J59" s="7">
        <f t="shared" si="10"/>
        <v>1</v>
      </c>
      <c r="K59" s="7">
        <f t="shared" si="11"/>
        <v>1</v>
      </c>
      <c r="L59" s="7">
        <f t="shared" si="12"/>
        <v>-12</v>
      </c>
      <c r="M59" s="7">
        <f t="shared" si="13"/>
        <v>4</v>
      </c>
      <c r="N59" s="7">
        <f t="shared" si="14"/>
        <v>-1.45</v>
      </c>
    </row>
    <row r="60">
      <c r="A60" s="3">
        <v>45521.591215277775</v>
      </c>
      <c r="B60" s="10">
        <v>0.2881944444444444</v>
      </c>
      <c r="C60" s="10">
        <v>0.3013888888888889</v>
      </c>
      <c r="D60" s="6" t="s">
        <v>33</v>
      </c>
      <c r="E60" s="6" t="s">
        <v>18</v>
      </c>
      <c r="F60" s="6" t="s">
        <v>19</v>
      </c>
      <c r="G60" s="6" t="s">
        <v>36</v>
      </c>
      <c r="H60" s="7">
        <f t="shared" si="8"/>
        <v>3</v>
      </c>
      <c r="I60" s="7">
        <f t="shared" si="9"/>
        <v>2</v>
      </c>
      <c r="J60" s="7">
        <f t="shared" si="10"/>
        <v>1</v>
      </c>
      <c r="K60" s="7">
        <f t="shared" si="11"/>
        <v>2</v>
      </c>
      <c r="L60" s="7">
        <f t="shared" si="12"/>
        <v>8</v>
      </c>
      <c r="M60" s="7">
        <f t="shared" si="13"/>
        <v>8</v>
      </c>
      <c r="N60" s="7">
        <f t="shared" si="14"/>
        <v>5.55</v>
      </c>
    </row>
    <row r="61">
      <c r="A61" s="3">
        <v>45521.59371527778</v>
      </c>
      <c r="B61" s="10">
        <v>0.3034722222222222</v>
      </c>
      <c r="C61" s="10">
        <v>0.325</v>
      </c>
      <c r="D61" s="6" t="s">
        <v>17</v>
      </c>
      <c r="E61" s="6" t="s">
        <v>25</v>
      </c>
      <c r="F61" s="6" t="s">
        <v>23</v>
      </c>
      <c r="G61" s="6" t="s">
        <v>32</v>
      </c>
      <c r="H61" s="7">
        <f t="shared" si="8"/>
        <v>2</v>
      </c>
      <c r="I61" s="7">
        <f t="shared" si="9"/>
        <v>1</v>
      </c>
      <c r="J61" s="7">
        <f t="shared" si="10"/>
        <v>2</v>
      </c>
      <c r="K61" s="7">
        <f t="shared" si="11"/>
        <v>-3</v>
      </c>
      <c r="L61" s="7">
        <f t="shared" si="12"/>
        <v>4</v>
      </c>
      <c r="M61" s="7">
        <f t="shared" si="13"/>
        <v>-12</v>
      </c>
      <c r="N61" s="7">
        <f t="shared" si="14"/>
        <v>-0.9</v>
      </c>
    </row>
    <row r="62">
      <c r="A62" s="3">
        <v>45521.60920138889</v>
      </c>
      <c r="B62" s="10">
        <v>0.3277777777777778</v>
      </c>
      <c r="C62" s="10">
        <v>0.3451388888888889</v>
      </c>
      <c r="D62" s="6" t="s">
        <v>17</v>
      </c>
      <c r="E62" s="6" t="s">
        <v>25</v>
      </c>
      <c r="F62" s="6" t="s">
        <v>23</v>
      </c>
      <c r="G62" s="6" t="s">
        <v>31</v>
      </c>
      <c r="H62" s="7">
        <f t="shared" si="8"/>
        <v>2</v>
      </c>
      <c r="I62" s="7">
        <f t="shared" si="9"/>
        <v>1</v>
      </c>
      <c r="J62" s="7">
        <f t="shared" si="10"/>
        <v>2</v>
      </c>
      <c r="K62" s="7">
        <f t="shared" si="11"/>
        <v>-3</v>
      </c>
      <c r="L62" s="7">
        <f t="shared" si="12"/>
        <v>4</v>
      </c>
      <c r="M62" s="7">
        <f t="shared" si="13"/>
        <v>-12</v>
      </c>
      <c r="N62" s="7">
        <f t="shared" si="14"/>
        <v>-0.9</v>
      </c>
    </row>
    <row r="63">
      <c r="A63" s="3">
        <v>45521.61138888889</v>
      </c>
      <c r="B63" s="10">
        <v>0.35347222222222224</v>
      </c>
      <c r="C63" s="10">
        <v>0.38263888888888886</v>
      </c>
      <c r="D63" s="6" t="s">
        <v>33</v>
      </c>
      <c r="E63" s="6" t="s">
        <v>25</v>
      </c>
      <c r="F63" s="6" t="s">
        <v>23</v>
      </c>
      <c r="G63" s="6" t="s">
        <v>36</v>
      </c>
      <c r="H63" s="7">
        <f t="shared" si="8"/>
        <v>3</v>
      </c>
      <c r="I63" s="7">
        <f t="shared" si="9"/>
        <v>1</v>
      </c>
      <c r="J63" s="7">
        <f t="shared" si="10"/>
        <v>2</v>
      </c>
      <c r="K63" s="7">
        <f t="shared" si="11"/>
        <v>2</v>
      </c>
      <c r="L63" s="7">
        <f t="shared" si="12"/>
        <v>5</v>
      </c>
      <c r="M63" s="7">
        <f t="shared" si="13"/>
        <v>10</v>
      </c>
      <c r="N63" s="7">
        <f t="shared" si="14"/>
        <v>5.25</v>
      </c>
    </row>
    <row r="64">
      <c r="A64" s="3">
        <v>45521.61278935185</v>
      </c>
      <c r="B64" s="10">
        <v>0.38819444444444445</v>
      </c>
      <c r="C64" s="10">
        <v>0.4041666666666667</v>
      </c>
      <c r="D64" s="6" t="s">
        <v>17</v>
      </c>
      <c r="E64" s="6" t="s">
        <v>25</v>
      </c>
      <c r="F64" s="6" t="s">
        <v>19</v>
      </c>
      <c r="G64" s="6" t="s">
        <v>26</v>
      </c>
      <c r="H64" s="7">
        <f t="shared" si="8"/>
        <v>2</v>
      </c>
      <c r="I64" s="7">
        <f t="shared" si="9"/>
        <v>1</v>
      </c>
      <c r="J64" s="7">
        <f t="shared" si="10"/>
        <v>1</v>
      </c>
      <c r="K64" s="7">
        <f t="shared" si="11"/>
        <v>1</v>
      </c>
      <c r="L64" s="7">
        <f t="shared" si="12"/>
        <v>3</v>
      </c>
      <c r="M64" s="7">
        <f t="shared" si="13"/>
        <v>3</v>
      </c>
      <c r="N64" s="7">
        <f t="shared" si="14"/>
        <v>2.45</v>
      </c>
    </row>
    <row r="65">
      <c r="A65" s="3">
        <v>45521.61491898148</v>
      </c>
      <c r="B65" s="10">
        <v>0.4166666666666667</v>
      </c>
      <c r="C65" s="10">
        <v>0.42083333333333334</v>
      </c>
      <c r="D65" s="6" t="s">
        <v>33</v>
      </c>
      <c r="E65" s="6" t="s">
        <v>22</v>
      </c>
      <c r="F65" s="6" t="s">
        <v>19</v>
      </c>
      <c r="G65" s="6" t="s">
        <v>32</v>
      </c>
      <c r="H65" s="7">
        <f t="shared" si="8"/>
        <v>3</v>
      </c>
      <c r="I65" s="7">
        <f t="shared" si="9"/>
        <v>-3</v>
      </c>
      <c r="J65" s="7">
        <f t="shared" si="10"/>
        <v>1</v>
      </c>
      <c r="K65" s="7">
        <f t="shared" si="11"/>
        <v>-3</v>
      </c>
      <c r="L65" s="7">
        <f t="shared" si="12"/>
        <v>-12</v>
      </c>
      <c r="M65" s="7">
        <f t="shared" si="13"/>
        <v>-12</v>
      </c>
      <c r="N65" s="7">
        <f t="shared" si="14"/>
        <v>-5.45</v>
      </c>
    </row>
    <row r="68">
      <c r="A68" s="3">
        <v>45521.80465277778</v>
      </c>
      <c r="B68" s="10">
        <v>0.0</v>
      </c>
      <c r="C68" s="10">
        <v>0.04027777777777778</v>
      </c>
      <c r="D68" s="6" t="s">
        <v>17</v>
      </c>
      <c r="E68" s="6" t="s">
        <v>26</v>
      </c>
      <c r="F68" s="6" t="s">
        <v>19</v>
      </c>
      <c r="G68" s="6" t="s">
        <v>29</v>
      </c>
      <c r="H68" s="7">
        <f t="shared" ref="H68:H93" si="15">CHOOSE(MATCH(D68, {"Low","Medium","High"}, 0), 1, 2, 3)</f>
        <v>2</v>
      </c>
      <c r="I68" s="7">
        <f t="shared" ref="I68:I93" si="16">CHOOSE(MATCH(E68, {"Happiness","Excitement","Empathy","Gratitude","Kindness","Cooperation","Confusion","Anger","Aggression","Fear","Sadness","Insecurity","Defiance","Jealousy"}, 0), 2, 2, 2, 2, 1, 1, 1, -3, -3, -3, -2, -3, -3, -3)</f>
        <v>1</v>
      </c>
      <c r="J68" s="7">
        <f t="shared" ref="J68:J93" si="17">CHOOSE(MATCH(F68, {"Simple","Complex"}, 0), 1, 2)</f>
        <v>1</v>
      </c>
      <c r="K68" s="7">
        <f t="shared" ref="K68:K93" si="18">CHOOSE(MATCH(G68, {"Empathy","Kindness","Cooperation","Gratitude","Aggression","Insecurity","Defiance","Jealousy","Indifference"}, 0), 2, 1, 1, 2, -3, -3, -3, -3, 0)</f>
        <v>1</v>
      </c>
      <c r="L68" s="7">
        <f t="shared" ref="L68:L93" si="19">(H68+J68)*I68</f>
        <v>3</v>
      </c>
      <c r="M68" s="7">
        <f t="shared" ref="M68:M93" si="20">(H68+J68)*K68</f>
        <v>3</v>
      </c>
      <c r="N68" s="7">
        <f t="shared" ref="N68:N93" si="21">(H68*0.35)+(I68*(H68+J68)*0.3)+(J68*0.1)+(K68*(H68+J68)*0.25)</f>
        <v>2.45</v>
      </c>
      <c r="O68" s="8">
        <v>0.2</v>
      </c>
      <c r="P68" s="8" t="s">
        <v>38</v>
      </c>
    </row>
    <row r="69">
      <c r="A69" s="3">
        <v>45521.808541666665</v>
      </c>
      <c r="B69" s="10">
        <v>0.05138888888888889</v>
      </c>
      <c r="C69" s="10">
        <v>0.06458333333333334</v>
      </c>
      <c r="D69" s="6" t="s">
        <v>17</v>
      </c>
      <c r="E69" s="6" t="s">
        <v>34</v>
      </c>
      <c r="F69" s="6" t="s">
        <v>19</v>
      </c>
      <c r="G69" s="6" t="s">
        <v>26</v>
      </c>
      <c r="H69" s="7">
        <f t="shared" si="15"/>
        <v>2</v>
      </c>
      <c r="I69" s="7">
        <f t="shared" si="16"/>
        <v>2</v>
      </c>
      <c r="J69" s="7">
        <f t="shared" si="17"/>
        <v>1</v>
      </c>
      <c r="K69" s="7">
        <f t="shared" si="18"/>
        <v>1</v>
      </c>
      <c r="L69" s="7">
        <f t="shared" si="19"/>
        <v>6</v>
      </c>
      <c r="M69" s="7">
        <f t="shared" si="20"/>
        <v>3</v>
      </c>
      <c r="N69" s="7">
        <f t="shared" si="21"/>
        <v>3.35</v>
      </c>
    </row>
    <row r="70">
      <c r="A70" s="3">
        <v>45521.810011574074</v>
      </c>
      <c r="B70" s="10">
        <v>0.06527777777777778</v>
      </c>
      <c r="C70" s="10">
        <v>0.09513888888888888</v>
      </c>
      <c r="D70" s="6" t="s">
        <v>24</v>
      </c>
      <c r="E70" s="6" t="s">
        <v>25</v>
      </c>
      <c r="F70" s="6" t="s">
        <v>23</v>
      </c>
      <c r="G70" s="6" t="s">
        <v>20</v>
      </c>
      <c r="H70" s="7">
        <f t="shared" si="15"/>
        <v>1</v>
      </c>
      <c r="I70" s="7">
        <f t="shared" si="16"/>
        <v>1</v>
      </c>
      <c r="J70" s="7">
        <f t="shared" si="17"/>
        <v>2</v>
      </c>
      <c r="K70" s="7">
        <f t="shared" si="18"/>
        <v>0</v>
      </c>
      <c r="L70" s="7">
        <f t="shared" si="19"/>
        <v>3</v>
      </c>
      <c r="M70" s="7">
        <f t="shared" si="20"/>
        <v>0</v>
      </c>
      <c r="N70" s="7">
        <f t="shared" si="21"/>
        <v>1.45</v>
      </c>
    </row>
    <row r="71">
      <c r="A71" s="3">
        <v>45521.812430555554</v>
      </c>
      <c r="B71" s="10">
        <v>0.09513888888888888</v>
      </c>
      <c r="C71" s="10">
        <v>0.10277777777777777</v>
      </c>
      <c r="D71" s="6" t="s">
        <v>17</v>
      </c>
      <c r="E71" s="6" t="s">
        <v>31</v>
      </c>
      <c r="F71" s="6" t="s">
        <v>19</v>
      </c>
      <c r="G71" s="6" t="s">
        <v>28</v>
      </c>
      <c r="H71" s="7">
        <f t="shared" si="15"/>
        <v>2</v>
      </c>
      <c r="I71" s="7">
        <f t="shared" si="16"/>
        <v>-3</v>
      </c>
      <c r="J71" s="7">
        <f t="shared" si="17"/>
        <v>1</v>
      </c>
      <c r="K71" s="7">
        <f t="shared" si="18"/>
        <v>-3</v>
      </c>
      <c r="L71" s="7">
        <f t="shared" si="19"/>
        <v>-9</v>
      </c>
      <c r="M71" s="7">
        <f t="shared" si="20"/>
        <v>-9</v>
      </c>
      <c r="N71" s="7">
        <f t="shared" si="21"/>
        <v>-4.15</v>
      </c>
    </row>
    <row r="72">
      <c r="A72" s="3">
        <v>45521.81314814815</v>
      </c>
      <c r="B72" s="10">
        <v>0.10347222222222222</v>
      </c>
      <c r="C72" s="10">
        <v>0.11875</v>
      </c>
      <c r="D72" s="6" t="s">
        <v>24</v>
      </c>
      <c r="E72" s="6" t="s">
        <v>25</v>
      </c>
      <c r="F72" s="6" t="s">
        <v>23</v>
      </c>
      <c r="G72" s="6" t="s">
        <v>29</v>
      </c>
      <c r="H72" s="7">
        <f t="shared" si="15"/>
        <v>1</v>
      </c>
      <c r="I72" s="7">
        <f t="shared" si="16"/>
        <v>1</v>
      </c>
      <c r="J72" s="7">
        <f t="shared" si="17"/>
        <v>2</v>
      </c>
      <c r="K72" s="7">
        <f t="shared" si="18"/>
        <v>1</v>
      </c>
      <c r="L72" s="7">
        <f t="shared" si="19"/>
        <v>3</v>
      </c>
      <c r="M72" s="7">
        <f t="shared" si="20"/>
        <v>3</v>
      </c>
      <c r="N72" s="7">
        <f t="shared" si="21"/>
        <v>2.2</v>
      </c>
    </row>
    <row r="73">
      <c r="A73" s="3">
        <v>45521.81542824074</v>
      </c>
      <c r="B73" s="10">
        <v>0.12361111111111112</v>
      </c>
      <c r="C73" s="10">
        <v>0.14444444444444443</v>
      </c>
      <c r="D73" s="6" t="s">
        <v>17</v>
      </c>
      <c r="E73" s="6" t="s">
        <v>18</v>
      </c>
      <c r="F73" s="6" t="s">
        <v>19</v>
      </c>
      <c r="G73" s="6" t="s">
        <v>29</v>
      </c>
      <c r="H73" s="7">
        <f t="shared" si="15"/>
        <v>2</v>
      </c>
      <c r="I73" s="7">
        <f t="shared" si="16"/>
        <v>2</v>
      </c>
      <c r="J73" s="7">
        <f t="shared" si="17"/>
        <v>1</v>
      </c>
      <c r="K73" s="7">
        <f t="shared" si="18"/>
        <v>1</v>
      </c>
      <c r="L73" s="7">
        <f t="shared" si="19"/>
        <v>6</v>
      </c>
      <c r="M73" s="7">
        <f t="shared" si="20"/>
        <v>3</v>
      </c>
      <c r="N73" s="7">
        <f t="shared" si="21"/>
        <v>3.35</v>
      </c>
    </row>
    <row r="74">
      <c r="A74" s="3">
        <v>45521.81606481481</v>
      </c>
      <c r="B74" s="10">
        <v>0.15208333333333332</v>
      </c>
      <c r="C74" s="10">
        <v>0.16111111111111112</v>
      </c>
      <c r="D74" s="6" t="s">
        <v>24</v>
      </c>
      <c r="E74" s="6" t="s">
        <v>25</v>
      </c>
      <c r="F74" s="6" t="s">
        <v>23</v>
      </c>
      <c r="G74" s="6" t="s">
        <v>20</v>
      </c>
      <c r="H74" s="7">
        <f t="shared" si="15"/>
        <v>1</v>
      </c>
      <c r="I74" s="7">
        <f t="shared" si="16"/>
        <v>1</v>
      </c>
      <c r="J74" s="7">
        <f t="shared" si="17"/>
        <v>2</v>
      </c>
      <c r="K74" s="7">
        <f t="shared" si="18"/>
        <v>0</v>
      </c>
      <c r="L74" s="7">
        <f t="shared" si="19"/>
        <v>3</v>
      </c>
      <c r="M74" s="7">
        <f t="shared" si="20"/>
        <v>0</v>
      </c>
      <c r="N74" s="7">
        <f t="shared" si="21"/>
        <v>1.45</v>
      </c>
    </row>
    <row r="75">
      <c r="A75" s="3">
        <v>45521.816979166666</v>
      </c>
      <c r="B75" s="10">
        <v>0.1625</v>
      </c>
      <c r="C75" s="10">
        <v>0.17847222222222223</v>
      </c>
      <c r="D75" s="6" t="s">
        <v>24</v>
      </c>
      <c r="E75" s="6" t="s">
        <v>29</v>
      </c>
      <c r="F75" s="6" t="s">
        <v>19</v>
      </c>
      <c r="G75" s="6" t="s">
        <v>20</v>
      </c>
      <c r="H75" s="7">
        <f t="shared" si="15"/>
        <v>1</v>
      </c>
      <c r="I75" s="7">
        <f t="shared" si="16"/>
        <v>1</v>
      </c>
      <c r="J75" s="7">
        <f t="shared" si="17"/>
        <v>1</v>
      </c>
      <c r="K75" s="7">
        <f t="shared" si="18"/>
        <v>0</v>
      </c>
      <c r="L75" s="7">
        <f t="shared" si="19"/>
        <v>2</v>
      </c>
      <c r="M75" s="7">
        <f t="shared" si="20"/>
        <v>0</v>
      </c>
      <c r="N75" s="7">
        <f t="shared" si="21"/>
        <v>1.05</v>
      </c>
    </row>
    <row r="76">
      <c r="A76" s="3">
        <v>45521.81804398148</v>
      </c>
      <c r="B76" s="10">
        <v>0.1798611111111111</v>
      </c>
      <c r="C76" s="10">
        <v>0.19583333333333333</v>
      </c>
      <c r="D76" s="6" t="s">
        <v>33</v>
      </c>
      <c r="E76" s="6" t="s">
        <v>30</v>
      </c>
      <c r="F76" s="6" t="s">
        <v>19</v>
      </c>
      <c r="G76" s="6" t="s">
        <v>28</v>
      </c>
      <c r="H76" s="7">
        <f t="shared" si="15"/>
        <v>3</v>
      </c>
      <c r="I76" s="7">
        <f t="shared" si="16"/>
        <v>-3</v>
      </c>
      <c r="J76" s="7">
        <f t="shared" si="17"/>
        <v>1</v>
      </c>
      <c r="K76" s="7">
        <f t="shared" si="18"/>
        <v>-3</v>
      </c>
      <c r="L76" s="7">
        <f t="shared" si="19"/>
        <v>-12</v>
      </c>
      <c r="M76" s="7">
        <f t="shared" si="20"/>
        <v>-12</v>
      </c>
      <c r="N76" s="7">
        <f t="shared" si="21"/>
        <v>-5.45</v>
      </c>
    </row>
    <row r="77">
      <c r="A77" s="3">
        <v>45521.818923611114</v>
      </c>
      <c r="B77" s="10">
        <v>0.19791666666666666</v>
      </c>
      <c r="C77" s="10">
        <v>0.20347222222222222</v>
      </c>
      <c r="D77" s="6" t="s">
        <v>24</v>
      </c>
      <c r="E77" s="6" t="s">
        <v>25</v>
      </c>
      <c r="F77" s="6" t="s">
        <v>19</v>
      </c>
      <c r="G77" s="6" t="s">
        <v>29</v>
      </c>
      <c r="H77" s="7">
        <f t="shared" si="15"/>
        <v>1</v>
      </c>
      <c r="I77" s="7">
        <f t="shared" si="16"/>
        <v>1</v>
      </c>
      <c r="J77" s="7">
        <f t="shared" si="17"/>
        <v>1</v>
      </c>
      <c r="K77" s="7">
        <f t="shared" si="18"/>
        <v>1</v>
      </c>
      <c r="L77" s="7">
        <f t="shared" si="19"/>
        <v>2</v>
      </c>
      <c r="M77" s="7">
        <f t="shared" si="20"/>
        <v>2</v>
      </c>
      <c r="N77" s="7">
        <f t="shared" si="21"/>
        <v>1.55</v>
      </c>
    </row>
    <row r="78">
      <c r="A78" s="3">
        <v>45521.8453125</v>
      </c>
      <c r="B78" s="10">
        <v>0.20416666666666666</v>
      </c>
      <c r="C78" s="10">
        <v>0.22291666666666668</v>
      </c>
      <c r="D78" s="6" t="s">
        <v>24</v>
      </c>
      <c r="E78" s="6" t="s">
        <v>28</v>
      </c>
      <c r="F78" s="6" t="s">
        <v>19</v>
      </c>
      <c r="G78" s="6" t="s">
        <v>20</v>
      </c>
      <c r="H78" s="7">
        <f t="shared" si="15"/>
        <v>1</v>
      </c>
      <c r="I78" s="7">
        <f t="shared" si="16"/>
        <v>-3</v>
      </c>
      <c r="J78" s="7">
        <f t="shared" si="17"/>
        <v>1</v>
      </c>
      <c r="K78" s="7">
        <f t="shared" si="18"/>
        <v>0</v>
      </c>
      <c r="L78" s="7">
        <f t="shared" si="19"/>
        <v>-6</v>
      </c>
      <c r="M78" s="7">
        <f t="shared" si="20"/>
        <v>0</v>
      </c>
      <c r="N78" s="7">
        <f t="shared" si="21"/>
        <v>-1.35</v>
      </c>
    </row>
    <row r="79">
      <c r="A79" s="3">
        <v>45521.84637731482</v>
      </c>
      <c r="B79" s="10">
        <v>0.225</v>
      </c>
      <c r="C79" s="10">
        <v>0.24791666666666667</v>
      </c>
      <c r="D79" s="6" t="s">
        <v>24</v>
      </c>
      <c r="E79" s="6" t="s">
        <v>31</v>
      </c>
      <c r="F79" s="6" t="s">
        <v>23</v>
      </c>
      <c r="G79" s="6" t="s">
        <v>20</v>
      </c>
      <c r="H79" s="7">
        <f t="shared" si="15"/>
        <v>1</v>
      </c>
      <c r="I79" s="7">
        <f t="shared" si="16"/>
        <v>-3</v>
      </c>
      <c r="J79" s="7">
        <f t="shared" si="17"/>
        <v>2</v>
      </c>
      <c r="K79" s="7">
        <f t="shared" si="18"/>
        <v>0</v>
      </c>
      <c r="L79" s="7">
        <f t="shared" si="19"/>
        <v>-9</v>
      </c>
      <c r="M79" s="7">
        <f t="shared" si="20"/>
        <v>0</v>
      </c>
      <c r="N79" s="7">
        <f t="shared" si="21"/>
        <v>-2.15</v>
      </c>
    </row>
    <row r="80">
      <c r="A80" s="3">
        <v>45521.84936342593</v>
      </c>
      <c r="B80" s="10">
        <v>0.25069444444444444</v>
      </c>
      <c r="C80" s="10">
        <v>0.2701388888888889</v>
      </c>
      <c r="D80" s="6" t="s">
        <v>33</v>
      </c>
      <c r="E80" s="6" t="s">
        <v>25</v>
      </c>
      <c r="F80" s="6" t="s">
        <v>23</v>
      </c>
      <c r="G80" s="6" t="s">
        <v>29</v>
      </c>
      <c r="H80" s="7">
        <f t="shared" si="15"/>
        <v>3</v>
      </c>
      <c r="I80" s="7">
        <f t="shared" si="16"/>
        <v>1</v>
      </c>
      <c r="J80" s="7">
        <f t="shared" si="17"/>
        <v>2</v>
      </c>
      <c r="K80" s="7">
        <f t="shared" si="18"/>
        <v>1</v>
      </c>
      <c r="L80" s="7">
        <f t="shared" si="19"/>
        <v>5</v>
      </c>
      <c r="M80" s="7">
        <f t="shared" si="20"/>
        <v>5</v>
      </c>
      <c r="N80" s="7">
        <f t="shared" si="21"/>
        <v>4</v>
      </c>
    </row>
    <row r="81">
      <c r="A81" s="3">
        <v>45521.85065972222</v>
      </c>
      <c r="B81" s="10">
        <v>0.2722222222222222</v>
      </c>
      <c r="C81" s="10">
        <v>0.30069444444444443</v>
      </c>
      <c r="D81" s="6" t="s">
        <v>17</v>
      </c>
      <c r="E81" s="6" t="s">
        <v>25</v>
      </c>
      <c r="F81" s="6" t="s">
        <v>19</v>
      </c>
      <c r="G81" s="6" t="s">
        <v>29</v>
      </c>
      <c r="H81" s="7">
        <f t="shared" si="15"/>
        <v>2</v>
      </c>
      <c r="I81" s="7">
        <f t="shared" si="16"/>
        <v>1</v>
      </c>
      <c r="J81" s="7">
        <f t="shared" si="17"/>
        <v>1</v>
      </c>
      <c r="K81" s="7">
        <f t="shared" si="18"/>
        <v>1</v>
      </c>
      <c r="L81" s="7">
        <f t="shared" si="19"/>
        <v>3</v>
      </c>
      <c r="M81" s="7">
        <f t="shared" si="20"/>
        <v>3</v>
      </c>
      <c r="N81" s="7">
        <f t="shared" si="21"/>
        <v>2.45</v>
      </c>
    </row>
    <row r="82">
      <c r="A82" s="3">
        <v>45521.85171296296</v>
      </c>
      <c r="B82" s="10">
        <v>0.3020833333333333</v>
      </c>
      <c r="C82" s="10">
        <v>0.32222222222222224</v>
      </c>
      <c r="D82" s="6" t="s">
        <v>24</v>
      </c>
      <c r="E82" s="6" t="s">
        <v>25</v>
      </c>
      <c r="F82" s="6" t="s">
        <v>19</v>
      </c>
      <c r="G82" s="6" t="s">
        <v>26</v>
      </c>
      <c r="H82" s="7">
        <f t="shared" si="15"/>
        <v>1</v>
      </c>
      <c r="I82" s="7">
        <f t="shared" si="16"/>
        <v>1</v>
      </c>
      <c r="J82" s="7">
        <f t="shared" si="17"/>
        <v>1</v>
      </c>
      <c r="K82" s="7">
        <f t="shared" si="18"/>
        <v>1</v>
      </c>
      <c r="L82" s="7">
        <f t="shared" si="19"/>
        <v>2</v>
      </c>
      <c r="M82" s="7">
        <f t="shared" si="20"/>
        <v>2</v>
      </c>
      <c r="N82" s="7">
        <f t="shared" si="21"/>
        <v>1.55</v>
      </c>
    </row>
    <row r="83">
      <c r="A83" s="3">
        <v>45521.853483796294</v>
      </c>
      <c r="B83" s="10">
        <v>0.3263888888888889</v>
      </c>
      <c r="C83" s="10">
        <v>0.3388888888888889</v>
      </c>
      <c r="D83" s="6" t="s">
        <v>17</v>
      </c>
      <c r="E83" s="6" t="s">
        <v>32</v>
      </c>
      <c r="F83" s="6" t="s">
        <v>23</v>
      </c>
      <c r="G83" s="6" t="s">
        <v>26</v>
      </c>
      <c r="H83" s="7">
        <f t="shared" si="15"/>
        <v>2</v>
      </c>
      <c r="I83" s="7">
        <f t="shared" si="16"/>
        <v>-3</v>
      </c>
      <c r="J83" s="7">
        <f t="shared" si="17"/>
        <v>2</v>
      </c>
      <c r="K83" s="7">
        <f t="shared" si="18"/>
        <v>1</v>
      </c>
      <c r="L83" s="7">
        <f t="shared" si="19"/>
        <v>-12</v>
      </c>
      <c r="M83" s="7">
        <f t="shared" si="20"/>
        <v>4</v>
      </c>
      <c r="N83" s="7">
        <f t="shared" si="21"/>
        <v>-1.7</v>
      </c>
    </row>
    <row r="84">
      <c r="A84" s="3">
        <v>45521.85414351852</v>
      </c>
      <c r="B84" s="10">
        <v>0.3402777777777778</v>
      </c>
      <c r="C84" s="10">
        <v>0.35694444444444445</v>
      </c>
      <c r="D84" s="6" t="s">
        <v>24</v>
      </c>
      <c r="E84" s="6" t="s">
        <v>29</v>
      </c>
      <c r="F84" s="6" t="s">
        <v>19</v>
      </c>
      <c r="G84" s="6" t="s">
        <v>20</v>
      </c>
      <c r="H84" s="7">
        <f t="shared" si="15"/>
        <v>1</v>
      </c>
      <c r="I84" s="7">
        <f t="shared" si="16"/>
        <v>1</v>
      </c>
      <c r="J84" s="7">
        <f t="shared" si="17"/>
        <v>1</v>
      </c>
      <c r="K84" s="7">
        <f t="shared" si="18"/>
        <v>0</v>
      </c>
      <c r="L84" s="7">
        <f t="shared" si="19"/>
        <v>2</v>
      </c>
      <c r="M84" s="7">
        <f t="shared" si="20"/>
        <v>0</v>
      </c>
      <c r="N84" s="7">
        <f t="shared" si="21"/>
        <v>1.05</v>
      </c>
    </row>
    <row r="85">
      <c r="A85" s="3">
        <v>45521.85508101852</v>
      </c>
      <c r="B85" s="10">
        <v>0.3590277777777778</v>
      </c>
      <c r="C85" s="10">
        <v>0.3701388888888889</v>
      </c>
      <c r="D85" s="6" t="s">
        <v>17</v>
      </c>
      <c r="E85" s="6" t="s">
        <v>25</v>
      </c>
      <c r="F85" s="6" t="s">
        <v>19</v>
      </c>
      <c r="G85" s="6" t="s">
        <v>20</v>
      </c>
      <c r="H85" s="7">
        <f t="shared" si="15"/>
        <v>2</v>
      </c>
      <c r="I85" s="7">
        <f t="shared" si="16"/>
        <v>1</v>
      </c>
      <c r="J85" s="7">
        <f t="shared" si="17"/>
        <v>1</v>
      </c>
      <c r="K85" s="7">
        <f t="shared" si="18"/>
        <v>0</v>
      </c>
      <c r="L85" s="7">
        <f t="shared" si="19"/>
        <v>3</v>
      </c>
      <c r="M85" s="7">
        <f t="shared" si="20"/>
        <v>0</v>
      </c>
      <c r="N85" s="7">
        <f t="shared" si="21"/>
        <v>1.7</v>
      </c>
    </row>
    <row r="86">
      <c r="A86" s="3">
        <v>45521.85625</v>
      </c>
      <c r="B86" s="10">
        <v>0.37083333333333335</v>
      </c>
      <c r="C86" s="10">
        <v>0.38125</v>
      </c>
      <c r="D86" s="6" t="s">
        <v>17</v>
      </c>
      <c r="E86" s="6" t="s">
        <v>32</v>
      </c>
      <c r="F86" s="6" t="s">
        <v>23</v>
      </c>
      <c r="G86" s="6" t="s">
        <v>36</v>
      </c>
      <c r="H86" s="7">
        <f t="shared" si="15"/>
        <v>2</v>
      </c>
      <c r="I86" s="7">
        <f t="shared" si="16"/>
        <v>-3</v>
      </c>
      <c r="J86" s="7">
        <f t="shared" si="17"/>
        <v>2</v>
      </c>
      <c r="K86" s="7">
        <f t="shared" si="18"/>
        <v>2</v>
      </c>
      <c r="L86" s="7">
        <f t="shared" si="19"/>
        <v>-12</v>
      </c>
      <c r="M86" s="7">
        <f t="shared" si="20"/>
        <v>8</v>
      </c>
      <c r="N86" s="7">
        <f t="shared" si="21"/>
        <v>-0.7</v>
      </c>
    </row>
    <row r="87">
      <c r="A87" s="3">
        <v>45521.857141203705</v>
      </c>
      <c r="B87" s="10">
        <v>0.38263888888888886</v>
      </c>
      <c r="C87" s="10">
        <v>0.4041666666666667</v>
      </c>
      <c r="D87" s="6" t="s">
        <v>33</v>
      </c>
      <c r="E87" s="6" t="s">
        <v>25</v>
      </c>
      <c r="F87" s="6" t="s">
        <v>19</v>
      </c>
      <c r="G87" s="6" t="s">
        <v>26</v>
      </c>
      <c r="H87" s="7">
        <f t="shared" si="15"/>
        <v>3</v>
      </c>
      <c r="I87" s="7">
        <f t="shared" si="16"/>
        <v>1</v>
      </c>
      <c r="J87" s="7">
        <f t="shared" si="17"/>
        <v>1</v>
      </c>
      <c r="K87" s="7">
        <f t="shared" si="18"/>
        <v>1</v>
      </c>
      <c r="L87" s="7">
        <f t="shared" si="19"/>
        <v>4</v>
      </c>
      <c r="M87" s="7">
        <f t="shared" si="20"/>
        <v>4</v>
      </c>
      <c r="N87" s="7">
        <f t="shared" si="21"/>
        <v>3.35</v>
      </c>
    </row>
    <row r="88">
      <c r="A88" s="3">
        <v>45521.858090277776</v>
      </c>
      <c r="B88" s="10">
        <v>0.40555555555555556</v>
      </c>
      <c r="C88" s="10">
        <v>0.41805555555555557</v>
      </c>
      <c r="D88" s="6" t="s">
        <v>24</v>
      </c>
      <c r="E88" s="6" t="s">
        <v>31</v>
      </c>
      <c r="F88" s="6" t="s">
        <v>19</v>
      </c>
      <c r="G88" s="6" t="s">
        <v>29</v>
      </c>
      <c r="H88" s="7">
        <f t="shared" si="15"/>
        <v>1</v>
      </c>
      <c r="I88" s="7">
        <f t="shared" si="16"/>
        <v>-3</v>
      </c>
      <c r="J88" s="7">
        <f t="shared" si="17"/>
        <v>1</v>
      </c>
      <c r="K88" s="7">
        <f t="shared" si="18"/>
        <v>1</v>
      </c>
      <c r="L88" s="7">
        <f t="shared" si="19"/>
        <v>-6</v>
      </c>
      <c r="M88" s="7">
        <f t="shared" si="20"/>
        <v>2</v>
      </c>
      <c r="N88" s="7">
        <f t="shared" si="21"/>
        <v>-0.85</v>
      </c>
    </row>
    <row r="89">
      <c r="A89" s="3">
        <v>45521.85902777778</v>
      </c>
      <c r="B89" s="10">
        <v>0.4284722222222222</v>
      </c>
      <c r="C89" s="10">
        <v>0.4597222222222222</v>
      </c>
      <c r="D89" s="6" t="s">
        <v>33</v>
      </c>
      <c r="E89" s="6" t="s">
        <v>28</v>
      </c>
      <c r="F89" s="6" t="s">
        <v>23</v>
      </c>
      <c r="G89" s="6" t="s">
        <v>31</v>
      </c>
      <c r="H89" s="7">
        <f t="shared" si="15"/>
        <v>3</v>
      </c>
      <c r="I89" s="7">
        <f t="shared" si="16"/>
        <v>-3</v>
      </c>
      <c r="J89" s="7">
        <f t="shared" si="17"/>
        <v>2</v>
      </c>
      <c r="K89" s="7">
        <f t="shared" si="18"/>
        <v>-3</v>
      </c>
      <c r="L89" s="7">
        <f t="shared" si="19"/>
        <v>-15</v>
      </c>
      <c r="M89" s="7">
        <f t="shared" si="20"/>
        <v>-15</v>
      </c>
      <c r="N89" s="7">
        <f t="shared" si="21"/>
        <v>-7</v>
      </c>
    </row>
    <row r="90">
      <c r="A90" s="3">
        <v>45521.859826388885</v>
      </c>
      <c r="B90" s="10">
        <v>0.46319444444444446</v>
      </c>
      <c r="C90" s="10">
        <v>0.4652777777777778</v>
      </c>
      <c r="D90" s="6" t="s">
        <v>24</v>
      </c>
      <c r="E90" s="6" t="s">
        <v>25</v>
      </c>
      <c r="F90" s="6" t="s">
        <v>19</v>
      </c>
      <c r="G90" s="6" t="s">
        <v>20</v>
      </c>
      <c r="H90" s="7">
        <f t="shared" si="15"/>
        <v>1</v>
      </c>
      <c r="I90" s="7">
        <f t="shared" si="16"/>
        <v>1</v>
      </c>
      <c r="J90" s="7">
        <f t="shared" si="17"/>
        <v>1</v>
      </c>
      <c r="K90" s="7">
        <f t="shared" si="18"/>
        <v>0</v>
      </c>
      <c r="L90" s="7">
        <f t="shared" si="19"/>
        <v>2</v>
      </c>
      <c r="M90" s="7">
        <f t="shared" si="20"/>
        <v>0</v>
      </c>
      <c r="N90" s="7">
        <f t="shared" si="21"/>
        <v>1.05</v>
      </c>
    </row>
    <row r="91">
      <c r="A91" s="3">
        <v>45521.860243055555</v>
      </c>
      <c r="B91" s="10">
        <v>0.46944444444444444</v>
      </c>
      <c r="C91" s="10">
        <v>0.48055555555555557</v>
      </c>
      <c r="D91" s="6" t="s">
        <v>33</v>
      </c>
      <c r="E91" s="6" t="s">
        <v>30</v>
      </c>
      <c r="F91" s="6" t="s">
        <v>19</v>
      </c>
      <c r="G91" s="6" t="s">
        <v>29</v>
      </c>
      <c r="H91" s="7">
        <f t="shared" si="15"/>
        <v>3</v>
      </c>
      <c r="I91" s="7">
        <f t="shared" si="16"/>
        <v>-3</v>
      </c>
      <c r="J91" s="7">
        <f t="shared" si="17"/>
        <v>1</v>
      </c>
      <c r="K91" s="7">
        <f t="shared" si="18"/>
        <v>1</v>
      </c>
      <c r="L91" s="7">
        <f t="shared" si="19"/>
        <v>-12</v>
      </c>
      <c r="M91" s="7">
        <f t="shared" si="20"/>
        <v>4</v>
      </c>
      <c r="N91" s="7">
        <f t="shared" si="21"/>
        <v>-1.45</v>
      </c>
    </row>
    <row r="92">
      <c r="A92" s="3">
        <v>45521.86140046296</v>
      </c>
      <c r="B92" s="10">
        <v>0.48125</v>
      </c>
      <c r="C92" s="10">
        <v>0.48680555555555555</v>
      </c>
      <c r="D92" s="6" t="s">
        <v>24</v>
      </c>
      <c r="E92" s="6" t="s">
        <v>28</v>
      </c>
      <c r="F92" s="6" t="s">
        <v>19</v>
      </c>
      <c r="G92" s="6" t="s">
        <v>32</v>
      </c>
      <c r="H92" s="7">
        <f t="shared" si="15"/>
        <v>1</v>
      </c>
      <c r="I92" s="7">
        <f t="shared" si="16"/>
        <v>-3</v>
      </c>
      <c r="J92" s="7">
        <f t="shared" si="17"/>
        <v>1</v>
      </c>
      <c r="K92" s="7">
        <f t="shared" si="18"/>
        <v>-3</v>
      </c>
      <c r="L92" s="7">
        <f t="shared" si="19"/>
        <v>-6</v>
      </c>
      <c r="M92" s="7">
        <f t="shared" si="20"/>
        <v>-6</v>
      </c>
      <c r="N92" s="7">
        <f t="shared" si="21"/>
        <v>-2.85</v>
      </c>
    </row>
    <row r="93">
      <c r="A93" s="3">
        <v>45521.863287037035</v>
      </c>
      <c r="B93" s="10">
        <v>0.48819444444444443</v>
      </c>
      <c r="C93" s="10">
        <v>0.5006944444444444</v>
      </c>
      <c r="D93" s="6" t="s">
        <v>24</v>
      </c>
      <c r="E93" s="6" t="s">
        <v>25</v>
      </c>
      <c r="F93" s="6" t="s">
        <v>19</v>
      </c>
      <c r="G93" s="6" t="s">
        <v>20</v>
      </c>
      <c r="H93" s="7">
        <f t="shared" si="15"/>
        <v>1</v>
      </c>
      <c r="I93" s="7">
        <f t="shared" si="16"/>
        <v>1</v>
      </c>
      <c r="J93" s="7">
        <f t="shared" si="17"/>
        <v>1</v>
      </c>
      <c r="K93" s="7">
        <f t="shared" si="18"/>
        <v>0</v>
      </c>
      <c r="L93" s="7">
        <f t="shared" si="19"/>
        <v>2</v>
      </c>
      <c r="M93" s="7">
        <f t="shared" si="20"/>
        <v>0</v>
      </c>
      <c r="N93" s="7">
        <f t="shared" si="21"/>
        <v>1.05</v>
      </c>
    </row>
  </sheetData>
  <drawing r:id="rId1"/>
</worksheet>
</file>