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kha\OneDrive\GitHub\Labs\Photonics_Labs\8_sem\Lab21\"/>
    </mc:Choice>
  </mc:AlternateContent>
  <xr:revisionPtr revIDLastSave="256" documentId="11_AD4DF75460589B3ACB7284C327196F105BDEDDA5" xr6:coauthVersionLast="45" xr6:coauthVersionMax="45" xr10:uidLastSave="{FC1A8EF3-8CFE-4C73-9D58-CF78C85A7FDB}"/>
  <bookViews>
    <workbookView xWindow="4658" yWindow="1567" windowWidth="18225" windowHeight="1142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1" l="1"/>
  <c r="G6" i="1" l="1"/>
  <c r="E36" i="1" l="1"/>
  <c r="F36" i="1"/>
  <c r="E37" i="1"/>
  <c r="F37" i="1"/>
  <c r="F38" i="1"/>
  <c r="F39" i="1"/>
  <c r="F40" i="1"/>
  <c r="F41" i="1"/>
  <c r="F42" i="1"/>
  <c r="D41" i="1"/>
  <c r="E41" i="1"/>
  <c r="E42" i="1"/>
  <c r="E38" i="1"/>
  <c r="E39" i="1"/>
  <c r="E40" i="1"/>
  <c r="C20" i="1"/>
  <c r="C21" i="1"/>
  <c r="C22" i="1"/>
  <c r="C23" i="1"/>
  <c r="C19" i="1"/>
  <c r="D7" i="1"/>
  <c r="D8" i="1"/>
  <c r="D9" i="1"/>
  <c r="D10" i="1"/>
  <c r="D11" i="1"/>
  <c r="D12" i="1"/>
  <c r="D13" i="1"/>
  <c r="D14" i="1"/>
  <c r="D15" i="1"/>
  <c r="D6" i="1"/>
  <c r="C7" i="1"/>
  <c r="E7" i="1" s="1"/>
  <c r="F7" i="1" s="1"/>
  <c r="G7" i="1" s="1"/>
  <c r="C8" i="1"/>
  <c r="E8" i="1" s="1"/>
  <c r="F8" i="1" s="1"/>
  <c r="G8" i="1" s="1"/>
  <c r="C9" i="1"/>
  <c r="E9" i="1" s="1"/>
  <c r="F9" i="1" s="1"/>
  <c r="G9" i="1" s="1"/>
  <c r="C10" i="1"/>
  <c r="E10" i="1" s="1"/>
  <c r="F10" i="1" s="1"/>
  <c r="G10" i="1" s="1"/>
  <c r="C11" i="1"/>
  <c r="E11" i="1" s="1"/>
  <c r="F11" i="1" s="1"/>
  <c r="G11" i="1" s="1"/>
  <c r="C12" i="1"/>
  <c r="E12" i="1" s="1"/>
  <c r="F12" i="1" s="1"/>
  <c r="G12" i="1" s="1"/>
  <c r="C13" i="1"/>
  <c r="E13" i="1" s="1"/>
  <c r="F13" i="1" s="1"/>
  <c r="G13" i="1" s="1"/>
  <c r="C14" i="1"/>
  <c r="E14" i="1" s="1"/>
  <c r="F14" i="1" s="1"/>
  <c r="G14" i="1" s="1"/>
  <c r="C15" i="1"/>
  <c r="E15" i="1" s="1"/>
  <c r="F15" i="1" s="1"/>
  <c r="G15" i="1" s="1"/>
  <c r="C6" i="1"/>
  <c r="E6" i="1" s="1"/>
  <c r="F6" i="1" s="1"/>
  <c r="G16" i="1" l="1"/>
</calcChain>
</file>

<file path=xl/sharedStrings.xml><?xml version="1.0" encoding="utf-8"?>
<sst xmlns="http://schemas.openxmlformats.org/spreadsheetml/2006/main" count="20" uniqueCount="19">
  <si>
    <t>Диапазон частот</t>
  </si>
  <si>
    <t>1 МГц</t>
  </si>
  <si>
    <t>100 МГц</t>
  </si>
  <si>
    <t>130 МГц</t>
  </si>
  <si>
    <t>Расстояние до экрана</t>
  </si>
  <si>
    <t>100 см</t>
  </si>
  <si>
    <t>Угол в радианах</t>
  </si>
  <si>
    <t>Частота</t>
  </si>
  <si>
    <t>Частота, МГц</t>
  </si>
  <si>
    <t>Расстояние от нулевого максимума, см</t>
  </si>
  <si>
    <t>Частота^2, МГц^2</t>
  </si>
  <si>
    <t>Синус угла</t>
  </si>
  <si>
    <t>Длина волны в нм</t>
  </si>
  <si>
    <t>Скорость звука</t>
  </si>
  <si>
    <t>Нахождение скорости звука</t>
  </si>
  <si>
    <t>Напряжение</t>
  </si>
  <si>
    <t>Напряжение генератора</t>
  </si>
  <si>
    <t>Мощность нулевого</t>
  </si>
  <si>
    <t>Мощность первого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</si>
</sst>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NumberFormat="1" applyBorder="1"/>
    <xf numFmtId="0" fontId="0" fillId="0" borderId="4" xfId="0" applyNumberFormat="1" applyBorder="1"/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Лист1!$A$19:$A$23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-1</c:v>
                </c:pt>
                <c:pt idx="4">
                  <c:v>-2</c:v>
                </c:pt>
              </c:numCache>
            </c:numRef>
          </c:xVal>
          <c:yVal>
            <c:numRef>
              <c:f>Лист1!$C$19:$C$23</c:f>
              <c:numCache>
                <c:formatCode>General</c:formatCode>
                <c:ptCount val="5"/>
                <c:pt idx="0">
                  <c:v>0.38</c:v>
                </c:pt>
                <c:pt idx="1">
                  <c:v>0.22000000000000003</c:v>
                </c:pt>
                <c:pt idx="2">
                  <c:v>0.06</c:v>
                </c:pt>
                <c:pt idx="3">
                  <c:v>0.16000000000000003</c:v>
                </c:pt>
                <c:pt idx="4">
                  <c:v>2.0000000000000004E-2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C-45B8-B455-0A4B198E7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783087"/>
        <c:axId val="1269625503"/>
      </c:scatterChart>
      <c:valAx>
        <c:axId val="197478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625503"/>
        <c:crosses val="autoZero"/>
        <c:crossBetween val="midCat"/>
      </c:valAx>
      <c:valAx>
        <c:axId val="126962550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97478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Лист1!$E$35:$E$42</c:f>
              <c:numCache>
                <c:formatCode>General</c:formatCode>
                <c:ptCount val="8"/>
                <c:pt idx="0">
                  <c:v>0</c:v>
                </c:pt>
                <c:pt idx="1">
                  <c:v>1.1100500000000002</c:v>
                </c:pt>
                <c:pt idx="2">
                  <c:v>3.6720500000000005</c:v>
                </c:pt>
                <c:pt idx="3">
                  <c:v>3.5591120000000003</c:v>
                </c:pt>
                <c:pt idx="4">
                  <c:v>5.4120499999999989</c:v>
                </c:pt>
                <c:pt idx="5">
                  <c:v>7.7617999999999991</c:v>
                </c:pt>
                <c:pt idx="6">
                  <c:v>4.2632000000000003</c:v>
                </c:pt>
                <c:pt idx="7">
                  <c:v>3.8088000000000006</c:v>
                </c:pt>
              </c:numCache>
            </c:numRef>
          </c:xVal>
          <c:yVal>
            <c:numRef>
              <c:f>Лист1!$F$35:$F$42</c:f>
              <c:numCache>
                <c:formatCode>General</c:formatCode>
                <c:ptCount val="8"/>
                <c:pt idx="0">
                  <c:v>0</c:v>
                </c:pt>
                <c:pt idx="1">
                  <c:v>0.44999999999999996</c:v>
                </c:pt>
                <c:pt idx="2">
                  <c:v>0.42499999999999999</c:v>
                </c:pt>
                <c:pt idx="3">
                  <c:v>0.3</c:v>
                </c:pt>
                <c:pt idx="4">
                  <c:v>0.19999999999999998</c:v>
                </c:pt>
                <c:pt idx="5">
                  <c:v>0.125</c:v>
                </c:pt>
                <c:pt idx="6">
                  <c:v>3.7499999999999999E-2</c:v>
                </c:pt>
                <c:pt idx="7">
                  <c:v>5.128205128205128E-2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4D-42B9-8574-9D67B9C42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067007"/>
        <c:axId val="1981210751"/>
      </c:scatterChart>
      <c:valAx>
        <c:axId val="185506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210751"/>
        <c:crosses val="autoZero"/>
        <c:crossBetween val="midCat"/>
      </c:valAx>
      <c:valAx>
        <c:axId val="198121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067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202405</xdr:colOff>
      <xdr:row>17</xdr:row>
      <xdr:rowOff>126206</xdr:rowOff>
    </xdr:from>
    <xdr:to>
      <xdr:col>15</xdr:col>
      <xdr:colOff>240505</xdr:colOff>
      <xdr:row>32</xdr:row>
      <xdr:rowOff>154781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8714EB8-4295-46C5-8C72-5E4082CF9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173831</xdr:colOff>
      <xdr:row>33</xdr:row>
      <xdr:rowOff>340518</xdr:rowOff>
    </xdr:from>
    <xdr:to>
      <xdr:col>15</xdr:col>
      <xdr:colOff>211931</xdr:colOff>
      <xdr:row>48</xdr:row>
      <xdr:rowOff>7143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37BEE7C-89B4-4F30-84C0-165723216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C31" workbookViewId="0">
      <selection activeCell="H46" sqref="H46"/>
    </sheetView>
  </sheetViews>
  <sheetFormatPr defaultRowHeight="14.25" x14ac:dyDescent="0.45"/>
  <cols>
    <col min="1" max="1" width="14" customWidth="1"/>
    <col min="2" max="2" width="22.6640625" customWidth="1"/>
    <col min="5" max="5" width="12.9296875" customWidth="1"/>
    <col min="6" max="6" width="13.46484375" customWidth="1"/>
    <col min="9" max="9" width="11.53125" customWidth="1"/>
  </cols>
  <sheetData>
    <row r="1" spans="1:7" ht="19.899999999999999" thickBot="1" x14ac:dyDescent="0.65">
      <c r="A1" s="1" t="s">
        <v>0</v>
      </c>
      <c r="D1" s="1" t="s">
        <v>4</v>
      </c>
    </row>
    <row r="2" spans="1:7" ht="14.65" thickTop="1" x14ac:dyDescent="0.45">
      <c r="A2" t="s">
        <v>1</v>
      </c>
      <c r="B2" t="s">
        <v>2</v>
      </c>
      <c r="C2" t="s">
        <v>3</v>
      </c>
      <c r="D2" t="s">
        <v>5</v>
      </c>
    </row>
    <row r="4" spans="1:7" ht="19.899999999999999" thickBot="1" x14ac:dyDescent="0.65">
      <c r="A4" s="1" t="s">
        <v>14</v>
      </c>
    </row>
    <row r="5" spans="1:7" ht="29.25" thickTop="1" thickBot="1" x14ac:dyDescent="0.5">
      <c r="A5" s="5" t="s">
        <v>8</v>
      </c>
      <c r="B5" s="5" t="s">
        <v>9</v>
      </c>
      <c r="C5" s="5" t="s">
        <v>6</v>
      </c>
      <c r="D5" s="5" t="s">
        <v>10</v>
      </c>
      <c r="E5" s="5" t="s">
        <v>11</v>
      </c>
      <c r="F5" s="5" t="s">
        <v>12</v>
      </c>
      <c r="G5" s="6" t="s">
        <v>13</v>
      </c>
    </row>
    <row r="6" spans="1:7" x14ac:dyDescent="0.45">
      <c r="A6" s="3">
        <v>80</v>
      </c>
      <c r="B6" s="3">
        <v>1.5</v>
      </c>
      <c r="C6" s="3">
        <f>ATAN(B6/100)</f>
        <v>1.4998875151850595E-2</v>
      </c>
      <c r="D6" s="3">
        <f>A6^2</f>
        <v>6400</v>
      </c>
      <c r="E6" s="3">
        <f>SIN(C6)</f>
        <v>1.4998312784712241E-2</v>
      </c>
      <c r="F6" s="3">
        <f>650/(2*E6)</f>
        <v>21669.104029572714</v>
      </c>
      <c r="G6" s="3">
        <f>F6*A6*10^(-3)</f>
        <v>1733.5283223658171</v>
      </c>
    </row>
    <row r="7" spans="1:7" x14ac:dyDescent="0.45">
      <c r="A7" s="3">
        <v>90</v>
      </c>
      <c r="B7" s="3">
        <v>1.7</v>
      </c>
      <c r="C7" s="3">
        <f t="shared" ref="C7:C15" si="0">ATAN(B7/100)</f>
        <v>1.6998362617246129E-2</v>
      </c>
      <c r="D7" s="3">
        <f t="shared" ref="D7:D15" si="1">A7^2</f>
        <v>8100</v>
      </c>
      <c r="E7" s="3">
        <f t="shared" ref="E7:E15" si="2">SIN(C7)</f>
        <v>1.6997544032318179E-2</v>
      </c>
      <c r="F7" s="3">
        <f t="shared" ref="F7:F15" si="3">650/(2*E7)</f>
        <v>19120.409359261736</v>
      </c>
      <c r="G7" s="3">
        <f t="shared" ref="G7:G15" si="4">F7*A7*10^(-3)</f>
        <v>1720.8368423335562</v>
      </c>
    </row>
    <row r="8" spans="1:7" x14ac:dyDescent="0.45">
      <c r="A8" s="3">
        <v>95</v>
      </c>
      <c r="B8" s="3">
        <v>1.8</v>
      </c>
      <c r="C8" s="3">
        <f t="shared" si="0"/>
        <v>1.7998056377826165E-2</v>
      </c>
      <c r="D8" s="3">
        <f t="shared" si="1"/>
        <v>9025</v>
      </c>
      <c r="E8" s="3">
        <f t="shared" si="2"/>
        <v>1.7997084708396737E-2</v>
      </c>
      <c r="F8" s="3">
        <f t="shared" si="3"/>
        <v>18058.480318668928</v>
      </c>
      <c r="G8" s="3">
        <f t="shared" si="4"/>
        <v>1715.5556302735483</v>
      </c>
    </row>
    <row r="9" spans="1:7" x14ac:dyDescent="0.45">
      <c r="A9" s="3">
        <v>100</v>
      </c>
      <c r="B9" s="3">
        <v>1.9</v>
      </c>
      <c r="C9" s="3">
        <f t="shared" si="0"/>
        <v>1.8997714161758807E-2</v>
      </c>
      <c r="D9" s="3">
        <f t="shared" si="1"/>
        <v>10000</v>
      </c>
      <c r="E9" s="3">
        <f t="shared" si="2"/>
        <v>1.8996571428257877E-2</v>
      </c>
      <c r="F9" s="3">
        <f t="shared" si="3"/>
        <v>17108.350379298146</v>
      </c>
      <c r="G9" s="3">
        <f t="shared" si="4"/>
        <v>1710.8350379298147</v>
      </c>
    </row>
    <row r="10" spans="1:7" x14ac:dyDescent="0.45">
      <c r="A10" s="3">
        <v>105</v>
      </c>
      <c r="B10" s="3">
        <v>1.95</v>
      </c>
      <c r="C10" s="3">
        <f t="shared" si="0"/>
        <v>1.9497528938748128E-2</v>
      </c>
      <c r="D10" s="3">
        <f t="shared" si="1"/>
        <v>11025</v>
      </c>
      <c r="E10" s="3">
        <f t="shared" si="2"/>
        <v>1.9496293619479906E-2</v>
      </c>
      <c r="F10" s="3">
        <f t="shared" si="3"/>
        <v>16669.835115494629</v>
      </c>
      <c r="G10" s="3">
        <f t="shared" si="4"/>
        <v>1750.332687126936</v>
      </c>
    </row>
    <row r="11" spans="1:7" x14ac:dyDescent="0.45">
      <c r="A11" s="3">
        <v>110</v>
      </c>
      <c r="B11" s="3">
        <v>2</v>
      </c>
      <c r="C11" s="3">
        <f t="shared" si="0"/>
        <v>1.9997333973150535E-2</v>
      </c>
      <c r="D11" s="3">
        <f t="shared" si="1"/>
        <v>12100</v>
      </c>
      <c r="E11" s="3">
        <f t="shared" si="2"/>
        <v>1.9996001199600141E-2</v>
      </c>
      <c r="F11" s="3">
        <f t="shared" si="3"/>
        <v>16253.249675064983</v>
      </c>
      <c r="G11" s="3">
        <f t="shared" si="4"/>
        <v>1787.8574642571482</v>
      </c>
    </row>
    <row r="12" spans="1:7" x14ac:dyDescent="0.45">
      <c r="A12" s="3">
        <v>115</v>
      </c>
      <c r="B12" s="3">
        <v>2.1</v>
      </c>
      <c r="C12" s="3">
        <f t="shared" si="0"/>
        <v>2.099691381656299E-2</v>
      </c>
      <c r="D12" s="3">
        <f t="shared" si="1"/>
        <v>13225</v>
      </c>
      <c r="E12" s="3">
        <f t="shared" si="2"/>
        <v>2.0995371030975252E-2</v>
      </c>
      <c r="F12" s="3">
        <f t="shared" si="3"/>
        <v>15479.602600045286</v>
      </c>
      <c r="G12" s="3">
        <f t="shared" si="4"/>
        <v>1780.1542990052078</v>
      </c>
    </row>
    <row r="13" spans="1:7" x14ac:dyDescent="0.45">
      <c r="A13" s="3">
        <v>120</v>
      </c>
      <c r="B13" s="3">
        <v>2.2000000000000002</v>
      </c>
      <c r="C13" s="3">
        <f t="shared" si="0"/>
        <v>2.1996451697036866E-2</v>
      </c>
      <c r="D13" s="3">
        <f t="shared" si="1"/>
        <v>14400</v>
      </c>
      <c r="E13" s="3">
        <f t="shared" si="2"/>
        <v>2.1994677931832844E-2</v>
      </c>
      <c r="F13" s="3">
        <f t="shared" si="3"/>
        <v>14776.301840256923</v>
      </c>
      <c r="G13" s="3">
        <f t="shared" si="4"/>
        <v>1773.1562208308308</v>
      </c>
    </row>
    <row r="14" spans="1:7" x14ac:dyDescent="0.45">
      <c r="A14" s="3">
        <v>125</v>
      </c>
      <c r="B14" s="3">
        <v>2.35</v>
      </c>
      <c r="C14" s="3">
        <f t="shared" si="0"/>
        <v>2.3495675474507774E-2</v>
      </c>
      <c r="D14" s="3">
        <f t="shared" si="1"/>
        <v>15625</v>
      </c>
      <c r="E14" s="3">
        <f t="shared" si="2"/>
        <v>2.3493513748900522E-2</v>
      </c>
      <c r="F14" s="3">
        <f t="shared" si="3"/>
        <v>13833.605456961914</v>
      </c>
      <c r="G14" s="3">
        <f t="shared" si="4"/>
        <v>1729.2006821202392</v>
      </c>
    </row>
    <row r="15" spans="1:7" ht="14.65" thickBot="1" x14ac:dyDescent="0.5">
      <c r="A15" s="4">
        <v>130</v>
      </c>
      <c r="B15" s="4">
        <v>2.4</v>
      </c>
      <c r="C15" s="4">
        <f t="shared" si="0"/>
        <v>2.3995393591869883E-2</v>
      </c>
      <c r="D15" s="4">
        <f t="shared" si="1"/>
        <v>16900</v>
      </c>
      <c r="E15" s="4">
        <f t="shared" si="2"/>
        <v>2.3993090984551449E-2</v>
      </c>
      <c r="F15" s="4">
        <f t="shared" si="3"/>
        <v>13545.56610522835</v>
      </c>
      <c r="G15" s="4">
        <f t="shared" si="4"/>
        <v>1760.9235936796856</v>
      </c>
    </row>
    <row r="16" spans="1:7" ht="14.65" thickBot="1" x14ac:dyDescent="0.5">
      <c r="F16" s="2" t="s">
        <v>13</v>
      </c>
      <c r="G16" s="2">
        <f>AVERAGE(G6:G15)</f>
        <v>1746.2380779922782</v>
      </c>
    </row>
    <row r="18" spans="1:3" x14ac:dyDescent="0.45">
      <c r="C18" t="s">
        <v>15</v>
      </c>
    </row>
    <row r="19" spans="1:3" x14ac:dyDescent="0.45">
      <c r="A19">
        <v>0</v>
      </c>
      <c r="B19">
        <v>3.8</v>
      </c>
      <c r="C19">
        <f>B19*0.1</f>
        <v>0.38</v>
      </c>
    </row>
    <row r="20" spans="1:3" x14ac:dyDescent="0.45">
      <c r="A20">
        <v>1</v>
      </c>
      <c r="B20">
        <v>2.2000000000000002</v>
      </c>
      <c r="C20">
        <f>B20*0.1</f>
        <v>0.22000000000000003</v>
      </c>
    </row>
    <row r="21" spans="1:3" x14ac:dyDescent="0.45">
      <c r="A21">
        <v>2</v>
      </c>
      <c r="B21">
        <v>0.6</v>
      </c>
      <c r="C21">
        <f>B21*0.1</f>
        <v>0.06</v>
      </c>
    </row>
    <row r="22" spans="1:3" x14ac:dyDescent="0.45">
      <c r="A22">
        <v>-1</v>
      </c>
      <c r="B22">
        <v>1.6</v>
      </c>
      <c r="C22">
        <f>B22*0.1</f>
        <v>0.16000000000000003</v>
      </c>
    </row>
    <row r="23" spans="1:3" x14ac:dyDescent="0.45">
      <c r="A23">
        <v>-2</v>
      </c>
      <c r="B23">
        <v>0.2</v>
      </c>
      <c r="C23">
        <f>B23*0.1</f>
        <v>2.0000000000000004E-2</v>
      </c>
    </row>
    <row r="33" spans="1:6" ht="14.65" thickBot="1" x14ac:dyDescent="0.5"/>
    <row r="34" spans="1:6" ht="43.15" thickBot="1" x14ac:dyDescent="0.5">
      <c r="A34" s="5" t="s">
        <v>16</v>
      </c>
      <c r="B34" s="2" t="s">
        <v>7</v>
      </c>
      <c r="C34" s="5" t="s">
        <v>17</v>
      </c>
      <c r="D34" s="5" t="s">
        <v>18</v>
      </c>
      <c r="E34" s="2"/>
      <c r="F34" s="2"/>
    </row>
    <row r="35" spans="1:6" x14ac:dyDescent="0.45">
      <c r="A35">
        <v>0</v>
      </c>
      <c r="B35">
        <v>0</v>
      </c>
      <c r="C35">
        <v>0</v>
      </c>
      <c r="D35">
        <v>0</v>
      </c>
      <c r="E35" s="3">
        <f>A35^2/50</f>
        <v>0</v>
      </c>
      <c r="F35" s="3">
        <v>0</v>
      </c>
    </row>
    <row r="36" spans="1:6" x14ac:dyDescent="0.45">
      <c r="A36" s="3">
        <v>7.45</v>
      </c>
      <c r="B36" s="3">
        <v>100</v>
      </c>
      <c r="C36" s="3">
        <v>0.4</v>
      </c>
      <c r="D36" s="3">
        <v>0.18</v>
      </c>
      <c r="E36" s="3">
        <f>A36^2/50</f>
        <v>1.1100500000000002</v>
      </c>
      <c r="F36" s="3">
        <f>D36/C36</f>
        <v>0.44999999999999996</v>
      </c>
    </row>
    <row r="37" spans="1:6" x14ac:dyDescent="0.45">
      <c r="A37" s="3">
        <v>13.55</v>
      </c>
      <c r="B37" s="3">
        <v>105</v>
      </c>
      <c r="C37" s="3">
        <v>0.4</v>
      </c>
      <c r="D37" s="3">
        <v>0.17</v>
      </c>
      <c r="E37" s="3">
        <f t="shared" ref="E37:E42" si="5">A37^2/50</f>
        <v>3.6720500000000005</v>
      </c>
      <c r="F37" s="3">
        <f t="shared" ref="F37:F42" si="6">D37/C37</f>
        <v>0.42499999999999999</v>
      </c>
    </row>
    <row r="38" spans="1:6" x14ac:dyDescent="0.45">
      <c r="A38" s="7">
        <v>13.34</v>
      </c>
      <c r="B38" s="3">
        <v>110</v>
      </c>
      <c r="C38" s="3">
        <v>0.4</v>
      </c>
      <c r="D38" s="3">
        <v>0.12</v>
      </c>
      <c r="E38" s="3">
        <f t="shared" si="5"/>
        <v>3.5591120000000003</v>
      </c>
      <c r="F38" s="3">
        <f t="shared" si="6"/>
        <v>0.3</v>
      </c>
    </row>
    <row r="39" spans="1:6" x14ac:dyDescent="0.45">
      <c r="A39" s="7">
        <v>16.45</v>
      </c>
      <c r="B39" s="3">
        <v>115</v>
      </c>
      <c r="C39" s="3">
        <v>0.4</v>
      </c>
      <c r="D39" s="3">
        <v>0.08</v>
      </c>
      <c r="E39" s="3">
        <f t="shared" si="5"/>
        <v>5.4120499999999989</v>
      </c>
      <c r="F39" s="3">
        <f t="shared" si="6"/>
        <v>0.19999999999999998</v>
      </c>
    </row>
    <row r="40" spans="1:6" x14ac:dyDescent="0.45">
      <c r="A40" s="7">
        <v>19.7</v>
      </c>
      <c r="B40" s="3">
        <v>120</v>
      </c>
      <c r="C40" s="3">
        <v>0.4</v>
      </c>
      <c r="D40" s="3">
        <v>0.05</v>
      </c>
      <c r="E40" s="3">
        <f t="shared" si="5"/>
        <v>7.7617999999999991</v>
      </c>
      <c r="F40" s="3">
        <f t="shared" si="6"/>
        <v>0.125</v>
      </c>
    </row>
    <row r="41" spans="1:6" x14ac:dyDescent="0.45">
      <c r="A41" s="7">
        <v>14.6</v>
      </c>
      <c r="B41" s="3">
        <v>125</v>
      </c>
      <c r="C41" s="3">
        <v>0.4</v>
      </c>
      <c r="D41" s="3">
        <f>1.5*0.01</f>
        <v>1.4999999999999999E-2</v>
      </c>
      <c r="E41" s="3">
        <f t="shared" si="5"/>
        <v>4.2632000000000003</v>
      </c>
      <c r="F41" s="3">
        <f t="shared" si="6"/>
        <v>3.7499999999999999E-2</v>
      </c>
    </row>
    <row r="42" spans="1:6" ht="14.65" thickBot="1" x14ac:dyDescent="0.5">
      <c r="A42" s="8">
        <v>13.8</v>
      </c>
      <c r="B42" s="4">
        <v>130</v>
      </c>
      <c r="C42" s="4">
        <v>0.39</v>
      </c>
      <c r="D42" s="4">
        <v>0.02</v>
      </c>
      <c r="E42" s="4">
        <f t="shared" si="5"/>
        <v>3.8088000000000006</v>
      </c>
      <c r="F42" s="4">
        <f t="shared" si="6"/>
        <v>5.128205128205128E-2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Нехаев</dc:creator>
  <cp:lastModifiedBy>Александр Нехаев</cp:lastModifiedBy>
  <dcterms:created xsi:type="dcterms:W3CDTF">2015-06-05T18:19:34Z</dcterms:created>
  <dcterms:modified xsi:type="dcterms:W3CDTF">2020-03-12T13:22:49Z</dcterms:modified>
</cp:coreProperties>
</file>