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Radiotechnics_Labs/6_sem/Lab28/"/>
    </mc:Choice>
  </mc:AlternateContent>
  <xr:revisionPtr revIDLastSave="186" documentId="13_ncr:1_{C4C57B16-383D-4762-81D3-53F36023FF2A}" xr6:coauthVersionLast="40" xr6:coauthVersionMax="40" xr10:uidLastSave="{BAF1B57C-04EB-4BEC-BBFC-27A06599620B}"/>
  <bookViews>
    <workbookView xWindow="-8400" yWindow="5460" windowWidth="17513" windowHeight="13598" activeTab="1" xr2:uid="{B5517199-182B-4526-9411-7A2CEC385A30}"/>
  </bookViews>
  <sheets>
    <sheet name="Данные об авторе" sheetId="2" r:id="rId1"/>
    <sheet name="Эксперимент" sheetId="1" r:id="rId2"/>
    <sheet name="Теори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H19" i="1"/>
  <c r="H18" i="1"/>
  <c r="H17" i="1"/>
  <c r="H26" i="1"/>
  <c r="H11" i="1"/>
  <c r="H4" i="1"/>
  <c r="H3" i="1"/>
  <c r="H10" i="1"/>
  <c r="H9" i="1"/>
  <c r="H5" i="1" l="1"/>
  <c r="D27" i="1"/>
  <c r="B26" i="1"/>
  <c r="B29" i="1"/>
  <c r="H27" i="1" l="1"/>
  <c r="H25" i="1"/>
</calcChain>
</file>

<file path=xl/sharedStrings.xml><?xml version="1.0" encoding="utf-8"?>
<sst xmlns="http://schemas.openxmlformats.org/spreadsheetml/2006/main" count="92" uniqueCount="39">
  <si>
    <t>Uб</t>
  </si>
  <si>
    <t>Eвх</t>
  </si>
  <si>
    <t>fн</t>
  </si>
  <si>
    <t>fв</t>
  </si>
  <si>
    <t>мВ</t>
  </si>
  <si>
    <t>Эксперимент 3</t>
  </si>
  <si>
    <t>В</t>
  </si>
  <si>
    <t>Гц</t>
  </si>
  <si>
    <t>кГц</t>
  </si>
  <si>
    <t>Эксперимент 1</t>
  </si>
  <si>
    <t>Uбэ</t>
  </si>
  <si>
    <t>Uкэ</t>
  </si>
  <si>
    <t>Iк</t>
  </si>
  <si>
    <t>кОм</t>
  </si>
  <si>
    <t>Uп</t>
  </si>
  <si>
    <t>h21e</t>
  </si>
  <si>
    <t>Uк</t>
  </si>
  <si>
    <t>Ku</t>
  </si>
  <si>
    <t>Ke</t>
  </si>
  <si>
    <t>Uвых макс</t>
  </si>
  <si>
    <t>мА</t>
  </si>
  <si>
    <t>Ток РК</t>
  </si>
  <si>
    <t>Ток базы</t>
  </si>
  <si>
    <t>Rк</t>
  </si>
  <si>
    <t>Полученные значения</t>
  </si>
  <si>
    <t>Rб</t>
  </si>
  <si>
    <t>Параметры установки</t>
  </si>
  <si>
    <t>Результаты</t>
  </si>
  <si>
    <t>Rвх</t>
  </si>
  <si>
    <t>Имя</t>
  </si>
  <si>
    <t>Фамилия</t>
  </si>
  <si>
    <t>Нехаев</t>
  </si>
  <si>
    <t>Александр</t>
  </si>
  <si>
    <t>Создание отчета автоматизировано.</t>
  </si>
  <si>
    <t>Рыжие клетки - названия значений. Белые клетки - клетки предусматривающие ввод значений. В бледно-синих клетках содержатся рассчтанные значения.</t>
  </si>
  <si>
    <t>Внимание! Проверяйте размерности в серых клетках (их менять нельзя).</t>
  </si>
  <si>
    <t>Rи</t>
  </si>
  <si>
    <t>Эксперимент 2б</t>
  </si>
  <si>
    <t>Эксперимент 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</si>
</sst>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70" fontId="0" fillId="6" borderId="0" xfId="0" applyNumberFormat="1" applyFill="1"/>
    <xf numFmtId="1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F7F-1056-41BE-B881-EF152198F2A2}">
  <dimension ref="A1:B5"/>
  <sheetViews>
    <sheetView workbookViewId="0">
      <selection activeCell="B5" sqref="B5"/>
    </sheetView>
  </sheetViews>
  <sheetFormatPr defaultRowHeight="14.25" x14ac:dyDescent="0.45"/>
  <sheetData>
    <row r="1" spans="1:2" x14ac:dyDescent="0.45">
      <c r="A1" t="s">
        <v>33</v>
      </c>
    </row>
    <row r="2" spans="1:2" x14ac:dyDescent="0.45">
      <c r="A2" t="s">
        <v>34</v>
      </c>
    </row>
    <row r="3" spans="1:2" x14ac:dyDescent="0.45">
      <c r="A3" t="s">
        <v>35</v>
      </c>
    </row>
    <row r="4" spans="1:2" x14ac:dyDescent="0.45">
      <c r="A4" s="2" t="s">
        <v>29</v>
      </c>
      <c r="B4" t="s">
        <v>31</v>
      </c>
    </row>
    <row r="5" spans="1:2" x14ac:dyDescent="0.45">
      <c r="A5" s="2" t="s">
        <v>30</v>
      </c>
      <c r="B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AF-F6C5-44B6-A995-C48304F3FE2E}">
  <dimension ref="A1:I29"/>
  <sheetViews>
    <sheetView tabSelected="1" workbookViewId="0">
      <selection activeCell="G35" sqref="G35"/>
    </sheetView>
  </sheetViews>
  <sheetFormatPr defaultRowHeight="14.25" x14ac:dyDescent="0.45"/>
  <cols>
    <col min="1" max="1" width="13.46484375" customWidth="1"/>
    <col min="2" max="2" width="11.59765625" bestFit="1" customWidth="1"/>
    <col min="8" max="8" width="12.19921875" bestFit="1" customWidth="1"/>
  </cols>
  <sheetData>
    <row r="1" spans="1:9" x14ac:dyDescent="0.45">
      <c r="A1" s="1" t="s">
        <v>9</v>
      </c>
    </row>
    <row r="2" spans="1:9" x14ac:dyDescent="0.45">
      <c r="A2" s="3" t="s">
        <v>24</v>
      </c>
      <c r="B2" s="3"/>
      <c r="C2" s="3"/>
      <c r="D2" s="3" t="s">
        <v>26</v>
      </c>
      <c r="E2" s="3"/>
      <c r="F2" s="3"/>
      <c r="G2" s="6" t="s">
        <v>27</v>
      </c>
      <c r="H2" s="6"/>
    </row>
    <row r="3" spans="1:9" x14ac:dyDescent="0.45">
      <c r="A3" s="2" t="s">
        <v>10</v>
      </c>
      <c r="B3">
        <v>0.66</v>
      </c>
      <c r="C3" s="4" t="s">
        <v>6</v>
      </c>
      <c r="D3" s="2" t="s">
        <v>25</v>
      </c>
      <c r="E3">
        <v>620</v>
      </c>
      <c r="F3" s="4" t="s">
        <v>13</v>
      </c>
      <c r="G3" s="2" t="s">
        <v>21</v>
      </c>
      <c r="H3" s="5">
        <f>(E4-B4)/(E5*1000)</f>
        <v>2E-3</v>
      </c>
    </row>
    <row r="4" spans="1:9" x14ac:dyDescent="0.45">
      <c r="A4" s="2" t="s">
        <v>11</v>
      </c>
      <c r="B4">
        <v>5.2</v>
      </c>
      <c r="C4" s="4" t="s">
        <v>6</v>
      </c>
      <c r="D4" s="2" t="s">
        <v>14</v>
      </c>
      <c r="E4">
        <v>10</v>
      </c>
      <c r="F4" s="4" t="s">
        <v>6</v>
      </c>
      <c r="G4" s="2" t="s">
        <v>22</v>
      </c>
      <c r="H4" s="5">
        <f>(E4-B3)/(E3*1000)</f>
        <v>1.5064516129032257E-5</v>
      </c>
    </row>
    <row r="5" spans="1:9" x14ac:dyDescent="0.45">
      <c r="A5" s="2" t="s">
        <v>12</v>
      </c>
      <c r="B5">
        <v>2</v>
      </c>
      <c r="C5" s="4" t="s">
        <v>20</v>
      </c>
      <c r="D5" s="2" t="s">
        <v>23</v>
      </c>
      <c r="E5">
        <v>2.4</v>
      </c>
      <c r="F5" s="4" t="s">
        <v>13</v>
      </c>
      <c r="G5" s="2" t="s">
        <v>15</v>
      </c>
      <c r="H5" s="8">
        <f>H3/H4</f>
        <v>132.76231263383298</v>
      </c>
    </row>
    <row r="7" spans="1:9" x14ac:dyDescent="0.45">
      <c r="A7" s="1" t="s">
        <v>38</v>
      </c>
    </row>
    <row r="8" spans="1:9" x14ac:dyDescent="0.45">
      <c r="A8" s="3" t="s">
        <v>24</v>
      </c>
      <c r="B8" s="3"/>
      <c r="C8" s="3"/>
      <c r="D8" s="3" t="s">
        <v>26</v>
      </c>
      <c r="E8" s="3"/>
      <c r="F8" s="3"/>
      <c r="G8" s="6" t="s">
        <v>27</v>
      </c>
      <c r="H8" s="6"/>
      <c r="I8" s="6"/>
    </row>
    <row r="9" spans="1:9" x14ac:dyDescent="0.45">
      <c r="A9" s="2" t="s">
        <v>16</v>
      </c>
      <c r="B9">
        <v>3.5</v>
      </c>
      <c r="C9" s="4" t="s">
        <v>6</v>
      </c>
      <c r="D9" s="2" t="s">
        <v>1</v>
      </c>
      <c r="E9">
        <v>50</v>
      </c>
      <c r="F9" s="4" t="s">
        <v>4</v>
      </c>
      <c r="G9" s="2" t="s">
        <v>17</v>
      </c>
      <c r="H9" s="8">
        <f>B9/(B10/1000)</f>
        <v>152.17391304347825</v>
      </c>
      <c r="I9" s="4"/>
    </row>
    <row r="10" spans="1:9" x14ac:dyDescent="0.45">
      <c r="A10" s="2" t="s">
        <v>0</v>
      </c>
      <c r="B10">
        <v>23</v>
      </c>
      <c r="C10" s="4" t="s">
        <v>4</v>
      </c>
      <c r="D10" s="2" t="s">
        <v>25</v>
      </c>
      <c r="E10">
        <v>620</v>
      </c>
      <c r="F10" s="4" t="s">
        <v>13</v>
      </c>
      <c r="G10" s="2" t="s">
        <v>18</v>
      </c>
      <c r="H10" s="5">
        <f>B9/(E9/1000)</f>
        <v>70</v>
      </c>
      <c r="I10" s="4"/>
    </row>
    <row r="11" spans="1:9" x14ac:dyDescent="0.45">
      <c r="A11" s="2" t="s">
        <v>2</v>
      </c>
      <c r="B11">
        <v>76</v>
      </c>
      <c r="C11" s="4" t="s">
        <v>7</v>
      </c>
      <c r="G11" s="2" t="s">
        <v>28</v>
      </c>
      <c r="H11" s="8">
        <f>(E5*1000*(B10/1000/((E9/1000)-(B10/1000))))/1000</f>
        <v>2.0444444444444443</v>
      </c>
      <c r="I11" s="4" t="s">
        <v>13</v>
      </c>
    </row>
    <row r="12" spans="1:9" x14ac:dyDescent="0.45">
      <c r="A12" s="2" t="s">
        <v>3</v>
      </c>
      <c r="B12">
        <v>180</v>
      </c>
      <c r="C12" s="4" t="s">
        <v>8</v>
      </c>
    </row>
    <row r="13" spans="1:9" x14ac:dyDescent="0.45">
      <c r="A13" s="2" t="s">
        <v>19</v>
      </c>
      <c r="B13">
        <v>4.5</v>
      </c>
      <c r="C13" s="4" t="s">
        <v>6</v>
      </c>
    </row>
    <row r="15" spans="1:9" x14ac:dyDescent="0.45">
      <c r="A15" s="1" t="s">
        <v>37</v>
      </c>
    </row>
    <row r="16" spans="1:9" x14ac:dyDescent="0.45">
      <c r="A16" s="3" t="s">
        <v>24</v>
      </c>
      <c r="B16" s="3"/>
      <c r="C16" s="3"/>
      <c r="D16" s="3" t="s">
        <v>26</v>
      </c>
      <c r="E16" s="3"/>
      <c r="F16" s="3"/>
      <c r="G16" s="6" t="s">
        <v>27</v>
      </c>
      <c r="H16" s="6"/>
      <c r="I16" s="6"/>
    </row>
    <row r="17" spans="1:9" x14ac:dyDescent="0.45">
      <c r="A17" s="2" t="s">
        <v>16</v>
      </c>
      <c r="B17">
        <v>3.5</v>
      </c>
      <c r="C17" s="4" t="s">
        <v>6</v>
      </c>
      <c r="D17" s="2" t="s">
        <v>1</v>
      </c>
      <c r="E17">
        <v>50</v>
      </c>
      <c r="F17" s="4" t="s">
        <v>4</v>
      </c>
      <c r="G17" s="2" t="s">
        <v>17</v>
      </c>
      <c r="H17" s="8">
        <f>B17/(B18/1000)</f>
        <v>152.17391304347825</v>
      </c>
      <c r="I17" s="4"/>
    </row>
    <row r="18" spans="1:9" x14ac:dyDescent="0.45">
      <c r="A18" s="2" t="s">
        <v>0</v>
      </c>
      <c r="B18">
        <v>23</v>
      </c>
      <c r="C18" s="4" t="s">
        <v>4</v>
      </c>
      <c r="D18" s="2" t="s">
        <v>25</v>
      </c>
      <c r="E18">
        <f>E10*2</f>
        <v>1240</v>
      </c>
      <c r="F18" s="4" t="s">
        <v>13</v>
      </c>
      <c r="G18" s="2" t="s">
        <v>18</v>
      </c>
      <c r="H18" s="5">
        <f>B17/(E17/1000)</f>
        <v>70</v>
      </c>
      <c r="I18" s="4"/>
    </row>
    <row r="19" spans="1:9" x14ac:dyDescent="0.45">
      <c r="A19" s="2" t="s">
        <v>2</v>
      </c>
      <c r="B19">
        <v>76</v>
      </c>
      <c r="C19" s="4" t="s">
        <v>7</v>
      </c>
      <c r="G19" s="2" t="s">
        <v>28</v>
      </c>
      <c r="H19" s="8">
        <f>(E5*1000*(B18/1000/((E17/1000)-(B18/1000))))/1000</f>
        <v>2.0444444444444443</v>
      </c>
      <c r="I19" s="4" t="s">
        <v>13</v>
      </c>
    </row>
    <row r="20" spans="1:9" x14ac:dyDescent="0.45">
      <c r="A20" s="2" t="s">
        <v>3</v>
      </c>
      <c r="B20">
        <v>180</v>
      </c>
      <c r="C20" s="4" t="s">
        <v>8</v>
      </c>
    </row>
    <row r="21" spans="1:9" x14ac:dyDescent="0.45">
      <c r="A21" s="2" t="s">
        <v>19</v>
      </c>
      <c r="B21">
        <v>4.5</v>
      </c>
      <c r="C21" s="4" t="s">
        <v>6</v>
      </c>
    </row>
    <row r="23" spans="1:9" x14ac:dyDescent="0.45">
      <c r="A23" s="1" t="s">
        <v>5</v>
      </c>
    </row>
    <row r="24" spans="1:9" x14ac:dyDescent="0.45">
      <c r="A24" s="3" t="s">
        <v>24</v>
      </c>
      <c r="B24" s="3"/>
      <c r="C24" s="3"/>
      <c r="D24" s="3" t="s">
        <v>26</v>
      </c>
      <c r="E24" s="3"/>
      <c r="F24" s="3"/>
      <c r="G24" s="6" t="s">
        <v>27</v>
      </c>
      <c r="H24" s="6"/>
      <c r="I24" s="6"/>
    </row>
    <row r="25" spans="1:9" x14ac:dyDescent="0.45">
      <c r="A25" s="2" t="s">
        <v>16</v>
      </c>
      <c r="B25">
        <v>80</v>
      </c>
      <c r="C25" s="4" t="s">
        <v>4</v>
      </c>
      <c r="D25" s="2" t="s">
        <v>1</v>
      </c>
      <c r="E25">
        <v>50</v>
      </c>
      <c r="F25" s="4" t="s">
        <v>4</v>
      </c>
      <c r="G25" s="2" t="s">
        <v>17</v>
      </c>
      <c r="H25" s="7">
        <f>(B25/1000)/(B26/1000)</f>
        <v>4.507042253521127</v>
      </c>
      <c r="I25" s="4"/>
    </row>
    <row r="26" spans="1:9" x14ac:dyDescent="0.45">
      <c r="A26" s="2" t="s">
        <v>0</v>
      </c>
      <c r="B26">
        <f>35.5/2</f>
        <v>17.75</v>
      </c>
      <c r="C26" s="4" t="s">
        <v>4</v>
      </c>
      <c r="D26" s="2" t="s">
        <v>36</v>
      </c>
      <c r="E26">
        <v>2.4</v>
      </c>
      <c r="F26" s="4" t="s">
        <v>13</v>
      </c>
      <c r="G26" s="2" t="s">
        <v>18</v>
      </c>
      <c r="H26" s="7">
        <f>(B25/1000)/(E25/1000)</f>
        <v>1.5999999999999999</v>
      </c>
      <c r="I26" s="4"/>
    </row>
    <row r="27" spans="1:9" x14ac:dyDescent="0.45">
      <c r="A27" s="2" t="s">
        <v>2</v>
      </c>
      <c r="B27">
        <v>85</v>
      </c>
      <c r="C27" s="4" t="s">
        <v>7</v>
      </c>
      <c r="D27">
        <f>35.5*0.7</f>
        <v>24.849999999999998</v>
      </c>
      <c r="G27" s="2" t="s">
        <v>28</v>
      </c>
      <c r="H27" s="7">
        <f>(E5*1000*(B26/1000/((E25/1000)-(B26/1000))))/1000</f>
        <v>1.3209302325581396</v>
      </c>
      <c r="I27" s="4" t="s">
        <v>13</v>
      </c>
    </row>
    <row r="28" spans="1:9" x14ac:dyDescent="0.45">
      <c r="A28" s="2" t="s">
        <v>3</v>
      </c>
      <c r="B28">
        <v>203</v>
      </c>
      <c r="C28" s="4" t="s">
        <v>8</v>
      </c>
    </row>
    <row r="29" spans="1:9" x14ac:dyDescent="0.45">
      <c r="A29" s="2" t="s">
        <v>19</v>
      </c>
      <c r="B29">
        <f>330*5</f>
        <v>1650</v>
      </c>
      <c r="C29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0A4-CB39-400E-820B-A79ED3DB842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об авторе</vt:lpstr>
      <vt:lpstr>Эксперимент</vt:lpstr>
      <vt:lpstr>Теория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2019-02-18T07:24:20Z</dcterms:created>
  <dcterms:modified xsi:type="dcterms:W3CDTF">2019-02-25T00:36:16Z</dcterms:modified>
</cp:coreProperties>
</file>